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d.docs.live.net/bc7121395536e797/All Master Files on My Pspt/CAS2 Ipsatives and Analyzers/CAS2 Achievement Analyzers/"/>
    </mc:Choice>
  </mc:AlternateContent>
  <xr:revisionPtr revIDLastSave="517" documentId="8_{BD8F6697-BD04-4BAF-A25C-A8ECC02E87F6}" xr6:coauthVersionLast="47" xr6:coauthVersionMax="47" xr10:uidLastSave="{235D80EC-27F9-433D-A2E8-82A8E9FA5C91}"/>
  <bookViews>
    <workbookView xWindow="-103" yWindow="-103" windowWidth="33120" windowHeight="18120" tabRatio="705" xr2:uid="{C7C8C171-E6B3-4B5C-A05B-D83AD999043B}"/>
  </bookViews>
  <sheets>
    <sheet name="Page 1 Instructions" sheetId="3" r:id="rId1"/>
    <sheet name=" Page 2 CAS2 Ext w Composites" sheetId="8" r:id="rId2"/>
    <sheet name=" Page 3 CAS2 Core w Composites" sheetId="9" r:id="rId3"/>
    <sheet name="Page 4 CAS2 Ext w Subtests" sheetId="10" r:id="rId4"/>
    <sheet name="Page 5 CAS2 Core w Subtests" sheetId="11" r:id="rId5"/>
    <sheet name="Tech Info" sheetId="14" r:id="rId6"/>
    <sheet name="V" sheetId="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10" l="1"/>
  <c r="Q8" i="10"/>
  <c r="N9" i="10"/>
  <c r="Q9" i="10"/>
  <c r="P10" i="10"/>
  <c r="Q10" i="10"/>
  <c r="N11" i="10"/>
  <c r="Q11" i="10"/>
  <c r="P12" i="10"/>
  <c r="Q12" i="10"/>
  <c r="N13" i="10"/>
  <c r="Q13" i="10"/>
  <c r="P14" i="10"/>
  <c r="Q14" i="10"/>
  <c r="N15" i="10"/>
  <c r="Q15" i="10"/>
  <c r="P16" i="10"/>
  <c r="Q16" i="10"/>
  <c r="N17" i="10"/>
  <c r="Q17" i="10"/>
  <c r="P18" i="10"/>
  <c r="Q18" i="10"/>
  <c r="N19" i="10"/>
  <c r="Q19" i="10"/>
  <c r="P20" i="10"/>
  <c r="Q20" i="10"/>
  <c r="N21" i="10"/>
  <c r="Q21" i="10"/>
  <c r="P22" i="10"/>
  <c r="Q22" i="10"/>
  <c r="N23" i="10"/>
  <c r="Q23" i="10"/>
  <c r="P24" i="10"/>
  <c r="Q24" i="10"/>
  <c r="N25" i="10"/>
  <c r="Q25" i="10"/>
  <c r="P26" i="10"/>
  <c r="Q26" i="10"/>
  <c r="N27" i="10"/>
  <c r="Q27" i="10"/>
  <c r="P28" i="10"/>
  <c r="Q28" i="10"/>
  <c r="N29" i="10"/>
  <c r="Q29" i="10"/>
  <c r="P30" i="10"/>
  <c r="Q30" i="10"/>
  <c r="N31" i="10"/>
  <c r="Q31" i="10"/>
  <c r="P32" i="10"/>
  <c r="Q32" i="10"/>
  <c r="N33" i="10"/>
  <c r="Q33" i="10"/>
  <c r="P7" i="10"/>
  <c r="Q7" i="10"/>
  <c r="N7" i="10"/>
  <c r="Q5" i="10"/>
  <c r="P5" i="10"/>
  <c r="P9" i="10" s="1"/>
  <c r="O5" i="10"/>
  <c r="O7" i="10" s="1"/>
  <c r="N5" i="10"/>
  <c r="N8" i="10" s="1"/>
  <c r="L11" i="11"/>
  <c r="L12" i="11"/>
  <c r="L13" i="11"/>
  <c r="L14" i="11"/>
  <c r="L15" i="11"/>
  <c r="L16" i="11"/>
  <c r="L17" i="11"/>
  <c r="L18" i="11"/>
  <c r="L19" i="11"/>
  <c r="L20" i="11"/>
  <c r="L21" i="11"/>
  <c r="L22" i="11"/>
  <c r="L23" i="11"/>
  <c r="L24" i="11"/>
  <c r="L25" i="11"/>
  <c r="L26" i="11"/>
  <c r="L27" i="11"/>
  <c r="L28" i="11"/>
  <c r="K7"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R29" i="10"/>
  <c r="R30" i="10"/>
  <c r="R31" i="10"/>
  <c r="R32" i="10"/>
  <c r="R33" i="10"/>
  <c r="L30" i="10"/>
  <c r="L31" i="10"/>
  <c r="L32" i="10"/>
  <c r="L33" i="10"/>
  <c r="L23" i="10"/>
  <c r="L24" i="10"/>
  <c r="L25" i="10"/>
  <c r="L26" i="10"/>
  <c r="L27" i="10"/>
  <c r="L18" i="10"/>
  <c r="L19" i="10"/>
  <c r="L20" i="10"/>
  <c r="L21" i="10"/>
  <c r="L22" i="10"/>
  <c r="L13" i="10"/>
  <c r="L14" i="10"/>
  <c r="L15" i="10"/>
  <c r="L16" i="10"/>
  <c r="L17" i="10"/>
  <c r="L8" i="10"/>
  <c r="L9" i="10"/>
  <c r="L10" i="10"/>
  <c r="L11" i="10"/>
  <c r="L12" i="10"/>
  <c r="L7" i="10"/>
  <c r="L25" i="9"/>
  <c r="K25" i="9"/>
  <c r="L24" i="9"/>
  <c r="K24" i="9"/>
  <c r="L23" i="9"/>
  <c r="K23" i="9"/>
  <c r="L22" i="9"/>
  <c r="K22" i="9"/>
  <c r="L21" i="9"/>
  <c r="K21" i="9"/>
  <c r="L20" i="9"/>
  <c r="K20" i="9"/>
  <c r="L19" i="9"/>
  <c r="K19" i="9"/>
  <c r="L18" i="9"/>
  <c r="K18" i="9"/>
  <c r="L17" i="9"/>
  <c r="K17" i="9"/>
  <c r="L16" i="9"/>
  <c r="K16" i="9"/>
  <c r="L15" i="9"/>
  <c r="K15" i="9"/>
  <c r="L14" i="9"/>
  <c r="K14" i="9"/>
  <c r="L13" i="9"/>
  <c r="K13" i="9"/>
  <c r="L12" i="9"/>
  <c r="K12" i="9"/>
  <c r="L11" i="9"/>
  <c r="K11" i="9"/>
  <c r="K12" i="8"/>
  <c r="K13" i="8"/>
  <c r="K14" i="8"/>
  <c r="K15" i="8"/>
  <c r="K16" i="8"/>
  <c r="K17" i="8"/>
  <c r="K18" i="8"/>
  <c r="K19" i="8"/>
  <c r="K20" i="8"/>
  <c r="K21" i="8"/>
  <c r="K22" i="8"/>
  <c r="K23" i="8"/>
  <c r="K24" i="8"/>
  <c r="K25" i="8"/>
  <c r="L25" i="8"/>
  <c r="L24" i="8"/>
  <c r="L23" i="8"/>
  <c r="L22" i="8"/>
  <c r="L21" i="8"/>
  <c r="L16" i="8"/>
  <c r="L17" i="8"/>
  <c r="L18" i="8"/>
  <c r="L19" i="8"/>
  <c r="L20" i="8"/>
  <c r="L13" i="8"/>
  <c r="L14" i="8"/>
  <c r="L15" i="8"/>
  <c r="L12" i="8"/>
  <c r="K11" i="8"/>
  <c r="L11" i="8"/>
  <c r="I17" i="1"/>
  <c r="E66" i="1"/>
  <c r="E13" i="1"/>
  <c r="E14" i="1"/>
  <c r="E15" i="1"/>
  <c r="E16" i="1"/>
  <c r="E17" i="1"/>
  <c r="E18" i="1"/>
  <c r="E19" i="1"/>
  <c r="E20" i="1"/>
  <c r="E21" i="1"/>
  <c r="E22" i="1"/>
  <c r="E23" i="1"/>
  <c r="E24" i="1"/>
  <c r="E25" i="1"/>
  <c r="E12" i="1"/>
  <c r="P33" i="1"/>
  <c r="E51" i="1"/>
  <c r="E52" i="1"/>
  <c r="E53" i="1"/>
  <c r="E54" i="1"/>
  <c r="E55" i="1"/>
  <c r="E56" i="1"/>
  <c r="E57" i="1"/>
  <c r="E58" i="1"/>
  <c r="E59" i="1"/>
  <c r="E34" i="1"/>
  <c r="E35" i="1"/>
  <c r="E36" i="1"/>
  <c r="E37" i="1"/>
  <c r="E38" i="1"/>
  <c r="E39" i="1"/>
  <c r="E40" i="1"/>
  <c r="E41" i="1"/>
  <c r="E42" i="1"/>
  <c r="E43" i="1"/>
  <c r="E44" i="1"/>
  <c r="E45" i="1"/>
  <c r="E46" i="1"/>
  <c r="E47" i="1"/>
  <c r="E48" i="1"/>
  <c r="E49" i="1"/>
  <c r="E50" i="1"/>
  <c r="E33" i="1"/>
  <c r="F33" i="1"/>
  <c r="J56" i="1"/>
  <c r="J58" i="1"/>
  <c r="J93" i="1"/>
  <c r="J59" i="1" s="1"/>
  <c r="Y92" i="1"/>
  <c r="X92" i="1"/>
  <c r="W92" i="1"/>
  <c r="V92" i="1"/>
  <c r="U92" i="1"/>
  <c r="N92" i="1"/>
  <c r="M92" i="1"/>
  <c r="L92" i="1"/>
  <c r="K92" i="1"/>
  <c r="J92" i="1"/>
  <c r="P33" i="10" l="1"/>
  <c r="P31" i="10"/>
  <c r="P29" i="10"/>
  <c r="P27" i="10"/>
  <c r="P25" i="10"/>
  <c r="P23" i="10"/>
  <c r="P21" i="10"/>
  <c r="P19" i="10"/>
  <c r="P17" i="10"/>
  <c r="P15" i="10"/>
  <c r="P13" i="10"/>
  <c r="P11" i="10"/>
  <c r="O33" i="10"/>
  <c r="O31" i="10"/>
  <c r="O29" i="10"/>
  <c r="O27" i="10"/>
  <c r="O25" i="10"/>
  <c r="O23" i="10"/>
  <c r="O21" i="10"/>
  <c r="O19" i="10"/>
  <c r="O17" i="10"/>
  <c r="O15" i="10"/>
  <c r="O13" i="10"/>
  <c r="O11" i="10"/>
  <c r="O9" i="10"/>
  <c r="O32" i="10"/>
  <c r="O30" i="10"/>
  <c r="O28" i="10"/>
  <c r="O26" i="10"/>
  <c r="O24" i="10"/>
  <c r="O22" i="10"/>
  <c r="O20" i="10"/>
  <c r="O18" i="10"/>
  <c r="O16" i="10"/>
  <c r="O14" i="10"/>
  <c r="O12" i="10"/>
  <c r="O10" i="10"/>
  <c r="O8" i="10"/>
  <c r="N32" i="10"/>
  <c r="N30" i="10"/>
  <c r="N28" i="10"/>
  <c r="N26" i="10"/>
  <c r="N24" i="10"/>
  <c r="N22" i="10"/>
  <c r="N20" i="10"/>
  <c r="N18" i="10"/>
  <c r="N16" i="10"/>
  <c r="N14" i="10"/>
  <c r="N12" i="10"/>
  <c r="N10" i="10"/>
  <c r="J57" i="1"/>
  <c r="W29" i="8"/>
  <c r="K20" i="11" l="1"/>
  <c r="R12" i="9"/>
  <c r="R13" i="9"/>
  <c r="R14" i="9"/>
  <c r="R15" i="9"/>
  <c r="R16" i="9"/>
  <c r="R17" i="9"/>
  <c r="R18" i="9"/>
  <c r="R19" i="9"/>
  <c r="R20" i="9"/>
  <c r="R21" i="9"/>
  <c r="R22" i="9"/>
  <c r="R23" i="9"/>
  <c r="R24" i="9"/>
  <c r="R25" i="9"/>
  <c r="R12" i="8"/>
  <c r="R13" i="8"/>
  <c r="R14" i="8"/>
  <c r="R15" i="8"/>
  <c r="R16" i="8"/>
  <c r="R17" i="8"/>
  <c r="R18" i="8"/>
  <c r="R19" i="8"/>
  <c r="R20" i="8"/>
  <c r="R21" i="8"/>
  <c r="R22" i="8"/>
  <c r="R23" i="8"/>
  <c r="R24" i="8"/>
  <c r="R25" i="8"/>
  <c r="R11" i="9"/>
  <c r="R11" i="8"/>
  <c r="R33" i="11"/>
  <c r="R8" i="10"/>
  <c r="R9" i="10"/>
  <c r="R10" i="10"/>
  <c r="R11" i="10"/>
  <c r="R12" i="10"/>
  <c r="R13" i="10"/>
  <c r="R14" i="10"/>
  <c r="R15" i="10"/>
  <c r="R16" i="10"/>
  <c r="R17" i="10"/>
  <c r="R18" i="10"/>
  <c r="R19" i="10"/>
  <c r="R20" i="10"/>
  <c r="R21" i="10"/>
  <c r="R22" i="10"/>
  <c r="R23" i="10"/>
  <c r="R24" i="10"/>
  <c r="R25" i="10"/>
  <c r="R26" i="10"/>
  <c r="R27" i="10"/>
  <c r="R28" i="10"/>
  <c r="R12" i="11"/>
  <c r="R13" i="11"/>
  <c r="R14" i="11"/>
  <c r="R15" i="11"/>
  <c r="R16" i="11"/>
  <c r="R17" i="11"/>
  <c r="R18" i="11"/>
  <c r="R19" i="11"/>
  <c r="R20" i="11"/>
  <c r="R21" i="11"/>
  <c r="R22" i="11"/>
  <c r="R23" i="11"/>
  <c r="R24" i="11"/>
  <c r="R25" i="11"/>
  <c r="R26" i="11"/>
  <c r="R27" i="11"/>
  <c r="R28" i="11"/>
  <c r="R29" i="11"/>
  <c r="R30" i="11"/>
  <c r="R31" i="11"/>
  <c r="R32" i="11"/>
  <c r="R7" i="10"/>
  <c r="R11" i="11"/>
  <c r="Q8" i="11" l="1"/>
  <c r="Q27" i="11" s="1"/>
  <c r="P8" i="11"/>
  <c r="O8" i="11"/>
  <c r="N8" i="11"/>
  <c r="Q8" i="9"/>
  <c r="P8" i="9"/>
  <c r="O8" i="9"/>
  <c r="N8" i="9"/>
  <c r="Q8" i="8"/>
  <c r="Q11" i="8" s="1"/>
  <c r="P8" i="8"/>
  <c r="P11" i="8" s="1"/>
  <c r="O8" i="8"/>
  <c r="O11" i="8" s="1"/>
  <c r="N8" i="8"/>
  <c r="N11" i="8" s="1"/>
  <c r="N12" i="11" l="1"/>
  <c r="N11" i="11"/>
  <c r="P21" i="9"/>
  <c r="P13" i="9"/>
  <c r="Q21" i="9"/>
  <c r="Q13" i="9"/>
  <c r="N12" i="9"/>
  <c r="N11" i="9"/>
  <c r="N13" i="9"/>
  <c r="N21" i="9"/>
  <c r="O13" i="9"/>
  <c r="O21" i="9"/>
  <c r="Q20" i="9"/>
  <c r="Q22" i="9"/>
  <c r="Q14" i="9"/>
  <c r="Q15" i="9"/>
  <c r="Q16" i="9"/>
  <c r="Q18" i="9"/>
  <c r="Q23" i="9"/>
  <c r="Q19" i="9"/>
  <c r="Q25" i="9"/>
  <c r="P18" i="9"/>
  <c r="P25" i="9"/>
  <c r="P14" i="9"/>
  <c r="P19" i="9"/>
  <c r="P22" i="9"/>
  <c r="P15" i="9"/>
  <c r="P20" i="9"/>
  <c r="P23" i="9"/>
  <c r="P16" i="9"/>
  <c r="O19" i="9"/>
  <c r="O16" i="9"/>
  <c r="O22" i="9"/>
  <c r="O20" i="9"/>
  <c r="O15" i="9"/>
  <c r="O14" i="9"/>
  <c r="O18" i="9"/>
  <c r="O23" i="9"/>
  <c r="O25" i="9"/>
  <c r="N18" i="9"/>
  <c r="N22" i="9"/>
  <c r="N14" i="9"/>
  <c r="N23" i="9"/>
  <c r="N20" i="9"/>
  <c r="N25" i="9"/>
  <c r="N16" i="9"/>
  <c r="N19" i="9"/>
  <c r="N15" i="9"/>
  <c r="N17" i="9"/>
  <c r="N24" i="9"/>
  <c r="O17" i="9"/>
  <c r="O24" i="9"/>
  <c r="P24" i="9"/>
  <c r="P17" i="9"/>
  <c r="Q17" i="9"/>
  <c r="Q24" i="9"/>
  <c r="P11" i="9"/>
  <c r="P12" i="9"/>
  <c r="Q12" i="9"/>
  <c r="Q11" i="9"/>
  <c r="O12" i="9"/>
  <c r="O11" i="9"/>
  <c r="E61" i="1"/>
  <c r="T61" i="1"/>
  <c r="S61" i="1"/>
  <c r="R61" i="1"/>
  <c r="Q61" i="1"/>
  <c r="P61" i="1"/>
  <c r="G61" i="1"/>
  <c r="H61" i="1"/>
  <c r="I61" i="1"/>
  <c r="F61" i="1"/>
  <c r="W32" i="11" l="1"/>
  <c r="L33" i="11"/>
  <c r="K33" i="11"/>
  <c r="W31" i="11"/>
  <c r="V31" i="11" s="1"/>
  <c r="L32" i="11"/>
  <c r="K32" i="11"/>
  <c r="W30" i="11"/>
  <c r="V30" i="11" s="1"/>
  <c r="L31" i="11"/>
  <c r="K31" i="11"/>
  <c r="W29" i="11"/>
  <c r="V29" i="11" s="1"/>
  <c r="L30" i="11"/>
  <c r="K30" i="11"/>
  <c r="BG29" i="11"/>
  <c r="BG11" i="11" s="1"/>
  <c r="BC29" i="11"/>
  <c r="W28" i="11"/>
  <c r="V28" i="11" s="1"/>
  <c r="L29" i="11"/>
  <c r="K29" i="11"/>
  <c r="BG28" i="11"/>
  <c r="BC10" i="11" s="1"/>
  <c r="BC28" i="11"/>
  <c r="W27" i="11"/>
  <c r="V27" i="11" s="1"/>
  <c r="K28" i="11"/>
  <c r="BG27" i="11"/>
  <c r="BC9" i="11" s="1"/>
  <c r="BC27" i="11"/>
  <c r="W26" i="11"/>
  <c r="K27" i="11"/>
  <c r="BG26" i="11"/>
  <c r="BG8" i="11" s="1"/>
  <c r="BC26" i="11"/>
  <c r="W25" i="11"/>
  <c r="V25" i="11" s="1"/>
  <c r="K26" i="11"/>
  <c r="Z32" i="11"/>
  <c r="Y32" i="11" s="1"/>
  <c r="K25" i="11"/>
  <c r="Z31" i="11"/>
  <c r="Y31" i="11" s="1"/>
  <c r="K24" i="11"/>
  <c r="Z30" i="11"/>
  <c r="Y30" i="11" s="1"/>
  <c r="K23" i="11"/>
  <c r="Z29" i="11"/>
  <c r="Y29" i="11" s="1"/>
  <c r="K22" i="11"/>
  <c r="Z28" i="11"/>
  <c r="K21" i="11"/>
  <c r="Z27" i="11"/>
  <c r="Z26" i="11"/>
  <c r="Y26" i="11" s="1"/>
  <c r="K19" i="11"/>
  <c r="Z25" i="11"/>
  <c r="Y25" i="11" s="1"/>
  <c r="K18" i="11"/>
  <c r="Z24" i="11"/>
  <c r="Y24" i="11" s="1"/>
  <c r="K17" i="11"/>
  <c r="Z23" i="11"/>
  <c r="Y23" i="11" s="1"/>
  <c r="K16" i="11"/>
  <c r="Z22" i="11"/>
  <c r="Y22" i="11" s="1"/>
  <c r="K15" i="11"/>
  <c r="Z21" i="11"/>
  <c r="Y21" i="11" s="1"/>
  <c r="K14" i="11"/>
  <c r="Z20" i="11"/>
  <c r="K13" i="11"/>
  <c r="Z19" i="11"/>
  <c r="K12" i="11"/>
  <c r="Z18" i="11"/>
  <c r="Y18" i="11" s="1"/>
  <c r="K11" i="11"/>
  <c r="BF7" i="11"/>
  <c r="E7" i="11"/>
  <c r="E11" i="11" s="1"/>
  <c r="N13" i="8"/>
  <c r="O13" i="8"/>
  <c r="P13" i="8"/>
  <c r="Q13" i="8"/>
  <c r="N21" i="8"/>
  <c r="O21" i="8"/>
  <c r="P21" i="8"/>
  <c r="Q21" i="8"/>
  <c r="W25" i="10"/>
  <c r="W28" i="10"/>
  <c r="W29" i="10"/>
  <c r="W30" i="10"/>
  <c r="W31" i="10"/>
  <c r="W32" i="10"/>
  <c r="K8" i="10"/>
  <c r="L28" i="10"/>
  <c r="L29" i="10"/>
  <c r="BG29" i="10"/>
  <c r="BG11" i="10" s="1"/>
  <c r="BC29" i="10"/>
  <c r="BC11" i="10" s="1"/>
  <c r="BG28" i="10"/>
  <c r="BG10" i="10" s="1"/>
  <c r="BC28" i="10"/>
  <c r="BC10" i="10" s="1"/>
  <c r="BG27" i="10"/>
  <c r="BG9" i="10" s="1"/>
  <c r="BC27" i="10"/>
  <c r="BC9" i="10" s="1"/>
  <c r="W26" i="10"/>
  <c r="BG26" i="10"/>
  <c r="BG8" i="10" s="1"/>
  <c r="BC26" i="10"/>
  <c r="BC8" i="10" s="1"/>
  <c r="Z32" i="10"/>
  <c r="Z31" i="10"/>
  <c r="Z30" i="10"/>
  <c r="Z29" i="10"/>
  <c r="Z27" i="10"/>
  <c r="Y27" i="10" s="1"/>
  <c r="Z26" i="10"/>
  <c r="Y26" i="10" s="1"/>
  <c r="Z25" i="10"/>
  <c r="Z24" i="10"/>
  <c r="Z23" i="10"/>
  <c r="Z21" i="10"/>
  <c r="Z20" i="10"/>
  <c r="Z19" i="10"/>
  <c r="Y19" i="10" s="1"/>
  <c r="Z18" i="10"/>
  <c r="Y18" i="10" s="1"/>
  <c r="BF7" i="10"/>
  <c r="E7" i="10"/>
  <c r="E11" i="10" s="1"/>
  <c r="BC11" i="11" l="1"/>
  <c r="BG10" i="11"/>
  <c r="Y19" i="11"/>
  <c r="Y27" i="11"/>
  <c r="Y20" i="11"/>
  <c r="Y28" i="11"/>
  <c r="V26" i="11"/>
  <c r="V32" i="11"/>
  <c r="Y24" i="10"/>
  <c r="V26" i="10"/>
  <c r="V32" i="10"/>
  <c r="Y30" i="10"/>
  <c r="V31" i="10"/>
  <c r="V25" i="10"/>
  <c r="Y21" i="10"/>
  <c r="Y31" i="10"/>
  <c r="V30" i="10"/>
  <c r="V29" i="10"/>
  <c r="Y25" i="10"/>
  <c r="V28" i="10"/>
  <c r="BC8" i="11"/>
  <c r="W27" i="10"/>
  <c r="V27" i="10" s="1"/>
  <c r="Z28" i="10"/>
  <c r="Y28" i="10" s="1"/>
  <c r="Z22" i="10"/>
  <c r="Y22" i="10" s="1"/>
  <c r="BG9" i="11"/>
  <c r="E10" i="11"/>
  <c r="F10" i="11" s="1"/>
  <c r="G10" i="11" s="1"/>
  <c r="E9" i="11"/>
  <c r="F9" i="11" s="1"/>
  <c r="H9" i="11" s="1"/>
  <c r="E8" i="11"/>
  <c r="F8" i="11" s="1"/>
  <c r="H8" i="11" s="1"/>
  <c r="Y23" i="10"/>
  <c r="Y20" i="10"/>
  <c r="Y32" i="10"/>
  <c r="E9" i="10"/>
  <c r="F11" i="11"/>
  <c r="H11" i="11" s="1"/>
  <c r="Y29" i="10"/>
  <c r="F11" i="10"/>
  <c r="H11" i="10" s="1"/>
  <c r="E8" i="10"/>
  <c r="E10" i="10"/>
  <c r="E7" i="9"/>
  <c r="E11" i="9" s="1"/>
  <c r="BG29" i="9"/>
  <c r="BG11" i="9" s="1"/>
  <c r="BC29" i="9"/>
  <c r="W31" i="9"/>
  <c r="V31" i="9" s="1"/>
  <c r="BG28" i="9"/>
  <c r="BG10" i="9" s="1"/>
  <c r="BC28" i="9"/>
  <c r="W30" i="9"/>
  <c r="V30" i="9" s="1"/>
  <c r="BG27" i="9"/>
  <c r="BC9" i="9" s="1"/>
  <c r="BC27" i="9"/>
  <c r="W29" i="9"/>
  <c r="V29" i="9" s="1"/>
  <c r="BG26" i="9"/>
  <c r="BG8" i="9" s="1"/>
  <c r="BC26" i="9"/>
  <c r="W28" i="9"/>
  <c r="V28" i="9" s="1"/>
  <c r="W27" i="9"/>
  <c r="V27" i="9" s="1"/>
  <c r="W26" i="9"/>
  <c r="V26" i="9" s="1"/>
  <c r="Z31" i="9"/>
  <c r="Y31" i="9" s="1"/>
  <c r="Z30" i="9"/>
  <c r="Y30" i="9" s="1"/>
  <c r="Z29" i="9"/>
  <c r="Y29" i="9" s="1"/>
  <c r="Z28" i="9"/>
  <c r="Y28" i="9" s="1"/>
  <c r="Z27" i="9"/>
  <c r="Y27" i="9" s="1"/>
  <c r="Z26" i="9"/>
  <c r="Y26" i="9" s="1"/>
  <c r="Z25" i="9"/>
  <c r="Y25" i="9" s="1"/>
  <c r="Z24" i="9"/>
  <c r="Y24" i="9" s="1"/>
  <c r="Z23" i="9"/>
  <c r="Y23" i="9" s="1"/>
  <c r="Z22" i="9"/>
  <c r="Y22" i="9" s="1"/>
  <c r="Z21" i="9"/>
  <c r="Y21" i="9" s="1"/>
  <c r="Z20" i="9"/>
  <c r="Y20" i="9" s="1"/>
  <c r="Z19" i="9"/>
  <c r="Y19" i="9" s="1"/>
  <c r="BG9" i="9"/>
  <c r="BF7" i="9"/>
  <c r="BG29" i="8"/>
  <c r="BG11" i="8" s="1"/>
  <c r="BG28" i="8"/>
  <c r="BG10" i="8" s="1"/>
  <c r="BG27" i="8"/>
  <c r="BG9" i="8" s="1"/>
  <c r="BG26" i="8"/>
  <c r="BG8" i="8" s="1"/>
  <c r="BC29" i="8"/>
  <c r="BC27" i="8"/>
  <c r="BC28" i="8"/>
  <c r="BC26" i="8"/>
  <c r="BF7" i="8"/>
  <c r="AC14" i="11" l="1"/>
  <c r="Z14" i="11"/>
  <c r="AD14" i="11"/>
  <c r="AE28" i="11"/>
  <c r="AF28" i="11"/>
  <c r="AF26" i="11"/>
  <c r="AE26" i="11"/>
  <c r="AF24" i="11"/>
  <c r="AE24" i="11"/>
  <c r="BC11" i="9"/>
  <c r="F11" i="9" s="1"/>
  <c r="H10" i="11"/>
  <c r="G8" i="11"/>
  <c r="BC8" i="9"/>
  <c r="BC10" i="9"/>
  <c r="G11" i="11"/>
  <c r="F9" i="10"/>
  <c r="H9" i="10" s="1"/>
  <c r="AE26" i="10" s="1"/>
  <c r="G9" i="11"/>
  <c r="F10" i="10"/>
  <c r="H10" i="10" s="1"/>
  <c r="AE24" i="10"/>
  <c r="AF24" i="10"/>
  <c r="F8" i="10"/>
  <c r="H8" i="10" s="1"/>
  <c r="G11" i="10"/>
  <c r="E10" i="9"/>
  <c r="E8" i="9"/>
  <c r="E9" i="9"/>
  <c r="F9" i="9" s="1"/>
  <c r="AD13" i="11" l="1"/>
  <c r="AC13" i="11"/>
  <c r="Z13" i="11"/>
  <c r="AC15" i="11"/>
  <c r="Z15" i="11"/>
  <c r="AD15" i="11"/>
  <c r="AD12" i="11"/>
  <c r="AC12" i="11"/>
  <c r="Z12" i="11"/>
  <c r="AF30" i="11"/>
  <c r="AE30" i="11"/>
  <c r="F8" i="9"/>
  <c r="H8" i="9" s="1"/>
  <c r="F10" i="9"/>
  <c r="H10" i="9" s="1"/>
  <c r="H11" i="9"/>
  <c r="AD22" i="9" s="1"/>
  <c r="G11" i="9"/>
  <c r="AD16" i="9" s="1"/>
  <c r="Q13" i="11"/>
  <c r="Q16" i="11"/>
  <c r="Q21" i="11"/>
  <c r="Q22" i="11"/>
  <c r="Q25" i="11"/>
  <c r="Q33" i="11"/>
  <c r="G9" i="10"/>
  <c r="AF26" i="10"/>
  <c r="G8" i="10"/>
  <c r="AF28" i="10"/>
  <c r="AE28" i="10"/>
  <c r="AC15" i="10"/>
  <c r="Z15" i="10"/>
  <c r="AD15" i="10"/>
  <c r="G10" i="10"/>
  <c r="AF30" i="10"/>
  <c r="AE30" i="10"/>
  <c r="H9" i="9"/>
  <c r="Z20" i="8"/>
  <c r="Z21" i="8"/>
  <c r="Z22" i="8"/>
  <c r="Z23" i="8"/>
  <c r="Z24" i="8"/>
  <c r="Z25" i="8"/>
  <c r="Z26" i="8"/>
  <c r="Z27" i="8"/>
  <c r="Z28" i="8"/>
  <c r="Z29" i="8"/>
  <c r="Z30" i="8"/>
  <c r="Z31" i="8"/>
  <c r="W26" i="8"/>
  <c r="W27" i="8"/>
  <c r="W28" i="8"/>
  <c r="W30" i="8"/>
  <c r="W31" i="8"/>
  <c r="Z19" i="8"/>
  <c r="AE22" i="9" l="1"/>
  <c r="AC16" i="9"/>
  <c r="Y16" i="9"/>
  <c r="AD13" i="10"/>
  <c r="AC13" i="10"/>
  <c r="Z13" i="10"/>
  <c r="AD14" i="10"/>
  <c r="AC14" i="10"/>
  <c r="Z14" i="10"/>
  <c r="AC12" i="10"/>
  <c r="AD12" i="10"/>
  <c r="Z12" i="10"/>
  <c r="G10" i="9"/>
  <c r="AC15" i="9" s="1"/>
  <c r="AD25" i="9"/>
  <c r="AE25" i="9"/>
  <c r="AE28" i="9"/>
  <c r="AD28" i="9"/>
  <c r="AE30" i="9"/>
  <c r="AD30" i="9"/>
  <c r="G9" i="9"/>
  <c r="G8" i="9"/>
  <c r="Y20" i="8"/>
  <c r="Y21" i="8"/>
  <c r="Y22" i="8"/>
  <c r="Y23" i="8"/>
  <c r="Y24" i="8"/>
  <c r="Y25" i="8"/>
  <c r="Y26" i="8"/>
  <c r="Y27" i="8"/>
  <c r="Y28" i="8"/>
  <c r="Y29" i="8"/>
  <c r="Y30" i="8"/>
  <c r="Y31" i="8"/>
  <c r="V26" i="8"/>
  <c r="V27" i="8"/>
  <c r="V28" i="8"/>
  <c r="V29" i="8"/>
  <c r="V30" i="8"/>
  <c r="V31" i="8"/>
  <c r="Y19" i="8"/>
  <c r="AD15" i="9" l="1"/>
  <c r="Y15" i="9"/>
  <c r="AD14" i="9"/>
  <c r="AC14" i="9"/>
  <c r="Y14" i="9"/>
  <c r="Y13" i="9"/>
  <c r="AD13" i="9"/>
  <c r="AC13" i="9"/>
  <c r="E7" i="8"/>
  <c r="E10" i="8" s="1"/>
  <c r="F10" i="8" l="1"/>
  <c r="G10" i="8" s="1"/>
  <c r="E11" i="8"/>
  <c r="E8" i="8"/>
  <c r="F8" i="8" s="1"/>
  <c r="E9" i="8"/>
  <c r="AC15" i="8" l="1"/>
  <c r="AD15" i="8"/>
  <c r="Y15" i="8"/>
  <c r="F9" i="8"/>
  <c r="G9" i="8" s="1"/>
  <c r="F11" i="8"/>
  <c r="G11" i="8" s="1"/>
  <c r="G8" i="8"/>
  <c r="H10" i="8"/>
  <c r="AD16" i="8" l="1"/>
  <c r="AC16" i="8"/>
  <c r="Y16" i="8"/>
  <c r="AC14" i="8"/>
  <c r="Y14" i="8"/>
  <c r="AD14" i="8"/>
  <c r="AE30" i="8"/>
  <c r="AD30" i="8"/>
  <c r="H11" i="8"/>
  <c r="H8" i="8"/>
  <c r="H9" i="8"/>
  <c r="Q25" i="8" l="1"/>
  <c r="Q22" i="8"/>
  <c r="Q16" i="8"/>
  <c r="Y13" i="8"/>
  <c r="AC13" i="8"/>
  <c r="AD13" i="8"/>
  <c r="AD28" i="8"/>
  <c r="AE28" i="8"/>
  <c r="AD25" i="8"/>
  <c r="AE25" i="8"/>
  <c r="AD22" i="8"/>
  <c r="AE22" i="8"/>
  <c r="Y9" i="1" l="1"/>
  <c r="X9" i="1"/>
  <c r="X61" i="1" s="1"/>
  <c r="W9" i="1"/>
  <c r="W61" i="1" s="1"/>
  <c r="V9" i="1"/>
  <c r="V61" i="1" s="1"/>
  <c r="U9" i="1"/>
  <c r="U61" i="1" s="1"/>
  <c r="N9" i="1"/>
  <c r="N61" i="1" s="1"/>
  <c r="M9" i="1"/>
  <c r="M61" i="1" s="1"/>
  <c r="L9" i="1"/>
  <c r="L61" i="1" s="1"/>
  <c r="K9" i="1"/>
  <c r="K61" i="1" s="1"/>
  <c r="J9" i="1"/>
  <c r="J61" i="1" s="1"/>
  <c r="T93" i="1"/>
  <c r="S93" i="1"/>
  <c r="R93" i="1"/>
  <c r="Q93" i="1"/>
  <c r="P93" i="1"/>
  <c r="I93" i="1"/>
  <c r="H93" i="1"/>
  <c r="G93" i="1"/>
  <c r="F93" i="1"/>
  <c r="H59" i="1" l="1"/>
  <c r="H57" i="1"/>
  <c r="H56" i="1"/>
  <c r="H58" i="1"/>
  <c r="S54" i="1"/>
  <c r="P32" i="11" s="1"/>
  <c r="S56" i="1"/>
  <c r="S58" i="1"/>
  <c r="S59" i="1"/>
  <c r="S57" i="1"/>
  <c r="I59" i="1"/>
  <c r="I57" i="1"/>
  <c r="I56" i="1"/>
  <c r="I58" i="1"/>
  <c r="P55" i="1"/>
  <c r="P59" i="1"/>
  <c r="P57" i="1"/>
  <c r="P56" i="1"/>
  <c r="P58" i="1"/>
  <c r="Q55" i="1"/>
  <c r="N33" i="11" s="1"/>
  <c r="Q56" i="1"/>
  <c r="Q58" i="1"/>
  <c r="Q59" i="1"/>
  <c r="Q57" i="1"/>
  <c r="R54" i="1"/>
  <c r="O32" i="11" s="1"/>
  <c r="R59" i="1"/>
  <c r="R57" i="1"/>
  <c r="R56" i="1"/>
  <c r="R58" i="1"/>
  <c r="F57" i="1"/>
  <c r="F56" i="1"/>
  <c r="F58" i="1"/>
  <c r="F59" i="1"/>
  <c r="T56" i="1"/>
  <c r="T58" i="1"/>
  <c r="T59" i="1"/>
  <c r="T57" i="1"/>
  <c r="G55" i="1"/>
  <c r="G59" i="1"/>
  <c r="G56" i="1"/>
  <c r="G58" i="1"/>
  <c r="G57" i="1"/>
  <c r="N93" i="1"/>
  <c r="H19" i="1"/>
  <c r="M93" i="1"/>
  <c r="F50" i="1"/>
  <c r="I53" i="1"/>
  <c r="I55" i="1"/>
  <c r="I51" i="1"/>
  <c r="S52" i="1"/>
  <c r="P30" i="11" s="1"/>
  <c r="F53" i="1"/>
  <c r="F51" i="1"/>
  <c r="F55" i="1"/>
  <c r="P50" i="1"/>
  <c r="P54" i="1"/>
  <c r="P52" i="1"/>
  <c r="P53" i="1"/>
  <c r="P51" i="1"/>
  <c r="T50" i="1"/>
  <c r="Q28" i="11" s="1"/>
  <c r="T53" i="1"/>
  <c r="Q31" i="11" s="1"/>
  <c r="T54" i="1"/>
  <c r="Q32" i="11" s="1"/>
  <c r="T51" i="1"/>
  <c r="Q29" i="11" s="1"/>
  <c r="T52" i="1"/>
  <c r="Q30" i="11" s="1"/>
  <c r="F52" i="1"/>
  <c r="T55" i="1"/>
  <c r="Q50" i="1"/>
  <c r="N28" i="11" s="1"/>
  <c r="Q51" i="1"/>
  <c r="N29" i="11" s="1"/>
  <c r="Q54" i="1"/>
  <c r="N32" i="11" s="1"/>
  <c r="Q22" i="1"/>
  <c r="Q52" i="1"/>
  <c r="N30" i="11" s="1"/>
  <c r="Q53" i="1"/>
  <c r="N31" i="11" s="1"/>
  <c r="R50" i="1"/>
  <c r="O28" i="11" s="1"/>
  <c r="R52" i="1"/>
  <c r="O30" i="11" s="1"/>
  <c r="F54" i="1"/>
  <c r="S53" i="1"/>
  <c r="P31" i="11" s="1"/>
  <c r="S55" i="1"/>
  <c r="P33" i="11" s="1"/>
  <c r="S51" i="1"/>
  <c r="P29" i="11" s="1"/>
  <c r="I50" i="1"/>
  <c r="I52" i="1"/>
  <c r="I54" i="1"/>
  <c r="G50" i="1"/>
  <c r="G51" i="1"/>
  <c r="G52" i="1"/>
  <c r="G53" i="1"/>
  <c r="G54" i="1"/>
  <c r="H50" i="1"/>
  <c r="H51" i="1"/>
  <c r="H54" i="1"/>
  <c r="H52" i="1"/>
  <c r="H53" i="1"/>
  <c r="R53" i="1"/>
  <c r="O31" i="11" s="1"/>
  <c r="R51" i="1"/>
  <c r="O29" i="11" s="1"/>
  <c r="R55" i="1"/>
  <c r="O33" i="11" s="1"/>
  <c r="S50" i="1"/>
  <c r="P28" i="11" s="1"/>
  <c r="H55" i="1"/>
  <c r="H28" i="1"/>
  <c r="R28" i="1"/>
  <c r="F16" i="1"/>
  <c r="F28" i="1"/>
  <c r="U93" i="1"/>
  <c r="P28" i="1"/>
  <c r="Y93" i="1"/>
  <c r="T28" i="1"/>
  <c r="G24" i="1"/>
  <c r="G28" i="1"/>
  <c r="Q28" i="1"/>
  <c r="E28" i="1"/>
  <c r="I28" i="1"/>
  <c r="S14" i="1"/>
  <c r="S28" i="1"/>
  <c r="S12" i="1"/>
  <c r="G17" i="1"/>
  <c r="P19" i="1"/>
  <c r="L93" i="1"/>
  <c r="F14" i="1"/>
  <c r="F12" i="1"/>
  <c r="R20" i="1"/>
  <c r="F21" i="1"/>
  <c r="S29" i="1"/>
  <c r="F13" i="1"/>
  <c r="F15" i="1"/>
  <c r="S17" i="1"/>
  <c r="S21" i="1"/>
  <c r="I25" i="1"/>
  <c r="G33" i="1"/>
  <c r="P22" i="1"/>
  <c r="T25" i="1"/>
  <c r="S13" i="1"/>
  <c r="P15" i="1"/>
  <c r="T18" i="1"/>
  <c r="F23" i="1"/>
  <c r="H46" i="1"/>
  <c r="H42" i="1"/>
  <c r="H38" i="1"/>
  <c r="H34" i="1"/>
  <c r="H33" i="1"/>
  <c r="H30" i="1"/>
  <c r="H29" i="1"/>
  <c r="H27" i="1"/>
  <c r="H26" i="1"/>
  <c r="H25" i="1"/>
  <c r="H24" i="1"/>
  <c r="H23" i="1"/>
  <c r="H22" i="1"/>
  <c r="H21" i="1"/>
  <c r="H20" i="1"/>
  <c r="H49" i="1"/>
  <c r="H48" i="1"/>
  <c r="H47" i="1"/>
  <c r="H37" i="1"/>
  <c r="H36" i="1"/>
  <c r="H35" i="1"/>
  <c r="H41" i="1"/>
  <c r="H40" i="1"/>
  <c r="H39" i="1"/>
  <c r="Q48" i="1"/>
  <c r="N26" i="11" s="1"/>
  <c r="Q44" i="1"/>
  <c r="N22" i="11" s="1"/>
  <c r="Q40" i="1"/>
  <c r="N18" i="11" s="1"/>
  <c r="Q36" i="1"/>
  <c r="N14" i="11" s="1"/>
  <c r="Q33" i="1"/>
  <c r="Q30" i="1"/>
  <c r="Q29" i="1"/>
  <c r="Q27" i="1"/>
  <c r="Q26" i="1"/>
  <c r="Q25" i="1"/>
  <c r="Q24" i="1"/>
  <c r="Q23" i="1"/>
  <c r="Q21" i="1"/>
  <c r="Q20" i="1"/>
  <c r="Q19" i="1"/>
  <c r="Q39" i="1"/>
  <c r="N17" i="11" s="1"/>
  <c r="Q38" i="1"/>
  <c r="N16" i="11" s="1"/>
  <c r="Q37" i="1"/>
  <c r="N15" i="11" s="1"/>
  <c r="Q43" i="1"/>
  <c r="N21" i="11" s="1"/>
  <c r="Q42" i="1"/>
  <c r="N20" i="11" s="1"/>
  <c r="Q41" i="1"/>
  <c r="N19" i="11" s="1"/>
  <c r="Q47" i="1"/>
  <c r="N25" i="11" s="1"/>
  <c r="Q46" i="1"/>
  <c r="N24" i="11" s="1"/>
  <c r="Q45" i="1"/>
  <c r="N23" i="11" s="1"/>
  <c r="Q16" i="1"/>
  <c r="Q34" i="1"/>
  <c r="E27" i="1"/>
  <c r="E29" i="1"/>
  <c r="E30" i="1"/>
  <c r="I49" i="1"/>
  <c r="I48" i="1"/>
  <c r="I47" i="1"/>
  <c r="I46" i="1"/>
  <c r="I45" i="1"/>
  <c r="I44" i="1"/>
  <c r="I43" i="1"/>
  <c r="I42" i="1"/>
  <c r="I41" i="1"/>
  <c r="I40" i="1"/>
  <c r="I39" i="1"/>
  <c r="I38" i="1"/>
  <c r="I37" i="1"/>
  <c r="I36" i="1"/>
  <c r="I35" i="1"/>
  <c r="I34" i="1"/>
  <c r="I26" i="1"/>
  <c r="I22" i="1"/>
  <c r="I27" i="1"/>
  <c r="I23" i="1"/>
  <c r="I33" i="1"/>
  <c r="I29" i="1"/>
  <c r="I24" i="1"/>
  <c r="I20" i="1"/>
  <c r="I19" i="1"/>
  <c r="I18" i="1"/>
  <c r="I16" i="1"/>
  <c r="R49" i="1"/>
  <c r="O27" i="11" s="1"/>
  <c r="R48" i="1"/>
  <c r="O26" i="11" s="1"/>
  <c r="R47" i="1"/>
  <c r="O25" i="11" s="1"/>
  <c r="R46" i="1"/>
  <c r="O24" i="11" s="1"/>
  <c r="R45" i="1"/>
  <c r="O23" i="11" s="1"/>
  <c r="R44" i="1"/>
  <c r="O22" i="11" s="1"/>
  <c r="R43" i="1"/>
  <c r="O21" i="11" s="1"/>
  <c r="R42" i="1"/>
  <c r="O20" i="11" s="1"/>
  <c r="R41" i="1"/>
  <c r="O19" i="11" s="1"/>
  <c r="R40" i="1"/>
  <c r="O18" i="11" s="1"/>
  <c r="R39" i="1"/>
  <c r="O17" i="11" s="1"/>
  <c r="R38" i="1"/>
  <c r="O16" i="11" s="1"/>
  <c r="R37" i="1"/>
  <c r="O15" i="11" s="1"/>
  <c r="R36" i="1"/>
  <c r="O14" i="11" s="1"/>
  <c r="R35" i="1"/>
  <c r="O13" i="11" s="1"/>
  <c r="R34" i="1"/>
  <c r="O12" i="11" s="1"/>
  <c r="R29" i="1"/>
  <c r="R24" i="1"/>
  <c r="R30" i="1"/>
  <c r="R25" i="1"/>
  <c r="R26" i="1"/>
  <c r="R22" i="1"/>
  <c r="R18" i="1"/>
  <c r="R17" i="1"/>
  <c r="R16" i="1"/>
  <c r="R15" i="1"/>
  <c r="V93" i="1"/>
  <c r="G12" i="1"/>
  <c r="P12" i="1"/>
  <c r="T12" i="1"/>
  <c r="G13" i="1"/>
  <c r="P13" i="1"/>
  <c r="T13" i="1"/>
  <c r="G14" i="1"/>
  <c r="P14" i="1"/>
  <c r="T14" i="1"/>
  <c r="G15" i="1"/>
  <c r="Q15" i="1"/>
  <c r="G16" i="1"/>
  <c r="S16" i="1"/>
  <c r="H17" i="1"/>
  <c r="T17" i="1"/>
  <c r="P18" i="1"/>
  <c r="F19" i="1"/>
  <c r="R19" i="1"/>
  <c r="S20" i="1"/>
  <c r="T21" i="1"/>
  <c r="P26" i="1"/>
  <c r="R27" i="1"/>
  <c r="T30" i="1"/>
  <c r="Q35" i="1"/>
  <c r="N13" i="11" s="1"/>
  <c r="H44" i="1"/>
  <c r="H18" i="1"/>
  <c r="H43" i="1"/>
  <c r="F49" i="1"/>
  <c r="F48" i="1"/>
  <c r="F47" i="1"/>
  <c r="F46" i="1"/>
  <c r="F45" i="1"/>
  <c r="F44" i="1"/>
  <c r="F43" i="1"/>
  <c r="F42" i="1"/>
  <c r="F41" i="1"/>
  <c r="F40" i="1"/>
  <c r="F39" i="1"/>
  <c r="F38" i="1"/>
  <c r="F37" i="1"/>
  <c r="F36" i="1"/>
  <c r="F35" i="1"/>
  <c r="F34" i="1"/>
  <c r="F29" i="1"/>
  <c r="F24" i="1"/>
  <c r="F30" i="1"/>
  <c r="F25" i="1"/>
  <c r="F26" i="1"/>
  <c r="F22" i="1"/>
  <c r="S49" i="1"/>
  <c r="P27" i="11" s="1"/>
  <c r="S48" i="1"/>
  <c r="P26" i="11" s="1"/>
  <c r="S47" i="1"/>
  <c r="P25" i="11" s="1"/>
  <c r="S46" i="1"/>
  <c r="P24" i="11" s="1"/>
  <c r="S45" i="1"/>
  <c r="P23" i="11" s="1"/>
  <c r="S44" i="1"/>
  <c r="P22" i="11" s="1"/>
  <c r="S43" i="1"/>
  <c r="P21" i="11" s="1"/>
  <c r="S42" i="1"/>
  <c r="P20" i="11" s="1"/>
  <c r="S41" i="1"/>
  <c r="P19" i="11" s="1"/>
  <c r="S40" i="1"/>
  <c r="P18" i="11" s="1"/>
  <c r="S39" i="1"/>
  <c r="P17" i="11" s="1"/>
  <c r="S38" i="1"/>
  <c r="P16" i="11" s="1"/>
  <c r="S37" i="1"/>
  <c r="P15" i="11" s="1"/>
  <c r="S36" i="1"/>
  <c r="P14" i="11" s="1"/>
  <c r="S35" i="1"/>
  <c r="P13" i="11" s="1"/>
  <c r="S34" i="1"/>
  <c r="P12" i="11" s="1"/>
  <c r="S33" i="1"/>
  <c r="S30" i="1"/>
  <c r="S25" i="1"/>
  <c r="S26" i="1"/>
  <c r="S22" i="1"/>
  <c r="S27" i="1"/>
  <c r="S23" i="1"/>
  <c r="S19" i="1"/>
  <c r="W93" i="1"/>
  <c r="H12" i="1"/>
  <c r="Q12" i="1"/>
  <c r="H13" i="1"/>
  <c r="Q13" i="1"/>
  <c r="H14" i="1"/>
  <c r="Q14" i="1"/>
  <c r="H15" i="1"/>
  <c r="S15" i="1"/>
  <c r="H16" i="1"/>
  <c r="T16" i="1"/>
  <c r="P17" i="1"/>
  <c r="F18" i="1"/>
  <c r="Q18" i="1"/>
  <c r="G19" i="1"/>
  <c r="T19" i="1"/>
  <c r="F20" i="1"/>
  <c r="G21" i="1"/>
  <c r="R23" i="1"/>
  <c r="S24" i="1"/>
  <c r="H45" i="1"/>
  <c r="Q49" i="1"/>
  <c r="N27" i="11" s="1"/>
  <c r="G49" i="1"/>
  <c r="G48" i="1"/>
  <c r="G47" i="1"/>
  <c r="G46" i="1"/>
  <c r="G45" i="1"/>
  <c r="G44" i="1"/>
  <c r="G43" i="1"/>
  <c r="G42" i="1"/>
  <c r="G41" i="1"/>
  <c r="G40" i="1"/>
  <c r="G39" i="1"/>
  <c r="G38" i="1"/>
  <c r="G37" i="1"/>
  <c r="G36" i="1"/>
  <c r="G35" i="1"/>
  <c r="G34" i="1"/>
  <c r="G30" i="1"/>
  <c r="G25" i="1"/>
  <c r="G26" i="1"/>
  <c r="G22" i="1"/>
  <c r="G27" i="1"/>
  <c r="G23" i="1"/>
  <c r="K93" i="1"/>
  <c r="P49" i="1"/>
  <c r="P48" i="1"/>
  <c r="P47" i="1"/>
  <c r="P46" i="1"/>
  <c r="P45" i="1"/>
  <c r="P44" i="1"/>
  <c r="P43" i="1"/>
  <c r="P42" i="1"/>
  <c r="P41" i="1"/>
  <c r="P40" i="1"/>
  <c r="P39" i="1"/>
  <c r="P38" i="1"/>
  <c r="P37" i="1"/>
  <c r="P36" i="1"/>
  <c r="P35" i="1"/>
  <c r="P34" i="1"/>
  <c r="P27" i="1"/>
  <c r="P23" i="1"/>
  <c r="P29" i="1"/>
  <c r="P24" i="1"/>
  <c r="P30" i="1"/>
  <c r="P25" i="1"/>
  <c r="P21" i="1"/>
  <c r="T49" i="1"/>
  <c r="T48" i="1"/>
  <c r="Q26" i="11" s="1"/>
  <c r="T47" i="1"/>
  <c r="T46" i="1"/>
  <c r="Q24" i="11" s="1"/>
  <c r="T45" i="1"/>
  <c r="Q23" i="11" s="1"/>
  <c r="T44" i="1"/>
  <c r="T43" i="1"/>
  <c r="T42" i="1"/>
  <c r="Q20" i="11" s="1"/>
  <c r="T41" i="1"/>
  <c r="Q19" i="11" s="1"/>
  <c r="T40" i="1"/>
  <c r="Q18" i="11" s="1"/>
  <c r="T39" i="1"/>
  <c r="Q17" i="11" s="1"/>
  <c r="T38" i="1"/>
  <c r="T37" i="1"/>
  <c r="Q15" i="11" s="1"/>
  <c r="T36" i="1"/>
  <c r="Q14" i="11" s="1"/>
  <c r="T35" i="1"/>
  <c r="T34" i="1"/>
  <c r="Q12" i="11" s="1"/>
  <c r="T33" i="1"/>
  <c r="T26" i="1"/>
  <c r="T22" i="1"/>
  <c r="T27" i="1"/>
  <c r="T23" i="1"/>
  <c r="T29" i="1"/>
  <c r="T24" i="1"/>
  <c r="T20" i="1"/>
  <c r="X93" i="1"/>
  <c r="I12" i="1"/>
  <c r="R12" i="1"/>
  <c r="I13" i="1"/>
  <c r="R13" i="1"/>
  <c r="I14" i="1"/>
  <c r="R14" i="1"/>
  <c r="I15" i="1"/>
  <c r="T15" i="1"/>
  <c r="P16" i="1"/>
  <c r="F17" i="1"/>
  <c r="Q17" i="1"/>
  <c r="G18" i="1"/>
  <c r="S18" i="1"/>
  <c r="G20" i="1"/>
  <c r="P20" i="1"/>
  <c r="I21" i="1"/>
  <c r="R21" i="1"/>
  <c r="E26" i="1"/>
  <c r="F27" i="1"/>
  <c r="G29" i="1"/>
  <c r="I30" i="1"/>
  <c r="R33" i="1"/>
  <c r="K56" i="1" l="1"/>
  <c r="K59" i="1"/>
  <c r="K57" i="1"/>
  <c r="K58" i="1"/>
  <c r="V56" i="1"/>
  <c r="V58" i="1"/>
  <c r="V59" i="1"/>
  <c r="V57" i="1"/>
  <c r="Y27" i="1"/>
  <c r="Y57" i="1"/>
  <c r="Y58" i="1"/>
  <c r="Y56" i="1"/>
  <c r="Y59" i="1"/>
  <c r="M56" i="1"/>
  <c r="M58" i="1"/>
  <c r="M59" i="1"/>
  <c r="M57" i="1"/>
  <c r="L56" i="1"/>
  <c r="L58" i="1"/>
  <c r="L59" i="1"/>
  <c r="L57" i="1"/>
  <c r="U39" i="1"/>
  <c r="U59" i="1"/>
  <c r="U57" i="1"/>
  <c r="U56" i="1"/>
  <c r="U58" i="1"/>
  <c r="U20" i="1"/>
  <c r="N59" i="1"/>
  <c r="N57" i="1"/>
  <c r="N56" i="1"/>
  <c r="N58" i="1"/>
  <c r="W57" i="1"/>
  <c r="W56" i="1"/>
  <c r="W58" i="1"/>
  <c r="W59" i="1"/>
  <c r="X59" i="1"/>
  <c r="X57" i="1"/>
  <c r="X56" i="1"/>
  <c r="X58" i="1"/>
  <c r="U22" i="1"/>
  <c r="U15" i="1"/>
  <c r="U36" i="1"/>
  <c r="L23" i="1"/>
  <c r="L19" i="1"/>
  <c r="N14" i="1"/>
  <c r="N15" i="1"/>
  <c r="L43" i="1"/>
  <c r="Y49" i="1"/>
  <c r="U24" i="1"/>
  <c r="U26" i="1"/>
  <c r="L36" i="1"/>
  <c r="U12" i="1"/>
  <c r="U49" i="1"/>
  <c r="U29" i="1"/>
  <c r="L27" i="1"/>
  <c r="L15" i="1"/>
  <c r="U45" i="1"/>
  <c r="U35" i="1"/>
  <c r="L16" i="1"/>
  <c r="U34" i="1"/>
  <c r="U40" i="1"/>
  <c r="U43" i="1"/>
  <c r="U37" i="1"/>
  <c r="U14" i="1"/>
  <c r="U42" i="1"/>
  <c r="L17" i="1"/>
  <c r="P64" i="1"/>
  <c r="P63" i="1"/>
  <c r="P62" i="1"/>
  <c r="I62" i="1"/>
  <c r="I64" i="1"/>
  <c r="I63" i="1"/>
  <c r="Q11" i="11"/>
  <c r="T66" i="1"/>
  <c r="T67" i="1"/>
  <c r="T65" i="1"/>
  <c r="P65" i="1"/>
  <c r="P66" i="1"/>
  <c r="P67" i="1"/>
  <c r="S63" i="1"/>
  <c r="S64" i="1"/>
  <c r="S62" i="1"/>
  <c r="G63" i="1"/>
  <c r="G62" i="1"/>
  <c r="G64" i="1"/>
  <c r="Q64" i="1"/>
  <c r="Q62" i="1"/>
  <c r="Q63" i="1"/>
  <c r="G65" i="1"/>
  <c r="G67" i="1"/>
  <c r="G66" i="1"/>
  <c r="F63" i="1"/>
  <c r="F64" i="1"/>
  <c r="F62" i="1"/>
  <c r="F65" i="1"/>
  <c r="F67" i="1"/>
  <c r="F66" i="1"/>
  <c r="I66" i="1"/>
  <c r="I65" i="1"/>
  <c r="I67" i="1"/>
  <c r="Q65" i="1"/>
  <c r="Q66" i="1"/>
  <c r="Q67" i="1"/>
  <c r="H66" i="1"/>
  <c r="H65" i="1"/>
  <c r="H67" i="1"/>
  <c r="R63" i="1"/>
  <c r="R64" i="1"/>
  <c r="R62" i="1"/>
  <c r="O11" i="11"/>
  <c r="R67" i="1"/>
  <c r="R66" i="1"/>
  <c r="R65" i="1"/>
  <c r="P11" i="11"/>
  <c r="S67" i="1"/>
  <c r="S65" i="1"/>
  <c r="S66" i="1"/>
  <c r="T62" i="1"/>
  <c r="T63" i="1"/>
  <c r="T64" i="1"/>
  <c r="H62" i="1"/>
  <c r="H64" i="1"/>
  <c r="H63" i="1"/>
  <c r="Q14" i="8"/>
  <c r="N22" i="8"/>
  <c r="P18" i="8"/>
  <c r="Q20" i="8"/>
  <c r="N23" i="8"/>
  <c r="Q19" i="8"/>
  <c r="N15" i="8"/>
  <c r="P16" i="8"/>
  <c r="P17" i="8"/>
  <c r="O14" i="8"/>
  <c r="Q24" i="8"/>
  <c r="E67" i="1"/>
  <c r="E65" i="1"/>
  <c r="P20" i="8"/>
  <c r="U18" i="1"/>
  <c r="O12" i="8"/>
  <c r="O18" i="8"/>
  <c r="N17" i="8"/>
  <c r="O23" i="8"/>
  <c r="N20" i="8"/>
  <c r="N25" i="8"/>
  <c r="O17" i="8"/>
  <c r="N16" i="8"/>
  <c r="P22" i="8"/>
  <c r="O22" i="8"/>
  <c r="O19" i="8"/>
  <c r="P15" i="8"/>
  <c r="P12" i="8"/>
  <c r="N24" i="8"/>
  <c r="O16" i="8"/>
  <c r="Q23" i="8"/>
  <c r="P23" i="8"/>
  <c r="O24" i="8"/>
  <c r="N14" i="8"/>
  <c r="O20" i="8"/>
  <c r="Q15" i="8"/>
  <c r="Q17" i="8"/>
  <c r="P24" i="8"/>
  <c r="E64" i="1"/>
  <c r="E63" i="1"/>
  <c r="E62" i="1"/>
  <c r="P14" i="8"/>
  <c r="P19" i="8"/>
  <c r="Q12" i="8"/>
  <c r="O25" i="8"/>
  <c r="N18" i="8"/>
  <c r="N19" i="8"/>
  <c r="O15" i="8"/>
  <c r="Q18" i="8"/>
  <c r="P25" i="8"/>
  <c r="N12" i="8"/>
  <c r="U38" i="1"/>
  <c r="L39" i="1"/>
  <c r="L49" i="1"/>
  <c r="U17" i="1"/>
  <c r="U33" i="1"/>
  <c r="U44" i="1"/>
  <c r="U41" i="1"/>
  <c r="U21" i="1"/>
  <c r="U25" i="1"/>
  <c r="U30" i="1"/>
  <c r="U47" i="1"/>
  <c r="U16" i="1"/>
  <c r="Y38" i="1"/>
  <c r="U13" i="1"/>
  <c r="U48" i="1"/>
  <c r="U46" i="1"/>
  <c r="U19" i="1"/>
  <c r="U23" i="1"/>
  <c r="U27" i="1"/>
  <c r="Y15" i="1"/>
  <c r="Y19" i="1"/>
  <c r="Y14" i="1"/>
  <c r="Y13" i="1"/>
  <c r="Y12" i="1"/>
  <c r="Y23" i="1"/>
  <c r="Y37" i="1"/>
  <c r="W53" i="1"/>
  <c r="W51" i="1"/>
  <c r="W55" i="1"/>
  <c r="W50" i="1"/>
  <c r="W54" i="1"/>
  <c r="W52" i="1"/>
  <c r="Y28" i="1"/>
  <c r="Y50" i="1"/>
  <c r="Y51" i="1"/>
  <c r="Y54" i="1"/>
  <c r="Y52" i="1"/>
  <c r="Y53" i="1"/>
  <c r="Y55" i="1"/>
  <c r="Y33" i="1"/>
  <c r="Y43" i="1"/>
  <c r="Y24" i="1"/>
  <c r="Y29" i="1"/>
  <c r="Y42" i="1"/>
  <c r="Y17" i="1"/>
  <c r="M51" i="1"/>
  <c r="M55" i="1"/>
  <c r="M53" i="1"/>
  <c r="M54" i="1"/>
  <c r="M52" i="1"/>
  <c r="M50" i="1"/>
  <c r="Y20" i="1"/>
  <c r="N53" i="1"/>
  <c r="N51" i="1"/>
  <c r="N55" i="1"/>
  <c r="N52" i="1"/>
  <c r="N54" i="1"/>
  <c r="N50" i="1"/>
  <c r="Y41" i="1"/>
  <c r="K51" i="1"/>
  <c r="K52" i="1"/>
  <c r="K50" i="1"/>
  <c r="K53" i="1"/>
  <c r="K54" i="1"/>
  <c r="K55" i="1"/>
  <c r="Y35" i="1"/>
  <c r="Y47" i="1"/>
  <c r="Y44" i="1"/>
  <c r="Y21" i="1"/>
  <c r="Y25" i="1"/>
  <c r="Y30" i="1"/>
  <c r="Y46" i="1"/>
  <c r="Y16" i="1"/>
  <c r="J53" i="1"/>
  <c r="J55" i="1"/>
  <c r="J19" i="1"/>
  <c r="J51" i="1"/>
  <c r="J54" i="1"/>
  <c r="J52" i="1"/>
  <c r="J50" i="1"/>
  <c r="Y39" i="1"/>
  <c r="V51" i="1"/>
  <c r="V55" i="1"/>
  <c r="V53" i="1"/>
  <c r="V54" i="1"/>
  <c r="V52" i="1"/>
  <c r="V50" i="1"/>
  <c r="L28" i="1"/>
  <c r="L51" i="1"/>
  <c r="L52" i="1"/>
  <c r="L50" i="1"/>
  <c r="L53" i="1"/>
  <c r="L54" i="1"/>
  <c r="L55" i="1"/>
  <c r="U28" i="1"/>
  <c r="U51" i="1"/>
  <c r="U52" i="1"/>
  <c r="U50" i="1"/>
  <c r="U53" i="1"/>
  <c r="U54" i="1"/>
  <c r="U55" i="1"/>
  <c r="X51" i="1"/>
  <c r="X52" i="1"/>
  <c r="X53" i="1"/>
  <c r="X50" i="1"/>
  <c r="X54" i="1"/>
  <c r="X55" i="1"/>
  <c r="Y36" i="1"/>
  <c r="Y48" i="1"/>
  <c r="Y45" i="1"/>
  <c r="Y22" i="1"/>
  <c r="Y26" i="1"/>
  <c r="Y34" i="1"/>
  <c r="Y18" i="1"/>
  <c r="Y40" i="1"/>
  <c r="L44" i="1"/>
  <c r="L40" i="1"/>
  <c r="L20" i="1"/>
  <c r="L24" i="1"/>
  <c r="L29" i="1"/>
  <c r="L37" i="1"/>
  <c r="L14" i="1"/>
  <c r="W28" i="1"/>
  <c r="J28" i="1"/>
  <c r="V28" i="1"/>
  <c r="M28" i="1"/>
  <c r="L47" i="1"/>
  <c r="K28" i="1"/>
  <c r="L33" i="1"/>
  <c r="L34" i="1"/>
  <c r="L21" i="1"/>
  <c r="L25" i="1"/>
  <c r="L30" i="1"/>
  <c r="L41" i="1"/>
  <c r="L13" i="1"/>
  <c r="N28" i="1"/>
  <c r="L46" i="1"/>
  <c r="X28" i="1"/>
  <c r="L18" i="1"/>
  <c r="L42" i="1"/>
  <c r="L38" i="1"/>
  <c r="L35" i="1"/>
  <c r="L22" i="1"/>
  <c r="L26" i="1"/>
  <c r="L45" i="1"/>
  <c r="L12" i="1"/>
  <c r="L48" i="1"/>
  <c r="N49" i="1"/>
  <c r="N48" i="1"/>
  <c r="N47" i="1"/>
  <c r="N46" i="1"/>
  <c r="N45" i="1"/>
  <c r="N44" i="1"/>
  <c r="N43" i="1"/>
  <c r="N42" i="1"/>
  <c r="N41" i="1"/>
  <c r="N40" i="1"/>
  <c r="N39" i="1"/>
  <c r="N38" i="1"/>
  <c r="N37" i="1"/>
  <c r="N36" i="1"/>
  <c r="N35" i="1"/>
  <c r="N34" i="1"/>
  <c r="N33" i="1"/>
  <c r="N26" i="1"/>
  <c r="N22" i="1"/>
  <c r="N27" i="1"/>
  <c r="N23" i="1"/>
  <c r="N29" i="1"/>
  <c r="N24" i="1"/>
  <c r="N20" i="1"/>
  <c r="N19" i="1"/>
  <c r="N30" i="1"/>
  <c r="N13" i="1"/>
  <c r="N21" i="1"/>
  <c r="N16" i="1"/>
  <c r="N12" i="1"/>
  <c r="N25" i="1"/>
  <c r="N17" i="1"/>
  <c r="N18" i="1"/>
  <c r="V49" i="1"/>
  <c r="V48" i="1"/>
  <c r="V47" i="1"/>
  <c r="V46" i="1"/>
  <c r="V45" i="1"/>
  <c r="V44" i="1"/>
  <c r="V43" i="1"/>
  <c r="V42" i="1"/>
  <c r="V41" i="1"/>
  <c r="V40" i="1"/>
  <c r="V39" i="1"/>
  <c r="V38" i="1"/>
  <c r="V37" i="1"/>
  <c r="V36" i="1"/>
  <c r="V35" i="1"/>
  <c r="V34" i="1"/>
  <c r="V33" i="1"/>
  <c r="V27" i="1"/>
  <c r="V23" i="1"/>
  <c r="V29" i="1"/>
  <c r="V24" i="1"/>
  <c r="V30" i="1"/>
  <c r="V25" i="1"/>
  <c r="V21" i="1"/>
  <c r="V18" i="1"/>
  <c r="V17" i="1"/>
  <c r="V16" i="1"/>
  <c r="V15" i="1"/>
  <c r="V22" i="1"/>
  <c r="V19" i="1"/>
  <c r="V14" i="1"/>
  <c r="V13" i="1"/>
  <c r="V12" i="1"/>
  <c r="V26" i="1"/>
  <c r="V20" i="1"/>
  <c r="M49" i="1"/>
  <c r="M48" i="1"/>
  <c r="M47" i="1"/>
  <c r="M46" i="1"/>
  <c r="M45" i="1"/>
  <c r="M44" i="1"/>
  <c r="M43" i="1"/>
  <c r="M42" i="1"/>
  <c r="M41" i="1"/>
  <c r="M40" i="1"/>
  <c r="M39" i="1"/>
  <c r="M38" i="1"/>
  <c r="M37" i="1"/>
  <c r="M36" i="1"/>
  <c r="M35" i="1"/>
  <c r="M34" i="1"/>
  <c r="M33" i="1"/>
  <c r="M30" i="1"/>
  <c r="M25" i="1"/>
  <c r="M26" i="1"/>
  <c r="M22" i="1"/>
  <c r="M27" i="1"/>
  <c r="M23" i="1"/>
  <c r="M19" i="1"/>
  <c r="M18" i="1"/>
  <c r="M17" i="1"/>
  <c r="M16" i="1"/>
  <c r="M15" i="1"/>
  <c r="M14" i="1"/>
  <c r="M13" i="1"/>
  <c r="M12" i="1"/>
  <c r="M29" i="1"/>
  <c r="M20" i="1"/>
  <c r="M24" i="1"/>
  <c r="M21" i="1"/>
  <c r="X49" i="1"/>
  <c r="X48" i="1"/>
  <c r="X47" i="1"/>
  <c r="X46" i="1"/>
  <c r="X45" i="1"/>
  <c r="X44" i="1"/>
  <c r="X43" i="1"/>
  <c r="X42" i="1"/>
  <c r="X41" i="1"/>
  <c r="X40" i="1"/>
  <c r="X39" i="1"/>
  <c r="X38" i="1"/>
  <c r="X37" i="1"/>
  <c r="X36" i="1"/>
  <c r="X35" i="1"/>
  <c r="X34" i="1"/>
  <c r="X33" i="1"/>
  <c r="X30" i="1"/>
  <c r="X25" i="1"/>
  <c r="X26" i="1"/>
  <c r="X22" i="1"/>
  <c r="X27" i="1"/>
  <c r="X23" i="1"/>
  <c r="X19" i="1"/>
  <c r="X24" i="1"/>
  <c r="X21" i="1"/>
  <c r="X18" i="1"/>
  <c r="X29" i="1"/>
  <c r="X15" i="1"/>
  <c r="X20" i="1"/>
  <c r="X16" i="1"/>
  <c r="X14" i="1"/>
  <c r="X13" i="1"/>
  <c r="X12" i="1"/>
  <c r="X17" i="1"/>
  <c r="K49" i="1"/>
  <c r="K48" i="1"/>
  <c r="K47" i="1"/>
  <c r="K46" i="1"/>
  <c r="K45" i="1"/>
  <c r="K44" i="1"/>
  <c r="K43" i="1"/>
  <c r="K42" i="1"/>
  <c r="K41" i="1"/>
  <c r="K40" i="1"/>
  <c r="K39" i="1"/>
  <c r="K38" i="1"/>
  <c r="K37" i="1"/>
  <c r="K36" i="1"/>
  <c r="K35" i="1"/>
  <c r="K34" i="1"/>
  <c r="K33" i="1"/>
  <c r="K29" i="1"/>
  <c r="K24" i="1"/>
  <c r="K30" i="1"/>
  <c r="K25" i="1"/>
  <c r="K26" i="1"/>
  <c r="K22" i="1"/>
  <c r="K17" i="1"/>
  <c r="K27" i="1"/>
  <c r="K21" i="1"/>
  <c r="K18" i="1"/>
  <c r="K23" i="1"/>
  <c r="K20" i="1"/>
  <c r="K19" i="1"/>
  <c r="K15" i="1"/>
  <c r="K14" i="1"/>
  <c r="K13" i="1"/>
  <c r="K12" i="1"/>
  <c r="K16" i="1"/>
  <c r="W49" i="1"/>
  <c r="W48" i="1"/>
  <c r="W47" i="1"/>
  <c r="W46" i="1"/>
  <c r="W45" i="1"/>
  <c r="W44" i="1"/>
  <c r="W43" i="1"/>
  <c r="W42" i="1"/>
  <c r="W41" i="1"/>
  <c r="W40" i="1"/>
  <c r="W39" i="1"/>
  <c r="W38" i="1"/>
  <c r="W37" i="1"/>
  <c r="W36" i="1"/>
  <c r="W35" i="1"/>
  <c r="W34" i="1"/>
  <c r="W33" i="1"/>
  <c r="W29" i="1"/>
  <c r="W24" i="1"/>
  <c r="W30" i="1"/>
  <c r="W25" i="1"/>
  <c r="W26" i="1"/>
  <c r="W22" i="1"/>
  <c r="W23" i="1"/>
  <c r="W20" i="1"/>
  <c r="W17" i="1"/>
  <c r="W14" i="1"/>
  <c r="W13" i="1"/>
  <c r="W27" i="1"/>
  <c r="W21" i="1"/>
  <c r="W18" i="1"/>
  <c r="W19" i="1"/>
  <c r="W12" i="1"/>
  <c r="W15" i="1"/>
  <c r="W16" i="1"/>
  <c r="J49" i="1"/>
  <c r="J48" i="1"/>
  <c r="J47" i="1"/>
  <c r="J46" i="1"/>
  <c r="J45" i="1"/>
  <c r="J44" i="1"/>
  <c r="J43" i="1"/>
  <c r="J42" i="1"/>
  <c r="J41" i="1"/>
  <c r="J40" i="1"/>
  <c r="J39" i="1"/>
  <c r="J38" i="1"/>
  <c r="J37" i="1"/>
  <c r="J36" i="1"/>
  <c r="J35" i="1"/>
  <c r="J34" i="1"/>
  <c r="J33" i="1"/>
  <c r="J27" i="1"/>
  <c r="J23" i="1"/>
  <c r="J29" i="1"/>
  <c r="J24" i="1"/>
  <c r="J30" i="1"/>
  <c r="J25" i="1"/>
  <c r="J21" i="1"/>
  <c r="J16" i="1"/>
  <c r="J26" i="1"/>
  <c r="J20" i="1"/>
  <c r="J15" i="1"/>
  <c r="J14" i="1"/>
  <c r="J13" i="1"/>
  <c r="J17" i="1"/>
  <c r="J12" i="1"/>
  <c r="J22" i="1"/>
  <c r="J18" i="1"/>
  <c r="K65" i="1" l="1"/>
  <c r="K67" i="1"/>
  <c r="K66" i="1"/>
  <c r="N66" i="1"/>
  <c r="N65" i="1"/>
  <c r="N67" i="1"/>
  <c r="N63" i="1"/>
  <c r="N62" i="1"/>
  <c r="N64" i="1"/>
  <c r="J62" i="1"/>
  <c r="J64" i="1"/>
  <c r="J63" i="1"/>
  <c r="M63" i="1"/>
  <c r="M62" i="1"/>
  <c r="M64" i="1"/>
  <c r="J67" i="1"/>
  <c r="J66" i="1"/>
  <c r="J65" i="1"/>
  <c r="W65" i="1"/>
  <c r="W66" i="1"/>
  <c r="W67" i="1"/>
  <c r="L62" i="1"/>
  <c r="L64" i="1"/>
  <c r="L63" i="1"/>
  <c r="K62" i="1"/>
  <c r="K63" i="1"/>
  <c r="K64" i="1"/>
  <c r="U66" i="1"/>
  <c r="U67" i="1"/>
  <c r="U65" i="1"/>
  <c r="U62" i="1"/>
  <c r="U63" i="1"/>
  <c r="U64" i="1"/>
  <c r="W62" i="1"/>
  <c r="W63" i="1"/>
  <c r="W64" i="1"/>
  <c r="M65" i="1"/>
  <c r="M67" i="1"/>
  <c r="M66" i="1"/>
  <c r="V65" i="1"/>
  <c r="V66" i="1"/>
  <c r="V67" i="1"/>
  <c r="X64" i="1"/>
  <c r="X63" i="1"/>
  <c r="X62" i="1"/>
  <c r="V64" i="1"/>
  <c r="V62" i="1"/>
  <c r="V63" i="1"/>
  <c r="Y64" i="1"/>
  <c r="Y62" i="1"/>
  <c r="Y63" i="1"/>
  <c r="Y65" i="1"/>
  <c r="Y66" i="1"/>
  <c r="Y67" i="1"/>
  <c r="X67" i="1"/>
  <c r="X65" i="1"/>
  <c r="X66" i="1"/>
  <c r="L65" i="1"/>
  <c r="L67" i="1"/>
  <c r="L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Naglieri</author>
  </authors>
  <commentList>
    <comment ref="N15" authorId="0" shapeId="0" xr:uid="{95675A03-F2DB-4363-B84B-FD6EF6B80F23}">
      <text>
        <r>
          <rPr>
            <b/>
            <sz val="9"/>
            <color indexed="81"/>
            <rFont val="Tahoma"/>
            <family val="2"/>
          </rPr>
          <t>Jack Naglieri:</t>
        </r>
        <r>
          <rPr>
            <sz val="9"/>
            <color indexed="81"/>
            <rFont val="Tahoma"/>
            <family val="2"/>
          </rPr>
          <t xml:space="preserve">
ok
</t>
        </r>
      </text>
    </comment>
    <comment ref="Y15" authorId="0" shapeId="0" xr:uid="{FD607291-A600-4F2E-86AD-8570E9B07F3F}">
      <text>
        <r>
          <rPr>
            <b/>
            <sz val="9"/>
            <color indexed="81"/>
            <rFont val="Tahoma"/>
            <family val="2"/>
          </rPr>
          <t>Jack Naglieri:</t>
        </r>
        <r>
          <rPr>
            <sz val="9"/>
            <color indexed="81"/>
            <rFont val="Tahoma"/>
            <family val="2"/>
          </rPr>
          <t xml:space="preserve">
ok
</t>
        </r>
      </text>
    </comment>
    <comment ref="I31" authorId="0" shapeId="0" xr:uid="{0E1466F6-46AC-4617-959E-7AFD959F79CB}">
      <text>
        <r>
          <rPr>
            <b/>
            <sz val="9"/>
            <color indexed="81"/>
            <rFont val="Tahoma"/>
            <family val="2"/>
          </rPr>
          <t>Jack Naglieri:</t>
        </r>
        <r>
          <rPr>
            <sz val="9"/>
            <color indexed="81"/>
            <rFont val="Tahoma"/>
            <family val="2"/>
          </rPr>
          <t xml:space="preserve">
ok</t>
        </r>
      </text>
    </comment>
    <comment ref="T31" authorId="0" shapeId="0" xr:uid="{AB0D2E11-073C-427E-9E70-6BFC75A796F9}">
      <text>
        <r>
          <rPr>
            <b/>
            <sz val="9"/>
            <color indexed="81"/>
            <rFont val="Tahoma"/>
            <family val="2"/>
          </rPr>
          <t>Jack Naglieri:</t>
        </r>
        <r>
          <rPr>
            <sz val="9"/>
            <color indexed="81"/>
            <rFont val="Tahoma"/>
            <family val="2"/>
          </rPr>
          <t xml:space="preserve">
ok</t>
        </r>
      </text>
    </comment>
  </commentList>
</comments>
</file>

<file path=xl/sharedStrings.xml><?xml version="1.0" encoding="utf-8"?>
<sst xmlns="http://schemas.openxmlformats.org/spreadsheetml/2006/main" count="470" uniqueCount="197">
  <si>
    <t>AVERAGE 12 subtest RELIABIlity --&gt;</t>
  </si>
  <si>
    <t>&lt;-- AVERAGE 8-subtest CAS2 SEM</t>
  </si>
  <si>
    <t>Z SCORES --&gt;</t>
  </si>
  <si>
    <t>Formula: Z * SD (15) * Sqrt (2 - r1 - r2)</t>
  </si>
  <si>
    <t>CAS2 12-Subtest Extended Battery</t>
  </si>
  <si>
    <t>CAS2 8-Subtest Core Battery</t>
  </si>
  <si>
    <t>Comparisons at p =</t>
  </si>
  <si>
    <t>Average</t>
  </si>
  <si>
    <t>FS</t>
  </si>
  <si>
    <t>Plan</t>
  </si>
  <si>
    <t>Sim</t>
  </si>
  <si>
    <t>Att</t>
  </si>
  <si>
    <t>Suc</t>
  </si>
  <si>
    <t>RELIABILITY</t>
  </si>
  <si>
    <t>Oral Reading Fluency</t>
  </si>
  <si>
    <t>Table 5.1</t>
  </si>
  <si>
    <t>Reliability Coefficients of the FAM Subtests by Grade</t>
  </si>
  <si>
    <t>Grade</t>
  </si>
  <si>
    <t>Subtest</t>
  </si>
  <si>
    <t>PK</t>
  </si>
  <si>
    <t>K</t>
  </si>
  <si>
    <t>Median</t>
  </si>
  <si>
    <t>Table 5.2</t>
  </si>
  <si>
    <t>Reliability Coefficients of the FAM Indexes by Grade</t>
  </si>
  <si>
    <t>Grade range</t>
  </si>
  <si>
    <t>Index</t>
  </si>
  <si>
    <t>PI</t>
  </si>
  <si>
    <t>VI</t>
  </si>
  <si>
    <t>SI</t>
  </si>
  <si>
    <t>TI</t>
  </si>
  <si>
    <t>K - 2</t>
  </si>
  <si>
    <t>3+</t>
  </si>
  <si>
    <t>Standard Scores</t>
  </si>
  <si>
    <t>HOW TO USE THIS WORKBOOK:</t>
  </si>
  <si>
    <t>Cognitive Assessment System-2</t>
  </si>
  <si>
    <t>Significantly Different (at p = .05) from PASS Mean?</t>
  </si>
  <si>
    <t>Strength or</t>
  </si>
  <si>
    <t>Weakness</t>
  </si>
  <si>
    <t>Table 3.3 from Essentials of CAS2</t>
  </si>
  <si>
    <t>PASS Scales</t>
  </si>
  <si>
    <t>Standard Score</t>
  </si>
  <si>
    <t>p=.05</t>
  </si>
  <si>
    <t>p=.10</t>
  </si>
  <si>
    <t>Planning</t>
  </si>
  <si>
    <t>Simultaneous</t>
  </si>
  <si>
    <t>Attention</t>
  </si>
  <si>
    <t>Successive</t>
  </si>
  <si>
    <t>Notes</t>
  </si>
  <si>
    <t>12 Subtest EXTENDED Battery</t>
  </si>
  <si>
    <t>PASS Weakness(es)</t>
  </si>
  <si>
    <t>2. A Strength is defined as PASS standard score that is significantly above the child's average PASS score  (ipsative comparison at the .05 level) and the PASS score is above 109 (i.e. above the Average range).</t>
  </si>
  <si>
    <t>PASS Mean &amp; Differences:</t>
  </si>
  <si>
    <t>ORF</t>
  </si>
  <si>
    <t>OP</t>
  </si>
  <si>
    <t>SC</t>
  </si>
  <si>
    <t>WR</t>
  </si>
  <si>
    <t>Average &amp; Above</t>
  </si>
  <si>
    <t>PASS Scores</t>
  </si>
  <si>
    <t>Ages 5-18</t>
  </si>
  <si>
    <t>ages 5-7</t>
  </si>
  <si>
    <t>ages 8-18</t>
  </si>
  <si>
    <t>EXTENDED</t>
  </si>
  <si>
    <t>CORE</t>
  </si>
  <si>
    <t>8 Subtest CORE BATTERY</t>
  </si>
  <si>
    <t>OC</t>
  </si>
  <si>
    <t>MF</t>
  </si>
  <si>
    <t>DF</t>
  </si>
  <si>
    <t>12 Subtest EXTENDED  BATTERY</t>
  </si>
  <si>
    <t>Minimum</t>
  </si>
  <si>
    <t>Maximum</t>
  </si>
  <si>
    <t>2. Enter the PASS scores in the column labeled "Standard Scores" in BOX #1.</t>
  </si>
  <si>
    <t>Differences Between PASS Scale Standard Scores and the Student’s Average PASS Score (p = .05) for the CAS2 12-Subtest EXTENDED battery.</t>
  </si>
  <si>
    <t>PASS Scores from CAS2</t>
  </si>
  <si>
    <t>BOX #1   Is there a PASS Pattern of Strenghts and Weaknesses (Discrepancy 1)?</t>
  </si>
  <si>
    <r>
      <t xml:space="preserve">1. A Weakness is defined as PASS standard score that is significantly below the child's average PASS score  (ipsative comparison at the .05 level) </t>
    </r>
    <r>
      <rPr>
        <i/>
        <sz val="10"/>
        <color theme="1"/>
        <rFont val="Arial"/>
        <family val="2"/>
      </rPr>
      <t>and</t>
    </r>
    <r>
      <rPr>
        <sz val="10"/>
        <color theme="1"/>
        <rFont val="Arial"/>
        <family val="2"/>
      </rPr>
      <t xml:space="preserve"> the PASS score is below 90 (i.e. below the Average range).</t>
    </r>
  </si>
  <si>
    <t>BOX #2   Are high PASS scores significantly different from low achievement scores (Discrepancy 2)? Are low PASS scores similar to low achievement scores (Consistency)?</t>
  </si>
  <si>
    <t>3. See Essentials of CAS2 Assessment Interpretation Chapter for more details and examples. Note: Comparisons of PASS with FAR and FAM at p = .05</t>
  </si>
  <si>
    <t>3. See Essentials of CAS2 Assessment Interpretation Chapter for more details and examples.  Note: Comparisons at p = .05</t>
  </si>
  <si>
    <t>Achievement Weakness(es)</t>
  </si>
  <si>
    <t>Achievement  Weakness(es)</t>
  </si>
  <si>
    <t>What exactly does this worksheet do?</t>
  </si>
  <si>
    <t>3. Comparing PASS scores to achievement scores from the FAR and FAM</t>
  </si>
  <si>
    <t>4. Representing the results in the Discrepancy Consistency Method triangle.</t>
  </si>
  <si>
    <t>1. The significance of the differences among the PASS standard scores are tested</t>
  </si>
  <si>
    <t xml:space="preserve">The results of the analyses described above are summarized in the figure presented on the third page of each worksheet. Strengths (and average or above scores) on the PASS scales are included in the top section of the figure. Significant weakness(es) in PASS scores appear in the bottom right of the figure, and FAR or FAM weaknesses (&lt; 86) appear in the bottom left portion of the figure. </t>
  </si>
  <si>
    <r>
      <t xml:space="preserve">Determining if the four PASS scores show variability is accomplished by comparing the differences between any individual PASS scale standard score and the average of the student’s four PASS scores. This method, known as an ipsative comparison, has been used often in intelligence testing because it has the advantage of providing statistical guidelines for examining individual profiles relative to the student’s level of functioning.
The values needed for significance when comparing each PASS standard score to the child's average PASS score are provided in </t>
    </r>
    <r>
      <rPr>
        <i/>
        <sz val="10"/>
        <color theme="1"/>
        <rFont val="Calibri"/>
        <family val="2"/>
        <scheme val="minor"/>
      </rPr>
      <t>Essentials of CAS2 Assessment</t>
    </r>
    <r>
      <rPr>
        <sz val="10"/>
        <color theme="1"/>
        <rFont val="Calibri"/>
        <family val="2"/>
        <scheme val="minor"/>
      </rPr>
      <t xml:space="preserve"> (Table 3.3).  These comparisons are automatically computed in this spreadsheet (and in the </t>
    </r>
    <r>
      <rPr>
        <i/>
        <sz val="10"/>
        <color theme="1"/>
        <rFont val="Calibri"/>
        <family val="2"/>
        <scheme val="minor"/>
      </rPr>
      <t>CAS2 Online Scoring and Report Writer</t>
    </r>
    <r>
      <rPr>
        <sz val="10"/>
        <color theme="1"/>
        <rFont val="Calibri"/>
        <family val="2"/>
        <scheme val="minor"/>
      </rPr>
      <t xml:space="preserve"> software). The values needed for significance are different for the CAS2 Core and Extended Batteries; which is why there are different worksheets for these different versions of the test.</t>
    </r>
  </si>
  <si>
    <t>2.  PASS Strengths and Weaknesses are Identified</t>
  </si>
  <si>
    <r>
      <t xml:space="preserve">Naglieri and Otero (2014) state that only when a PASS score is significantly lower than the person’s average </t>
    </r>
    <r>
      <rPr>
        <i/>
        <sz val="10"/>
        <color theme="1"/>
        <rFont val="Calibri"/>
        <family val="2"/>
        <scheme val="minor"/>
      </rPr>
      <t>and is</t>
    </r>
    <r>
      <rPr>
        <sz val="10"/>
        <color theme="1"/>
        <rFont val="Calibri"/>
        <family val="2"/>
        <scheme val="minor"/>
      </rPr>
      <t xml:space="preserve"> </t>
    </r>
    <r>
      <rPr>
        <i/>
        <sz val="10"/>
        <color theme="1"/>
        <rFont val="Calibri"/>
        <family val="2"/>
        <scheme val="minor"/>
      </rPr>
      <t>also</t>
    </r>
    <r>
      <rPr>
        <sz val="10"/>
        <color theme="1"/>
        <rFont val="Calibri"/>
        <family val="2"/>
        <scheme val="minor"/>
      </rPr>
      <t xml:space="preserve"> below the national average (below a standard score of 90) should it be considered a weakness appropriate for eligibility determination or diagnosis. These two rules (low in realtion to the student's average PASS score and below the Average range) are used in this program. For examples of how these rules should be applied see the Interpretation chapter in the </t>
    </r>
    <r>
      <rPr>
        <i/>
        <sz val="10"/>
        <color theme="1"/>
        <rFont val="Calibri"/>
        <family val="2"/>
        <scheme val="minor"/>
      </rPr>
      <t>Essentials of CAS2 Assessment</t>
    </r>
    <r>
      <rPr>
        <sz val="10"/>
        <color theme="1"/>
        <rFont val="Calibri"/>
        <family val="2"/>
        <scheme val="minor"/>
      </rPr>
      <t xml:space="preserve"> book. The results of this step are reported in the section labeled </t>
    </r>
    <r>
      <rPr>
        <b/>
        <sz val="10"/>
        <color theme="1"/>
        <rFont val="Calibri"/>
        <family val="2"/>
        <scheme val="minor"/>
      </rPr>
      <t>BOX # 1</t>
    </r>
    <r>
      <rPr>
        <sz val="10"/>
        <color theme="1"/>
        <rFont val="Calibri"/>
        <family val="2"/>
        <scheme val="minor"/>
      </rPr>
      <t xml:space="preserve"> which answers the question: "</t>
    </r>
    <r>
      <rPr>
        <i/>
        <sz val="10"/>
        <color theme="1"/>
        <rFont val="Calibri"/>
        <family val="2"/>
        <scheme val="minor"/>
      </rPr>
      <t>Is there a PASS Pattern of Strenghts and Weaknesses (Discrepancy 1)?</t>
    </r>
    <r>
      <rPr>
        <sz val="10"/>
        <color theme="1"/>
        <rFont val="Calibri"/>
        <family val="2"/>
        <scheme val="minor"/>
      </rPr>
      <t>"</t>
    </r>
  </si>
  <si>
    <r>
      <t xml:space="preserve">Comparing PASS scores to achievement test scores is a fundamental step in understanding if a cognitive processing strength corresponds to academic strength and if a cognitive processing weakness corresponds to an academic weakness. The simple difference method was used to determine the statistical significance of the differences found when comparing scores on CAS2 with the FAR and FAM. The values needed for signficance are found in </t>
    </r>
    <r>
      <rPr>
        <i/>
        <sz val="10"/>
        <color theme="1"/>
        <rFont val="Calibri"/>
        <family val="2"/>
        <scheme val="minor"/>
      </rPr>
      <t>Essentials of CAS2 Assessment (Appendix D and E)</t>
    </r>
    <r>
      <rPr>
        <sz val="10"/>
        <color theme="1"/>
        <rFont val="Calibri"/>
        <family val="2"/>
        <scheme val="minor"/>
      </rPr>
      <t xml:space="preserve">. The results of this analysis are reported in the section labeled </t>
    </r>
    <r>
      <rPr>
        <b/>
        <sz val="10"/>
        <color theme="1"/>
        <rFont val="Calibri"/>
        <family val="2"/>
        <scheme val="minor"/>
      </rPr>
      <t>BOX #2</t>
    </r>
    <r>
      <rPr>
        <sz val="10"/>
        <color theme="1"/>
        <rFont val="Calibri"/>
        <family val="2"/>
        <scheme val="minor"/>
      </rPr>
      <t xml:space="preserve"> which answers these two questions:  "</t>
    </r>
    <r>
      <rPr>
        <i/>
        <sz val="10"/>
        <color theme="1"/>
        <rFont val="Calibri"/>
        <family val="2"/>
        <scheme val="minor"/>
      </rPr>
      <t>Are high PASS scores significantly different from low achievement scores (Discrepancy 2)?</t>
    </r>
    <r>
      <rPr>
        <sz val="10"/>
        <color theme="1"/>
        <rFont val="Calibri"/>
        <family val="2"/>
        <scheme val="minor"/>
      </rPr>
      <t>" And, "</t>
    </r>
    <r>
      <rPr>
        <i/>
        <sz val="10"/>
        <color theme="1"/>
        <rFont val="Calibri"/>
        <family val="2"/>
        <scheme val="minor"/>
      </rPr>
      <t>Are low PASS scores similar to low achievement scores (Consistency)?</t>
    </r>
    <r>
      <rPr>
        <sz val="10"/>
        <color theme="1"/>
        <rFont val="Calibri"/>
        <family val="2"/>
        <scheme val="minor"/>
      </rPr>
      <t>"</t>
    </r>
  </si>
  <si>
    <t>NOTE: This analysis program is intended to provide users an efficient way to test the significance of the differences among the four PASS standard scores from the CAS2 with the FAR and FAM, conduct the comparisons needed for the Discrepancy Consistency Method, and illustrate the Pattern of Strengths and Weaknesses in PASS and achievement test scores within a diagram. The program uses the appropriate look-up tables to determine the significance of the differences, saving time and effort on behalf of the user. It is important that users recognize that your analysis of these results is required as is application of good clinical judgement in interpretation of these findings vis-a-vis the person being examined. Ultimately, the responsibility for the proper use of these values rests with the user. See Naglieri and Otero (2014) for more information and guidance.</t>
  </si>
  <si>
    <r>
      <t>FNC</t>
    </r>
    <r>
      <rPr>
        <vertAlign val="superscript"/>
        <sz val="11"/>
        <rFont val="Calibri"/>
        <family val="2"/>
        <scheme val="minor"/>
      </rPr>
      <t>a</t>
    </r>
  </si>
  <si>
    <r>
      <t>BNC</t>
    </r>
    <r>
      <rPr>
        <vertAlign val="superscript"/>
        <sz val="11"/>
        <rFont val="Calibri"/>
        <family val="2"/>
        <scheme val="minor"/>
      </rPr>
      <t>b</t>
    </r>
  </si>
  <si>
    <r>
      <t>NCA</t>
    </r>
    <r>
      <rPr>
        <vertAlign val="superscript"/>
        <sz val="11"/>
        <rFont val="Calibri"/>
        <family val="2"/>
        <scheme val="minor"/>
      </rPr>
      <t>a</t>
    </r>
  </si>
  <si>
    <r>
      <t>SEQ</t>
    </r>
    <r>
      <rPr>
        <vertAlign val="superscript"/>
        <sz val="11"/>
        <rFont val="Calibri"/>
        <family val="2"/>
        <scheme val="minor"/>
      </rPr>
      <t>a</t>
    </r>
  </si>
  <si>
    <r>
      <t>OC</t>
    </r>
    <r>
      <rPr>
        <vertAlign val="superscript"/>
        <sz val="11"/>
        <rFont val="Calibri"/>
        <family val="2"/>
        <scheme val="minor"/>
      </rPr>
      <t>c</t>
    </r>
  </si>
  <si>
    <r>
      <t>RNN</t>
    </r>
    <r>
      <rPr>
        <vertAlign val="superscript"/>
        <sz val="11"/>
        <rFont val="Calibri"/>
        <family val="2"/>
        <scheme val="minor"/>
      </rPr>
      <t>a</t>
    </r>
  </si>
  <si>
    <r>
      <t>AF</t>
    </r>
    <r>
      <rPr>
        <vertAlign val="superscript"/>
        <sz val="11"/>
        <rFont val="Calibri"/>
        <family val="2"/>
        <scheme val="minor"/>
      </rPr>
      <t>b</t>
    </r>
  </si>
  <si>
    <r>
      <t>SF</t>
    </r>
    <r>
      <rPr>
        <vertAlign val="superscript"/>
        <sz val="11"/>
        <rFont val="Calibri"/>
        <family val="2"/>
        <scheme val="minor"/>
      </rPr>
      <t>b</t>
    </r>
  </si>
  <si>
    <r>
      <t>MF</t>
    </r>
    <r>
      <rPr>
        <vertAlign val="superscript"/>
        <sz val="11"/>
        <rFont val="Calibri"/>
        <family val="2"/>
        <scheme val="minor"/>
      </rPr>
      <t>d</t>
    </r>
  </si>
  <si>
    <r>
      <t>DF</t>
    </r>
    <r>
      <rPr>
        <vertAlign val="superscript"/>
        <sz val="11"/>
        <rFont val="Calibri"/>
        <family val="2"/>
        <scheme val="minor"/>
      </rPr>
      <t>d</t>
    </r>
  </si>
  <si>
    <r>
      <t>LMC</t>
    </r>
    <r>
      <rPr>
        <vertAlign val="superscript"/>
        <sz val="11"/>
        <rFont val="Calibri"/>
        <family val="2"/>
        <scheme val="minor"/>
      </rPr>
      <t>a</t>
    </r>
  </si>
  <si>
    <r>
      <t>SM</t>
    </r>
    <r>
      <rPr>
        <vertAlign val="superscript"/>
        <sz val="11"/>
        <rFont val="Calibri"/>
        <family val="2"/>
        <scheme val="minor"/>
      </rPr>
      <t>a</t>
    </r>
  </si>
  <si>
    <r>
      <t>EB</t>
    </r>
    <r>
      <rPr>
        <vertAlign val="superscript"/>
        <sz val="11"/>
        <rFont val="Calibri"/>
        <family val="2"/>
        <scheme val="minor"/>
      </rPr>
      <t>d</t>
    </r>
  </si>
  <si>
    <r>
      <t>PE</t>
    </r>
    <r>
      <rPr>
        <vertAlign val="superscript"/>
        <sz val="11"/>
        <rFont val="Calibri"/>
        <family val="2"/>
        <scheme val="minor"/>
      </rPr>
      <t>a</t>
    </r>
  </si>
  <si>
    <r>
      <t>NCO</t>
    </r>
    <r>
      <rPr>
        <vertAlign val="superscript"/>
        <sz val="11"/>
        <rFont val="Calibri"/>
        <family val="2"/>
        <scheme val="minor"/>
      </rPr>
      <t>a</t>
    </r>
  </si>
  <si>
    <r>
      <t>AK</t>
    </r>
    <r>
      <rPr>
        <vertAlign val="superscript"/>
        <sz val="11"/>
        <rFont val="Calibri"/>
        <family val="2"/>
        <scheme val="minor"/>
      </rPr>
      <t>b</t>
    </r>
  </si>
  <si>
    <r>
      <t>SK</t>
    </r>
    <r>
      <rPr>
        <vertAlign val="superscript"/>
        <sz val="11"/>
        <rFont val="Calibri"/>
        <family val="2"/>
        <scheme val="minor"/>
      </rPr>
      <t>b</t>
    </r>
  </si>
  <si>
    <r>
      <t>MK</t>
    </r>
    <r>
      <rPr>
        <vertAlign val="superscript"/>
        <sz val="11"/>
        <rFont val="Calibri"/>
        <family val="2"/>
        <scheme val="minor"/>
      </rPr>
      <t>d</t>
    </r>
  </si>
  <si>
    <r>
      <t>DK</t>
    </r>
    <r>
      <rPr>
        <vertAlign val="superscript"/>
        <sz val="11"/>
        <rFont val="Calibri"/>
        <family val="2"/>
        <scheme val="minor"/>
      </rPr>
      <t>d</t>
    </r>
  </si>
  <si>
    <r>
      <rPr>
        <u/>
        <sz val="11"/>
        <rFont val="Calibri"/>
        <family val="2"/>
        <scheme val="minor"/>
      </rPr>
      <t>Note.</t>
    </r>
    <r>
      <rPr>
        <i/>
        <sz val="11"/>
        <rFont val="Calibri"/>
        <family val="2"/>
        <scheme val="minor"/>
      </rPr>
      <t xml:space="preserve"> </t>
    </r>
    <r>
      <rPr>
        <u/>
        <sz val="11"/>
        <rFont val="Calibri"/>
        <family val="2"/>
        <scheme val="minor"/>
      </rPr>
      <t>N</t>
    </r>
    <r>
      <rPr>
        <sz val="11"/>
        <rFont val="Calibri"/>
        <family val="2"/>
        <scheme val="minor"/>
      </rPr>
      <t xml:space="preserve"> = 1,061. PI = Procedural Index; VI = Verbal Index; SI = Semantic Index; TI = FAM Total Index. Index reliabilities were calculated with the formula recommended by Guilford (1954) and Nunnally (1978).</t>
    </r>
  </si>
  <si>
    <t>CAS2 8-Subtest CORE Battery</t>
  </si>
  <si>
    <t>Differences Between PASS Scale Standard Scores and the Student’s Average PASS Score (p = .05) for the CAS2 CORE battery.</t>
  </si>
  <si>
    <t>input alphas</t>
  </si>
  <si>
    <t>$E$97*15*(SQRT(2-E$96-$A11))  which is: Z x 15 x (sqrt(2-z value-test alpha))</t>
  </si>
  <si>
    <t>Word Reading</t>
  </si>
  <si>
    <t>Reading Comprehension</t>
  </si>
  <si>
    <t>Pseudoword Decoding</t>
  </si>
  <si>
    <t>Orthographic Fluency</t>
  </si>
  <si>
    <t>Decoding Fluency</t>
  </si>
  <si>
    <t>Spelling</t>
  </si>
  <si>
    <t>Sentence Composition</t>
  </si>
  <si>
    <t>Sentence Combining</t>
  </si>
  <si>
    <t>Sentence Building</t>
  </si>
  <si>
    <t>Essay Composition</t>
  </si>
  <si>
    <t>Alphabet Writing Fluency</t>
  </si>
  <si>
    <t>Sentence Writing Fluency</t>
  </si>
  <si>
    <t>Math Problem Solving</t>
  </si>
  <si>
    <t>Numberical Operations</t>
  </si>
  <si>
    <t>Math Fluency -Addition</t>
  </si>
  <si>
    <t>Math Fluency -Subtraction</t>
  </si>
  <si>
    <t>Math Fluency -Multiplication</t>
  </si>
  <si>
    <t>Listening Comprehension</t>
  </si>
  <si>
    <t>Receptive Vocabulary</t>
  </si>
  <si>
    <t>Oral Discourse Comprehension</t>
  </si>
  <si>
    <t>Oral Expression</t>
  </si>
  <si>
    <t>Expressive Vocabulary</t>
  </si>
  <si>
    <t>Oral Word Fluency</t>
  </si>
  <si>
    <t>Sentence Repetition</t>
  </si>
  <si>
    <t>Phonemic Proficiency</t>
  </si>
  <si>
    <t>Orthographic Choice</t>
  </si>
  <si>
    <t>OWF</t>
  </si>
  <si>
    <t>SR</t>
  </si>
  <si>
    <t>PP</t>
  </si>
  <si>
    <t>RC</t>
  </si>
  <si>
    <t>PD</t>
  </si>
  <si>
    <t>OF</t>
  </si>
  <si>
    <t>SB</t>
  </si>
  <si>
    <t>SPL</t>
  </si>
  <si>
    <t>EC</t>
  </si>
  <si>
    <t>AWF</t>
  </si>
  <si>
    <t>SWF</t>
  </si>
  <si>
    <t>MPS</t>
  </si>
  <si>
    <t>NO</t>
  </si>
  <si>
    <t>MFA</t>
  </si>
  <si>
    <t>MFS</t>
  </si>
  <si>
    <t>MFM</t>
  </si>
  <si>
    <t>LC</t>
  </si>
  <si>
    <t>RV</t>
  </si>
  <si>
    <t>ODC</t>
  </si>
  <si>
    <t>OE</t>
  </si>
  <si>
    <t>EV</t>
  </si>
  <si>
    <t>WIAT-IV Subtests</t>
  </si>
  <si>
    <t>WIAT-IV Composites</t>
  </si>
  <si>
    <t>All Alpha based on Age Based Norms</t>
  </si>
  <si>
    <t>Reading</t>
  </si>
  <si>
    <t>Written Expression</t>
  </si>
  <si>
    <t>Mathematics</t>
  </si>
  <si>
    <t>Total Achievement</t>
  </si>
  <si>
    <t>Basic Reading</t>
  </si>
  <si>
    <t>Decoding</t>
  </si>
  <si>
    <t>Reading Fluency</t>
  </si>
  <si>
    <t>Writing Fluency</t>
  </si>
  <si>
    <t>Oral Language</t>
  </si>
  <si>
    <t>Phonological Processing</t>
  </si>
  <si>
    <t>Orthographic Processing</t>
  </si>
  <si>
    <t>Ortographic Processing Extended</t>
  </si>
  <si>
    <t>Math Fluency</t>
  </si>
  <si>
    <t>Dyslexia Index Score PK-3</t>
  </si>
  <si>
    <t>Dyslexia Index Score 4-12+</t>
  </si>
  <si>
    <t>R</t>
  </si>
  <si>
    <t>M</t>
  </si>
  <si>
    <t>D</t>
  </si>
  <si>
    <t>WE</t>
  </si>
  <si>
    <t>BR</t>
  </si>
  <si>
    <t>RF</t>
  </si>
  <si>
    <t>WF</t>
  </si>
  <si>
    <t>OL</t>
  </si>
  <si>
    <t>OPE</t>
  </si>
  <si>
    <t>DIS4</t>
  </si>
  <si>
    <t>DISPK</t>
  </si>
  <si>
    <r>
      <t xml:space="preserve">Discrepancy Consistenty Method (DCM) for comparing PASS scores from the </t>
    </r>
    <r>
      <rPr>
        <b/>
        <i/>
        <sz val="20"/>
        <rFont val="Arial"/>
        <family val="2"/>
      </rPr>
      <t>Cognitive Assessment System</t>
    </r>
    <r>
      <rPr>
        <b/>
        <sz val="20"/>
        <rFont val="Arial"/>
        <family val="2"/>
      </rPr>
      <t xml:space="preserve"> (CAS2; Extended &amp; Core battery) with the </t>
    </r>
    <r>
      <rPr>
        <b/>
        <i/>
        <sz val="20"/>
        <rFont val="Arial"/>
        <family val="2"/>
      </rPr>
      <t>WIAT-IV</t>
    </r>
    <r>
      <rPr>
        <b/>
        <sz val="20"/>
        <rFont val="Arial"/>
        <family val="2"/>
      </rPr>
      <t xml:space="preserve"> 
 Jack A. Naglieri, Ph.D.</t>
    </r>
  </si>
  <si>
    <t>1. Click on tab for the CAS2 Extended (12-subtests) or Core (8-subtests) with the WIAT-IV Subtests and Composites</t>
  </si>
  <si>
    <t xml:space="preserve">3. Enter the achievement test standard scores in BOX #2. </t>
  </si>
  <si>
    <r>
      <t xml:space="preserve">Note: Once the PASS and WIAT-IV scores are entered the discrepancies and consistencies between neurocognitive and achievement scores will be noted. Follow the Flow-Chart (see Figure 3.2 included here) but for a complete discussion of this method and related issues see </t>
    </r>
    <r>
      <rPr>
        <b/>
        <i/>
        <sz val="16"/>
        <color theme="1"/>
        <rFont val="Arial"/>
        <family val="2"/>
      </rPr>
      <t>Essentials of CAS2 Assessment</t>
    </r>
    <r>
      <rPr>
        <b/>
        <sz val="16"/>
        <color theme="1"/>
        <rFont val="Arial"/>
        <family val="2"/>
      </rPr>
      <t>).</t>
    </r>
  </si>
  <si>
    <r>
      <t xml:space="preserve">The information contained in this spreadsheet follows that taken in part from </t>
    </r>
    <r>
      <rPr>
        <i/>
        <sz val="16"/>
        <color theme="1"/>
        <rFont val="Arial"/>
        <family val="2"/>
      </rPr>
      <t>Essentials of CAS2 Assessment</t>
    </r>
    <r>
      <rPr>
        <sz val="16"/>
        <color theme="1"/>
        <rFont val="Arial"/>
        <family val="2"/>
      </rPr>
      <t xml:space="preserve"> by Jack A. Naglieri &amp; Tulio M. Otero (2017). See that book for more information on the interpretation of the CAS2 measures of PASS neurocognitive processes. The values needed for significance between the CAS2 with the WIAT-III appear in the </t>
    </r>
    <r>
      <rPr>
        <i/>
        <sz val="16"/>
        <color theme="1"/>
        <rFont val="Arial"/>
        <family val="2"/>
      </rPr>
      <t>Essentials of CAS2 Assessment</t>
    </r>
    <r>
      <rPr>
        <sz val="16"/>
        <color theme="1"/>
        <rFont val="Arial"/>
        <family val="2"/>
      </rPr>
      <t xml:space="preserve"> book, as is a discussion of the methodology used and related topics. That discussion similarly applies to the WIAT-IV.</t>
    </r>
  </si>
  <si>
    <t>TOT</t>
  </si>
  <si>
    <t>WIAT-IV Subtest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</si>
</sst>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1"/>
      <color theme="1"/>
      <name val="Calibri"/>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b/>
      <sz val="12"/>
      <color theme="1"/>
      <name val="Arial"/>
      <family val="2"/>
    </font>
    <font>
      <sz val="10"/>
      <color theme="5" tint="0.39997558519241921"/>
      <name val="Arial"/>
      <family val="2"/>
    </font>
    <font>
      <sz val="11"/>
      <color theme="5" tint="0.39997558519241921"/>
      <name val="Arial"/>
      <family val="2"/>
    </font>
    <font>
      <b/>
      <sz val="11"/>
      <color theme="1"/>
      <name val="Arial"/>
      <family val="2"/>
    </font>
    <font>
      <b/>
      <sz val="10"/>
      <name val="Arial"/>
      <family val="2"/>
    </font>
    <font>
      <sz val="11"/>
      <color theme="0" tint="-0.249977111117893"/>
      <name val="Arial"/>
      <family val="2"/>
    </font>
    <font>
      <sz val="11"/>
      <color theme="0" tint="-0.34998626667073579"/>
      <name val="Arial"/>
      <family val="2"/>
    </font>
    <font>
      <sz val="10"/>
      <color theme="0" tint="-0.249977111117893"/>
      <name val="Arial"/>
      <family val="2"/>
    </font>
    <font>
      <sz val="11"/>
      <color theme="1"/>
      <name val="Arial"/>
      <family val="2"/>
    </font>
    <font>
      <b/>
      <sz val="8"/>
      <color theme="1"/>
      <name val="Arial"/>
      <family val="2"/>
    </font>
    <font>
      <sz val="10"/>
      <name val="Arial"/>
      <family val="2"/>
    </font>
    <font>
      <b/>
      <sz val="14"/>
      <color theme="1"/>
      <name val="Arial"/>
      <family val="2"/>
    </font>
    <font>
      <b/>
      <sz val="8"/>
      <color theme="2"/>
      <name val="Arial"/>
      <family val="2"/>
    </font>
    <font>
      <i/>
      <sz val="10"/>
      <color theme="1"/>
      <name val="Arial"/>
      <family val="2"/>
    </font>
    <font>
      <b/>
      <sz val="11"/>
      <name val="Arial"/>
      <family val="2"/>
    </font>
    <font>
      <sz val="16"/>
      <color theme="1"/>
      <name val="Arial"/>
      <family val="2"/>
    </font>
    <font>
      <sz val="10"/>
      <color theme="0" tint="-4.9989318521683403E-2"/>
      <name val="Arial"/>
      <family val="2"/>
    </font>
    <font>
      <b/>
      <sz val="12"/>
      <name val="Arial"/>
      <family val="2"/>
    </font>
    <font>
      <sz val="14"/>
      <color theme="1"/>
      <name val="Arial"/>
      <family val="2"/>
    </font>
    <font>
      <sz val="10"/>
      <color theme="9" tint="0.79998168889431442"/>
      <name val="Arial"/>
      <family val="2"/>
    </font>
    <font>
      <sz val="10"/>
      <color rgb="FFFFFFCC"/>
      <name val="Arial"/>
      <family val="2"/>
    </font>
    <font>
      <i/>
      <sz val="16"/>
      <color theme="1"/>
      <name val="Arial"/>
      <family val="2"/>
    </font>
    <font>
      <b/>
      <sz val="20"/>
      <name val="Arial"/>
      <family val="2"/>
    </font>
    <font>
      <b/>
      <i/>
      <sz val="20"/>
      <name val="Arial"/>
      <family val="2"/>
    </font>
    <font>
      <b/>
      <sz val="16"/>
      <color theme="1"/>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6"/>
      <color theme="1"/>
      <name val="Arial"/>
      <family val="2"/>
    </font>
    <font>
      <b/>
      <sz val="11"/>
      <name val="Calibri"/>
      <family val="2"/>
      <scheme val="minor"/>
    </font>
    <font>
      <sz val="11"/>
      <name val="Calibri"/>
      <family val="2"/>
      <scheme val="minor"/>
    </font>
    <font>
      <vertAlign val="superscript"/>
      <sz val="11"/>
      <name val="Calibri"/>
      <family val="2"/>
      <scheme val="minor"/>
    </font>
    <font>
      <sz val="10"/>
      <name val="Times New Roman"/>
      <family val="1"/>
    </font>
    <font>
      <u/>
      <sz val="11"/>
      <name val="Calibri"/>
      <family val="2"/>
      <scheme val="minor"/>
    </font>
    <font>
      <i/>
      <sz val="11"/>
      <name val="Calibri"/>
      <family val="2"/>
      <scheme val="minor"/>
    </font>
    <font>
      <b/>
      <sz val="10"/>
      <color rgb="FFFF0000"/>
      <name val="Arial"/>
      <family val="2"/>
    </font>
    <font>
      <sz val="11"/>
      <color rgb="FF0070C0"/>
      <name val="Calibri"/>
      <family val="2"/>
      <scheme val="minor"/>
    </font>
    <font>
      <b/>
      <sz val="10"/>
      <color indexed="8"/>
      <name val="Arial"/>
      <family val="2"/>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1" tint="0.249977111117893"/>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272">
    <xf numFmtId="0" fontId="0" fillId="0" borderId="0" xfId="0"/>
    <xf numFmtId="0" fontId="4" fillId="2" borderId="0" xfId="0" applyFont="1" applyFill="1"/>
    <xf numFmtId="0" fontId="4" fillId="2" borderId="0" xfId="0" applyFont="1" applyFill="1" applyBorder="1"/>
    <xf numFmtId="0" fontId="8" fillId="2" borderId="0" xfId="0" applyFont="1" applyFill="1"/>
    <xf numFmtId="0" fontId="3" fillId="2" borderId="0" xfId="0" applyFont="1" applyFill="1"/>
    <xf numFmtId="0" fontId="4" fillId="2" borderId="15" xfId="0" applyFont="1" applyFill="1" applyBorder="1"/>
    <xf numFmtId="0" fontId="10" fillId="2" borderId="0" xfId="0" applyFont="1" applyFill="1" applyBorder="1"/>
    <xf numFmtId="0" fontId="11" fillId="2" borderId="0" xfId="0" applyFont="1" applyFill="1" applyBorder="1"/>
    <xf numFmtId="0" fontId="12" fillId="2" borderId="0" xfId="0" applyFont="1" applyFill="1" applyBorder="1"/>
    <xf numFmtId="0" fontId="3" fillId="2" borderId="13" xfId="0" applyFont="1" applyFill="1" applyBorder="1"/>
    <xf numFmtId="0" fontId="3" fillId="2" borderId="11" xfId="0" applyFont="1" applyFill="1" applyBorder="1"/>
    <xf numFmtId="0" fontId="3" fillId="2" borderId="11" xfId="0" applyFont="1" applyFill="1" applyBorder="1" applyAlignment="1">
      <alignment horizontal="left"/>
    </xf>
    <xf numFmtId="0" fontId="4" fillId="2" borderId="11" xfId="0" applyFont="1" applyFill="1" applyBorder="1"/>
    <xf numFmtId="0" fontId="14" fillId="2" borderId="14" xfId="0" applyFont="1" applyFill="1" applyBorder="1"/>
    <xf numFmtId="0" fontId="15" fillId="2" borderId="22" xfId="0" applyFont="1" applyFill="1" applyBorder="1" applyAlignment="1">
      <alignment horizontal="center" vertical="center" wrapText="1"/>
    </xf>
    <xf numFmtId="0" fontId="14" fillId="2" borderId="16" xfId="0" applyFont="1" applyFill="1" applyBorder="1"/>
    <xf numFmtId="0" fontId="4" fillId="0" borderId="23" xfId="0" applyFont="1" applyFill="1" applyBorder="1" applyAlignment="1">
      <alignment vertical="center" wrapText="1"/>
    </xf>
    <xf numFmtId="165" fontId="4" fillId="2" borderId="25" xfId="0" applyNumberFormat="1" applyFont="1" applyFill="1" applyBorder="1" applyAlignment="1">
      <alignment horizontal="center"/>
    </xf>
    <xf numFmtId="0" fontId="3" fillId="2" borderId="15" xfId="0" applyFont="1" applyFill="1" applyBorder="1"/>
    <xf numFmtId="0" fontId="3" fillId="2" borderId="0" xfId="0" applyFont="1" applyFill="1" applyBorder="1"/>
    <xf numFmtId="0" fontId="3" fillId="2" borderId="0" xfId="0" applyFont="1" applyFill="1" applyBorder="1" applyAlignment="1">
      <alignment horizontal="left"/>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4" fillId="2" borderId="23" xfId="0" applyFont="1" applyFill="1" applyBorder="1" applyAlignment="1">
      <alignment vertical="center" wrapText="1"/>
    </xf>
    <xf numFmtId="165" fontId="4" fillId="2" borderId="1" xfId="0" applyNumberFormat="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2" borderId="27" xfId="0" applyFont="1" applyFill="1" applyBorder="1" applyAlignment="1" applyProtection="1">
      <alignment horizontal="center"/>
      <protection hidden="1"/>
    </xf>
    <xf numFmtId="0" fontId="14" fillId="2" borderId="0" xfId="0" applyFont="1" applyFill="1" applyBorder="1"/>
    <xf numFmtId="0" fontId="14" fillId="2" borderId="11" xfId="0" applyFont="1" applyFill="1" applyBorder="1"/>
    <xf numFmtId="165" fontId="4" fillId="2" borderId="30" xfId="0" applyNumberFormat="1"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0" xfId="0" applyFont="1" applyFill="1" applyBorder="1" applyProtection="1">
      <protection hidden="1"/>
    </xf>
    <xf numFmtId="0" fontId="4" fillId="2" borderId="31" xfId="0" applyFont="1" applyFill="1" applyBorder="1" applyAlignment="1" applyProtection="1">
      <alignment horizontal="center"/>
      <protection hidden="1"/>
    </xf>
    <xf numFmtId="1" fontId="17" fillId="2" borderId="16" xfId="0" applyNumberFormat="1" applyFont="1" applyFill="1" applyBorder="1" applyAlignment="1">
      <alignment horizontal="center"/>
    </xf>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xf numFmtId="0" fontId="19" fillId="2" borderId="0" xfId="0" applyFont="1" applyFill="1" applyBorder="1" applyAlignment="1">
      <alignment horizontal="right" wrapText="1"/>
    </xf>
    <xf numFmtId="0" fontId="19" fillId="2" borderId="0" xfId="0" applyFont="1" applyFill="1" applyAlignment="1">
      <alignment horizontal="center"/>
    </xf>
    <xf numFmtId="0" fontId="8" fillId="2" borderId="0" xfId="0" applyFont="1" applyFill="1" applyBorder="1" applyAlignment="1">
      <alignment wrapText="1"/>
    </xf>
    <xf numFmtId="0" fontId="20" fillId="2" borderId="17" xfId="0" applyFont="1" applyFill="1" applyBorder="1"/>
    <xf numFmtId="1" fontId="17" fillId="2" borderId="18" xfId="0" applyNumberFormat="1" applyFont="1" applyFill="1" applyBorder="1" applyAlignment="1">
      <alignment horizontal="center"/>
    </xf>
    <xf numFmtId="1" fontId="9" fillId="3" borderId="9" xfId="0" applyNumberFormat="1" applyFont="1" applyFill="1" applyBorder="1" applyAlignment="1" applyProtection="1">
      <alignment horizontal="center" vertical="center" wrapText="1"/>
      <protection locked="0"/>
    </xf>
    <xf numFmtId="1" fontId="9" fillId="3" borderId="29" xfId="0" applyNumberFormat="1" applyFont="1" applyFill="1" applyBorder="1" applyAlignment="1" applyProtection="1">
      <alignment horizontal="center" vertical="center" wrapText="1"/>
      <protection locked="0"/>
    </xf>
    <xf numFmtId="1" fontId="9" fillId="3" borderId="23" xfId="0" applyNumberFormat="1" applyFont="1" applyFill="1" applyBorder="1" applyAlignment="1" applyProtection="1">
      <alignment horizontal="center" vertical="center" wrapText="1"/>
      <protection locked="0"/>
    </xf>
    <xf numFmtId="0" fontId="13" fillId="4" borderId="0" xfId="0" applyFont="1" applyFill="1" applyBorder="1"/>
    <xf numFmtId="0" fontId="13" fillId="4" borderId="0" xfId="0" applyFont="1" applyFill="1"/>
    <xf numFmtId="0" fontId="13" fillId="0" borderId="0" xfId="0" applyFont="1"/>
    <xf numFmtId="0" fontId="13" fillId="2" borderId="0" xfId="0" applyFont="1" applyFill="1"/>
    <xf numFmtId="0" fontId="13" fillId="2" borderId="0" xfId="0" applyFont="1" applyFill="1" applyBorder="1"/>
    <xf numFmtId="0" fontId="23" fillId="4" borderId="0" xfId="0" applyFont="1" applyFill="1" applyBorder="1" applyAlignment="1">
      <alignment wrapText="1"/>
    </xf>
    <xf numFmtId="0" fontId="4" fillId="2" borderId="0" xfId="0" applyFont="1" applyFill="1" applyBorder="1" applyAlignment="1">
      <alignment horizontal="center"/>
    </xf>
    <xf numFmtId="0" fontId="8" fillId="2" borderId="0" xfId="0" applyFont="1" applyFill="1" applyAlignment="1">
      <alignment horizontal="center"/>
    </xf>
    <xf numFmtId="0" fontId="6" fillId="2" borderId="0" xfId="0" applyFont="1" applyFill="1" applyBorder="1"/>
    <xf numFmtId="0" fontId="7" fillId="2" borderId="0" xfId="0" applyFont="1" applyFill="1" applyBorder="1"/>
    <xf numFmtId="0" fontId="16" fillId="2" borderId="0" xfId="0" applyFont="1" applyFill="1" applyAlignment="1">
      <alignment horizontal="right"/>
    </xf>
    <xf numFmtId="0" fontId="3" fillId="2" borderId="0" xfId="0" applyFont="1" applyFill="1" applyAlignment="1">
      <alignment horizontal="right"/>
    </xf>
    <xf numFmtId="0" fontId="16" fillId="2" borderId="0" xfId="0" applyFont="1" applyFill="1" applyAlignment="1"/>
    <xf numFmtId="1" fontId="9" fillId="2" borderId="23" xfId="0" applyNumberFormat="1" applyFont="1" applyFill="1" applyBorder="1" applyAlignment="1" applyProtection="1">
      <alignment horizontal="center" vertical="center" wrapText="1"/>
      <protection locked="0"/>
    </xf>
    <xf numFmtId="1" fontId="9" fillId="2" borderId="9"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xf>
    <xf numFmtId="0" fontId="24" fillId="2" borderId="6" xfId="0" applyFont="1" applyFill="1" applyBorder="1"/>
    <xf numFmtId="0" fontId="24" fillId="2" borderId="0" xfId="0" applyFont="1" applyFill="1" applyBorder="1"/>
    <xf numFmtId="0" fontId="24" fillId="2" borderId="7" xfId="0" applyFont="1" applyFill="1" applyBorder="1"/>
    <xf numFmtId="0" fontId="9" fillId="2" borderId="2" xfId="0" applyFont="1" applyFill="1" applyBorder="1" applyAlignment="1">
      <alignment horizontal="center"/>
    </xf>
    <xf numFmtId="0" fontId="9" fillId="2" borderId="39" xfId="0" applyFont="1" applyFill="1" applyBorder="1" applyAlignment="1">
      <alignment horizontal="center"/>
    </xf>
    <xf numFmtId="0" fontId="3" fillId="2" borderId="29" xfId="0" applyFont="1" applyFill="1" applyBorder="1" applyAlignment="1">
      <alignment horizontal="center"/>
    </xf>
    <xf numFmtId="0" fontId="24" fillId="2" borderId="25" xfId="0" applyFont="1" applyFill="1" applyBorder="1"/>
    <xf numFmtId="0" fontId="24" fillId="2" borderId="8" xfId="0" applyFont="1" applyFill="1" applyBorder="1"/>
    <xf numFmtId="0" fontId="24" fillId="2" borderId="32" xfId="0" applyFont="1" applyFill="1" applyBorder="1"/>
    <xf numFmtId="0" fontId="24" fillId="2" borderId="3" xfId="0" applyFont="1" applyFill="1" applyBorder="1"/>
    <xf numFmtId="0" fontId="24" fillId="2" borderId="4" xfId="0" applyFont="1" applyFill="1" applyBorder="1"/>
    <xf numFmtId="0" fontId="24" fillId="2" borderId="5" xfId="0" applyFont="1" applyFill="1" applyBorder="1"/>
    <xf numFmtId="0" fontId="9" fillId="2" borderId="17" xfId="0" applyFont="1" applyFill="1" applyBorder="1" applyAlignment="1">
      <alignment horizontal="center"/>
    </xf>
    <xf numFmtId="0" fontId="9" fillId="2" borderId="10" xfId="0" applyFont="1" applyFill="1" applyBorder="1" applyAlignment="1">
      <alignment horizontal="center"/>
    </xf>
    <xf numFmtId="0" fontId="9" fillId="2" borderId="18" xfId="0" applyFont="1" applyFill="1" applyBorder="1" applyAlignment="1">
      <alignment horizontal="center"/>
    </xf>
    <xf numFmtId="0" fontId="14" fillId="2" borderId="18" xfId="0" applyFont="1" applyFill="1" applyBorder="1"/>
    <xf numFmtId="0" fontId="21" fillId="2" borderId="0" xfId="0" applyFont="1" applyFill="1"/>
    <xf numFmtId="0" fontId="25" fillId="2" borderId="6" xfId="0" applyFont="1" applyFill="1" applyBorder="1"/>
    <xf numFmtId="0" fontId="25" fillId="2" borderId="0" xfId="0" applyFont="1" applyFill="1" applyBorder="1"/>
    <xf numFmtId="0" fontId="25" fillId="2" borderId="7" xfId="0" applyFont="1" applyFill="1" applyBorder="1"/>
    <xf numFmtId="0" fontId="20" fillId="2" borderId="0" xfId="0" applyFont="1" applyFill="1" applyBorder="1"/>
    <xf numFmtId="0" fontId="25" fillId="2" borderId="25" xfId="0" applyFont="1" applyFill="1" applyBorder="1"/>
    <xf numFmtId="0" fontId="25" fillId="2" borderId="8" xfId="0" applyFont="1" applyFill="1" applyBorder="1"/>
    <xf numFmtId="0" fontId="25" fillId="2" borderId="32" xfId="0" applyFont="1" applyFill="1" applyBorder="1"/>
    <xf numFmtId="0" fontId="25" fillId="2" borderId="3" xfId="0" applyFont="1" applyFill="1" applyBorder="1"/>
    <xf numFmtId="0" fontId="25" fillId="2" borderId="4" xfId="0" applyFont="1" applyFill="1" applyBorder="1"/>
    <xf numFmtId="0" fontId="25" fillId="2" borderId="5" xfId="0" applyFont="1" applyFill="1" applyBorder="1"/>
    <xf numFmtId="0" fontId="3" fillId="2" borderId="9" xfId="0" applyFont="1" applyFill="1" applyBorder="1" applyAlignment="1">
      <alignment horizontal="center" vertical="center" wrapText="1"/>
    </xf>
    <xf numFmtId="1" fontId="9" fillId="3" borderId="28" xfId="0" applyNumberFormat="1" applyFont="1" applyFill="1" applyBorder="1" applyAlignment="1" applyProtection="1">
      <alignment horizontal="center" vertical="center" wrapText="1"/>
      <protection locked="0"/>
    </xf>
    <xf numFmtId="1" fontId="9" fillId="2" borderId="28" xfId="0" applyNumberFormat="1" applyFont="1" applyFill="1" applyBorder="1" applyAlignment="1" applyProtection="1">
      <alignment horizontal="center" vertical="center" wrapText="1"/>
      <protection locked="0"/>
    </xf>
    <xf numFmtId="0" fontId="0" fillId="2" borderId="0" xfId="0" applyFont="1" applyFill="1"/>
    <xf numFmtId="0" fontId="30" fillId="2" borderId="0" xfId="0" applyFont="1" applyFill="1"/>
    <xf numFmtId="0" fontId="30" fillId="2" borderId="0" xfId="0" applyFont="1" applyFill="1" applyAlignment="1">
      <alignment wrapText="1"/>
    </xf>
    <xf numFmtId="0" fontId="32" fillId="2" borderId="0" xfId="0" applyFont="1" applyFill="1"/>
    <xf numFmtId="0" fontId="29" fillId="5" borderId="13" xfId="0" applyFont="1" applyFill="1" applyBorder="1"/>
    <xf numFmtId="0" fontId="29" fillId="5" borderId="11" xfId="0" applyFont="1" applyFill="1" applyBorder="1"/>
    <xf numFmtId="0" fontId="29" fillId="5" borderId="14" xfId="0" applyFont="1" applyFill="1" applyBorder="1"/>
    <xf numFmtId="0" fontId="29" fillId="5" borderId="15" xfId="0" applyFont="1" applyFill="1" applyBorder="1"/>
    <xf numFmtId="0" fontId="29" fillId="5" borderId="16" xfId="0" applyFont="1" applyFill="1" applyBorder="1"/>
    <xf numFmtId="0" fontId="29" fillId="5" borderId="17" xfId="0" applyFont="1" applyFill="1" applyBorder="1"/>
    <xf numFmtId="0" fontId="40" fillId="2" borderId="0" xfId="0" applyFont="1" applyFill="1"/>
    <xf numFmtId="1" fontId="40" fillId="2" borderId="0" xfId="0" applyNumberFormat="1" applyFont="1" applyFill="1"/>
    <xf numFmtId="0" fontId="34" fillId="2" borderId="0" xfId="0" applyFont="1" applyFill="1" applyBorder="1" applyAlignment="1">
      <alignment horizontal="center"/>
    </xf>
    <xf numFmtId="0" fontId="34" fillId="2" borderId="0" xfId="0" applyFont="1" applyFill="1" applyBorder="1"/>
    <xf numFmtId="0" fontId="35" fillId="2" borderId="0" xfId="0" applyFont="1" applyFill="1" applyBorder="1"/>
    <xf numFmtId="0" fontId="34" fillId="2" borderId="0" xfId="0" applyFont="1" applyFill="1" applyBorder="1" applyAlignment="1">
      <alignment horizontal="left" wrapText="1"/>
    </xf>
    <xf numFmtId="0" fontId="35" fillId="2" borderId="0" xfId="0" applyFont="1" applyFill="1" applyBorder="1" applyAlignment="1">
      <alignment horizontal="center"/>
    </xf>
    <xf numFmtId="0" fontId="35" fillId="2" borderId="0" xfId="0" applyFont="1" applyFill="1" applyBorder="1" applyAlignment="1"/>
    <xf numFmtId="0" fontId="35" fillId="2" borderId="0" xfId="0" applyFont="1" applyFill="1" applyBorder="1" applyAlignment="1">
      <alignment horizontal="right"/>
    </xf>
    <xf numFmtId="164" fontId="35" fillId="2" borderId="0" xfId="0" applyNumberFormat="1" applyFont="1" applyFill="1" applyBorder="1" applyAlignment="1">
      <alignment horizontal="left"/>
    </xf>
    <xf numFmtId="164" fontId="34" fillId="2" borderId="0" xfId="0" applyNumberFormat="1" applyFont="1" applyFill="1" applyBorder="1" applyAlignment="1">
      <alignment horizontal="center"/>
    </xf>
    <xf numFmtId="1" fontId="35" fillId="2" borderId="0" xfId="0" applyNumberFormat="1" applyFont="1" applyFill="1" applyBorder="1" applyAlignment="1">
      <alignment horizontal="center"/>
    </xf>
    <xf numFmtId="1" fontId="35" fillId="2" borderId="0" xfId="0" applyNumberFormat="1" applyFont="1" applyFill="1" applyBorder="1"/>
    <xf numFmtId="0" fontId="35" fillId="2" borderId="0" xfId="0" applyFont="1" applyFill="1" applyBorder="1" applyAlignment="1">
      <alignment horizontal="left" indent="1"/>
    </xf>
    <xf numFmtId="0" fontId="34" fillId="2" borderId="0" xfId="0" applyFont="1" applyFill="1" applyBorder="1" applyAlignment="1">
      <alignment horizontal="left"/>
    </xf>
    <xf numFmtId="0" fontId="34" fillId="2" borderId="0" xfId="0" applyFont="1" applyFill="1" applyBorder="1" applyAlignment="1">
      <alignment horizontal="left" indent="1"/>
    </xf>
    <xf numFmtId="164" fontId="35" fillId="2" borderId="0" xfId="0" applyNumberFormat="1" applyFont="1" applyFill="1" applyBorder="1" applyAlignment="1">
      <alignment horizontal="center" vertical="center"/>
    </xf>
    <xf numFmtId="0" fontId="35" fillId="2" borderId="0" xfId="0" applyFont="1" applyFill="1" applyBorder="1" applyAlignment="1">
      <alignment horizontal="left" vertical="center" wrapText="1"/>
    </xf>
    <xf numFmtId="164" fontId="35" fillId="2" borderId="0" xfId="0" applyNumberFormat="1" applyFont="1" applyFill="1" applyBorder="1" applyAlignment="1">
      <alignment horizontal="center" vertical="center" wrapText="1"/>
    </xf>
    <xf numFmtId="0" fontId="34" fillId="2" borderId="0" xfId="0" applyFont="1" applyFill="1" applyBorder="1" applyAlignment="1">
      <alignment horizontal="right"/>
    </xf>
    <xf numFmtId="164" fontId="34" fillId="2" borderId="0" xfId="0" applyNumberFormat="1" applyFont="1" applyFill="1" applyBorder="1"/>
    <xf numFmtId="0" fontId="35" fillId="2" borderId="0" xfId="0" applyFont="1" applyFill="1" applyBorder="1" applyAlignment="1">
      <alignment horizontal="left"/>
    </xf>
    <xf numFmtId="0" fontId="35" fillId="2" borderId="9" xfId="0" applyFont="1" applyFill="1" applyBorder="1" applyAlignment="1">
      <alignment horizontal="center"/>
    </xf>
    <xf numFmtId="164" fontId="34" fillId="2" borderId="9" xfId="0" applyNumberFormat="1" applyFont="1" applyFill="1" applyBorder="1" applyAlignment="1">
      <alignment horizontal="center"/>
    </xf>
    <xf numFmtId="164" fontId="34" fillId="2" borderId="9" xfId="0" applyNumberFormat="1" applyFont="1" applyFill="1" applyBorder="1"/>
    <xf numFmtId="0" fontId="34" fillId="2" borderId="13" xfId="0" applyFont="1" applyFill="1" applyBorder="1"/>
    <xf numFmtId="0" fontId="35" fillId="2" borderId="11" xfId="0" applyFont="1" applyFill="1" applyBorder="1"/>
    <xf numFmtId="0" fontId="35" fillId="2" borderId="14" xfId="0" applyFont="1" applyFill="1" applyBorder="1"/>
    <xf numFmtId="0" fontId="35" fillId="2" borderId="23" xfId="0" applyFont="1" applyFill="1" applyBorder="1" applyAlignment="1">
      <alignment horizontal="center"/>
    </xf>
    <xf numFmtId="0" fontId="35" fillId="2" borderId="40" xfId="0" applyFont="1" applyFill="1" applyBorder="1" applyAlignment="1">
      <alignment horizontal="center"/>
    </xf>
    <xf numFmtId="164" fontId="34" fillId="2" borderId="28" xfId="0" applyNumberFormat="1" applyFont="1" applyFill="1" applyBorder="1" applyAlignment="1">
      <alignment horizontal="center"/>
    </xf>
    <xf numFmtId="164" fontId="34" fillId="2" borderId="29" xfId="0" applyNumberFormat="1" applyFont="1" applyFill="1" applyBorder="1" applyAlignment="1">
      <alignment horizontal="center"/>
    </xf>
    <xf numFmtId="164" fontId="34" fillId="2" borderId="41" xfId="0" applyNumberFormat="1" applyFont="1" applyFill="1" applyBorder="1" applyAlignment="1">
      <alignment horizontal="center"/>
    </xf>
    <xf numFmtId="0" fontId="34" fillId="2" borderId="13" xfId="0" applyFont="1" applyFill="1" applyBorder="1" applyAlignment="1">
      <alignment horizontal="center"/>
    </xf>
    <xf numFmtId="0" fontId="35" fillId="2" borderId="11" xfId="0" applyFont="1" applyFill="1" applyBorder="1" applyAlignment="1">
      <alignment horizontal="center"/>
    </xf>
    <xf numFmtId="0" fontId="35" fillId="2" borderId="14" xfId="0" applyFont="1" applyFill="1" applyBorder="1" applyAlignment="1">
      <alignment horizontal="center"/>
    </xf>
    <xf numFmtId="0" fontId="34" fillId="7" borderId="0" xfId="0" applyFont="1" applyFill="1" applyBorder="1" applyAlignment="1">
      <alignment horizontal="center"/>
    </xf>
    <xf numFmtId="0" fontId="35" fillId="7" borderId="0" xfId="0" applyFont="1" applyFill="1" applyBorder="1"/>
    <xf numFmtId="0" fontId="35" fillId="7" borderId="0" xfId="0" applyFont="1" applyFill="1" applyBorder="1" applyAlignment="1">
      <alignment horizontal="center"/>
    </xf>
    <xf numFmtId="164" fontId="35" fillId="7" borderId="0" xfId="0" applyNumberFormat="1" applyFont="1" applyFill="1" applyBorder="1" applyAlignment="1">
      <alignment horizontal="center" vertical="center"/>
    </xf>
    <xf numFmtId="0" fontId="35" fillId="7" borderId="0" xfId="0" applyFont="1" applyFill="1" applyBorder="1" applyAlignment="1">
      <alignment horizontal="center" vertical="center" wrapText="1"/>
    </xf>
    <xf numFmtId="0" fontId="34" fillId="7" borderId="0" xfId="0" applyFont="1" applyFill="1" applyBorder="1" applyAlignment="1">
      <alignment vertical="center"/>
    </xf>
    <xf numFmtId="0" fontId="34" fillId="7" borderId="0" xfId="0" applyFont="1" applyFill="1" applyBorder="1" applyAlignment="1">
      <alignment horizontal="left" vertical="center"/>
    </xf>
    <xf numFmtId="0" fontId="35" fillId="7" borderId="0" xfId="0" applyFont="1" applyFill="1" applyBorder="1" applyAlignment="1">
      <alignment horizontal="left"/>
    </xf>
    <xf numFmtId="0" fontId="35" fillId="7" borderId="0" xfId="0" applyFont="1" applyFill="1" applyBorder="1" applyAlignment="1">
      <alignment horizontal="left" vertical="center" wrapText="1"/>
    </xf>
    <xf numFmtId="164" fontId="37" fillId="7" borderId="0" xfId="0" applyNumberFormat="1" applyFont="1" applyFill="1" applyBorder="1" applyAlignment="1">
      <alignment horizontal="center" vertical="center"/>
    </xf>
    <xf numFmtId="164" fontId="35" fillId="7" borderId="0" xfId="0" applyNumberFormat="1" applyFont="1" applyFill="1" applyBorder="1" applyAlignment="1">
      <alignment horizontal="center" vertical="center" wrapText="1"/>
    </xf>
    <xf numFmtId="0" fontId="35" fillId="7" borderId="0" xfId="0" applyFont="1" applyFill="1" applyBorder="1" applyAlignment="1">
      <alignment horizontal="left" vertical="center"/>
    </xf>
    <xf numFmtId="0" fontId="41" fillId="2" borderId="0" xfId="0" applyFont="1" applyFill="1" applyBorder="1"/>
    <xf numFmtId="1" fontId="17" fillId="2" borderId="0" xfId="0" applyNumberFormat="1" applyFont="1" applyFill="1" applyBorder="1" applyAlignment="1">
      <alignment horizontal="center"/>
    </xf>
    <xf numFmtId="1" fontId="9" fillId="3" borderId="42" xfId="0" applyNumberFormat="1" applyFont="1" applyFill="1" applyBorder="1" applyAlignment="1" applyProtection="1">
      <alignment horizontal="center" vertical="center" wrapText="1"/>
      <protection locked="0"/>
    </xf>
    <xf numFmtId="0" fontId="9" fillId="2" borderId="9" xfId="0" applyFont="1" applyFill="1" applyBorder="1" applyAlignment="1">
      <alignment horizontal="center"/>
    </xf>
    <xf numFmtId="0" fontId="9" fillId="2" borderId="44" xfId="0" applyFont="1" applyFill="1" applyBorder="1" applyAlignment="1">
      <alignment horizontal="center"/>
    </xf>
    <xf numFmtId="1" fontId="3" fillId="2" borderId="17" xfId="0" applyNumberFormat="1" applyFont="1" applyFill="1" applyBorder="1" applyAlignment="1">
      <alignment horizontal="center"/>
    </xf>
    <xf numFmtId="1" fontId="3" fillId="2" borderId="10" xfId="0" applyNumberFormat="1" applyFont="1" applyFill="1" applyBorder="1" applyAlignment="1">
      <alignment horizontal="center"/>
    </xf>
    <xf numFmtId="1" fontId="14" fillId="2" borderId="18" xfId="0" applyNumberFormat="1" applyFont="1" applyFill="1" applyBorder="1" applyAlignment="1">
      <alignment horizontal="center"/>
    </xf>
    <xf numFmtId="0" fontId="13" fillId="4" borderId="0" xfId="0" applyFont="1" applyFill="1" applyBorder="1" applyAlignment="1">
      <alignment horizontal="left"/>
    </xf>
    <xf numFmtId="0" fontId="27" fillId="5" borderId="13" xfId="0" applyFont="1" applyFill="1" applyBorder="1" applyAlignment="1">
      <alignment horizontal="center" wrapText="1"/>
    </xf>
    <xf numFmtId="0" fontId="27" fillId="5" borderId="11" xfId="0" applyFont="1" applyFill="1" applyBorder="1" applyAlignment="1">
      <alignment horizontal="center" wrapText="1"/>
    </xf>
    <xf numFmtId="0" fontId="27" fillId="5" borderId="14" xfId="0" applyFont="1" applyFill="1" applyBorder="1" applyAlignment="1">
      <alignment horizontal="center" wrapText="1"/>
    </xf>
    <xf numFmtId="0" fontId="27" fillId="5" borderId="15" xfId="0" applyFont="1" applyFill="1" applyBorder="1" applyAlignment="1">
      <alignment horizontal="center" wrapText="1"/>
    </xf>
    <xf numFmtId="0" fontId="27" fillId="5" borderId="0" xfId="0" applyFont="1" applyFill="1" applyBorder="1" applyAlignment="1">
      <alignment horizontal="center" wrapText="1"/>
    </xf>
    <xf numFmtId="0" fontId="27" fillId="5" borderId="16" xfId="0" applyFont="1" applyFill="1" applyBorder="1" applyAlignment="1">
      <alignment horizontal="center" wrapText="1"/>
    </xf>
    <xf numFmtId="0" fontId="27" fillId="5" borderId="17" xfId="0" applyFont="1" applyFill="1" applyBorder="1" applyAlignment="1">
      <alignment horizontal="center" wrapText="1"/>
    </xf>
    <xf numFmtId="0" fontId="27" fillId="5" borderId="10" xfId="0" applyFont="1" applyFill="1" applyBorder="1" applyAlignment="1">
      <alignment horizontal="center" wrapText="1"/>
    </xf>
    <xf numFmtId="0" fontId="27" fillId="5" borderId="18" xfId="0" applyFont="1" applyFill="1" applyBorder="1" applyAlignment="1">
      <alignment horizontal="center" wrapText="1"/>
    </xf>
    <xf numFmtId="0" fontId="13" fillId="4" borderId="0" xfId="0" applyFont="1" applyFill="1" applyBorder="1" applyAlignment="1">
      <alignment horizontal="left" wrapText="1"/>
    </xf>
    <xf numFmtId="0" fontId="29" fillId="5" borderId="0" xfId="0" applyFont="1" applyFill="1" applyBorder="1" applyAlignment="1">
      <alignment horizontal="left" wrapText="1"/>
    </xf>
    <xf numFmtId="0" fontId="29" fillId="5" borderId="16" xfId="0" applyFont="1" applyFill="1" applyBorder="1" applyAlignment="1">
      <alignment horizontal="left" wrapText="1"/>
    </xf>
    <xf numFmtId="0" fontId="29" fillId="5" borderId="10" xfId="0" applyFont="1" applyFill="1" applyBorder="1" applyAlignment="1">
      <alignment horizontal="left" wrapText="1"/>
    </xf>
    <xf numFmtId="0" fontId="29" fillId="5" borderId="18" xfId="0" applyFont="1" applyFill="1" applyBorder="1" applyAlignment="1">
      <alignment horizontal="left" wrapText="1"/>
    </xf>
    <xf numFmtId="0" fontId="20" fillId="5" borderId="13" xfId="0" applyFont="1" applyFill="1" applyBorder="1" applyAlignment="1">
      <alignment horizontal="left" wrapText="1"/>
    </xf>
    <xf numFmtId="0" fontId="20" fillId="5" borderId="11" xfId="0" applyFont="1" applyFill="1" applyBorder="1" applyAlignment="1">
      <alignment horizontal="left" wrapText="1"/>
    </xf>
    <xf numFmtId="0" fontId="20" fillId="5" borderId="14" xfId="0" applyFont="1" applyFill="1" applyBorder="1" applyAlignment="1">
      <alignment horizontal="left" wrapText="1"/>
    </xf>
    <xf numFmtId="0" fontId="20" fillId="5" borderId="15" xfId="0" applyFont="1" applyFill="1" applyBorder="1" applyAlignment="1">
      <alignment horizontal="left" wrapText="1"/>
    </xf>
    <xf numFmtId="0" fontId="20" fillId="5" borderId="0" xfId="0" applyFont="1" applyFill="1" applyBorder="1" applyAlignment="1">
      <alignment horizontal="left" wrapText="1"/>
    </xf>
    <xf numFmtId="0" fontId="20" fillId="5" borderId="16" xfId="0" applyFont="1" applyFill="1" applyBorder="1" applyAlignment="1">
      <alignment horizontal="left" wrapText="1"/>
    </xf>
    <xf numFmtId="0" fontId="20" fillId="5" borderId="17" xfId="0" applyFont="1" applyFill="1" applyBorder="1" applyAlignment="1">
      <alignment horizontal="left" wrapText="1"/>
    </xf>
    <xf numFmtId="0" fontId="20" fillId="5" borderId="10" xfId="0" applyFont="1" applyFill="1" applyBorder="1" applyAlignment="1">
      <alignment horizontal="left" wrapText="1"/>
    </xf>
    <xf numFmtId="0" fontId="20" fillId="5" borderId="18" xfId="0" applyFont="1" applyFill="1" applyBorder="1" applyAlignment="1">
      <alignment horizontal="left" wrapText="1"/>
    </xf>
    <xf numFmtId="0" fontId="3" fillId="2" borderId="9" xfId="0" applyFont="1" applyFill="1" applyBorder="1" applyAlignment="1">
      <alignment horizontal="left"/>
    </xf>
    <xf numFmtId="0" fontId="3" fillId="2" borderId="29" xfId="0" applyFont="1" applyFill="1" applyBorder="1" applyAlignment="1">
      <alignment horizontal="left"/>
    </xf>
    <xf numFmtId="0" fontId="5" fillId="2" borderId="0" xfId="0" applyFont="1" applyFill="1" applyBorder="1" applyAlignment="1">
      <alignment horizontal="center"/>
    </xf>
    <xf numFmtId="0" fontId="3" fillId="2" borderId="17" xfId="0" applyFont="1" applyFill="1" applyBorder="1" applyAlignment="1">
      <alignment horizontal="center"/>
    </xf>
    <xf numFmtId="0" fontId="3" fillId="2" borderId="10" xfId="0" applyFont="1" applyFill="1" applyBorder="1" applyAlignment="1">
      <alignment horizontal="center"/>
    </xf>
    <xf numFmtId="0" fontId="9" fillId="0" borderId="0" xfId="0" applyFont="1" applyBorder="1" applyAlignment="1">
      <alignment horizontal="left" wrapText="1"/>
    </xf>
    <xf numFmtId="0" fontId="9" fillId="0" borderId="16" xfId="0" applyFont="1" applyBorder="1" applyAlignment="1">
      <alignment horizontal="left" wrapText="1"/>
    </xf>
    <xf numFmtId="0" fontId="9" fillId="0" borderId="10" xfId="0" applyFont="1" applyBorder="1" applyAlignment="1">
      <alignment horizontal="left" wrapText="1"/>
    </xf>
    <xf numFmtId="0" fontId="9" fillId="0" borderId="18" xfId="0" applyFont="1" applyBorder="1" applyAlignment="1">
      <alignment horizontal="left" wrapText="1"/>
    </xf>
    <xf numFmtId="0" fontId="3" fillId="2" borderId="19" xfId="0" applyFont="1" applyFill="1" applyBorder="1" applyAlignment="1">
      <alignment horizontal="left"/>
    </xf>
    <xf numFmtId="0" fontId="3" fillId="2" borderId="12" xfId="0" applyFont="1" applyFill="1" applyBorder="1" applyAlignment="1">
      <alignment horizontal="left"/>
    </xf>
    <xf numFmtId="0" fontId="8" fillId="4" borderId="34" xfId="0" applyFont="1" applyFill="1" applyBorder="1" applyAlignment="1">
      <alignment horizontal="left" wrapText="1"/>
    </xf>
    <xf numFmtId="0" fontId="8" fillId="4" borderId="35" xfId="0" applyFont="1" applyFill="1" applyBorder="1" applyAlignment="1">
      <alignment horizontal="left" wrapText="1"/>
    </xf>
    <xf numFmtId="0" fontId="8" fillId="4" borderId="36" xfId="0" applyFont="1" applyFill="1" applyBorder="1" applyAlignment="1">
      <alignment horizontal="left" wrapText="1"/>
    </xf>
    <xf numFmtId="0" fontId="8" fillId="4" borderId="13" xfId="0" applyFont="1" applyFill="1" applyBorder="1" applyAlignment="1">
      <alignment horizontal="left" wrapText="1"/>
    </xf>
    <xf numFmtId="0" fontId="8" fillId="4" borderId="11" xfId="0" applyFont="1" applyFill="1" applyBorder="1" applyAlignment="1">
      <alignment horizontal="left" wrapText="1"/>
    </xf>
    <xf numFmtId="0" fontId="8" fillId="4" borderId="14" xfId="0" applyFont="1" applyFill="1" applyBorder="1" applyAlignment="1">
      <alignment horizontal="left" wrapText="1"/>
    </xf>
    <xf numFmtId="0" fontId="8" fillId="4" borderId="17" xfId="0" applyFont="1" applyFill="1" applyBorder="1" applyAlignment="1">
      <alignment horizontal="left" wrapText="1"/>
    </xf>
    <xf numFmtId="0" fontId="8" fillId="4" borderId="10" xfId="0" applyFont="1" applyFill="1" applyBorder="1" applyAlignment="1">
      <alignment horizontal="left" wrapText="1"/>
    </xf>
    <xf numFmtId="0" fontId="8" fillId="4" borderId="18" xfId="0" applyFont="1" applyFill="1" applyBorder="1" applyAlignment="1">
      <alignment horizontal="left" wrapText="1"/>
    </xf>
    <xf numFmtId="0" fontId="3" fillId="2" borderId="33" xfId="0" applyFont="1" applyFill="1" applyBorder="1" applyAlignment="1">
      <alignment horizontal="center" textRotation="90"/>
    </xf>
    <xf numFmtId="0" fontId="4" fillId="2" borderId="0" xfId="0" applyFont="1" applyFill="1" applyBorder="1" applyAlignment="1">
      <alignment horizontal="left" wrapText="1"/>
    </xf>
    <xf numFmtId="0" fontId="4" fillId="2" borderId="16" xfId="0" applyFont="1" applyFill="1" applyBorder="1" applyAlignment="1">
      <alignment horizontal="left" wrapText="1"/>
    </xf>
    <xf numFmtId="0" fontId="5" fillId="2" borderId="37" xfId="0" applyFont="1" applyFill="1" applyBorder="1" applyAlignment="1">
      <alignment horizontal="left" wrapText="1"/>
    </xf>
    <xf numFmtId="0" fontId="5" fillId="2" borderId="7" xfId="0" applyFont="1" applyFill="1" applyBorder="1" applyAlignment="1">
      <alignment horizontal="left" wrapText="1"/>
    </xf>
    <xf numFmtId="0" fontId="5" fillId="2" borderId="38" xfId="0" applyFont="1" applyFill="1" applyBorder="1" applyAlignment="1">
      <alignment horizontal="left"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0" borderId="1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16" fillId="2" borderId="13" xfId="0" applyFont="1" applyFill="1" applyBorder="1" applyAlignment="1">
      <alignment horizontal="center"/>
    </xf>
    <xf numFmtId="0" fontId="16" fillId="2" borderId="11" xfId="0" applyFont="1" applyFill="1" applyBorder="1" applyAlignment="1">
      <alignment horizontal="center"/>
    </xf>
    <xf numFmtId="0" fontId="16" fillId="2" borderId="14" xfId="0" applyFont="1" applyFill="1" applyBorder="1" applyAlignment="1">
      <alignment horizontal="center"/>
    </xf>
    <xf numFmtId="0" fontId="16" fillId="2" borderId="0" xfId="0" applyFont="1" applyFill="1" applyAlignment="1">
      <alignment horizontal="center" wrapText="1"/>
    </xf>
    <xf numFmtId="0" fontId="4" fillId="2" borderId="10" xfId="0" applyFont="1" applyFill="1" applyBorder="1" applyAlignment="1">
      <alignment horizontal="left" wrapText="1"/>
    </xf>
    <xf numFmtId="0" fontId="4" fillId="2" borderId="18" xfId="0" applyFont="1" applyFill="1" applyBorder="1" applyAlignment="1">
      <alignment horizontal="left" wrapText="1"/>
    </xf>
    <xf numFmtId="0" fontId="3" fillId="2" borderId="0" xfId="0" applyFont="1" applyFill="1" applyBorder="1" applyAlignment="1">
      <alignment horizontal="left"/>
    </xf>
    <xf numFmtId="0" fontId="8" fillId="0" borderId="13" xfId="0" applyFont="1" applyFill="1" applyBorder="1" applyAlignment="1">
      <alignment horizontal="left" wrapText="1"/>
    </xf>
    <xf numFmtId="0" fontId="8" fillId="0" borderId="11" xfId="0" applyFont="1" applyFill="1" applyBorder="1" applyAlignment="1">
      <alignment horizontal="left" wrapText="1"/>
    </xf>
    <xf numFmtId="0" fontId="8" fillId="0" borderId="14" xfId="0" applyFont="1" applyFill="1" applyBorder="1" applyAlignment="1">
      <alignment horizontal="left" wrapText="1"/>
    </xf>
    <xf numFmtId="0" fontId="8" fillId="0" borderId="17" xfId="0" applyFont="1" applyFill="1" applyBorder="1" applyAlignment="1">
      <alignment horizontal="left" wrapText="1"/>
    </xf>
    <xf numFmtId="0" fontId="8" fillId="0" borderId="10" xfId="0" applyFont="1" applyFill="1" applyBorder="1" applyAlignment="1">
      <alignment horizontal="left" wrapText="1"/>
    </xf>
    <xf numFmtId="0" fontId="8" fillId="0" borderId="18" xfId="0" applyFont="1" applyFill="1" applyBorder="1" applyAlignment="1">
      <alignment horizontal="left" wrapText="1"/>
    </xf>
    <xf numFmtId="0" fontId="8" fillId="2" borderId="34" xfId="0" applyFont="1" applyFill="1" applyBorder="1" applyAlignment="1">
      <alignment horizontal="left" wrapText="1"/>
    </xf>
    <xf numFmtId="0" fontId="8" fillId="2" borderId="35" xfId="0" applyFont="1" applyFill="1" applyBorder="1" applyAlignment="1">
      <alignment horizontal="left" wrapText="1"/>
    </xf>
    <xf numFmtId="0" fontId="8" fillId="2" borderId="36" xfId="0" applyFont="1" applyFill="1" applyBorder="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8" fillId="2" borderId="13" xfId="0" applyFont="1" applyFill="1" applyBorder="1" applyAlignment="1">
      <alignment horizontal="left" wrapText="1"/>
    </xf>
    <xf numFmtId="0" fontId="8" fillId="2" borderId="11" xfId="0" applyFont="1" applyFill="1" applyBorder="1" applyAlignment="1">
      <alignment horizontal="left" wrapText="1"/>
    </xf>
    <xf numFmtId="0" fontId="8" fillId="2" borderId="14" xfId="0" applyFont="1" applyFill="1" applyBorder="1" applyAlignment="1">
      <alignment horizontal="left" wrapText="1"/>
    </xf>
    <xf numFmtId="0" fontId="22" fillId="2" borderId="37" xfId="0" applyFont="1" applyFill="1" applyBorder="1" applyAlignment="1">
      <alignment horizontal="left" wrapText="1"/>
    </xf>
    <xf numFmtId="0" fontId="22" fillId="2" borderId="7" xfId="0" applyFont="1" applyFill="1" applyBorder="1" applyAlignment="1">
      <alignment horizontal="left" wrapText="1"/>
    </xf>
    <xf numFmtId="0" fontId="22" fillId="2" borderId="38" xfId="0" applyFont="1" applyFill="1" applyBorder="1" applyAlignment="1">
      <alignment horizontal="left" wrapText="1"/>
    </xf>
    <xf numFmtId="0" fontId="22" fillId="2" borderId="6" xfId="0" applyFont="1" applyFill="1" applyBorder="1" applyAlignment="1">
      <alignment horizontal="left" wrapText="1"/>
    </xf>
    <xf numFmtId="0" fontId="9" fillId="2" borderId="0" xfId="0" applyFont="1" applyFill="1" applyBorder="1" applyAlignment="1">
      <alignment horizontal="left" wrapText="1"/>
    </xf>
    <xf numFmtId="0" fontId="9" fillId="2" borderId="16" xfId="0" applyFont="1" applyFill="1" applyBorder="1" applyAlignment="1">
      <alignment horizontal="left" wrapText="1"/>
    </xf>
    <xf numFmtId="0" fontId="9" fillId="2" borderId="10" xfId="0" applyFont="1" applyFill="1" applyBorder="1" applyAlignment="1">
      <alignment horizontal="left" wrapText="1"/>
    </xf>
    <xf numFmtId="0" fontId="9" fillId="2" borderId="18" xfId="0" applyFont="1" applyFill="1" applyBorder="1" applyAlignment="1">
      <alignment horizontal="left" wrapText="1"/>
    </xf>
    <xf numFmtId="0" fontId="3" fillId="2" borderId="43" xfId="0" applyFont="1" applyFill="1" applyBorder="1" applyAlignment="1">
      <alignment horizontal="left"/>
    </xf>
    <xf numFmtId="0" fontId="16" fillId="2" borderId="0" xfId="0" applyFont="1" applyFill="1" applyAlignment="1">
      <alignment horizontal="right"/>
    </xf>
    <xf numFmtId="0" fontId="3" fillId="2" borderId="20" xfId="0" applyFont="1" applyFill="1" applyBorder="1" applyAlignment="1">
      <alignment horizontal="center" vertical="center" wrapText="1"/>
    </xf>
    <xf numFmtId="0" fontId="3" fillId="2" borderId="30" xfId="0" applyFont="1" applyFill="1" applyBorder="1" applyAlignment="1">
      <alignment horizontal="left"/>
    </xf>
    <xf numFmtId="0" fontId="3" fillId="2" borderId="39" xfId="0" applyFont="1" applyFill="1" applyBorder="1" applyAlignment="1">
      <alignment horizontal="left"/>
    </xf>
    <xf numFmtId="0" fontId="8" fillId="2" borderId="17" xfId="0" applyFont="1" applyFill="1" applyBorder="1" applyAlignment="1">
      <alignment horizontal="left" wrapText="1"/>
    </xf>
    <xf numFmtId="0" fontId="8" fillId="2" borderId="10" xfId="0" applyFont="1" applyFill="1" applyBorder="1" applyAlignment="1">
      <alignment horizontal="left" wrapText="1"/>
    </xf>
    <xf numFmtId="0" fontId="8" fillId="2" borderId="18" xfId="0" applyFont="1" applyFill="1" applyBorder="1" applyAlignment="1">
      <alignment horizontal="left" wrapText="1"/>
    </xf>
    <xf numFmtId="0" fontId="34" fillId="6" borderId="0" xfId="0" applyFont="1" applyFill="1" applyBorder="1" applyAlignment="1">
      <alignment horizontal="center"/>
    </xf>
    <xf numFmtId="0" fontId="34" fillId="2" borderId="0" xfId="0" applyFont="1" applyFill="1" applyBorder="1" applyAlignment="1">
      <alignment horizontal="left" wrapText="1"/>
    </xf>
    <xf numFmtId="0" fontId="34" fillId="2" borderId="0" xfId="0" applyFont="1" applyFill="1" applyBorder="1" applyAlignment="1">
      <alignment horizontal="center"/>
    </xf>
    <xf numFmtId="0" fontId="34" fillId="7" borderId="0" xfId="0" applyFont="1" applyFill="1" applyBorder="1" applyAlignment="1">
      <alignment horizontal="center" vertical="center"/>
    </xf>
    <xf numFmtId="0" fontId="34" fillId="7" borderId="0" xfId="0" applyFont="1" applyFill="1" applyBorder="1" applyAlignment="1">
      <alignment horizontal="left" wrapText="1"/>
    </xf>
    <xf numFmtId="0" fontId="35" fillId="7" borderId="0" xfId="0" applyFont="1" applyFill="1" applyBorder="1" applyAlignment="1">
      <alignment vertical="center" wrapText="1"/>
    </xf>
    <xf numFmtId="0" fontId="38" fillId="7" borderId="0" xfId="0" applyFont="1" applyFill="1" applyBorder="1" applyAlignment="1">
      <alignment vertical="center" wrapText="1"/>
    </xf>
    <xf numFmtId="0" fontId="42" fillId="2" borderId="1" xfId="0" applyFont="1" applyFill="1" applyBorder="1" applyAlignment="1">
      <alignment horizontal="left"/>
    </xf>
    <xf numFmtId="0" fontId="42" fillId="2" borderId="2" xfId="0" applyFont="1" applyFill="1" applyBorder="1" applyAlignment="1">
      <alignment horizontal="left"/>
    </xf>
    <xf numFmtId="0" fontId="3" fillId="2" borderId="23" xfId="0" applyFont="1" applyFill="1" applyBorder="1" applyAlignment="1">
      <alignment vertical="center" wrapText="1"/>
    </xf>
    <xf numFmtId="0" fontId="3" fillId="2" borderId="28" xfId="0" applyFont="1" applyFill="1" applyBorder="1" applyAlignment="1">
      <alignment vertical="center" wrapText="1"/>
    </xf>
  </cellXfs>
  <cellStyles count="1">
    <cellStyle name="Normal" xfId="0" builtinId="0"/>
  </cellStyles>
  <dxfs count="40">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533177</xdr:colOff>
      <xdr:row>8</xdr:row>
      <xdr:rowOff>1603</xdr:rowOff>
    </xdr:from>
    <xdr:to>
      <xdr:col>16</xdr:col>
      <xdr:colOff>250371</xdr:colOff>
      <xdr:row>23</xdr:row>
      <xdr:rowOff>94465</xdr:rowOff>
    </xdr:to>
    <xdr:pic>
      <xdr:nvPicPr>
        <xdr:cNvPr id="3" name="Picture 2" descr="Cover art">
          <a:extLst>
            <a:ext uri="{FF2B5EF4-FFF2-40B4-BE49-F238E27FC236}">
              <a16:creationId xmlns:a16="http://schemas.microsoft.com/office/drawing/2014/main" id="{ECA29EBC-1AFE-4FA5-95AA-915CD0CB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3406" y="3038717"/>
          <a:ext cx="2852279" cy="4262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289276</xdr:colOff>
      <xdr:row>1</xdr:row>
      <xdr:rowOff>38232</xdr:rowOff>
    </xdr:from>
    <xdr:to>
      <xdr:col>16</xdr:col>
      <xdr:colOff>522990</xdr:colOff>
      <xdr:row>7</xdr:row>
      <xdr:rowOff>217714</xdr:rowOff>
    </xdr:to>
    <xdr:pic>
      <xdr:nvPicPr>
        <xdr:cNvPr id="6" name="Picture 5">
          <a:extLst>
            <a:ext uri="{FF2B5EF4-FFF2-40B4-BE49-F238E27FC236}">
              <a16:creationId xmlns:a16="http://schemas.microsoft.com/office/drawing/2014/main" id="{89FD2AF0-52DF-485A-BD75-8A2075E470DD}"/>
            </a:ext>
          </a:extLst>
        </xdr:cNvPr>
        <xdr:cNvPicPr>
          <a:picLocks noChangeAspect="1"/>
        </xdr:cNvPicPr>
      </xdr:nvPicPr>
      <xdr:blipFill rotWithShape="1">
        <a:blip xmlns:r="http://schemas.openxmlformats.org/officeDocument/2006/relationships" r:embed="rId2"/>
        <a:srcRect l="30499" t="18620" r="7670" b="10106"/>
        <a:stretch/>
      </xdr:blipFill>
      <xdr:spPr>
        <a:xfrm>
          <a:off x="8649505" y="223289"/>
          <a:ext cx="3368799" cy="2596111"/>
        </a:xfrm>
        <a:prstGeom prst="rect">
          <a:avLst/>
        </a:prstGeom>
        <a:ln>
          <a:solidFill>
            <a:schemeClr val="accent1"/>
          </a:solidFill>
        </a:ln>
      </xdr:spPr>
    </xdr:pic>
    <xdr:clientData/>
  </xdr:twoCellAnchor>
  <xdr:twoCellAnchor editAs="oneCell">
    <xdr:from>
      <xdr:col>17</xdr:col>
      <xdr:colOff>130630</xdr:colOff>
      <xdr:row>1</xdr:row>
      <xdr:rowOff>31447</xdr:rowOff>
    </xdr:from>
    <xdr:to>
      <xdr:col>24</xdr:col>
      <xdr:colOff>430643</xdr:colOff>
      <xdr:row>22</xdr:row>
      <xdr:rowOff>176166</xdr:rowOff>
    </xdr:to>
    <xdr:pic>
      <xdr:nvPicPr>
        <xdr:cNvPr id="8" name="Picture 7">
          <a:extLst>
            <a:ext uri="{FF2B5EF4-FFF2-40B4-BE49-F238E27FC236}">
              <a16:creationId xmlns:a16="http://schemas.microsoft.com/office/drawing/2014/main" id="{D896A4B0-9748-497C-A828-CD60CFDD28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46430" y="216504"/>
          <a:ext cx="4969984" cy="7111576"/>
        </a:xfrm>
        <a:prstGeom prst="rect">
          <a:avLst/>
        </a:prstGeom>
        <a:noFill/>
        <a:ln>
          <a:solidFill>
            <a:schemeClr val="accent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14730</xdr:colOff>
      <xdr:row>1</xdr:row>
      <xdr:rowOff>62757</xdr:rowOff>
    </xdr:from>
    <xdr:to>
      <xdr:col>34</xdr:col>
      <xdr:colOff>375919</xdr:colOff>
      <xdr:row>33</xdr:row>
      <xdr:rowOff>20321</xdr:rowOff>
    </xdr:to>
    <xdr:sp macro="" textlink="">
      <xdr:nvSpPr>
        <xdr:cNvPr id="2" name="Isosceles Triangle 1">
          <a:extLst>
            <a:ext uri="{FF2B5EF4-FFF2-40B4-BE49-F238E27FC236}">
              <a16:creationId xmlns:a16="http://schemas.microsoft.com/office/drawing/2014/main" id="{12B64782-350D-4669-A852-D069EC372EA0}"/>
            </a:ext>
          </a:extLst>
        </xdr:cNvPr>
        <xdr:cNvSpPr/>
      </xdr:nvSpPr>
      <xdr:spPr>
        <a:xfrm>
          <a:off x="13598650" y="326917"/>
          <a:ext cx="6609589" cy="8857724"/>
        </a:xfrm>
        <a:prstGeom prst="triangle">
          <a:avLst>
            <a:gd name="adj" fmla="val 4930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21045</xdr:colOff>
      <xdr:row>16</xdr:row>
      <xdr:rowOff>50800</xdr:rowOff>
    </xdr:from>
    <xdr:to>
      <xdr:col>30</xdr:col>
      <xdr:colOff>335280</xdr:colOff>
      <xdr:row>16</xdr:row>
      <xdr:rowOff>60961</xdr:rowOff>
    </xdr:to>
    <xdr:cxnSp macro="">
      <xdr:nvCxnSpPr>
        <xdr:cNvPr id="5" name="Straight Connector 4">
          <a:extLst>
            <a:ext uri="{FF2B5EF4-FFF2-40B4-BE49-F238E27FC236}">
              <a16:creationId xmlns:a16="http://schemas.microsoft.com/office/drawing/2014/main" id="{54CB5398-D287-445C-96BF-E71D0D34E19F}"/>
            </a:ext>
          </a:extLst>
        </xdr:cNvPr>
        <xdr:cNvCxnSpPr/>
      </xdr:nvCxnSpPr>
      <xdr:spPr>
        <a:xfrm flipV="1">
          <a:off x="15271205" y="459232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352154</xdr:colOff>
      <xdr:row>16</xdr:row>
      <xdr:rowOff>55154</xdr:rowOff>
    </xdr:from>
    <xdr:to>
      <xdr:col>26</xdr:col>
      <xdr:colOff>357337</xdr:colOff>
      <xdr:row>33</xdr:row>
      <xdr:rowOff>20321</xdr:rowOff>
    </xdr:to>
    <xdr:cxnSp macro="">
      <xdr:nvCxnSpPr>
        <xdr:cNvPr id="6" name="Straight Connector 5">
          <a:extLst>
            <a:ext uri="{FF2B5EF4-FFF2-40B4-BE49-F238E27FC236}">
              <a16:creationId xmlns:a16="http://schemas.microsoft.com/office/drawing/2014/main" id="{EF79AB74-2275-400A-8525-955674A10AD8}"/>
            </a:ext>
          </a:extLst>
        </xdr:cNvPr>
        <xdr:cNvCxnSpPr>
          <a:stCxn id="2" idx="3"/>
        </xdr:cNvCxnSpPr>
      </xdr:nvCxnSpPr>
      <xdr:spPr>
        <a:xfrm flipH="1" flipV="1">
          <a:off x="16851994" y="459667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14730</xdr:colOff>
      <xdr:row>1</xdr:row>
      <xdr:rowOff>35862</xdr:rowOff>
    </xdr:from>
    <xdr:to>
      <xdr:col>34</xdr:col>
      <xdr:colOff>355599</xdr:colOff>
      <xdr:row>33</xdr:row>
      <xdr:rowOff>13746</xdr:rowOff>
    </xdr:to>
    <xdr:sp macro="" textlink="">
      <xdr:nvSpPr>
        <xdr:cNvPr id="2" name="Isosceles Triangle 1">
          <a:extLst>
            <a:ext uri="{FF2B5EF4-FFF2-40B4-BE49-F238E27FC236}">
              <a16:creationId xmlns:a16="http://schemas.microsoft.com/office/drawing/2014/main" id="{BD5CD856-856F-4709-9057-0C9DE9A86411}"/>
            </a:ext>
          </a:extLst>
        </xdr:cNvPr>
        <xdr:cNvSpPr/>
      </xdr:nvSpPr>
      <xdr:spPr>
        <a:xfrm>
          <a:off x="13623154" y="295838"/>
          <a:ext cx="6526516" cy="8781226"/>
        </a:xfrm>
        <a:prstGeom prst="triangle">
          <a:avLst>
            <a:gd name="adj" fmla="val 50225"/>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60960</xdr:colOff>
      <xdr:row>16</xdr:row>
      <xdr:rowOff>111760</xdr:rowOff>
    </xdr:from>
    <xdr:to>
      <xdr:col>30</xdr:col>
      <xdr:colOff>375195</xdr:colOff>
      <xdr:row>16</xdr:row>
      <xdr:rowOff>121921</xdr:rowOff>
    </xdr:to>
    <xdr:cxnSp macro="">
      <xdr:nvCxnSpPr>
        <xdr:cNvPr id="5" name="Straight Connector 4">
          <a:extLst>
            <a:ext uri="{FF2B5EF4-FFF2-40B4-BE49-F238E27FC236}">
              <a16:creationId xmlns:a16="http://schemas.microsoft.com/office/drawing/2014/main" id="{4B9C19B4-5541-4DE7-9FA6-D7CAF9773739}"/>
            </a:ext>
          </a:extLst>
        </xdr:cNvPr>
        <xdr:cNvCxnSpPr/>
      </xdr:nvCxnSpPr>
      <xdr:spPr>
        <a:xfrm flipV="1">
          <a:off x="15311120" y="465328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392069</xdr:colOff>
      <xdr:row>16</xdr:row>
      <xdr:rowOff>116114</xdr:rowOff>
    </xdr:from>
    <xdr:to>
      <xdr:col>26</xdr:col>
      <xdr:colOff>397252</xdr:colOff>
      <xdr:row>33</xdr:row>
      <xdr:rowOff>60961</xdr:rowOff>
    </xdr:to>
    <xdr:cxnSp macro="">
      <xdr:nvCxnSpPr>
        <xdr:cNvPr id="6" name="Straight Connector 5">
          <a:extLst>
            <a:ext uri="{FF2B5EF4-FFF2-40B4-BE49-F238E27FC236}">
              <a16:creationId xmlns:a16="http://schemas.microsoft.com/office/drawing/2014/main" id="{A5BFD707-3D53-47AA-B2FD-5B93DA717881}"/>
            </a:ext>
          </a:extLst>
        </xdr:cNvPr>
        <xdr:cNvCxnSpPr/>
      </xdr:nvCxnSpPr>
      <xdr:spPr>
        <a:xfrm flipH="1" flipV="1">
          <a:off x="16891909" y="465763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65314</xdr:colOff>
      <xdr:row>0</xdr:row>
      <xdr:rowOff>130629</xdr:rowOff>
    </xdr:from>
    <xdr:to>
      <xdr:col>34</xdr:col>
      <xdr:colOff>359229</xdr:colOff>
      <xdr:row>33</xdr:row>
      <xdr:rowOff>32657</xdr:rowOff>
    </xdr:to>
    <xdr:sp macro="" textlink="">
      <xdr:nvSpPr>
        <xdr:cNvPr id="2" name="Isosceles Triangle 1">
          <a:extLst>
            <a:ext uri="{FF2B5EF4-FFF2-40B4-BE49-F238E27FC236}">
              <a16:creationId xmlns:a16="http://schemas.microsoft.com/office/drawing/2014/main" id="{32240303-5776-4958-911B-E47E9FE0F9BA}"/>
            </a:ext>
          </a:extLst>
        </xdr:cNvPr>
        <xdr:cNvSpPr/>
      </xdr:nvSpPr>
      <xdr:spPr>
        <a:xfrm>
          <a:off x="13781314" y="130629"/>
          <a:ext cx="6498772" cy="8850085"/>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71573</xdr:colOff>
      <xdr:row>15</xdr:row>
      <xdr:rowOff>234816</xdr:rowOff>
    </xdr:from>
    <xdr:to>
      <xdr:col>30</xdr:col>
      <xdr:colOff>376373</xdr:colOff>
      <xdr:row>15</xdr:row>
      <xdr:rowOff>234816</xdr:rowOff>
    </xdr:to>
    <xdr:cxnSp macro="">
      <xdr:nvCxnSpPr>
        <xdr:cNvPr id="3" name="Straight Connector 2">
          <a:extLst>
            <a:ext uri="{FF2B5EF4-FFF2-40B4-BE49-F238E27FC236}">
              <a16:creationId xmlns:a16="http://schemas.microsoft.com/office/drawing/2014/main" id="{C81044A8-3D36-4F5A-B0C0-1682D193E4B2}"/>
            </a:ext>
          </a:extLst>
        </xdr:cNvPr>
        <xdr:cNvCxnSpPr/>
      </xdr:nvCxnSpPr>
      <xdr:spPr>
        <a:xfrm>
          <a:off x="15442202" y="4480245"/>
          <a:ext cx="320040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408744</xdr:colOff>
      <xdr:row>15</xdr:row>
      <xdr:rowOff>250371</xdr:rowOff>
    </xdr:from>
    <xdr:to>
      <xdr:col>27</xdr:col>
      <xdr:colOff>32657</xdr:colOff>
      <xdr:row>33</xdr:row>
      <xdr:rowOff>78377</xdr:rowOff>
    </xdr:to>
    <xdr:cxnSp macro="">
      <xdr:nvCxnSpPr>
        <xdr:cNvPr id="4" name="Straight Connector 3">
          <a:extLst>
            <a:ext uri="{FF2B5EF4-FFF2-40B4-BE49-F238E27FC236}">
              <a16:creationId xmlns:a16="http://schemas.microsoft.com/office/drawing/2014/main" id="{9471C880-9805-473F-8FD7-957B677DD6D8}"/>
            </a:ext>
          </a:extLst>
        </xdr:cNvPr>
        <xdr:cNvCxnSpPr/>
      </xdr:nvCxnSpPr>
      <xdr:spPr>
        <a:xfrm flipV="1">
          <a:off x="17020344" y="4495800"/>
          <a:ext cx="37570" cy="453063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439390</xdr:colOff>
      <xdr:row>15</xdr:row>
      <xdr:rowOff>239486</xdr:rowOff>
    </xdr:from>
    <xdr:to>
      <xdr:col>27</xdr:col>
      <xdr:colOff>77121</xdr:colOff>
      <xdr:row>33</xdr:row>
      <xdr:rowOff>17418</xdr:rowOff>
    </xdr:to>
    <xdr:cxnSp macro="">
      <xdr:nvCxnSpPr>
        <xdr:cNvPr id="4" name="Straight Connector 3">
          <a:extLst>
            <a:ext uri="{FF2B5EF4-FFF2-40B4-BE49-F238E27FC236}">
              <a16:creationId xmlns:a16="http://schemas.microsoft.com/office/drawing/2014/main" id="{4CE02CD2-2BEF-437F-978F-FD5A2370F0BA}"/>
            </a:ext>
          </a:extLst>
        </xdr:cNvPr>
        <xdr:cNvCxnSpPr/>
      </xdr:nvCxnSpPr>
      <xdr:spPr>
        <a:xfrm flipH="1" flipV="1">
          <a:off x="17050990" y="4484915"/>
          <a:ext cx="84045" cy="4480560"/>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65314</xdr:colOff>
      <xdr:row>0</xdr:row>
      <xdr:rowOff>130629</xdr:rowOff>
    </xdr:from>
    <xdr:to>
      <xdr:col>34</xdr:col>
      <xdr:colOff>359229</xdr:colOff>
      <xdr:row>33</xdr:row>
      <xdr:rowOff>32657</xdr:rowOff>
    </xdr:to>
    <xdr:sp macro="" textlink="">
      <xdr:nvSpPr>
        <xdr:cNvPr id="5" name="Isosceles Triangle 4">
          <a:extLst>
            <a:ext uri="{FF2B5EF4-FFF2-40B4-BE49-F238E27FC236}">
              <a16:creationId xmlns:a16="http://schemas.microsoft.com/office/drawing/2014/main" id="{CF73997A-4DBE-4BC5-869E-09B8973AD8E6}"/>
            </a:ext>
          </a:extLst>
        </xdr:cNvPr>
        <xdr:cNvSpPr/>
      </xdr:nvSpPr>
      <xdr:spPr>
        <a:xfrm>
          <a:off x="13781314" y="130629"/>
          <a:ext cx="6466115" cy="8779328"/>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6260</xdr:colOff>
      <xdr:row>15</xdr:row>
      <xdr:rowOff>256586</xdr:rowOff>
    </xdr:from>
    <xdr:to>
      <xdr:col>30</xdr:col>
      <xdr:colOff>356780</xdr:colOff>
      <xdr:row>15</xdr:row>
      <xdr:rowOff>256586</xdr:rowOff>
    </xdr:to>
    <xdr:cxnSp macro="">
      <xdr:nvCxnSpPr>
        <xdr:cNvPr id="6" name="Straight Connector 5">
          <a:extLst>
            <a:ext uri="{FF2B5EF4-FFF2-40B4-BE49-F238E27FC236}">
              <a16:creationId xmlns:a16="http://schemas.microsoft.com/office/drawing/2014/main" id="{38D243A4-54EF-4BD5-91CF-213EFD73F196}"/>
            </a:ext>
          </a:extLst>
        </xdr:cNvPr>
        <xdr:cNvCxnSpPr/>
      </xdr:nvCxnSpPr>
      <xdr:spPr>
        <a:xfrm>
          <a:off x="15278917" y="4502015"/>
          <a:ext cx="347472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437658</xdr:colOff>
      <xdr:row>1</xdr:row>
      <xdr:rowOff>131033</xdr:rowOff>
    </xdr:from>
    <xdr:to>
      <xdr:col>10</xdr:col>
      <xdr:colOff>591671</xdr:colOff>
      <xdr:row>7</xdr:row>
      <xdr:rowOff>224118</xdr:rowOff>
    </xdr:to>
    <xdr:pic>
      <xdr:nvPicPr>
        <xdr:cNvPr id="3" name="Picture 2">
          <a:extLst>
            <a:ext uri="{FF2B5EF4-FFF2-40B4-BE49-F238E27FC236}">
              <a16:creationId xmlns:a16="http://schemas.microsoft.com/office/drawing/2014/main" id="{758649C0-187E-4CCB-9250-355A63FCBCBC}"/>
            </a:ext>
          </a:extLst>
        </xdr:cNvPr>
        <xdr:cNvPicPr>
          <a:picLocks noChangeAspect="1"/>
        </xdr:cNvPicPr>
      </xdr:nvPicPr>
      <xdr:blipFill rotWithShape="1">
        <a:blip xmlns:r="http://schemas.openxmlformats.org/officeDocument/2006/relationships" r:embed="rId1"/>
        <a:srcRect l="25547" t="32396" r="22000" b="34613"/>
        <a:stretch/>
      </xdr:blipFill>
      <xdr:spPr>
        <a:xfrm>
          <a:off x="6399187" y="256539"/>
          <a:ext cx="5030813" cy="25135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38</xdr:col>
      <xdr:colOff>412669</xdr:colOff>
      <xdr:row>19</xdr:row>
      <xdr:rowOff>168234</xdr:rowOff>
    </xdr:from>
    <xdr:to>
      <xdr:col>45</xdr:col>
      <xdr:colOff>43939</xdr:colOff>
      <xdr:row>54</xdr:row>
      <xdr:rowOff>70829</xdr:rowOff>
    </xdr:to>
    <xdr:pic>
      <xdr:nvPicPr>
        <xdr:cNvPr id="2" name="Picture 1">
          <a:extLst>
            <a:ext uri="{FF2B5EF4-FFF2-40B4-BE49-F238E27FC236}">
              <a16:creationId xmlns:a16="http://schemas.microsoft.com/office/drawing/2014/main" id="{292DAB65-8146-4D2A-8B3D-524E853C065A}"/>
            </a:ext>
          </a:extLst>
        </xdr:cNvPr>
        <xdr:cNvPicPr>
          <a:picLocks noChangeAspect="1"/>
        </xdr:cNvPicPr>
      </xdr:nvPicPr>
      <xdr:blipFill>
        <a:blip xmlns:r="http://schemas.openxmlformats.org/officeDocument/2006/relationships" r:embed="rId1"/>
        <a:stretch>
          <a:fillRect/>
        </a:stretch>
      </xdr:blipFill>
      <xdr:spPr>
        <a:xfrm>
          <a:off x="21313240" y="3740727"/>
          <a:ext cx="3995452" cy="5543375"/>
        </a:xfrm>
        <a:prstGeom prst="rect">
          <a:avLst/>
        </a:prstGeom>
      </xdr:spPr>
    </xdr:pic>
    <xdr:clientData/>
  </xdr:twoCellAnchor>
  <xdr:twoCellAnchor editAs="oneCell">
    <xdr:from>
      <xdr:col>26</xdr:col>
      <xdr:colOff>178413</xdr:colOff>
      <xdr:row>5</xdr:row>
      <xdr:rowOff>27622</xdr:rowOff>
    </xdr:from>
    <xdr:to>
      <xdr:col>36</xdr:col>
      <xdr:colOff>475013</xdr:colOff>
      <xdr:row>57</xdr:row>
      <xdr:rowOff>126222</xdr:rowOff>
    </xdr:to>
    <xdr:pic>
      <xdr:nvPicPr>
        <xdr:cNvPr id="3" name="Picture 2">
          <a:extLst>
            <a:ext uri="{FF2B5EF4-FFF2-40B4-BE49-F238E27FC236}">
              <a16:creationId xmlns:a16="http://schemas.microsoft.com/office/drawing/2014/main" id="{093F99F4-85C4-4DD8-8043-F06DE04D6C17}"/>
            </a:ext>
          </a:extLst>
        </xdr:cNvPr>
        <xdr:cNvPicPr>
          <a:picLocks noChangeAspect="1"/>
        </xdr:cNvPicPr>
      </xdr:nvPicPr>
      <xdr:blipFill>
        <a:blip xmlns:r="http://schemas.openxmlformats.org/officeDocument/2006/relationships" r:embed="rId2"/>
        <a:stretch>
          <a:fillRect/>
        </a:stretch>
      </xdr:blipFill>
      <xdr:spPr>
        <a:xfrm>
          <a:off x="13597529" y="967751"/>
          <a:ext cx="6531146" cy="89358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1D3-1FF6-4FE6-B7D3-C2ADB8306BD5}">
  <sheetPr codeName="Sheet1"/>
  <dimension ref="A1:AZ305"/>
  <sheetViews>
    <sheetView showRowColHeaders="0" tabSelected="1" zoomScaleNormal="100" workbookViewId="0">
      <selection activeCell="C11" sqref="C11:L12"/>
    </sheetView>
  </sheetViews>
  <sheetFormatPr defaultColWidth="0" defaultRowHeight="14.15" zeroHeight="1" x14ac:dyDescent="0.35"/>
  <cols>
    <col min="1" max="1" width="3.23046875" style="47" customWidth="1"/>
    <col min="2" max="2" width="4.23046875" style="49" customWidth="1"/>
    <col min="3" max="7" width="10.23046875" style="49" customWidth="1"/>
    <col min="8" max="8" width="17" style="49" customWidth="1"/>
    <col min="9" max="11" width="10.23046875" style="49" customWidth="1"/>
    <col min="12" max="12" width="15.23046875" style="49" customWidth="1"/>
    <col min="13" max="14" width="8.765625" style="47" customWidth="1"/>
    <col min="15" max="15" width="18.765625" style="47" bestFit="1" customWidth="1"/>
    <col min="16" max="18" width="9" style="47" bestFit="1" customWidth="1"/>
    <col min="19" max="19" width="12.765625" style="47" bestFit="1" customWidth="1"/>
    <col min="20" max="20" width="9" style="47" bestFit="1" customWidth="1"/>
    <col min="21" max="21" width="10.765625" style="47" bestFit="1" customWidth="1"/>
    <col min="22" max="22" width="8.765625" style="47" customWidth="1"/>
    <col min="23" max="25" width="8.765625" style="48" customWidth="1"/>
    <col min="26" max="52" width="0" style="48" hidden="1" customWidth="1"/>
    <col min="53" max="16384" width="8.765625" style="49" hidden="1"/>
  </cols>
  <sheetData>
    <row r="1" spans="1:52" s="48" customFormat="1" ht="14.6" thickBot="1" x14ac:dyDescent="0.4">
      <c r="A1" s="47"/>
      <c r="M1" s="47"/>
      <c r="N1" s="47"/>
      <c r="O1" s="47"/>
      <c r="P1" s="47"/>
      <c r="Q1" s="47"/>
      <c r="R1" s="47"/>
      <c r="S1" s="47"/>
      <c r="T1" s="47"/>
      <c r="U1" s="47"/>
      <c r="V1" s="47"/>
    </row>
    <row r="2" spans="1:52" ht="17.600000000000001" customHeight="1" x14ac:dyDescent="0.35">
      <c r="B2" s="161" t="s">
        <v>190</v>
      </c>
      <c r="C2" s="162"/>
      <c r="D2" s="162"/>
      <c r="E2" s="162"/>
      <c r="F2" s="162"/>
      <c r="G2" s="162"/>
      <c r="H2" s="162"/>
      <c r="I2" s="162"/>
      <c r="J2" s="162"/>
      <c r="K2" s="162"/>
      <c r="L2" s="163"/>
    </row>
    <row r="3" spans="1:52" ht="17.600000000000001" customHeight="1" x14ac:dyDescent="0.35">
      <c r="B3" s="164"/>
      <c r="C3" s="165"/>
      <c r="D3" s="165"/>
      <c r="E3" s="165"/>
      <c r="F3" s="165"/>
      <c r="G3" s="165"/>
      <c r="H3" s="165"/>
      <c r="I3" s="165"/>
      <c r="J3" s="165"/>
      <c r="K3" s="165"/>
      <c r="L3" s="166"/>
    </row>
    <row r="4" spans="1:52" ht="43.95" customHeight="1" x14ac:dyDescent="0.35">
      <c r="B4" s="164"/>
      <c r="C4" s="165"/>
      <c r="D4" s="165"/>
      <c r="E4" s="165"/>
      <c r="F4" s="165"/>
      <c r="G4" s="165"/>
      <c r="H4" s="165"/>
      <c r="I4" s="165"/>
      <c r="J4" s="165"/>
      <c r="K4" s="165"/>
      <c r="L4" s="166"/>
    </row>
    <row r="5" spans="1:52" ht="61.95" customHeight="1" thickBot="1" x14ac:dyDescent="0.4">
      <c r="B5" s="167"/>
      <c r="C5" s="168"/>
      <c r="D5" s="168"/>
      <c r="E5" s="168"/>
      <c r="F5" s="168"/>
      <c r="G5" s="168"/>
      <c r="H5" s="168"/>
      <c r="I5" s="168"/>
      <c r="J5" s="168"/>
      <c r="K5" s="168"/>
      <c r="L5" s="169"/>
    </row>
    <row r="6" spans="1:52" s="50" customFormat="1" ht="14.6" customHeight="1" thickBot="1" x14ac:dyDescent="0.4">
      <c r="A6" s="47"/>
      <c r="B6" s="47"/>
      <c r="C6" s="47"/>
      <c r="D6" s="47"/>
      <c r="E6" s="47"/>
      <c r="F6" s="47"/>
      <c r="G6" s="47"/>
      <c r="H6" s="47"/>
      <c r="I6" s="47"/>
      <c r="J6" s="47"/>
      <c r="K6" s="47"/>
      <c r="L6" s="47"/>
      <c r="M6" s="47"/>
      <c r="N6" s="47"/>
      <c r="O6" s="47"/>
      <c r="P6" s="47"/>
      <c r="Q6" s="47"/>
      <c r="R6" s="47"/>
      <c r="S6" s="47"/>
      <c r="T6" s="47"/>
      <c r="U6" s="47"/>
      <c r="V6" s="47"/>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36" customHeight="1" x14ac:dyDescent="0.5">
      <c r="B7" s="98" t="s">
        <v>33</v>
      </c>
      <c r="C7" s="99"/>
      <c r="D7" s="99"/>
      <c r="E7" s="99"/>
      <c r="F7" s="99"/>
      <c r="G7" s="99"/>
      <c r="H7" s="99"/>
      <c r="I7" s="99"/>
      <c r="J7" s="99"/>
      <c r="K7" s="99"/>
      <c r="L7" s="100"/>
    </row>
    <row r="8" spans="1:52" ht="46.95" customHeight="1" x14ac:dyDescent="0.5">
      <c r="B8" s="101"/>
      <c r="C8" s="171" t="s">
        <v>191</v>
      </c>
      <c r="D8" s="171"/>
      <c r="E8" s="171"/>
      <c r="F8" s="171"/>
      <c r="G8" s="171"/>
      <c r="H8" s="171"/>
      <c r="I8" s="171"/>
      <c r="J8" s="171"/>
      <c r="K8" s="171"/>
      <c r="L8" s="172"/>
    </row>
    <row r="9" spans="1:52" ht="27.65" customHeight="1" x14ac:dyDescent="0.5">
      <c r="B9" s="101"/>
      <c r="C9" s="171" t="s">
        <v>70</v>
      </c>
      <c r="D9" s="171"/>
      <c r="E9" s="171"/>
      <c r="F9" s="171"/>
      <c r="G9" s="171"/>
      <c r="H9" s="171"/>
      <c r="I9" s="171"/>
      <c r="J9" s="171"/>
      <c r="K9" s="171"/>
      <c r="L9" s="172"/>
    </row>
    <row r="10" spans="1:52" ht="27" customHeight="1" x14ac:dyDescent="0.5">
      <c r="B10" s="101"/>
      <c r="C10" s="171" t="s">
        <v>192</v>
      </c>
      <c r="D10" s="171"/>
      <c r="E10" s="171"/>
      <c r="F10" s="171"/>
      <c r="G10" s="171"/>
      <c r="H10" s="171"/>
      <c r="I10" s="171"/>
      <c r="J10" s="171"/>
      <c r="K10" s="171"/>
      <c r="L10" s="102"/>
    </row>
    <row r="11" spans="1:52" ht="45" customHeight="1" x14ac:dyDescent="0.5">
      <c r="B11" s="101"/>
      <c r="C11" s="171" t="s">
        <v>193</v>
      </c>
      <c r="D11" s="171"/>
      <c r="E11" s="171"/>
      <c r="F11" s="171"/>
      <c r="G11" s="171"/>
      <c r="H11" s="171"/>
      <c r="I11" s="171"/>
      <c r="J11" s="171"/>
      <c r="K11" s="171"/>
      <c r="L11" s="172"/>
    </row>
    <row r="12" spans="1:52" ht="77.599999999999994" customHeight="1" x14ac:dyDescent="0.5">
      <c r="B12" s="101"/>
      <c r="C12" s="171"/>
      <c r="D12" s="171"/>
      <c r="E12" s="171"/>
      <c r="F12" s="171"/>
      <c r="G12" s="171"/>
      <c r="H12" s="171"/>
      <c r="I12" s="171"/>
      <c r="J12" s="171"/>
      <c r="K12" s="171"/>
      <c r="L12" s="172"/>
    </row>
    <row r="13" spans="1:52" ht="18" customHeight="1" thickBot="1" x14ac:dyDescent="0.55000000000000004">
      <c r="B13" s="103"/>
      <c r="C13" s="173"/>
      <c r="D13" s="173"/>
      <c r="E13" s="173"/>
      <c r="F13" s="173"/>
      <c r="G13" s="173"/>
      <c r="H13" s="173"/>
      <c r="I13" s="173"/>
      <c r="J13" s="173"/>
      <c r="K13" s="173"/>
      <c r="L13" s="174"/>
    </row>
    <row r="14" spans="1:52" s="51" customFormat="1" ht="11.6" customHeight="1" thickBot="1" x14ac:dyDescent="0.4">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row>
    <row r="15" spans="1:52" s="51" customFormat="1" ht="17.600000000000001" customHeight="1" x14ac:dyDescent="0.35">
      <c r="A15" s="47"/>
      <c r="B15" s="175" t="s">
        <v>194</v>
      </c>
      <c r="C15" s="176"/>
      <c r="D15" s="176"/>
      <c r="E15" s="176"/>
      <c r="F15" s="176"/>
      <c r="G15" s="176"/>
      <c r="H15" s="176"/>
      <c r="I15" s="176"/>
      <c r="J15" s="176"/>
      <c r="K15" s="176"/>
      <c r="L15" s="17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row>
    <row r="16" spans="1:52" s="51" customFormat="1" ht="3.75" customHeight="1" x14ac:dyDescent="0.35">
      <c r="A16" s="47"/>
      <c r="B16" s="178"/>
      <c r="C16" s="179"/>
      <c r="D16" s="179"/>
      <c r="E16" s="179"/>
      <c r="F16" s="179"/>
      <c r="G16" s="179"/>
      <c r="H16" s="179"/>
      <c r="I16" s="179"/>
      <c r="J16" s="179"/>
      <c r="K16" s="179"/>
      <c r="L16" s="180"/>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row>
    <row r="17" spans="1:52" s="51" customFormat="1" ht="17.600000000000001" customHeight="1" x14ac:dyDescent="0.35">
      <c r="A17" s="47"/>
      <c r="B17" s="178"/>
      <c r="C17" s="179"/>
      <c r="D17" s="179"/>
      <c r="E17" s="179"/>
      <c r="F17" s="179"/>
      <c r="G17" s="179"/>
      <c r="H17" s="179"/>
      <c r="I17" s="179"/>
      <c r="J17" s="179"/>
      <c r="K17" s="179"/>
      <c r="L17" s="180"/>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row>
    <row r="18" spans="1:52" s="51" customFormat="1" ht="9.65" customHeight="1" x14ac:dyDescent="0.35">
      <c r="A18" s="47"/>
      <c r="B18" s="178"/>
      <c r="C18" s="179"/>
      <c r="D18" s="179"/>
      <c r="E18" s="179"/>
      <c r="F18" s="179"/>
      <c r="G18" s="179"/>
      <c r="H18" s="179"/>
      <c r="I18" s="179"/>
      <c r="J18" s="179"/>
      <c r="K18" s="179"/>
      <c r="L18" s="180"/>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row>
    <row r="19" spans="1:52" s="51" customFormat="1" ht="17.600000000000001" customHeight="1" x14ac:dyDescent="0.35">
      <c r="A19" s="47"/>
      <c r="B19" s="178"/>
      <c r="C19" s="179"/>
      <c r="D19" s="179"/>
      <c r="E19" s="179"/>
      <c r="F19" s="179"/>
      <c r="G19" s="179"/>
      <c r="H19" s="179"/>
      <c r="I19" s="179"/>
      <c r="J19" s="179"/>
      <c r="K19" s="179"/>
      <c r="L19" s="180"/>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row>
    <row r="20" spans="1:52" s="51" customFormat="1" ht="17.600000000000001" customHeight="1" x14ac:dyDescent="0.35">
      <c r="A20" s="47"/>
      <c r="B20" s="178"/>
      <c r="C20" s="179"/>
      <c r="D20" s="179"/>
      <c r="E20" s="179"/>
      <c r="F20" s="179"/>
      <c r="G20" s="179"/>
      <c r="H20" s="179"/>
      <c r="I20" s="179"/>
      <c r="J20" s="179"/>
      <c r="K20" s="179"/>
      <c r="L20" s="180"/>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row>
    <row r="21" spans="1:52" s="51" customFormat="1" ht="6" customHeight="1" x14ac:dyDescent="0.35">
      <c r="A21" s="47"/>
      <c r="B21" s="178"/>
      <c r="C21" s="179"/>
      <c r="D21" s="179"/>
      <c r="E21" s="179"/>
      <c r="F21" s="179"/>
      <c r="G21" s="179"/>
      <c r="H21" s="179"/>
      <c r="I21" s="179"/>
      <c r="J21" s="179"/>
      <c r="K21" s="179"/>
      <c r="L21" s="180"/>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row>
    <row r="22" spans="1:52" s="51" customFormat="1" ht="17.600000000000001" customHeight="1" x14ac:dyDescent="0.35">
      <c r="A22" s="47"/>
      <c r="B22" s="178"/>
      <c r="C22" s="179"/>
      <c r="D22" s="179"/>
      <c r="E22" s="179"/>
      <c r="F22" s="179"/>
      <c r="G22" s="179"/>
      <c r="H22" s="179"/>
      <c r="I22" s="179"/>
      <c r="J22" s="179"/>
      <c r="K22" s="179"/>
      <c r="L22" s="180"/>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row>
    <row r="23" spans="1:52" s="51" customFormat="1" ht="17.600000000000001" customHeight="1" x14ac:dyDescent="0.35">
      <c r="A23" s="47"/>
      <c r="B23" s="178"/>
      <c r="C23" s="179"/>
      <c r="D23" s="179"/>
      <c r="E23" s="179"/>
      <c r="F23" s="179"/>
      <c r="G23" s="179"/>
      <c r="H23" s="179"/>
      <c r="I23" s="179"/>
      <c r="J23" s="179"/>
      <c r="K23" s="179"/>
      <c r="L23" s="180"/>
      <c r="M23" s="47"/>
      <c r="N23" s="160"/>
      <c r="O23" s="160"/>
      <c r="P23" s="160"/>
      <c r="Q23" s="160"/>
      <c r="R23" s="160"/>
      <c r="S23" s="160"/>
      <c r="T23" s="160"/>
      <c r="U23" s="160"/>
      <c r="V23" s="160"/>
      <c r="W23" s="160"/>
      <c r="X23" s="160"/>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row>
    <row r="24" spans="1:52" s="51" customFormat="1" ht="15" customHeight="1" thickBot="1" x14ac:dyDescent="0.4">
      <c r="A24" s="47"/>
      <c r="B24" s="181"/>
      <c r="C24" s="182"/>
      <c r="D24" s="182"/>
      <c r="E24" s="182"/>
      <c r="F24" s="182"/>
      <c r="G24" s="182"/>
      <c r="H24" s="182"/>
      <c r="I24" s="182"/>
      <c r="J24" s="182"/>
      <c r="K24" s="182"/>
      <c r="L24" s="183"/>
      <c r="M24" s="47"/>
      <c r="N24" s="160"/>
      <c r="O24" s="160"/>
      <c r="P24" s="160"/>
      <c r="Q24" s="160"/>
      <c r="R24" s="160"/>
      <c r="S24" s="160"/>
      <c r="T24" s="160"/>
      <c r="U24" s="160"/>
      <c r="V24" s="160"/>
      <c r="W24" s="160"/>
      <c r="X24" s="160"/>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row>
    <row r="25" spans="1:52" s="51" customFormat="1" ht="17.600000000000001" customHeight="1" x14ac:dyDescent="0.4">
      <c r="A25" s="47"/>
      <c r="B25" s="52"/>
      <c r="C25" s="52"/>
      <c r="D25" s="52"/>
      <c r="E25" s="52"/>
      <c r="F25" s="52"/>
      <c r="G25" s="52"/>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row>
    <row r="26" spans="1:52" s="51" customFormat="1" ht="17.600000000000001" customHeight="1" x14ac:dyDescent="0.4">
      <c r="A26" s="47"/>
      <c r="B26" s="52"/>
      <c r="C26" s="52"/>
      <c r="D26" s="52"/>
      <c r="E26" s="52"/>
      <c r="F26" s="52"/>
      <c r="G26" s="52"/>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row>
    <row r="27" spans="1:52" s="51" customFormat="1" ht="14.6" customHeight="1" x14ac:dyDescent="0.3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row>
    <row r="28" spans="1:52" s="51" customFormat="1" ht="14.6" hidden="1" customHeight="1" x14ac:dyDescent="0.3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row>
    <row r="29" spans="1:52" s="51" customFormat="1" ht="14.6" hidden="1" customHeight="1" x14ac:dyDescent="0.3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row>
    <row r="30" spans="1:52" s="51" customFormat="1" ht="14.6" hidden="1" customHeight="1" x14ac:dyDescent="0.3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row>
    <row r="31" spans="1:52" s="51" customFormat="1" ht="14.6" hidden="1" customHeight="1" x14ac:dyDescent="0.3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row>
    <row r="32" spans="1:52" s="51" customFormat="1" ht="14.6" hidden="1" customHeight="1" x14ac:dyDescent="0.3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row>
    <row r="33" spans="1:52" s="51" customFormat="1" ht="14.6" hidden="1" customHeight="1" x14ac:dyDescent="0.3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row>
    <row r="34" spans="1:52" s="51" customFormat="1" ht="15" hidden="1" customHeight="1" x14ac:dyDescent="0.3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row>
    <row r="35" spans="1:52" s="51" customFormat="1" ht="21" hidden="1" customHeight="1" x14ac:dyDescent="0.3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row>
    <row r="36" spans="1:52" s="51" customFormat="1" hidden="1" x14ac:dyDescent="0.3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row>
    <row r="37" spans="1:52" s="51" customFormat="1" hidden="1" x14ac:dyDescent="0.3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row>
    <row r="38" spans="1:52" s="51" customFormat="1" hidden="1" x14ac:dyDescent="0.3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row>
    <row r="39" spans="1:52" s="51" customFormat="1" hidden="1" x14ac:dyDescent="0.3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row>
    <row r="40" spans="1:52" s="51" customFormat="1" hidden="1" x14ac:dyDescent="0.3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row>
    <row r="41" spans="1:52" s="51" customFormat="1" hidden="1" x14ac:dyDescent="0.3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row>
    <row r="42" spans="1:52" s="51" customFormat="1" hidden="1" x14ac:dyDescent="0.3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row>
    <row r="43" spans="1:52" s="51" customFormat="1" hidden="1" x14ac:dyDescent="0.3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row>
    <row r="44" spans="1:52" s="51" customFormat="1" hidden="1" x14ac:dyDescent="0.35">
      <c r="A44" s="47"/>
      <c r="B44" s="47"/>
      <c r="C44" s="47"/>
      <c r="D44" s="47"/>
      <c r="E44" s="47"/>
      <c r="F44" s="170"/>
      <c r="G44" s="170"/>
      <c r="H44" s="170"/>
      <c r="I44" s="170"/>
      <c r="J44" s="170"/>
      <c r="K44" s="170"/>
      <c r="L44" s="170"/>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row>
    <row r="45" spans="1:52" s="51" customFormat="1" hidden="1" x14ac:dyDescent="0.3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row>
    <row r="46" spans="1:52" s="51" customFormat="1" hidden="1" x14ac:dyDescent="0.3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row>
    <row r="47" spans="1:52" s="51" customFormat="1" ht="7.2" hidden="1" customHeight="1" x14ac:dyDescent="0.3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row>
    <row r="48" spans="1:52" s="51" customFormat="1" ht="35.6" hidden="1" customHeight="1" x14ac:dyDescent="0.3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row>
    <row r="49" spans="1:52" s="51" customFormat="1" ht="14.6" hidden="1" customHeight="1" x14ac:dyDescent="0.3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row>
    <row r="50" spans="1:52" s="51" customFormat="1" hidden="1" x14ac:dyDescent="0.3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row>
    <row r="51" spans="1:52" s="51" customFormat="1" hidden="1" x14ac:dyDescent="0.3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row>
    <row r="52" spans="1:52" s="51" customFormat="1" hidden="1" x14ac:dyDescent="0.3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row>
    <row r="53" spans="1:52" s="51" customFormat="1" hidden="1" x14ac:dyDescent="0.3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row>
    <row r="54" spans="1:52" s="51" customFormat="1" hidden="1" x14ac:dyDescent="0.3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row>
    <row r="55" spans="1:52" s="51" customFormat="1" hidden="1" x14ac:dyDescent="0.3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row>
    <row r="56" spans="1:52" s="51" customFormat="1" hidden="1" x14ac:dyDescent="0.3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row>
    <row r="57" spans="1:52" s="51" customFormat="1" hidden="1" x14ac:dyDescent="0.3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row>
    <row r="58" spans="1:52" s="51" customFormat="1" hidden="1" x14ac:dyDescent="0.3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row>
    <row r="59" spans="1:52" s="51" customFormat="1" hidden="1" x14ac:dyDescent="0.3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row>
    <row r="60" spans="1:52" s="51" customFormat="1" hidden="1" x14ac:dyDescent="0.3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row>
    <row r="61" spans="1:52" s="51" customFormat="1" hidden="1" x14ac:dyDescent="0.3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row>
    <row r="62" spans="1:52" s="51" customFormat="1" hidden="1" x14ac:dyDescent="0.3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row>
    <row r="63" spans="1:52" s="51" customFormat="1" hidden="1" x14ac:dyDescent="0.3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row>
    <row r="64" spans="1:52" s="51" customFormat="1" hidden="1" x14ac:dyDescent="0.3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row>
    <row r="65" spans="1:52" s="51" customFormat="1" hidden="1" x14ac:dyDescent="0.3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row>
    <row r="66" spans="1:52" s="51" customFormat="1" hidden="1" x14ac:dyDescent="0.3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row>
    <row r="67" spans="1:52" s="51" customFormat="1" hidden="1" x14ac:dyDescent="0.3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row>
    <row r="68" spans="1:52" s="51" customFormat="1" hidden="1" x14ac:dyDescent="0.3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row>
    <row r="69" spans="1:52" s="51" customFormat="1" hidden="1" x14ac:dyDescent="0.3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row>
    <row r="70" spans="1:52" s="51" customFormat="1" hidden="1" x14ac:dyDescent="0.3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row>
    <row r="71" spans="1:52" s="51" customFormat="1" hidden="1" x14ac:dyDescent="0.3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row>
    <row r="72" spans="1:52" s="51" customFormat="1" hidden="1" x14ac:dyDescent="0.3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row>
    <row r="73" spans="1:52" s="51" customFormat="1" hidden="1" x14ac:dyDescent="0.3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row>
    <row r="74" spans="1:52" s="51" customFormat="1" hidden="1" x14ac:dyDescent="0.3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row>
    <row r="75" spans="1:52" s="51" customFormat="1" hidden="1" x14ac:dyDescent="0.3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row>
    <row r="76" spans="1:52" s="51" customFormat="1" hidden="1" x14ac:dyDescent="0.3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row>
    <row r="77" spans="1:52" s="51" customFormat="1" hidden="1" x14ac:dyDescent="0.3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row>
    <row r="78" spans="1:52" s="51" customFormat="1" hidden="1" x14ac:dyDescent="0.3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row>
    <row r="79" spans="1:52" s="51" customFormat="1" hidden="1" x14ac:dyDescent="0.3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row>
    <row r="80" spans="1:52" s="51" customFormat="1" hidden="1" x14ac:dyDescent="0.3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row>
    <row r="81" spans="1:52" s="51" customFormat="1" hidden="1" x14ac:dyDescent="0.3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row>
    <row r="82" spans="1:52" s="51" customFormat="1" hidden="1" x14ac:dyDescent="0.3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row>
    <row r="83" spans="1:52" s="51" customFormat="1" hidden="1" x14ac:dyDescent="0.3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row>
    <row r="84" spans="1:52" s="51" customFormat="1" hidden="1" x14ac:dyDescent="0.3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row>
    <row r="85" spans="1:52" s="51" customFormat="1" hidden="1" x14ac:dyDescent="0.3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row>
    <row r="86" spans="1:52" s="51" customFormat="1" hidden="1" x14ac:dyDescent="0.3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row>
    <row r="87" spans="1:52" s="51" customFormat="1" hidden="1" x14ac:dyDescent="0.3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row>
    <row r="88" spans="1:52" s="51" customFormat="1" hidden="1" x14ac:dyDescent="0.3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row>
    <row r="89" spans="1:52" s="51" customFormat="1" hidden="1" x14ac:dyDescent="0.3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row>
    <row r="90" spans="1:52" s="51" customFormat="1" hidden="1" x14ac:dyDescent="0.3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row>
    <row r="91" spans="1:52" s="51" customFormat="1" hidden="1" x14ac:dyDescent="0.3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row>
    <row r="92" spans="1:52" s="51" customFormat="1" hidden="1" x14ac:dyDescent="0.3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row>
    <row r="93" spans="1:52" s="51" customFormat="1" hidden="1" x14ac:dyDescent="0.3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row>
    <row r="94" spans="1:52" s="51" customFormat="1" hidden="1" x14ac:dyDescent="0.3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row>
    <row r="95" spans="1:52" s="51" customFormat="1" hidden="1" x14ac:dyDescent="0.3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row>
    <row r="96" spans="1:52" s="51" customFormat="1" hidden="1" x14ac:dyDescent="0.3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row>
    <row r="97" spans="1:52" s="51" customFormat="1" hidden="1" x14ac:dyDescent="0.3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row>
    <row r="98" spans="1:52" s="51" customFormat="1" hidden="1" x14ac:dyDescent="0.3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row>
    <row r="99" spans="1:52" s="51" customFormat="1" hidden="1" x14ac:dyDescent="0.3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row>
    <row r="100" spans="1:52" s="51" customFormat="1" hidden="1" x14ac:dyDescent="0.3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row>
    <row r="101" spans="1:52" s="51" customFormat="1" hidden="1" x14ac:dyDescent="0.3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row>
    <row r="102" spans="1:52" s="51" customFormat="1" hidden="1" x14ac:dyDescent="0.3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row>
    <row r="103" spans="1:52" s="51" customFormat="1" hidden="1" x14ac:dyDescent="0.3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row>
    <row r="104" spans="1:52" s="51" customFormat="1" hidden="1" x14ac:dyDescent="0.3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row>
    <row r="105" spans="1:52" s="51" customFormat="1" hidden="1" x14ac:dyDescent="0.3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row>
    <row r="106" spans="1:52" s="51" customFormat="1" hidden="1" x14ac:dyDescent="0.3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row>
    <row r="107" spans="1:52" s="51" customFormat="1" hidden="1" x14ac:dyDescent="0.3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row>
    <row r="108" spans="1:52" s="51" customFormat="1" hidden="1" x14ac:dyDescent="0.3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row>
    <row r="109" spans="1:52" s="51" customFormat="1" hidden="1" x14ac:dyDescent="0.3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row>
    <row r="110" spans="1:52" s="51" customFormat="1" hidden="1" x14ac:dyDescent="0.3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row>
    <row r="111" spans="1:52" s="51" customFormat="1" hidden="1" x14ac:dyDescent="0.3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row>
    <row r="112" spans="1:52" s="51" customFormat="1" hidden="1" x14ac:dyDescent="0.3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row>
    <row r="113" spans="1:52" s="51" customFormat="1" hidden="1" x14ac:dyDescent="0.3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row>
    <row r="114" spans="1:52" s="51" customFormat="1" hidden="1" x14ac:dyDescent="0.3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row>
    <row r="115" spans="1:52" s="51" customFormat="1" hidden="1" x14ac:dyDescent="0.3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row>
    <row r="116" spans="1:52" s="51" customFormat="1" hidden="1" x14ac:dyDescent="0.3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row>
    <row r="117" spans="1:52" s="51" customFormat="1" hidden="1" x14ac:dyDescent="0.3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row>
    <row r="118" spans="1:52" s="51" customFormat="1" hidden="1" x14ac:dyDescent="0.3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row>
    <row r="119" spans="1:52" s="51" customFormat="1" hidden="1" x14ac:dyDescent="0.3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row>
    <row r="120" spans="1:52" s="51" customFormat="1" hidden="1" x14ac:dyDescent="0.3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row>
    <row r="121" spans="1:52" s="51" customFormat="1" hidden="1" x14ac:dyDescent="0.3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row>
    <row r="122" spans="1:52" s="51" customFormat="1" hidden="1" x14ac:dyDescent="0.35">
      <c r="A122" s="47"/>
      <c r="B122" s="48"/>
      <c r="C122" s="48"/>
      <c r="D122" s="48"/>
      <c r="E122" s="48"/>
      <c r="F122" s="48"/>
      <c r="G122" s="48"/>
      <c r="H122" s="48"/>
      <c r="I122" s="48"/>
      <c r="J122" s="48"/>
      <c r="K122" s="48"/>
      <c r="L122" s="48"/>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row>
    <row r="123" spans="1:52" s="51" customFormat="1" hidden="1" x14ac:dyDescent="0.35">
      <c r="A123" s="47"/>
      <c r="B123" s="48"/>
      <c r="C123" s="48"/>
      <c r="D123" s="48"/>
      <c r="E123" s="48"/>
      <c r="F123" s="48"/>
      <c r="G123" s="48"/>
      <c r="H123" s="48"/>
      <c r="I123" s="48"/>
      <c r="J123" s="48"/>
      <c r="K123" s="48"/>
      <c r="L123" s="48"/>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row>
    <row r="124" spans="1:52" s="51" customFormat="1" hidden="1" x14ac:dyDescent="0.35">
      <c r="A124" s="47"/>
      <c r="B124" s="48"/>
      <c r="C124" s="48"/>
      <c r="D124" s="48"/>
      <c r="E124" s="48"/>
      <c r="F124" s="48"/>
      <c r="G124" s="48"/>
      <c r="H124" s="48"/>
      <c r="I124" s="48"/>
      <c r="J124" s="48"/>
      <c r="K124" s="48"/>
      <c r="L124" s="48"/>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row>
    <row r="125" spans="1:52" s="51" customFormat="1" hidden="1" x14ac:dyDescent="0.35">
      <c r="A125" s="47"/>
      <c r="B125" s="48"/>
      <c r="C125" s="48"/>
      <c r="D125" s="48"/>
      <c r="E125" s="48"/>
      <c r="F125" s="48"/>
      <c r="G125" s="48"/>
      <c r="H125" s="48"/>
      <c r="I125" s="48"/>
      <c r="J125" s="48"/>
      <c r="K125" s="48"/>
      <c r="L125" s="48"/>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row>
    <row r="126" spans="1:52" hidden="1" x14ac:dyDescent="0.35">
      <c r="B126" s="48"/>
      <c r="C126" s="48"/>
      <c r="D126" s="48"/>
      <c r="E126" s="48"/>
      <c r="F126" s="48"/>
      <c r="G126" s="48"/>
      <c r="H126" s="48"/>
      <c r="I126" s="48"/>
      <c r="J126" s="48"/>
      <c r="K126" s="48"/>
      <c r="L126" s="48"/>
    </row>
    <row r="127" spans="1:52" hidden="1" x14ac:dyDescent="0.35">
      <c r="B127" s="48"/>
      <c r="C127" s="48"/>
      <c r="D127" s="48"/>
      <c r="E127" s="48"/>
      <c r="F127" s="48"/>
      <c r="G127" s="48"/>
      <c r="H127" s="48"/>
      <c r="I127" s="48"/>
      <c r="J127" s="48"/>
      <c r="K127" s="48"/>
      <c r="L127" s="48"/>
    </row>
    <row r="128" spans="1:52" hidden="1" x14ac:dyDescent="0.35">
      <c r="B128" s="48"/>
      <c r="C128" s="48"/>
      <c r="D128" s="48"/>
      <c r="E128" s="48"/>
      <c r="F128" s="48"/>
      <c r="G128" s="48"/>
      <c r="H128" s="48"/>
      <c r="I128" s="48"/>
      <c r="J128" s="48"/>
      <c r="K128" s="48"/>
      <c r="L128" s="48"/>
    </row>
    <row r="129" spans="2:12" hidden="1" x14ac:dyDescent="0.35">
      <c r="B129" s="48"/>
      <c r="C129" s="48"/>
      <c r="D129" s="48"/>
      <c r="E129" s="48"/>
      <c r="F129" s="48"/>
      <c r="G129" s="48"/>
      <c r="H129" s="48"/>
      <c r="I129" s="48"/>
      <c r="J129" s="48"/>
      <c r="K129" s="48"/>
      <c r="L129" s="48"/>
    </row>
    <row r="130" spans="2:12" hidden="1" x14ac:dyDescent="0.35">
      <c r="B130" s="48"/>
      <c r="C130" s="48"/>
      <c r="D130" s="48"/>
      <c r="E130" s="48"/>
      <c r="F130" s="48"/>
      <c r="G130" s="48"/>
      <c r="H130" s="48"/>
      <c r="I130" s="48"/>
      <c r="J130" s="48"/>
      <c r="K130" s="48"/>
      <c r="L130" s="48"/>
    </row>
    <row r="131" spans="2:12" hidden="1" x14ac:dyDescent="0.35">
      <c r="B131" s="48"/>
      <c r="C131" s="48"/>
      <c r="D131" s="48"/>
      <c r="E131" s="48"/>
      <c r="F131" s="48"/>
      <c r="G131" s="48"/>
      <c r="H131" s="48"/>
      <c r="I131" s="48"/>
      <c r="J131" s="48"/>
      <c r="K131" s="48"/>
      <c r="L131" s="48"/>
    </row>
    <row r="132" spans="2:12" hidden="1" x14ac:dyDescent="0.35">
      <c r="B132" s="48"/>
      <c r="C132" s="48"/>
      <c r="D132" s="48"/>
      <c r="E132" s="48"/>
      <c r="F132" s="48"/>
      <c r="G132" s="48"/>
      <c r="H132" s="48"/>
      <c r="I132" s="48"/>
      <c r="J132" s="48"/>
      <c r="K132" s="48"/>
      <c r="L132" s="48"/>
    </row>
    <row r="133" spans="2:12" hidden="1" x14ac:dyDescent="0.35">
      <c r="B133" s="48"/>
      <c r="C133" s="48"/>
      <c r="D133" s="48"/>
      <c r="E133" s="48"/>
      <c r="F133" s="48"/>
      <c r="G133" s="48"/>
      <c r="H133" s="48"/>
      <c r="I133" s="48"/>
      <c r="J133" s="48"/>
      <c r="K133" s="48"/>
      <c r="L133" s="48"/>
    </row>
    <row r="134" spans="2:12" hidden="1" x14ac:dyDescent="0.35">
      <c r="B134" s="48"/>
      <c r="C134" s="48"/>
      <c r="D134" s="48"/>
      <c r="E134" s="48"/>
      <c r="F134" s="48"/>
      <c r="G134" s="48"/>
      <c r="H134" s="48"/>
      <c r="I134" s="48"/>
      <c r="J134" s="48"/>
      <c r="K134" s="48"/>
      <c r="L134" s="48"/>
    </row>
    <row r="135" spans="2:12" hidden="1" x14ac:dyDescent="0.35">
      <c r="B135" s="48"/>
      <c r="C135" s="48"/>
      <c r="D135" s="48"/>
      <c r="E135" s="48"/>
      <c r="F135" s="48"/>
      <c r="G135" s="48"/>
      <c r="H135" s="48"/>
      <c r="I135" s="48"/>
      <c r="J135" s="48"/>
      <c r="K135" s="48"/>
      <c r="L135" s="48"/>
    </row>
    <row r="136" spans="2:12" hidden="1" x14ac:dyDescent="0.35">
      <c r="B136" s="48"/>
      <c r="C136" s="48"/>
      <c r="D136" s="48"/>
      <c r="E136" s="48"/>
      <c r="F136" s="48"/>
      <c r="G136" s="48"/>
      <c r="H136" s="48"/>
      <c r="I136" s="48"/>
      <c r="J136" s="48"/>
      <c r="K136" s="48"/>
      <c r="L136" s="48"/>
    </row>
    <row r="137" spans="2:12" hidden="1" x14ac:dyDescent="0.35">
      <c r="B137" s="48"/>
      <c r="C137" s="48"/>
      <c r="D137" s="48"/>
      <c r="E137" s="48"/>
      <c r="F137" s="48"/>
      <c r="G137" s="48"/>
      <c r="H137" s="48"/>
      <c r="I137" s="48"/>
      <c r="J137" s="48"/>
      <c r="K137" s="48"/>
      <c r="L137" s="48"/>
    </row>
    <row r="138" spans="2:12" hidden="1" x14ac:dyDescent="0.35">
      <c r="B138" s="48"/>
      <c r="C138" s="48"/>
      <c r="D138" s="48"/>
      <c r="E138" s="48"/>
      <c r="F138" s="48"/>
      <c r="G138" s="48"/>
      <c r="H138" s="48"/>
      <c r="I138" s="48"/>
      <c r="J138" s="48"/>
      <c r="K138" s="48"/>
      <c r="L138" s="48"/>
    </row>
    <row r="139" spans="2:12" hidden="1" x14ac:dyDescent="0.35">
      <c r="B139" s="48"/>
      <c r="C139" s="48"/>
      <c r="D139" s="48"/>
      <c r="E139" s="48"/>
      <c r="F139" s="48"/>
      <c r="G139" s="48"/>
      <c r="H139" s="48"/>
      <c r="I139" s="48"/>
      <c r="J139" s="48"/>
      <c r="K139" s="48"/>
      <c r="L139" s="48"/>
    </row>
    <row r="140" spans="2:12" hidden="1" x14ac:dyDescent="0.35">
      <c r="B140" s="48"/>
      <c r="C140" s="48"/>
      <c r="D140" s="48"/>
      <c r="E140" s="48"/>
      <c r="F140" s="48"/>
      <c r="G140" s="48"/>
      <c r="H140" s="48"/>
      <c r="I140" s="48"/>
      <c r="J140" s="48"/>
      <c r="K140" s="48"/>
      <c r="L140" s="48"/>
    </row>
    <row r="141" spans="2:12" hidden="1" x14ac:dyDescent="0.35">
      <c r="B141" s="48"/>
      <c r="C141" s="48"/>
      <c r="D141" s="48"/>
      <c r="E141" s="48"/>
      <c r="F141" s="48"/>
      <c r="G141" s="48"/>
      <c r="H141" s="48"/>
      <c r="I141" s="48"/>
      <c r="J141" s="48"/>
      <c r="K141" s="48"/>
      <c r="L141" s="48"/>
    </row>
    <row r="142" spans="2:12" hidden="1" x14ac:dyDescent="0.35">
      <c r="B142" s="48"/>
      <c r="C142" s="48"/>
      <c r="D142" s="48"/>
      <c r="E142" s="48"/>
      <c r="F142" s="48"/>
      <c r="G142" s="48"/>
      <c r="H142" s="48"/>
      <c r="I142" s="48"/>
      <c r="J142" s="48"/>
      <c r="K142" s="48"/>
      <c r="L142" s="48"/>
    </row>
    <row r="143" spans="2:12" hidden="1" x14ac:dyDescent="0.35">
      <c r="B143" s="48"/>
      <c r="C143" s="48"/>
      <c r="D143" s="48"/>
      <c r="E143" s="48"/>
      <c r="F143" s="48"/>
      <c r="G143" s="48"/>
      <c r="H143" s="48"/>
      <c r="I143" s="48"/>
      <c r="J143" s="48"/>
      <c r="K143" s="48"/>
      <c r="L143" s="48"/>
    </row>
    <row r="144" spans="2:12" hidden="1" x14ac:dyDescent="0.35">
      <c r="B144" s="48"/>
      <c r="C144" s="48"/>
      <c r="D144" s="48"/>
      <c r="E144" s="48"/>
      <c r="F144" s="48"/>
      <c r="G144" s="48"/>
      <c r="H144" s="48"/>
      <c r="I144" s="48"/>
      <c r="J144" s="48"/>
      <c r="K144" s="48"/>
      <c r="L144" s="48"/>
    </row>
    <row r="145" spans="2:12" hidden="1" x14ac:dyDescent="0.35">
      <c r="B145" s="48"/>
      <c r="C145" s="48"/>
      <c r="D145" s="48"/>
      <c r="E145" s="48"/>
      <c r="F145" s="48"/>
      <c r="G145" s="48"/>
      <c r="H145" s="48"/>
      <c r="I145" s="48"/>
      <c r="J145" s="48"/>
      <c r="K145" s="48"/>
      <c r="L145" s="48"/>
    </row>
    <row r="146" spans="2:12" hidden="1" x14ac:dyDescent="0.35">
      <c r="B146" s="48"/>
      <c r="C146" s="48"/>
      <c r="D146" s="48"/>
      <c r="E146" s="48"/>
      <c r="F146" s="48"/>
      <c r="G146" s="48"/>
      <c r="H146" s="48"/>
      <c r="I146" s="48"/>
      <c r="J146" s="48"/>
      <c r="K146" s="48"/>
      <c r="L146" s="48"/>
    </row>
    <row r="147" spans="2:12" hidden="1" x14ac:dyDescent="0.35">
      <c r="B147" s="48"/>
      <c r="C147" s="48"/>
      <c r="D147" s="48"/>
      <c r="E147" s="48"/>
      <c r="F147" s="48"/>
      <c r="G147" s="48"/>
      <c r="H147" s="48"/>
      <c r="I147" s="48"/>
      <c r="J147" s="48"/>
      <c r="K147" s="48"/>
      <c r="L147" s="48"/>
    </row>
    <row r="148" spans="2:12" hidden="1" x14ac:dyDescent="0.35">
      <c r="B148" s="48"/>
      <c r="C148" s="48"/>
      <c r="D148" s="48"/>
      <c r="E148" s="48"/>
      <c r="F148" s="48"/>
      <c r="G148" s="48"/>
      <c r="H148" s="48"/>
      <c r="I148" s="48"/>
      <c r="J148" s="48"/>
      <c r="K148" s="48"/>
      <c r="L148" s="48"/>
    </row>
    <row r="149" spans="2:12" hidden="1" x14ac:dyDescent="0.35">
      <c r="B149" s="48"/>
      <c r="C149" s="48"/>
      <c r="D149" s="48"/>
      <c r="E149" s="48"/>
      <c r="F149" s="48"/>
      <c r="G149" s="48"/>
      <c r="H149" s="48"/>
      <c r="I149" s="48"/>
      <c r="J149" s="48"/>
      <c r="K149" s="48"/>
      <c r="L149" s="48"/>
    </row>
    <row r="150" spans="2:12" hidden="1" x14ac:dyDescent="0.35">
      <c r="B150" s="48"/>
      <c r="C150" s="48"/>
      <c r="D150" s="48"/>
      <c r="E150" s="48"/>
      <c r="F150" s="48"/>
      <c r="G150" s="48"/>
      <c r="H150" s="48"/>
      <c r="I150" s="48"/>
      <c r="J150" s="48"/>
      <c r="K150" s="48"/>
      <c r="L150" s="48"/>
    </row>
    <row r="151" spans="2:12" hidden="1" x14ac:dyDescent="0.35">
      <c r="B151" s="48"/>
      <c r="C151" s="48"/>
      <c r="D151" s="48"/>
      <c r="E151" s="48"/>
      <c r="F151" s="48"/>
      <c r="G151" s="48"/>
      <c r="H151" s="48"/>
      <c r="I151" s="48"/>
      <c r="J151" s="48"/>
      <c r="K151" s="48"/>
      <c r="L151" s="48"/>
    </row>
    <row r="152" spans="2:12" hidden="1" x14ac:dyDescent="0.35">
      <c r="B152" s="48"/>
      <c r="C152" s="48"/>
      <c r="D152" s="48"/>
      <c r="E152" s="48"/>
      <c r="F152" s="48"/>
      <c r="G152" s="48"/>
      <c r="H152" s="48"/>
      <c r="I152" s="48"/>
      <c r="J152" s="48"/>
      <c r="K152" s="48"/>
      <c r="L152" s="48"/>
    </row>
    <row r="153" spans="2:12" hidden="1" x14ac:dyDescent="0.35">
      <c r="B153" s="48"/>
      <c r="C153" s="48"/>
      <c r="D153" s="48"/>
      <c r="E153" s="48"/>
      <c r="F153" s="48"/>
      <c r="G153" s="48"/>
      <c r="H153" s="48"/>
      <c r="I153" s="48"/>
      <c r="J153" s="48"/>
      <c r="K153" s="48"/>
      <c r="L153" s="48"/>
    </row>
    <row r="154" spans="2:12" hidden="1" x14ac:dyDescent="0.35">
      <c r="B154" s="48"/>
      <c r="C154" s="48"/>
      <c r="D154" s="48"/>
      <c r="E154" s="48"/>
      <c r="F154" s="48"/>
      <c r="G154" s="48"/>
      <c r="H154" s="48"/>
      <c r="I154" s="48"/>
      <c r="J154" s="48"/>
      <c r="K154" s="48"/>
      <c r="L154" s="48"/>
    </row>
    <row r="155" spans="2:12" hidden="1" x14ac:dyDescent="0.35">
      <c r="B155" s="48"/>
      <c r="C155" s="48"/>
      <c r="D155" s="48"/>
      <c r="E155" s="48"/>
      <c r="F155" s="48"/>
      <c r="G155" s="48"/>
      <c r="H155" s="48"/>
      <c r="I155" s="48"/>
      <c r="J155" s="48"/>
      <c r="K155" s="48"/>
      <c r="L155" s="48"/>
    </row>
    <row r="156" spans="2:12" hidden="1" x14ac:dyDescent="0.35">
      <c r="B156" s="48"/>
      <c r="C156" s="48"/>
      <c r="D156" s="48"/>
      <c r="E156" s="48"/>
      <c r="F156" s="48"/>
      <c r="G156" s="48"/>
      <c r="H156" s="48"/>
      <c r="I156" s="48"/>
      <c r="J156" s="48"/>
      <c r="K156" s="48"/>
      <c r="L156" s="48"/>
    </row>
    <row r="157" spans="2:12" hidden="1" x14ac:dyDescent="0.35">
      <c r="B157" s="48"/>
      <c r="C157" s="48"/>
      <c r="D157" s="48"/>
      <c r="E157" s="48"/>
      <c r="F157" s="48"/>
      <c r="G157" s="48"/>
      <c r="H157" s="48"/>
      <c r="I157" s="48"/>
      <c r="J157" s="48"/>
      <c r="K157" s="48"/>
      <c r="L157" s="48"/>
    </row>
    <row r="158" spans="2:12" hidden="1" x14ac:dyDescent="0.35">
      <c r="B158" s="48"/>
      <c r="C158" s="48"/>
      <c r="D158" s="48"/>
      <c r="E158" s="48"/>
      <c r="F158" s="48"/>
      <c r="G158" s="48"/>
      <c r="H158" s="48"/>
      <c r="I158" s="48"/>
      <c r="J158" s="48"/>
      <c r="K158" s="48"/>
      <c r="L158" s="48"/>
    </row>
    <row r="159" spans="2:12" hidden="1" x14ac:dyDescent="0.35">
      <c r="B159" s="48"/>
      <c r="C159" s="48"/>
      <c r="D159" s="48"/>
      <c r="E159" s="48"/>
      <c r="F159" s="48"/>
      <c r="G159" s="48"/>
      <c r="H159" s="48"/>
      <c r="I159" s="48"/>
      <c r="J159" s="48"/>
      <c r="K159" s="48"/>
      <c r="L159" s="48"/>
    </row>
    <row r="160" spans="2:12" hidden="1" x14ac:dyDescent="0.35">
      <c r="B160" s="48"/>
      <c r="C160" s="48"/>
      <c r="D160" s="48"/>
      <c r="E160" s="48"/>
      <c r="F160" s="48"/>
      <c r="G160" s="48"/>
      <c r="H160" s="48"/>
      <c r="I160" s="48"/>
      <c r="J160" s="48"/>
      <c r="K160" s="48"/>
      <c r="L160" s="48"/>
    </row>
    <row r="161" spans="2:12" hidden="1" x14ac:dyDescent="0.35">
      <c r="B161" s="48"/>
      <c r="C161" s="48"/>
      <c r="D161" s="48"/>
      <c r="E161" s="48"/>
      <c r="F161" s="48"/>
      <c r="G161" s="48"/>
      <c r="H161" s="48"/>
      <c r="I161" s="48"/>
      <c r="J161" s="48"/>
      <c r="K161" s="48"/>
      <c r="L161" s="48"/>
    </row>
    <row r="162" spans="2:12" hidden="1" x14ac:dyDescent="0.35">
      <c r="B162" s="48"/>
      <c r="C162" s="48"/>
      <c r="D162" s="48"/>
      <c r="E162" s="48"/>
      <c r="F162" s="48"/>
      <c r="G162" s="48"/>
      <c r="H162" s="48"/>
      <c r="I162" s="48"/>
      <c r="J162" s="48"/>
      <c r="K162" s="48"/>
      <c r="L162" s="48"/>
    </row>
    <row r="163" spans="2:12" hidden="1" x14ac:dyDescent="0.35">
      <c r="B163" s="48"/>
      <c r="C163" s="48"/>
      <c r="D163" s="48"/>
      <c r="E163" s="48"/>
      <c r="F163" s="48"/>
      <c r="G163" s="48"/>
      <c r="H163" s="48"/>
      <c r="I163" s="48"/>
      <c r="J163" s="48"/>
      <c r="K163" s="48"/>
      <c r="L163" s="48"/>
    </row>
    <row r="164" spans="2:12" hidden="1" x14ac:dyDescent="0.35">
      <c r="B164" s="48"/>
      <c r="C164" s="48"/>
      <c r="D164" s="48"/>
      <c r="E164" s="48"/>
      <c r="F164" s="48"/>
      <c r="G164" s="48"/>
      <c r="H164" s="48"/>
      <c r="I164" s="48"/>
      <c r="J164" s="48"/>
      <c r="K164" s="48"/>
      <c r="L164" s="48"/>
    </row>
    <row r="165" spans="2:12" hidden="1" x14ac:dyDescent="0.35">
      <c r="B165" s="48"/>
      <c r="C165" s="48"/>
      <c r="D165" s="48"/>
      <c r="E165" s="48"/>
      <c r="F165" s="48"/>
      <c r="G165" s="48"/>
      <c r="H165" s="48"/>
      <c r="I165" s="48"/>
      <c r="J165" s="48"/>
      <c r="K165" s="48"/>
      <c r="L165" s="48"/>
    </row>
    <row r="166" spans="2:12" hidden="1" x14ac:dyDescent="0.35">
      <c r="B166" s="48"/>
      <c r="C166" s="48"/>
      <c r="D166" s="48"/>
      <c r="E166" s="48"/>
      <c r="F166" s="48"/>
      <c r="G166" s="48"/>
      <c r="H166" s="48"/>
      <c r="I166" s="48"/>
      <c r="J166" s="48"/>
      <c r="K166" s="48"/>
      <c r="L166" s="48"/>
    </row>
    <row r="167" spans="2:12" hidden="1" x14ac:dyDescent="0.35">
      <c r="B167" s="48"/>
      <c r="C167" s="48"/>
      <c r="D167" s="48"/>
      <c r="E167" s="48"/>
      <c r="F167" s="48"/>
      <c r="G167" s="48"/>
      <c r="H167" s="48"/>
      <c r="I167" s="48"/>
      <c r="J167" s="48"/>
      <c r="K167" s="48"/>
      <c r="L167" s="48"/>
    </row>
    <row r="168" spans="2:12" hidden="1" x14ac:dyDescent="0.35">
      <c r="B168" s="48"/>
      <c r="C168" s="48"/>
      <c r="D168" s="48"/>
      <c r="E168" s="48"/>
      <c r="F168" s="48"/>
      <c r="G168" s="48"/>
      <c r="H168" s="48"/>
      <c r="I168" s="48"/>
      <c r="J168" s="48"/>
      <c r="K168" s="48"/>
      <c r="L168" s="48"/>
    </row>
    <row r="169" spans="2:12" hidden="1" x14ac:dyDescent="0.35">
      <c r="B169" s="48"/>
      <c r="C169" s="48"/>
      <c r="D169" s="48"/>
      <c r="E169" s="48"/>
      <c r="F169" s="48"/>
      <c r="G169" s="48"/>
      <c r="H169" s="48"/>
      <c r="I169" s="48"/>
      <c r="J169" s="48"/>
      <c r="K169" s="48"/>
      <c r="L169" s="48"/>
    </row>
    <row r="170" spans="2:12" hidden="1" x14ac:dyDescent="0.35">
      <c r="B170" s="48"/>
      <c r="C170" s="48"/>
      <c r="D170" s="48"/>
      <c r="E170" s="48"/>
      <c r="F170" s="48"/>
      <c r="G170" s="48"/>
      <c r="H170" s="48"/>
      <c r="I170" s="48"/>
      <c r="J170" s="48"/>
      <c r="K170" s="48"/>
      <c r="L170" s="48"/>
    </row>
    <row r="171" spans="2:12" hidden="1" x14ac:dyDescent="0.35">
      <c r="B171" s="48"/>
      <c r="C171" s="48"/>
      <c r="D171" s="48"/>
      <c r="E171" s="48"/>
      <c r="F171" s="48"/>
      <c r="G171" s="48"/>
      <c r="H171" s="48"/>
      <c r="I171" s="48"/>
      <c r="J171" s="48"/>
      <c r="K171" s="48"/>
      <c r="L171" s="48"/>
    </row>
    <row r="172" spans="2:12" hidden="1" x14ac:dyDescent="0.35">
      <c r="B172" s="48"/>
      <c r="C172" s="48"/>
      <c r="D172" s="48"/>
      <c r="E172" s="48"/>
      <c r="F172" s="48"/>
      <c r="G172" s="48"/>
      <c r="H172" s="48"/>
      <c r="I172" s="48"/>
      <c r="J172" s="48"/>
      <c r="K172" s="48"/>
      <c r="L172" s="48"/>
    </row>
    <row r="173" spans="2:12" hidden="1" x14ac:dyDescent="0.35">
      <c r="B173" s="48"/>
      <c r="C173" s="48"/>
      <c r="D173" s="48"/>
      <c r="E173" s="48"/>
      <c r="F173" s="48"/>
      <c r="G173" s="48"/>
      <c r="H173" s="48"/>
      <c r="I173" s="48"/>
      <c r="J173" s="48"/>
      <c r="K173" s="48"/>
      <c r="L173" s="48"/>
    </row>
    <row r="174" spans="2:12" hidden="1" x14ac:dyDescent="0.35">
      <c r="B174" s="48"/>
      <c r="C174" s="48"/>
      <c r="D174" s="48"/>
      <c r="E174" s="48"/>
      <c r="F174" s="48"/>
      <c r="G174" s="48"/>
      <c r="H174" s="48"/>
      <c r="I174" s="48"/>
      <c r="J174" s="48"/>
      <c r="K174" s="48"/>
      <c r="L174" s="48"/>
    </row>
    <row r="175" spans="2:12" hidden="1" x14ac:dyDescent="0.35">
      <c r="B175" s="48"/>
      <c r="C175" s="48"/>
      <c r="D175" s="48"/>
      <c r="E175" s="48"/>
      <c r="F175" s="48"/>
      <c r="G175" s="48"/>
      <c r="H175" s="48"/>
      <c r="I175" s="48"/>
      <c r="J175" s="48"/>
      <c r="K175" s="48"/>
      <c r="L175" s="48"/>
    </row>
    <row r="176" spans="2:12" hidden="1" x14ac:dyDescent="0.35">
      <c r="B176" s="48"/>
      <c r="C176" s="48"/>
      <c r="D176" s="48"/>
      <c r="E176" s="48"/>
      <c r="F176" s="48"/>
      <c r="G176" s="48"/>
      <c r="H176" s="48"/>
      <c r="I176" s="48"/>
      <c r="J176" s="48"/>
      <c r="K176" s="48"/>
      <c r="L176" s="48"/>
    </row>
    <row r="177" spans="2:12" hidden="1" x14ac:dyDescent="0.35">
      <c r="B177" s="48"/>
      <c r="C177" s="48"/>
      <c r="D177" s="48"/>
      <c r="E177" s="48"/>
      <c r="F177" s="48"/>
      <c r="G177" s="48"/>
      <c r="H177" s="48"/>
      <c r="I177" s="48"/>
      <c r="J177" s="48"/>
      <c r="K177" s="48"/>
      <c r="L177" s="48"/>
    </row>
    <row r="178" spans="2:12" hidden="1" x14ac:dyDescent="0.35">
      <c r="B178" s="48"/>
      <c r="C178" s="48"/>
      <c r="D178" s="48"/>
      <c r="E178" s="48"/>
      <c r="F178" s="48"/>
      <c r="G178" s="48"/>
      <c r="H178" s="48"/>
      <c r="I178" s="48"/>
      <c r="J178" s="48"/>
      <c r="K178" s="48"/>
      <c r="L178" s="48"/>
    </row>
    <row r="179" spans="2:12" hidden="1" x14ac:dyDescent="0.35">
      <c r="B179" s="48"/>
      <c r="C179" s="48"/>
      <c r="D179" s="48"/>
      <c r="E179" s="48"/>
      <c r="F179" s="48"/>
      <c r="G179" s="48"/>
      <c r="H179" s="48"/>
      <c r="I179" s="48"/>
      <c r="J179" s="48"/>
      <c r="K179" s="48"/>
      <c r="L179" s="48"/>
    </row>
    <row r="180" spans="2:12" hidden="1" x14ac:dyDescent="0.35">
      <c r="B180" s="48"/>
      <c r="C180" s="48"/>
      <c r="D180" s="48"/>
      <c r="E180" s="48"/>
      <c r="F180" s="48"/>
      <c r="G180" s="48"/>
      <c r="H180" s="48"/>
      <c r="I180" s="48"/>
      <c r="J180" s="48"/>
      <c r="K180" s="48"/>
      <c r="L180" s="48"/>
    </row>
    <row r="181" spans="2:12" hidden="1" x14ac:dyDescent="0.35">
      <c r="B181" s="48"/>
      <c r="C181" s="48"/>
      <c r="D181" s="48"/>
      <c r="E181" s="48"/>
      <c r="F181" s="48"/>
      <c r="G181" s="48"/>
      <c r="H181" s="48"/>
      <c r="I181" s="48"/>
      <c r="J181" s="48"/>
      <c r="K181" s="48"/>
      <c r="L181" s="48"/>
    </row>
    <row r="182" spans="2:12" hidden="1" x14ac:dyDescent="0.35">
      <c r="B182" s="48"/>
      <c r="C182" s="48"/>
      <c r="D182" s="48"/>
      <c r="E182" s="48"/>
      <c r="F182" s="48"/>
      <c r="G182" s="48"/>
      <c r="H182" s="48"/>
      <c r="I182" s="48"/>
      <c r="J182" s="48"/>
      <c r="K182" s="48"/>
      <c r="L182" s="48"/>
    </row>
    <row r="183" spans="2:12" hidden="1" x14ac:dyDescent="0.35">
      <c r="B183" s="48"/>
      <c r="C183" s="48"/>
      <c r="D183" s="48"/>
      <c r="E183" s="48"/>
      <c r="F183" s="48"/>
      <c r="G183" s="48"/>
      <c r="H183" s="48"/>
      <c r="I183" s="48"/>
      <c r="J183" s="48"/>
      <c r="K183" s="48"/>
      <c r="L183" s="48"/>
    </row>
    <row r="184" spans="2:12" hidden="1" x14ac:dyDescent="0.35">
      <c r="B184" s="48"/>
      <c r="C184" s="48"/>
      <c r="D184" s="48"/>
      <c r="E184" s="48"/>
      <c r="F184" s="48"/>
      <c r="G184" s="48"/>
      <c r="H184" s="48"/>
      <c r="I184" s="48"/>
      <c r="J184" s="48"/>
      <c r="K184" s="48"/>
      <c r="L184" s="48"/>
    </row>
    <row r="185" spans="2:12" hidden="1" x14ac:dyDescent="0.35">
      <c r="B185" s="48"/>
      <c r="C185" s="48"/>
      <c r="D185" s="48"/>
      <c r="E185" s="48"/>
      <c r="F185" s="48"/>
      <c r="G185" s="48"/>
      <c r="H185" s="48"/>
      <c r="I185" s="48"/>
      <c r="J185" s="48"/>
      <c r="K185" s="48"/>
      <c r="L185" s="48"/>
    </row>
    <row r="186" spans="2:12" hidden="1" x14ac:dyDescent="0.35">
      <c r="B186" s="48"/>
      <c r="C186" s="48"/>
      <c r="D186" s="48"/>
      <c r="E186" s="48"/>
      <c r="F186" s="48"/>
      <c r="G186" s="48"/>
      <c r="H186" s="48"/>
      <c r="I186" s="48"/>
      <c r="J186" s="48"/>
      <c r="K186" s="48"/>
      <c r="L186" s="48"/>
    </row>
    <row r="187" spans="2:12" hidden="1" x14ac:dyDescent="0.35">
      <c r="B187" s="48"/>
      <c r="C187" s="48"/>
      <c r="D187" s="48"/>
      <c r="E187" s="48"/>
      <c r="F187" s="48"/>
      <c r="G187" s="48"/>
      <c r="H187" s="48"/>
      <c r="I187" s="48"/>
      <c r="J187" s="48"/>
      <c r="K187" s="48"/>
      <c r="L187" s="48"/>
    </row>
    <row r="188" spans="2:12" hidden="1" x14ac:dyDescent="0.35">
      <c r="B188" s="48"/>
      <c r="C188" s="48"/>
      <c r="D188" s="48"/>
      <c r="E188" s="48"/>
      <c r="F188" s="48"/>
      <c r="G188" s="48"/>
      <c r="H188" s="48"/>
      <c r="I188" s="48"/>
      <c r="J188" s="48"/>
      <c r="K188" s="48"/>
      <c r="L188" s="48"/>
    </row>
    <row r="189" spans="2:12" hidden="1" x14ac:dyDescent="0.35">
      <c r="B189" s="48"/>
      <c r="C189" s="48"/>
      <c r="D189" s="48"/>
      <c r="E189" s="48"/>
      <c r="F189" s="48"/>
      <c r="G189" s="48"/>
      <c r="H189" s="48"/>
      <c r="I189" s="48"/>
      <c r="J189" s="48"/>
      <c r="K189" s="48"/>
      <c r="L189" s="48"/>
    </row>
    <row r="190" spans="2:12" hidden="1" x14ac:dyDescent="0.35">
      <c r="B190" s="48"/>
      <c r="C190" s="48"/>
      <c r="D190" s="48"/>
      <c r="E190" s="48"/>
      <c r="F190" s="48"/>
      <c r="G190" s="48"/>
      <c r="H190" s="48"/>
      <c r="I190" s="48"/>
      <c r="J190" s="48"/>
      <c r="K190" s="48"/>
      <c r="L190" s="48"/>
    </row>
    <row r="191" spans="2:12" hidden="1" x14ac:dyDescent="0.35">
      <c r="B191" s="48"/>
      <c r="C191" s="48"/>
      <c r="D191" s="48"/>
      <c r="E191" s="48"/>
      <c r="F191" s="48"/>
      <c r="G191" s="48"/>
      <c r="H191" s="48"/>
      <c r="I191" s="48"/>
      <c r="J191" s="48"/>
      <c r="K191" s="48"/>
      <c r="L191" s="48"/>
    </row>
    <row r="192" spans="2:12" hidden="1" x14ac:dyDescent="0.35">
      <c r="B192" s="48"/>
      <c r="C192" s="48"/>
      <c r="D192" s="48"/>
      <c r="E192" s="48"/>
      <c r="F192" s="48"/>
      <c r="G192" s="48"/>
      <c r="H192" s="48"/>
      <c r="I192" s="48"/>
      <c r="J192" s="48"/>
      <c r="K192" s="48"/>
      <c r="L192" s="48"/>
    </row>
    <row r="193" spans="2:12" hidden="1" x14ac:dyDescent="0.35">
      <c r="B193" s="48"/>
      <c r="C193" s="48"/>
      <c r="D193" s="48"/>
      <c r="E193" s="48"/>
      <c r="F193" s="48"/>
      <c r="G193" s="48"/>
      <c r="H193" s="48"/>
      <c r="I193" s="48"/>
      <c r="J193" s="48"/>
      <c r="K193" s="48"/>
      <c r="L193" s="48"/>
    </row>
    <row r="194" spans="2:12" hidden="1" x14ac:dyDescent="0.35">
      <c r="B194" s="48"/>
      <c r="C194" s="48"/>
      <c r="D194" s="48"/>
      <c r="E194" s="48"/>
      <c r="F194" s="48"/>
      <c r="G194" s="48"/>
      <c r="H194" s="48"/>
      <c r="I194" s="48"/>
      <c r="J194" s="48"/>
      <c r="K194" s="48"/>
      <c r="L194" s="48"/>
    </row>
    <row r="195" spans="2:12" hidden="1" x14ac:dyDescent="0.35">
      <c r="B195" s="48"/>
      <c r="C195" s="48"/>
      <c r="D195" s="48"/>
      <c r="E195" s="48"/>
      <c r="F195" s="48"/>
      <c r="G195" s="48"/>
      <c r="H195" s="48"/>
      <c r="I195" s="48"/>
      <c r="J195" s="48"/>
      <c r="K195" s="48"/>
      <c r="L195" s="48"/>
    </row>
    <row r="196" spans="2:12" hidden="1" x14ac:dyDescent="0.35">
      <c r="B196" s="48"/>
      <c r="C196" s="48"/>
      <c r="D196" s="48"/>
      <c r="E196" s="48"/>
      <c r="F196" s="48"/>
      <c r="G196" s="48"/>
      <c r="H196" s="48"/>
      <c r="I196" s="48"/>
      <c r="J196" s="48"/>
      <c r="K196" s="48"/>
      <c r="L196" s="48"/>
    </row>
    <row r="197" spans="2:12" hidden="1" x14ac:dyDescent="0.35">
      <c r="B197" s="48"/>
      <c r="C197" s="48"/>
      <c r="D197" s="48"/>
      <c r="E197" s="48"/>
      <c r="F197" s="48"/>
      <c r="G197" s="48"/>
      <c r="H197" s="48"/>
      <c r="I197" s="48"/>
      <c r="J197" s="48"/>
      <c r="K197" s="48"/>
      <c r="L197" s="48"/>
    </row>
    <row r="198" spans="2:12" hidden="1" x14ac:dyDescent="0.35">
      <c r="B198" s="48"/>
      <c r="C198" s="48"/>
      <c r="D198" s="48"/>
      <c r="E198" s="48"/>
      <c r="F198" s="48"/>
      <c r="G198" s="48"/>
      <c r="H198" s="48"/>
      <c r="I198" s="48"/>
      <c r="J198" s="48"/>
      <c r="K198" s="48"/>
      <c r="L198" s="48"/>
    </row>
    <row r="199" spans="2:12" hidden="1" x14ac:dyDescent="0.35">
      <c r="B199" s="48"/>
      <c r="C199" s="48"/>
      <c r="D199" s="48"/>
      <c r="E199" s="48"/>
      <c r="F199" s="48"/>
      <c r="G199" s="48"/>
      <c r="H199" s="48"/>
      <c r="I199" s="48"/>
      <c r="J199" s="48"/>
      <c r="K199" s="48"/>
      <c r="L199" s="48"/>
    </row>
    <row r="200" spans="2:12" hidden="1" x14ac:dyDescent="0.35">
      <c r="B200" s="48"/>
      <c r="C200" s="48"/>
      <c r="D200" s="48"/>
      <c r="E200" s="48"/>
      <c r="F200" s="48"/>
      <c r="G200" s="48"/>
      <c r="H200" s="48"/>
      <c r="I200" s="48"/>
      <c r="J200" s="48"/>
      <c r="K200" s="48"/>
      <c r="L200" s="48"/>
    </row>
    <row r="201" spans="2:12" hidden="1" x14ac:dyDescent="0.35">
      <c r="B201" s="48"/>
      <c r="C201" s="48"/>
      <c r="D201" s="48"/>
      <c r="E201" s="48"/>
      <c r="F201" s="48"/>
      <c r="G201" s="48"/>
      <c r="H201" s="48"/>
      <c r="I201" s="48"/>
      <c r="J201" s="48"/>
      <c r="K201" s="48"/>
      <c r="L201" s="48"/>
    </row>
    <row r="202" spans="2:12" hidden="1" x14ac:dyDescent="0.35">
      <c r="B202" s="48"/>
      <c r="C202" s="48"/>
      <c r="D202" s="48"/>
      <c r="E202" s="48"/>
      <c r="F202" s="48"/>
      <c r="G202" s="48"/>
      <c r="H202" s="48"/>
      <c r="I202" s="48"/>
      <c r="J202" s="48"/>
      <c r="K202" s="48"/>
      <c r="L202" s="48"/>
    </row>
    <row r="203" spans="2:12" hidden="1" x14ac:dyDescent="0.35">
      <c r="B203" s="48"/>
      <c r="C203" s="48"/>
      <c r="D203" s="48"/>
      <c r="E203" s="48"/>
      <c r="F203" s="48"/>
      <c r="G203" s="48"/>
      <c r="H203" s="48"/>
      <c r="I203" s="48"/>
      <c r="J203" s="48"/>
      <c r="K203" s="48"/>
      <c r="L203" s="48"/>
    </row>
    <row r="204" spans="2:12" hidden="1" x14ac:dyDescent="0.35">
      <c r="B204" s="48"/>
      <c r="C204" s="48"/>
      <c r="D204" s="48"/>
      <c r="E204" s="48"/>
      <c r="F204" s="48"/>
      <c r="G204" s="48"/>
      <c r="H204" s="48"/>
      <c r="I204" s="48"/>
      <c r="J204" s="48"/>
      <c r="K204" s="48"/>
      <c r="L204" s="48"/>
    </row>
    <row r="205" spans="2:12" hidden="1" x14ac:dyDescent="0.35">
      <c r="B205" s="48"/>
      <c r="C205" s="48"/>
      <c r="D205" s="48"/>
      <c r="E205" s="48"/>
      <c r="F205" s="48"/>
      <c r="G205" s="48"/>
      <c r="H205" s="48"/>
      <c r="I205" s="48"/>
      <c r="J205" s="48"/>
      <c r="K205" s="48"/>
      <c r="L205" s="48"/>
    </row>
    <row r="206" spans="2:12" hidden="1" x14ac:dyDescent="0.35">
      <c r="B206" s="48"/>
      <c r="C206" s="48"/>
      <c r="D206" s="48"/>
      <c r="E206" s="48"/>
      <c r="F206" s="48"/>
      <c r="G206" s="48"/>
      <c r="H206" s="48"/>
      <c r="I206" s="48"/>
      <c r="J206" s="48"/>
      <c r="K206" s="48"/>
      <c r="L206" s="48"/>
    </row>
    <row r="207" spans="2:12" hidden="1" x14ac:dyDescent="0.35">
      <c r="B207" s="48"/>
      <c r="C207" s="48"/>
      <c r="D207" s="48"/>
      <c r="E207" s="48"/>
      <c r="F207" s="48"/>
      <c r="G207" s="48"/>
      <c r="H207" s="48"/>
      <c r="I207" s="48"/>
      <c r="J207" s="48"/>
      <c r="K207" s="48"/>
      <c r="L207" s="48"/>
    </row>
    <row r="208" spans="2:12" hidden="1" x14ac:dyDescent="0.35">
      <c r="B208" s="48"/>
      <c r="C208" s="48"/>
      <c r="D208" s="48"/>
      <c r="E208" s="48"/>
      <c r="F208" s="48"/>
      <c r="G208" s="48"/>
      <c r="H208" s="48"/>
      <c r="I208" s="48"/>
      <c r="J208" s="48"/>
      <c r="K208" s="48"/>
      <c r="L208" s="48"/>
    </row>
    <row r="209" spans="2:12" hidden="1" x14ac:dyDescent="0.35">
      <c r="B209" s="48"/>
      <c r="C209" s="48"/>
      <c r="D209" s="48"/>
      <c r="E209" s="48"/>
      <c r="F209" s="48"/>
      <c r="G209" s="48"/>
      <c r="H209" s="48"/>
      <c r="I209" s="48"/>
      <c r="J209" s="48"/>
      <c r="K209" s="48"/>
      <c r="L209" s="48"/>
    </row>
    <row r="210" spans="2:12" hidden="1" x14ac:dyDescent="0.35">
      <c r="B210" s="48"/>
      <c r="C210" s="48"/>
      <c r="D210" s="48"/>
      <c r="E210" s="48"/>
      <c r="F210" s="48"/>
      <c r="G210" s="48"/>
      <c r="H210" s="48"/>
      <c r="I210" s="48"/>
      <c r="J210" s="48"/>
      <c r="K210" s="48"/>
      <c r="L210" s="48"/>
    </row>
    <row r="211" spans="2:12" hidden="1" x14ac:dyDescent="0.35">
      <c r="B211" s="48"/>
      <c r="C211" s="48"/>
      <c r="D211" s="48"/>
      <c r="E211" s="48"/>
      <c r="F211" s="48"/>
      <c r="G211" s="48"/>
      <c r="H211" s="48"/>
      <c r="I211" s="48"/>
      <c r="J211" s="48"/>
      <c r="K211" s="48"/>
      <c r="L211" s="48"/>
    </row>
    <row r="212" spans="2:12" hidden="1" x14ac:dyDescent="0.35">
      <c r="B212" s="48"/>
      <c r="C212" s="48"/>
      <c r="D212" s="48"/>
      <c r="E212" s="48"/>
      <c r="F212" s="48"/>
      <c r="G212" s="48"/>
      <c r="H212" s="48"/>
      <c r="I212" s="48"/>
      <c r="J212" s="48"/>
      <c r="K212" s="48"/>
      <c r="L212" s="48"/>
    </row>
    <row r="213" spans="2:12" hidden="1" x14ac:dyDescent="0.35">
      <c r="B213" s="48"/>
      <c r="C213" s="48"/>
      <c r="D213" s="48"/>
      <c r="E213" s="48"/>
      <c r="F213" s="48"/>
      <c r="G213" s="48"/>
      <c r="H213" s="48"/>
      <c r="I213" s="48"/>
      <c r="J213" s="48"/>
      <c r="K213" s="48"/>
      <c r="L213" s="48"/>
    </row>
    <row r="214" spans="2:12" hidden="1" x14ac:dyDescent="0.35">
      <c r="B214" s="48"/>
      <c r="C214" s="48"/>
      <c r="D214" s="48"/>
      <c r="E214" s="48"/>
      <c r="F214" s="48"/>
      <c r="G214" s="48"/>
      <c r="H214" s="48"/>
      <c r="I214" s="48"/>
      <c r="J214" s="48"/>
      <c r="K214" s="48"/>
      <c r="L214" s="48"/>
    </row>
    <row r="215" spans="2:12" hidden="1" x14ac:dyDescent="0.35">
      <c r="B215" s="48"/>
      <c r="C215" s="48"/>
      <c r="D215" s="48"/>
      <c r="E215" s="48"/>
      <c r="F215" s="48"/>
      <c r="G215" s="48"/>
      <c r="H215" s="48"/>
      <c r="I215" s="48"/>
      <c r="J215" s="48"/>
      <c r="K215" s="48"/>
      <c r="L215" s="48"/>
    </row>
    <row r="216" spans="2:12" hidden="1" x14ac:dyDescent="0.35">
      <c r="B216" s="48"/>
      <c r="C216" s="48"/>
      <c r="D216" s="48"/>
      <c r="E216" s="48"/>
      <c r="F216" s="48"/>
      <c r="G216" s="48"/>
      <c r="H216" s="48"/>
      <c r="I216" s="48"/>
      <c r="J216" s="48"/>
      <c r="K216" s="48"/>
      <c r="L216" s="48"/>
    </row>
    <row r="217" spans="2:12" hidden="1" x14ac:dyDescent="0.35">
      <c r="B217" s="48"/>
      <c r="C217" s="48"/>
      <c r="D217" s="48"/>
      <c r="E217" s="48"/>
      <c r="F217" s="48"/>
      <c r="G217" s="48"/>
      <c r="H217" s="48"/>
      <c r="I217" s="48"/>
      <c r="J217" s="48"/>
      <c r="K217" s="48"/>
      <c r="L217" s="48"/>
    </row>
    <row r="218" spans="2:12" hidden="1" x14ac:dyDescent="0.35">
      <c r="B218" s="48"/>
      <c r="C218" s="48"/>
      <c r="D218" s="48"/>
      <c r="E218" s="48"/>
      <c r="F218" s="48"/>
      <c r="G218" s="48"/>
      <c r="H218" s="48"/>
      <c r="I218" s="48"/>
      <c r="J218" s="48"/>
      <c r="K218" s="48"/>
      <c r="L218" s="48"/>
    </row>
    <row r="219" spans="2:12" hidden="1" x14ac:dyDescent="0.35">
      <c r="B219" s="48"/>
      <c r="C219" s="48"/>
      <c r="D219" s="48"/>
      <c r="E219" s="48"/>
      <c r="F219" s="48"/>
      <c r="G219" s="48"/>
      <c r="H219" s="48"/>
      <c r="I219" s="48"/>
      <c r="J219" s="48"/>
      <c r="K219" s="48"/>
      <c r="L219" s="48"/>
    </row>
    <row r="220" spans="2:12" hidden="1" x14ac:dyDescent="0.35">
      <c r="B220" s="48"/>
      <c r="C220" s="48"/>
      <c r="D220" s="48"/>
      <c r="E220" s="48"/>
      <c r="F220" s="48"/>
      <c r="G220" s="48"/>
      <c r="H220" s="48"/>
      <c r="I220" s="48"/>
      <c r="J220" s="48"/>
      <c r="K220" s="48"/>
      <c r="L220" s="48"/>
    </row>
    <row r="221" spans="2:12" hidden="1" x14ac:dyDescent="0.35">
      <c r="B221" s="48"/>
      <c r="C221" s="48"/>
      <c r="D221" s="48"/>
      <c r="E221" s="48"/>
      <c r="F221" s="48"/>
      <c r="G221" s="48"/>
      <c r="H221" s="48"/>
      <c r="I221" s="48"/>
      <c r="J221" s="48"/>
      <c r="K221" s="48"/>
      <c r="L221" s="48"/>
    </row>
    <row r="222" spans="2:12" hidden="1" x14ac:dyDescent="0.35">
      <c r="B222" s="48"/>
      <c r="C222" s="48"/>
      <c r="D222" s="48"/>
      <c r="E222" s="48"/>
      <c r="F222" s="48"/>
      <c r="G222" s="48"/>
      <c r="H222" s="48"/>
      <c r="I222" s="48"/>
      <c r="J222" s="48"/>
      <c r="K222" s="48"/>
      <c r="L222" s="48"/>
    </row>
    <row r="223" spans="2:12" hidden="1" x14ac:dyDescent="0.35">
      <c r="B223" s="48"/>
      <c r="C223" s="48"/>
      <c r="D223" s="48"/>
      <c r="E223" s="48"/>
      <c r="F223" s="48"/>
      <c r="G223" s="48"/>
      <c r="H223" s="48"/>
      <c r="I223" s="48"/>
      <c r="J223" s="48"/>
      <c r="K223" s="48"/>
      <c r="L223" s="48"/>
    </row>
    <row r="224" spans="2:12" hidden="1" x14ac:dyDescent="0.35">
      <c r="B224" s="48"/>
      <c r="C224" s="48"/>
      <c r="D224" s="48"/>
      <c r="E224" s="48"/>
      <c r="F224" s="48"/>
      <c r="G224" s="48"/>
      <c r="H224" s="48"/>
      <c r="I224" s="48"/>
      <c r="J224" s="48"/>
      <c r="K224" s="48"/>
      <c r="L224" s="48"/>
    </row>
    <row r="225" spans="2:12" hidden="1" x14ac:dyDescent="0.35">
      <c r="B225" s="48"/>
      <c r="C225" s="48"/>
      <c r="D225" s="48"/>
      <c r="E225" s="48"/>
      <c r="F225" s="48"/>
      <c r="G225" s="48"/>
      <c r="H225" s="48"/>
      <c r="I225" s="48"/>
      <c r="J225" s="48"/>
      <c r="K225" s="48"/>
      <c r="L225" s="48"/>
    </row>
    <row r="226" spans="2:12" hidden="1" x14ac:dyDescent="0.35">
      <c r="B226" s="48"/>
      <c r="C226" s="48"/>
      <c r="D226" s="48"/>
      <c r="E226" s="48"/>
      <c r="F226" s="48"/>
      <c r="G226" s="48"/>
      <c r="H226" s="48"/>
      <c r="I226" s="48"/>
      <c r="J226" s="48"/>
      <c r="K226" s="48"/>
      <c r="L226" s="48"/>
    </row>
    <row r="227" spans="2:12" hidden="1" x14ac:dyDescent="0.35">
      <c r="B227" s="48"/>
      <c r="C227" s="48"/>
      <c r="D227" s="48"/>
      <c r="E227" s="48"/>
      <c r="F227" s="48"/>
      <c r="G227" s="48"/>
      <c r="H227" s="48"/>
      <c r="I227" s="48"/>
      <c r="J227" s="48"/>
      <c r="K227" s="48"/>
      <c r="L227" s="48"/>
    </row>
    <row r="228" spans="2:12" hidden="1" x14ac:dyDescent="0.35">
      <c r="B228" s="48"/>
      <c r="C228" s="48"/>
      <c r="D228" s="48"/>
      <c r="E228" s="48"/>
      <c r="F228" s="48"/>
      <c r="G228" s="48"/>
      <c r="H228" s="48"/>
      <c r="I228" s="48"/>
      <c r="J228" s="48"/>
      <c r="K228" s="48"/>
      <c r="L228" s="48"/>
    </row>
    <row r="229" spans="2:12" hidden="1" x14ac:dyDescent="0.35">
      <c r="B229" s="48"/>
      <c r="C229" s="48"/>
      <c r="D229" s="48"/>
      <c r="E229" s="48"/>
      <c r="F229" s="48"/>
      <c r="G229" s="48"/>
      <c r="H229" s="48"/>
      <c r="I229" s="48"/>
      <c r="J229" s="48"/>
      <c r="K229" s="48"/>
      <c r="L229" s="48"/>
    </row>
    <row r="230" spans="2:12" hidden="1" x14ac:dyDescent="0.35">
      <c r="B230" s="48"/>
      <c r="C230" s="48"/>
      <c r="D230" s="48"/>
      <c r="E230" s="48"/>
      <c r="F230" s="48"/>
      <c r="G230" s="48"/>
      <c r="H230" s="48"/>
      <c r="I230" s="48"/>
      <c r="J230" s="48"/>
      <c r="K230" s="48"/>
      <c r="L230" s="48"/>
    </row>
    <row r="231" spans="2:12" hidden="1" x14ac:dyDescent="0.35">
      <c r="B231" s="48"/>
      <c r="C231" s="48"/>
      <c r="D231" s="48"/>
      <c r="E231" s="48"/>
      <c r="F231" s="48"/>
      <c r="G231" s="48"/>
      <c r="H231" s="48"/>
      <c r="I231" s="48"/>
      <c r="J231" s="48"/>
      <c r="K231" s="48"/>
      <c r="L231" s="48"/>
    </row>
    <row r="232" spans="2:12" hidden="1" x14ac:dyDescent="0.35">
      <c r="B232" s="48"/>
      <c r="C232" s="48"/>
      <c r="D232" s="48"/>
      <c r="E232" s="48"/>
      <c r="F232" s="48"/>
      <c r="G232" s="48"/>
      <c r="H232" s="48"/>
      <c r="I232" s="48"/>
      <c r="J232" s="48"/>
      <c r="K232" s="48"/>
      <c r="L232" s="48"/>
    </row>
    <row r="233" spans="2:12" hidden="1" x14ac:dyDescent="0.35">
      <c r="B233" s="48"/>
      <c r="C233" s="48"/>
      <c r="D233" s="48"/>
      <c r="E233" s="48"/>
      <c r="F233" s="48"/>
      <c r="G233" s="48"/>
      <c r="H233" s="48"/>
      <c r="I233" s="48"/>
      <c r="J233" s="48"/>
      <c r="K233" s="48"/>
      <c r="L233" s="48"/>
    </row>
    <row r="234" spans="2:12" hidden="1" x14ac:dyDescent="0.35">
      <c r="B234" s="48"/>
      <c r="C234" s="48"/>
      <c r="D234" s="48"/>
      <c r="E234" s="48"/>
      <c r="F234" s="48"/>
      <c r="G234" s="48"/>
      <c r="H234" s="48"/>
      <c r="I234" s="48"/>
      <c r="J234" s="48"/>
      <c r="K234" s="48"/>
      <c r="L234" s="48"/>
    </row>
    <row r="235" spans="2:12" hidden="1" x14ac:dyDescent="0.35">
      <c r="B235" s="48"/>
      <c r="C235" s="48"/>
      <c r="D235" s="48"/>
      <c r="E235" s="48"/>
      <c r="F235" s="48"/>
      <c r="G235" s="48"/>
      <c r="H235" s="48"/>
      <c r="I235" s="48"/>
      <c r="J235" s="48"/>
      <c r="K235" s="48"/>
      <c r="L235" s="48"/>
    </row>
    <row r="236" spans="2:12" hidden="1" x14ac:dyDescent="0.35">
      <c r="B236" s="48"/>
      <c r="C236" s="48"/>
      <c r="D236" s="48"/>
      <c r="E236" s="48"/>
      <c r="F236" s="48"/>
      <c r="G236" s="48"/>
      <c r="H236" s="48"/>
      <c r="I236" s="48"/>
      <c r="J236" s="48"/>
      <c r="K236" s="48"/>
      <c r="L236" s="48"/>
    </row>
    <row r="237" spans="2:12" hidden="1" x14ac:dyDescent="0.35">
      <c r="B237" s="48"/>
      <c r="C237" s="48"/>
      <c r="D237" s="48"/>
      <c r="E237" s="48"/>
      <c r="F237" s="48"/>
      <c r="G237" s="48"/>
      <c r="H237" s="48"/>
      <c r="I237" s="48"/>
      <c r="J237" s="48"/>
      <c r="K237" s="48"/>
      <c r="L237" s="48"/>
    </row>
    <row r="238" spans="2:12" hidden="1" x14ac:dyDescent="0.35">
      <c r="B238" s="48"/>
      <c r="C238" s="48"/>
      <c r="D238" s="48"/>
      <c r="E238" s="48"/>
      <c r="F238" s="48"/>
      <c r="G238" s="48"/>
      <c r="H238" s="48"/>
      <c r="I238" s="48"/>
      <c r="J238" s="48"/>
      <c r="K238" s="48"/>
      <c r="L238" s="48"/>
    </row>
    <row r="239" spans="2:12" hidden="1" x14ac:dyDescent="0.35">
      <c r="B239" s="48"/>
      <c r="C239" s="48"/>
      <c r="D239" s="48"/>
      <c r="E239" s="48"/>
      <c r="F239" s="48"/>
      <c r="G239" s="48"/>
      <c r="H239" s="48"/>
      <c r="I239" s="48"/>
      <c r="J239" s="48"/>
      <c r="K239" s="48"/>
      <c r="L239" s="48"/>
    </row>
    <row r="240" spans="2:12" hidden="1" x14ac:dyDescent="0.35">
      <c r="B240" s="48"/>
      <c r="C240" s="48"/>
      <c r="D240" s="48"/>
      <c r="E240" s="48"/>
      <c r="F240" s="48"/>
      <c r="G240" s="48"/>
      <c r="H240" s="48"/>
      <c r="I240" s="48"/>
      <c r="J240" s="48"/>
      <c r="K240" s="48"/>
      <c r="L240" s="48"/>
    </row>
    <row r="241" spans="2:12" hidden="1" x14ac:dyDescent="0.35">
      <c r="B241" s="48"/>
      <c r="C241" s="48"/>
      <c r="D241" s="48"/>
      <c r="E241" s="48"/>
      <c r="F241" s="48"/>
      <c r="G241" s="48"/>
      <c r="H241" s="48"/>
      <c r="I241" s="48"/>
      <c r="J241" s="48"/>
      <c r="K241" s="48"/>
      <c r="L241" s="48"/>
    </row>
    <row r="242" spans="2:12" hidden="1" x14ac:dyDescent="0.35">
      <c r="B242" s="48"/>
      <c r="C242" s="48"/>
      <c r="D242" s="48"/>
      <c r="E242" s="48"/>
      <c r="F242" s="48"/>
      <c r="G242" s="48"/>
      <c r="H242" s="48"/>
      <c r="I242" s="48"/>
      <c r="J242" s="48"/>
      <c r="K242" s="48"/>
      <c r="L242" s="48"/>
    </row>
    <row r="243" spans="2:12" hidden="1" x14ac:dyDescent="0.35">
      <c r="B243" s="48"/>
      <c r="C243" s="48"/>
      <c r="D243" s="48"/>
      <c r="E243" s="48"/>
      <c r="F243" s="48"/>
      <c r="G243" s="48"/>
      <c r="H243" s="48"/>
      <c r="I243" s="48"/>
      <c r="J243" s="48"/>
      <c r="K243" s="48"/>
      <c r="L243" s="48"/>
    </row>
    <row r="244" spans="2:12" hidden="1" x14ac:dyDescent="0.35">
      <c r="B244" s="48"/>
      <c r="C244" s="48"/>
      <c r="D244" s="48"/>
      <c r="E244" s="48"/>
      <c r="F244" s="48"/>
      <c r="G244" s="48"/>
      <c r="H244" s="48"/>
      <c r="I244" s="48"/>
      <c r="J244" s="48"/>
      <c r="K244" s="48"/>
      <c r="L244" s="48"/>
    </row>
    <row r="245" spans="2:12" hidden="1" x14ac:dyDescent="0.35">
      <c r="B245" s="48"/>
      <c r="C245" s="48"/>
      <c r="D245" s="48"/>
      <c r="E245" s="48"/>
      <c r="F245" s="48"/>
      <c r="G245" s="48"/>
      <c r="H245" s="48"/>
      <c r="I245" s="48"/>
      <c r="J245" s="48"/>
      <c r="K245" s="48"/>
      <c r="L245" s="48"/>
    </row>
    <row r="246" spans="2:12" hidden="1" x14ac:dyDescent="0.35">
      <c r="B246" s="48"/>
      <c r="C246" s="48"/>
      <c r="D246" s="48"/>
      <c r="E246" s="48"/>
      <c r="F246" s="48"/>
      <c r="G246" s="48"/>
      <c r="H246" s="48"/>
      <c r="I246" s="48"/>
      <c r="J246" s="48"/>
      <c r="K246" s="48"/>
      <c r="L246" s="48"/>
    </row>
    <row r="247" spans="2:12" hidden="1" x14ac:dyDescent="0.35">
      <c r="B247" s="48"/>
      <c r="C247" s="48"/>
      <c r="D247" s="48"/>
      <c r="E247" s="48"/>
      <c r="F247" s="48"/>
      <c r="G247" s="48"/>
      <c r="H247" s="48"/>
      <c r="I247" s="48"/>
      <c r="J247" s="48"/>
      <c r="K247" s="48"/>
      <c r="L247" s="48"/>
    </row>
    <row r="248" spans="2:12" hidden="1" x14ac:dyDescent="0.35">
      <c r="B248" s="48"/>
      <c r="C248" s="48"/>
      <c r="D248" s="48"/>
      <c r="E248" s="48"/>
      <c r="F248" s="48"/>
      <c r="G248" s="48"/>
      <c r="H248" s="48"/>
      <c r="I248" s="48"/>
      <c r="J248" s="48"/>
      <c r="K248" s="48"/>
      <c r="L248" s="48"/>
    </row>
    <row r="249" spans="2:12" hidden="1" x14ac:dyDescent="0.35">
      <c r="B249" s="48"/>
      <c r="C249" s="48"/>
      <c r="D249" s="48"/>
      <c r="E249" s="48"/>
      <c r="F249" s="48"/>
      <c r="G249" s="48"/>
      <c r="H249" s="48"/>
      <c r="I249" s="48"/>
      <c r="J249" s="48"/>
      <c r="K249" s="48"/>
      <c r="L249" s="48"/>
    </row>
    <row r="250" spans="2:12" hidden="1" x14ac:dyDescent="0.35">
      <c r="B250" s="48"/>
      <c r="C250" s="48"/>
      <c r="D250" s="48"/>
      <c r="E250" s="48"/>
      <c r="F250" s="48"/>
      <c r="G250" s="48"/>
      <c r="H250" s="48"/>
      <c r="I250" s="48"/>
      <c r="J250" s="48"/>
      <c r="K250" s="48"/>
      <c r="L250" s="48"/>
    </row>
    <row r="251" spans="2:12" hidden="1" x14ac:dyDescent="0.35">
      <c r="B251" s="48"/>
      <c r="C251" s="48"/>
      <c r="D251" s="48"/>
      <c r="E251" s="48"/>
      <c r="F251" s="48"/>
      <c r="G251" s="48"/>
      <c r="H251" s="48"/>
      <c r="I251" s="48"/>
      <c r="J251" s="48"/>
      <c r="K251" s="48"/>
      <c r="L251" s="48"/>
    </row>
    <row r="252" spans="2:12" hidden="1" x14ac:dyDescent="0.35">
      <c r="B252" s="48"/>
      <c r="C252" s="48"/>
      <c r="D252" s="48"/>
      <c r="E252" s="48"/>
      <c r="F252" s="48"/>
      <c r="G252" s="48"/>
      <c r="H252" s="48"/>
      <c r="I252" s="48"/>
      <c r="J252" s="48"/>
      <c r="K252" s="48"/>
      <c r="L252" s="48"/>
    </row>
    <row r="253" spans="2:12" hidden="1" x14ac:dyDescent="0.35">
      <c r="B253" s="48"/>
      <c r="C253" s="48"/>
      <c r="D253" s="48"/>
      <c r="E253" s="48"/>
      <c r="F253" s="48"/>
      <c r="G253" s="48"/>
      <c r="H253" s="48"/>
      <c r="I253" s="48"/>
      <c r="J253" s="48"/>
      <c r="K253" s="48"/>
      <c r="L253" s="48"/>
    </row>
    <row r="254" spans="2:12" hidden="1" x14ac:dyDescent="0.35">
      <c r="B254" s="48"/>
      <c r="C254" s="48"/>
      <c r="D254" s="48"/>
      <c r="E254" s="48"/>
      <c r="F254" s="48"/>
      <c r="G254" s="48"/>
      <c r="H254" s="48"/>
      <c r="I254" s="48"/>
      <c r="J254" s="48"/>
      <c r="K254" s="48"/>
      <c r="L254" s="48"/>
    </row>
    <row r="255" spans="2:12" hidden="1" x14ac:dyDescent="0.35">
      <c r="B255" s="48"/>
      <c r="C255" s="48"/>
      <c r="D255" s="48"/>
      <c r="E255" s="48"/>
      <c r="F255" s="48"/>
      <c r="G255" s="48"/>
      <c r="H255" s="48"/>
      <c r="I255" s="48"/>
      <c r="J255" s="48"/>
      <c r="K255" s="48"/>
      <c r="L255" s="48"/>
    </row>
    <row r="256" spans="2:12" hidden="1" x14ac:dyDescent="0.35">
      <c r="B256" s="48"/>
      <c r="C256" s="48"/>
      <c r="D256" s="48"/>
      <c r="E256" s="48"/>
      <c r="F256" s="48"/>
      <c r="G256" s="48"/>
      <c r="H256" s="48"/>
      <c r="I256" s="48"/>
      <c r="J256" s="48"/>
      <c r="K256" s="48"/>
      <c r="L256" s="48"/>
    </row>
    <row r="257" spans="2:12" hidden="1" x14ac:dyDescent="0.35">
      <c r="B257" s="48"/>
      <c r="C257" s="48"/>
      <c r="D257" s="48"/>
      <c r="E257" s="48"/>
      <c r="F257" s="48"/>
      <c r="G257" s="48"/>
      <c r="H257" s="48"/>
      <c r="I257" s="48"/>
      <c r="J257" s="48"/>
      <c r="K257" s="48"/>
      <c r="L257" s="48"/>
    </row>
    <row r="258" spans="2:12" hidden="1" x14ac:dyDescent="0.35">
      <c r="B258" s="48"/>
      <c r="C258" s="48"/>
      <c r="D258" s="48"/>
      <c r="E258" s="48"/>
      <c r="F258" s="48"/>
      <c r="G258" s="48"/>
      <c r="H258" s="48"/>
      <c r="I258" s="48"/>
      <c r="J258" s="48"/>
      <c r="K258" s="48"/>
      <c r="L258" s="48"/>
    </row>
    <row r="259" spans="2:12" hidden="1" x14ac:dyDescent="0.35">
      <c r="B259" s="48"/>
      <c r="C259" s="48"/>
      <c r="D259" s="48"/>
      <c r="E259" s="48"/>
      <c r="F259" s="48"/>
      <c r="G259" s="48"/>
      <c r="H259" s="48"/>
      <c r="I259" s="48"/>
      <c r="J259" s="48"/>
      <c r="K259" s="48"/>
      <c r="L259" s="48"/>
    </row>
    <row r="260" spans="2:12" hidden="1" x14ac:dyDescent="0.35">
      <c r="B260" s="48"/>
      <c r="C260" s="48"/>
      <c r="D260" s="48"/>
      <c r="E260" s="48"/>
      <c r="F260" s="48"/>
      <c r="G260" s="48"/>
      <c r="H260" s="48"/>
      <c r="I260" s="48"/>
      <c r="J260" s="48"/>
      <c r="K260" s="48"/>
      <c r="L260" s="48"/>
    </row>
    <row r="261" spans="2:12" hidden="1" x14ac:dyDescent="0.35">
      <c r="B261" s="48"/>
      <c r="C261" s="48"/>
      <c r="D261" s="48"/>
      <c r="E261" s="48"/>
      <c r="F261" s="48"/>
      <c r="G261" s="48"/>
      <c r="H261" s="48"/>
      <c r="I261" s="48"/>
      <c r="J261" s="48"/>
      <c r="K261" s="48"/>
      <c r="L261" s="48"/>
    </row>
    <row r="262" spans="2:12" hidden="1" x14ac:dyDescent="0.35">
      <c r="B262" s="48"/>
      <c r="C262" s="48"/>
      <c r="D262" s="48"/>
      <c r="E262" s="48"/>
      <c r="F262" s="48"/>
      <c r="G262" s="48"/>
      <c r="H262" s="48"/>
      <c r="I262" s="48"/>
      <c r="J262" s="48"/>
      <c r="K262" s="48"/>
      <c r="L262" s="48"/>
    </row>
    <row r="263" spans="2:12" hidden="1" x14ac:dyDescent="0.35">
      <c r="B263" s="48"/>
      <c r="C263" s="48"/>
      <c r="D263" s="48"/>
      <c r="E263" s="48"/>
      <c r="F263" s="48"/>
      <c r="G263" s="48"/>
      <c r="H263" s="48"/>
      <c r="I263" s="48"/>
      <c r="J263" s="48"/>
      <c r="K263" s="48"/>
      <c r="L263" s="48"/>
    </row>
    <row r="264" spans="2:12" hidden="1" x14ac:dyDescent="0.35">
      <c r="B264" s="48"/>
      <c r="C264" s="48"/>
      <c r="D264" s="48"/>
      <c r="E264" s="48"/>
      <c r="F264" s="48"/>
      <c r="G264" s="48"/>
      <c r="H264" s="48"/>
      <c r="I264" s="48"/>
      <c r="J264" s="48"/>
      <c r="K264" s="48"/>
      <c r="L264" s="48"/>
    </row>
    <row r="265" spans="2:12" hidden="1" x14ac:dyDescent="0.35">
      <c r="B265" s="48"/>
      <c r="C265" s="48"/>
      <c r="D265" s="48"/>
      <c r="E265" s="48"/>
      <c r="F265" s="48"/>
      <c r="G265" s="48"/>
      <c r="H265" s="48"/>
      <c r="I265" s="48"/>
      <c r="J265" s="48"/>
      <c r="K265" s="48"/>
      <c r="L265" s="48"/>
    </row>
    <row r="266" spans="2:12" hidden="1" x14ac:dyDescent="0.35">
      <c r="B266" s="48"/>
      <c r="C266" s="48"/>
      <c r="D266" s="48"/>
      <c r="E266" s="48"/>
      <c r="F266" s="48"/>
      <c r="G266" s="48"/>
      <c r="H266" s="48"/>
      <c r="I266" s="48"/>
      <c r="J266" s="48"/>
      <c r="K266" s="48"/>
      <c r="L266" s="48"/>
    </row>
    <row r="267" spans="2:12" hidden="1" x14ac:dyDescent="0.35">
      <c r="B267" s="48"/>
      <c r="C267" s="48"/>
      <c r="D267" s="48"/>
      <c r="E267" s="48"/>
      <c r="F267" s="48"/>
      <c r="G267" s="48"/>
      <c r="H267" s="48"/>
      <c r="I267" s="48"/>
      <c r="J267" s="48"/>
      <c r="K267" s="48"/>
      <c r="L267" s="48"/>
    </row>
    <row r="268" spans="2:12" hidden="1" x14ac:dyDescent="0.35">
      <c r="B268" s="48"/>
      <c r="C268" s="48"/>
      <c r="D268" s="48"/>
      <c r="E268" s="48"/>
      <c r="F268" s="48"/>
      <c r="G268" s="48"/>
      <c r="H268" s="48"/>
      <c r="I268" s="48"/>
      <c r="J268" s="48"/>
      <c r="K268" s="48"/>
      <c r="L268" s="48"/>
    </row>
    <row r="269" spans="2:12" hidden="1" x14ac:dyDescent="0.35">
      <c r="B269" s="48"/>
      <c r="C269" s="48"/>
      <c r="D269" s="48"/>
      <c r="E269" s="48"/>
      <c r="F269" s="48"/>
      <c r="G269" s="48"/>
      <c r="H269" s="48"/>
      <c r="I269" s="48"/>
      <c r="J269" s="48"/>
      <c r="K269" s="48"/>
      <c r="L269" s="48"/>
    </row>
    <row r="270" spans="2:12" hidden="1" x14ac:dyDescent="0.35">
      <c r="B270" s="48"/>
      <c r="C270" s="48"/>
      <c r="D270" s="48"/>
      <c r="E270" s="48"/>
      <c r="F270" s="48"/>
      <c r="G270" s="48"/>
      <c r="H270" s="48"/>
      <c r="I270" s="48"/>
      <c r="J270" s="48"/>
      <c r="K270" s="48"/>
      <c r="L270" s="48"/>
    </row>
    <row r="271" spans="2:12" hidden="1" x14ac:dyDescent="0.35">
      <c r="B271" s="48"/>
      <c r="C271" s="48"/>
      <c r="D271" s="48"/>
      <c r="E271" s="48"/>
      <c r="F271" s="48"/>
      <c r="G271" s="48"/>
      <c r="H271" s="48"/>
      <c r="I271" s="48"/>
      <c r="J271" s="48"/>
      <c r="K271" s="48"/>
      <c r="L271" s="48"/>
    </row>
    <row r="272" spans="2:12" hidden="1" x14ac:dyDescent="0.35">
      <c r="B272" s="48"/>
      <c r="C272" s="48"/>
      <c r="D272" s="48"/>
      <c r="E272" s="48"/>
      <c r="F272" s="48"/>
      <c r="G272" s="48"/>
      <c r="H272" s="48"/>
      <c r="I272" s="48"/>
      <c r="J272" s="48"/>
      <c r="K272" s="48"/>
      <c r="L272" s="48"/>
    </row>
    <row r="273" spans="2:12" hidden="1" x14ac:dyDescent="0.35">
      <c r="B273" s="48"/>
      <c r="C273" s="48"/>
      <c r="D273" s="48"/>
      <c r="E273" s="48"/>
      <c r="F273" s="48"/>
      <c r="G273" s="48"/>
      <c r="H273" s="48"/>
      <c r="I273" s="48"/>
      <c r="J273" s="48"/>
      <c r="K273" s="48"/>
      <c r="L273" s="48"/>
    </row>
    <row r="274" spans="2:12" hidden="1" x14ac:dyDescent="0.35">
      <c r="B274" s="48"/>
      <c r="C274" s="48"/>
      <c r="D274" s="48"/>
      <c r="E274" s="48"/>
      <c r="F274" s="48"/>
      <c r="G274" s="48"/>
      <c r="H274" s="48"/>
      <c r="I274" s="48"/>
      <c r="J274" s="48"/>
      <c r="K274" s="48"/>
      <c r="L274" s="48"/>
    </row>
    <row r="275" spans="2:12" hidden="1" x14ac:dyDescent="0.35">
      <c r="B275" s="48"/>
      <c r="C275" s="48"/>
      <c r="D275" s="48"/>
      <c r="E275" s="48"/>
      <c r="F275" s="48"/>
      <c r="G275" s="48"/>
      <c r="H275" s="48"/>
      <c r="I275" s="48"/>
      <c r="J275" s="48"/>
      <c r="K275" s="48"/>
      <c r="L275" s="48"/>
    </row>
    <row r="276" spans="2:12" hidden="1" x14ac:dyDescent="0.35">
      <c r="B276" s="48"/>
      <c r="C276" s="48"/>
      <c r="D276" s="48"/>
      <c r="E276" s="48"/>
      <c r="F276" s="48"/>
      <c r="G276" s="48"/>
      <c r="H276" s="48"/>
      <c r="I276" s="48"/>
      <c r="J276" s="48"/>
      <c r="K276" s="48"/>
      <c r="L276" s="48"/>
    </row>
    <row r="277" spans="2:12" hidden="1" x14ac:dyDescent="0.35">
      <c r="B277" s="48"/>
      <c r="C277" s="48"/>
      <c r="D277" s="48"/>
      <c r="E277" s="48"/>
      <c r="F277" s="48"/>
      <c r="G277" s="48"/>
      <c r="H277" s="48"/>
      <c r="I277" s="48"/>
      <c r="J277" s="48"/>
      <c r="K277" s="48"/>
      <c r="L277" s="48"/>
    </row>
    <row r="278" spans="2:12" hidden="1" x14ac:dyDescent="0.35">
      <c r="B278" s="48"/>
      <c r="C278" s="48"/>
      <c r="D278" s="48"/>
      <c r="E278" s="48"/>
      <c r="F278" s="48"/>
      <c r="G278" s="48"/>
      <c r="H278" s="48"/>
      <c r="I278" s="48"/>
      <c r="J278" s="48"/>
      <c r="K278" s="48"/>
      <c r="L278" s="48"/>
    </row>
    <row r="279" spans="2:12" hidden="1" x14ac:dyDescent="0.35">
      <c r="B279" s="48"/>
      <c r="C279" s="48"/>
      <c r="D279" s="48"/>
      <c r="E279" s="48"/>
      <c r="F279" s="48"/>
      <c r="G279" s="48"/>
      <c r="H279" s="48"/>
      <c r="I279" s="48"/>
      <c r="J279" s="48"/>
      <c r="K279" s="48"/>
      <c r="L279" s="48"/>
    </row>
    <row r="280" spans="2:12" hidden="1" x14ac:dyDescent="0.35">
      <c r="B280" s="48"/>
      <c r="C280" s="48"/>
      <c r="D280" s="48"/>
      <c r="E280" s="48"/>
      <c r="F280" s="48"/>
      <c r="G280" s="48"/>
      <c r="H280" s="48"/>
      <c r="I280" s="48"/>
      <c r="J280" s="48"/>
      <c r="K280" s="48"/>
      <c r="L280" s="48"/>
    </row>
    <row r="281" spans="2:12" hidden="1" x14ac:dyDescent="0.35">
      <c r="B281" s="48"/>
      <c r="C281" s="48"/>
      <c r="D281" s="48"/>
      <c r="E281" s="48"/>
      <c r="F281" s="48"/>
      <c r="G281" s="48"/>
      <c r="H281" s="48"/>
      <c r="I281" s="48"/>
      <c r="J281" s="48"/>
      <c r="K281" s="48"/>
      <c r="L281" s="48"/>
    </row>
    <row r="282" spans="2:12" hidden="1" x14ac:dyDescent="0.35">
      <c r="B282" s="48"/>
      <c r="C282" s="48"/>
      <c r="D282" s="48"/>
      <c r="E282" s="48"/>
      <c r="F282" s="48"/>
      <c r="G282" s="48"/>
      <c r="H282" s="48"/>
      <c r="I282" s="48"/>
      <c r="J282" s="48"/>
      <c r="K282" s="48"/>
      <c r="L282" s="48"/>
    </row>
    <row r="283" spans="2:12" hidden="1" x14ac:dyDescent="0.35">
      <c r="B283" s="48"/>
      <c r="C283" s="48"/>
      <c r="D283" s="48"/>
      <c r="E283" s="48"/>
      <c r="F283" s="48"/>
      <c r="G283" s="48"/>
      <c r="H283" s="48"/>
      <c r="I283" s="48"/>
      <c r="J283" s="48"/>
      <c r="K283" s="48"/>
      <c r="L283" s="48"/>
    </row>
    <row r="284" spans="2:12" hidden="1" x14ac:dyDescent="0.35">
      <c r="B284" s="48"/>
      <c r="C284" s="48"/>
      <c r="D284" s="48"/>
      <c r="E284" s="48"/>
      <c r="F284" s="48"/>
      <c r="G284" s="48"/>
      <c r="H284" s="48"/>
      <c r="I284" s="48"/>
      <c r="J284" s="48"/>
      <c r="K284" s="48"/>
      <c r="L284" s="48"/>
    </row>
    <row r="285" spans="2:12" hidden="1" x14ac:dyDescent="0.35">
      <c r="B285" s="48"/>
      <c r="C285" s="48"/>
      <c r="D285" s="48"/>
      <c r="E285" s="48"/>
      <c r="F285" s="48"/>
      <c r="G285" s="48"/>
      <c r="H285" s="48"/>
      <c r="I285" s="48"/>
      <c r="J285" s="48"/>
      <c r="K285" s="48"/>
      <c r="L285" s="48"/>
    </row>
    <row r="286" spans="2:12" hidden="1" x14ac:dyDescent="0.35">
      <c r="B286" s="48"/>
      <c r="C286" s="48"/>
      <c r="D286" s="48"/>
      <c r="E286" s="48"/>
      <c r="F286" s="48"/>
      <c r="G286" s="48"/>
      <c r="H286" s="48"/>
      <c r="I286" s="48"/>
      <c r="J286" s="48"/>
      <c r="K286" s="48"/>
      <c r="L286" s="48"/>
    </row>
    <row r="287" spans="2:12" hidden="1" x14ac:dyDescent="0.35">
      <c r="B287" s="48"/>
      <c r="C287" s="48"/>
      <c r="D287" s="48"/>
      <c r="E287" s="48"/>
      <c r="F287" s="48"/>
      <c r="G287" s="48"/>
      <c r="H287" s="48"/>
      <c r="I287" s="48"/>
      <c r="J287" s="48"/>
      <c r="K287" s="48"/>
      <c r="L287" s="48"/>
    </row>
    <row r="288" spans="2:12" hidden="1" x14ac:dyDescent="0.35">
      <c r="B288" s="48"/>
      <c r="C288" s="48"/>
      <c r="D288" s="48"/>
      <c r="E288" s="48"/>
      <c r="F288" s="48"/>
      <c r="G288" s="48"/>
      <c r="H288" s="48"/>
      <c r="I288" s="48"/>
      <c r="J288" s="48"/>
      <c r="K288" s="48"/>
      <c r="L288" s="48"/>
    </row>
    <row r="289" spans="2:12" hidden="1" x14ac:dyDescent="0.35">
      <c r="B289" s="48"/>
      <c r="C289" s="48"/>
      <c r="D289" s="48"/>
      <c r="E289" s="48"/>
      <c r="F289" s="48"/>
      <c r="G289" s="48"/>
      <c r="H289" s="48"/>
      <c r="I289" s="48"/>
      <c r="J289" s="48"/>
      <c r="K289" s="48"/>
      <c r="L289" s="48"/>
    </row>
    <row r="290" spans="2:12" hidden="1" x14ac:dyDescent="0.35">
      <c r="B290" s="48"/>
      <c r="C290" s="48"/>
      <c r="D290" s="48"/>
      <c r="E290" s="48"/>
      <c r="F290" s="48"/>
      <c r="G290" s="48"/>
      <c r="H290" s="48"/>
      <c r="I290" s="48"/>
      <c r="J290" s="48"/>
      <c r="K290" s="48"/>
      <c r="L290" s="48"/>
    </row>
    <row r="291" spans="2:12" hidden="1" x14ac:dyDescent="0.35">
      <c r="B291" s="48"/>
      <c r="C291" s="48"/>
      <c r="D291" s="48"/>
      <c r="E291" s="48"/>
      <c r="F291" s="48"/>
      <c r="G291" s="48"/>
      <c r="H291" s="48"/>
      <c r="I291" s="48"/>
      <c r="J291" s="48"/>
      <c r="K291" s="48"/>
      <c r="L291" s="48"/>
    </row>
    <row r="292" spans="2:12" hidden="1" x14ac:dyDescent="0.35">
      <c r="B292" s="48"/>
      <c r="C292" s="48"/>
      <c r="D292" s="48"/>
      <c r="E292" s="48"/>
      <c r="F292" s="48"/>
      <c r="G292" s="48"/>
      <c r="H292" s="48"/>
      <c r="I292" s="48"/>
      <c r="J292" s="48"/>
      <c r="K292" s="48"/>
      <c r="L292" s="48"/>
    </row>
    <row r="293" spans="2:12" hidden="1" x14ac:dyDescent="0.35">
      <c r="B293" s="48"/>
      <c r="C293" s="48"/>
      <c r="D293" s="48"/>
      <c r="E293" s="48"/>
      <c r="F293" s="48"/>
      <c r="G293" s="48"/>
      <c r="H293" s="48"/>
      <c r="I293" s="48"/>
      <c r="J293" s="48"/>
      <c r="K293" s="48"/>
      <c r="L293" s="48"/>
    </row>
    <row r="294" spans="2:12" hidden="1" x14ac:dyDescent="0.35">
      <c r="B294" s="48"/>
      <c r="C294" s="48"/>
      <c r="D294" s="48"/>
      <c r="E294" s="48"/>
      <c r="F294" s="48"/>
      <c r="G294" s="48"/>
      <c r="H294" s="48"/>
      <c r="I294" s="48"/>
      <c r="J294" s="48"/>
      <c r="K294" s="48"/>
      <c r="L294" s="48"/>
    </row>
    <row r="295" spans="2:12" hidden="1" x14ac:dyDescent="0.35">
      <c r="B295" s="48"/>
      <c r="C295" s="48"/>
      <c r="D295" s="48"/>
      <c r="E295" s="48"/>
      <c r="F295" s="48"/>
      <c r="G295" s="48"/>
      <c r="H295" s="48"/>
      <c r="I295" s="48"/>
      <c r="J295" s="48"/>
      <c r="K295" s="48"/>
      <c r="L295" s="48"/>
    </row>
    <row r="296" spans="2:12" hidden="1" x14ac:dyDescent="0.35">
      <c r="B296" s="48"/>
      <c r="C296" s="48"/>
      <c r="D296" s="48"/>
      <c r="E296" s="48"/>
      <c r="F296" s="48"/>
      <c r="G296" s="48"/>
      <c r="H296" s="48"/>
      <c r="I296" s="48"/>
      <c r="J296" s="48"/>
      <c r="K296" s="48"/>
      <c r="L296" s="48"/>
    </row>
    <row r="297" spans="2:12" hidden="1" x14ac:dyDescent="0.35">
      <c r="B297" s="48"/>
      <c r="C297" s="48"/>
      <c r="D297" s="48"/>
      <c r="E297" s="48"/>
      <c r="F297" s="48"/>
      <c r="G297" s="48"/>
      <c r="H297" s="48"/>
      <c r="I297" s="48"/>
      <c r="J297" s="48"/>
      <c r="K297" s="48"/>
      <c r="L297" s="48"/>
    </row>
    <row r="298" spans="2:12" hidden="1" x14ac:dyDescent="0.35">
      <c r="B298" s="48"/>
      <c r="C298" s="48"/>
      <c r="D298" s="48"/>
      <c r="E298" s="48"/>
      <c r="F298" s="48"/>
      <c r="G298" s="48"/>
      <c r="H298" s="48"/>
      <c r="I298" s="48"/>
      <c r="J298" s="48"/>
      <c r="K298" s="48"/>
      <c r="L298" s="48"/>
    </row>
    <row r="299" spans="2:12" hidden="1" x14ac:dyDescent="0.35">
      <c r="B299" s="48"/>
      <c r="C299" s="48"/>
      <c r="D299" s="48"/>
      <c r="E299" s="48"/>
      <c r="F299" s="48"/>
      <c r="G299" s="48"/>
      <c r="H299" s="48"/>
      <c r="I299" s="48"/>
      <c r="J299" s="48"/>
      <c r="K299" s="48"/>
      <c r="L299" s="48"/>
    </row>
    <row r="300" spans="2:12" hidden="1" x14ac:dyDescent="0.35">
      <c r="B300" s="48"/>
      <c r="C300" s="48"/>
      <c r="D300" s="48"/>
      <c r="E300" s="48"/>
      <c r="F300" s="48"/>
      <c r="G300" s="48"/>
      <c r="H300" s="48"/>
      <c r="I300" s="48"/>
      <c r="J300" s="48"/>
      <c r="K300" s="48"/>
      <c r="L300" s="48"/>
    </row>
    <row r="301" spans="2:12" hidden="1" x14ac:dyDescent="0.35">
      <c r="B301" s="48"/>
      <c r="C301" s="48"/>
      <c r="D301" s="48"/>
      <c r="E301" s="48"/>
      <c r="F301" s="48"/>
      <c r="G301" s="48"/>
      <c r="H301" s="48"/>
      <c r="I301" s="48"/>
      <c r="J301" s="48"/>
      <c r="K301" s="48"/>
      <c r="L301" s="48"/>
    </row>
    <row r="302" spans="2:12" hidden="1" x14ac:dyDescent="0.35">
      <c r="B302" s="48"/>
      <c r="C302" s="48"/>
      <c r="D302" s="48"/>
      <c r="E302" s="48"/>
      <c r="F302" s="48"/>
      <c r="G302" s="48"/>
      <c r="H302" s="48"/>
      <c r="I302" s="48"/>
      <c r="J302" s="48"/>
      <c r="K302" s="48"/>
      <c r="L302" s="48"/>
    </row>
    <row r="303" spans="2:12" hidden="1" x14ac:dyDescent="0.35">
      <c r="B303" s="48"/>
      <c r="C303" s="48"/>
      <c r="D303" s="48"/>
      <c r="E303" s="48"/>
      <c r="F303" s="48"/>
      <c r="G303" s="48"/>
      <c r="H303" s="48"/>
      <c r="I303" s="48"/>
      <c r="J303" s="48"/>
      <c r="K303" s="48"/>
      <c r="L303" s="48"/>
    </row>
    <row r="304" spans="2:12" hidden="1" x14ac:dyDescent="0.35">
      <c r="B304" s="48"/>
      <c r="C304" s="48"/>
      <c r="D304" s="48"/>
      <c r="E304" s="48"/>
      <c r="F304" s="48"/>
      <c r="G304" s="48"/>
      <c r="H304" s="48"/>
      <c r="I304" s="48"/>
      <c r="J304" s="48"/>
      <c r="K304" s="48"/>
      <c r="L304" s="48"/>
    </row>
    <row r="305" spans="2:12" hidden="1" x14ac:dyDescent="0.35">
      <c r="B305" s="48"/>
      <c r="C305" s="48"/>
      <c r="D305" s="48"/>
      <c r="E305" s="48"/>
      <c r="F305" s="48"/>
      <c r="G305" s="48"/>
      <c r="H305" s="48"/>
      <c r="I305" s="48"/>
      <c r="J305" s="48"/>
      <c r="K305" s="48"/>
      <c r="L305" s="48"/>
    </row>
  </sheetData>
  <sheetProtection algorithmName="SHA-512" hashValue="Yr8Vd3EMXTV9PJffasQ4ZnowrH3Wh7y3vXvU6XeHcUSF+MRJRKvTWN+jiTSERDE7qbgL17gwBBLmGdoz2Ad2zg==" saltValue="3vuSwiZd++FNw60yR5dJ0w==" spinCount="100000" sheet="1" selectLockedCells="1" selectUnlockedCells="1"/>
  <mergeCells count="9">
    <mergeCell ref="N23:X24"/>
    <mergeCell ref="B2:L5"/>
    <mergeCell ref="F44:L44"/>
    <mergeCell ref="C9:L9"/>
    <mergeCell ref="C13:L13"/>
    <mergeCell ref="C10:K10"/>
    <mergeCell ref="C11:L12"/>
    <mergeCell ref="B15:L24"/>
    <mergeCell ref="C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1A1-FDF9-41B4-80F6-FD1DED72A24B}">
  <sheetPr codeName="Sheet2">
    <tabColor theme="9" tint="0.59999389629810485"/>
  </sheetPr>
  <dimension ref="A1:FJ631"/>
  <sheetViews>
    <sheetView showRowColHeaders="0" zoomScale="80" zoomScaleNormal="80" workbookViewId="0">
      <selection activeCell="D8" sqref="D8"/>
    </sheetView>
  </sheetViews>
  <sheetFormatPr defaultColWidth="0" defaultRowHeight="0" customHeight="1" zeroHeight="1" x14ac:dyDescent="0.35"/>
  <cols>
    <col min="1" max="1" width="6.765625" style="1" customWidth="1"/>
    <col min="2" max="2" width="1.765625" style="2" customWidth="1"/>
    <col min="3" max="3" width="14.23046875" style="1" customWidth="1"/>
    <col min="4" max="4" width="11.53515625" style="1" customWidth="1"/>
    <col min="5" max="5" width="20.23046875" style="1" customWidth="1"/>
    <col min="6" max="6" width="18.23046875" style="1" customWidth="1"/>
    <col min="7" max="7" width="11.23046875" style="1" customWidth="1"/>
    <col min="8" max="8" width="10.765625" style="1" customWidth="1"/>
    <col min="9" max="9" width="8" style="1" customWidth="1"/>
    <col min="10" max="10" width="6.765625" style="2" customWidth="1"/>
    <col min="11" max="11" width="7.765625" style="2" customWidth="1"/>
    <col min="12" max="12" width="14.23046875" style="2" customWidth="1"/>
    <col min="13" max="13" width="17.23046875" style="2" customWidth="1"/>
    <col min="14" max="14" width="12.4609375" style="2" customWidth="1"/>
    <col min="15" max="15" width="14.765625" style="2" customWidth="1"/>
    <col min="16" max="17" width="12.4609375" style="2" customWidth="1"/>
    <col min="18" max="18" width="2" style="2" customWidth="1"/>
    <col min="19" max="19" width="4.23046875" style="2" customWidth="1"/>
    <col min="20" max="20" width="6" style="2" customWidth="1"/>
    <col min="21" max="21" width="6" style="6" customWidth="1"/>
    <col min="22" max="23" width="6" style="8" customWidth="1"/>
    <col min="24" max="29" width="6" style="2" customWidth="1"/>
    <col min="30" max="35" width="6" style="1" customWidth="1"/>
    <col min="36" max="53" width="8.765625" style="1" hidden="1" customWidth="1"/>
    <col min="54" max="56" width="14.765625" style="1" hidden="1" customWidth="1"/>
    <col min="57" max="57" width="4.23046875" style="1" hidden="1" customWidth="1"/>
    <col min="58" max="60" width="14.765625" style="1" hidden="1" customWidth="1"/>
    <col min="61" max="166" width="0" style="1" hidden="1" customWidth="1"/>
    <col min="167" max="16384" width="8.765625" style="1" hidden="1"/>
  </cols>
  <sheetData>
    <row r="1" spans="2:166" ht="20.6" customHeight="1" x14ac:dyDescent="0.3">
      <c r="B1" s="1"/>
      <c r="J1" s="1"/>
      <c r="K1" s="1"/>
      <c r="L1" s="1"/>
      <c r="M1" s="1"/>
      <c r="N1" s="1"/>
      <c r="O1" s="1"/>
      <c r="P1" s="1"/>
      <c r="Q1" s="1"/>
      <c r="R1" s="1"/>
      <c r="S1" s="1"/>
      <c r="T1" s="1"/>
      <c r="U1" s="1"/>
      <c r="V1" s="1"/>
      <c r="W1" s="1"/>
      <c r="X1" s="1"/>
      <c r="Y1" s="1"/>
      <c r="Z1" s="1"/>
      <c r="AA1" s="1"/>
      <c r="AB1" s="1"/>
      <c r="AC1" s="1"/>
    </row>
    <row r="2" spans="2:166" s="2" customFormat="1" ht="20.6" customHeight="1" thickBot="1" x14ac:dyDescent="0.45">
      <c r="D2" s="186" t="s">
        <v>4</v>
      </c>
      <c r="E2" s="186"/>
      <c r="F2" s="186"/>
      <c r="G2" s="186"/>
      <c r="I2" s="4"/>
      <c r="S2" s="1"/>
      <c r="T2" s="55"/>
      <c r="U2" s="56"/>
      <c r="V2" s="55"/>
      <c r="W2" s="55"/>
      <c r="X2" s="55"/>
      <c r="Y2" s="55"/>
      <c r="Z2" s="55"/>
      <c r="AB2" s="55"/>
      <c r="AC2" s="56"/>
      <c r="AD2" s="55"/>
      <c r="AE2" s="55"/>
      <c r="AF2" s="55"/>
      <c r="AG2" s="55"/>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4">
      <c r="B3" s="195" t="s">
        <v>73</v>
      </c>
      <c r="C3" s="196"/>
      <c r="D3" s="196"/>
      <c r="E3" s="196"/>
      <c r="F3" s="196"/>
      <c r="G3" s="196"/>
      <c r="H3" s="197"/>
      <c r="I3" s="4"/>
      <c r="J3" s="198" t="s">
        <v>75</v>
      </c>
      <c r="K3" s="199"/>
      <c r="L3" s="199"/>
      <c r="M3" s="199"/>
      <c r="N3" s="199"/>
      <c r="O3" s="199"/>
      <c r="P3" s="199"/>
      <c r="Q3" s="199"/>
      <c r="R3" s="200"/>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6" customHeight="1" thickBot="1" x14ac:dyDescent="0.4">
      <c r="B4" s="5"/>
      <c r="C4" s="189" t="s">
        <v>71</v>
      </c>
      <c r="D4" s="189"/>
      <c r="E4" s="189"/>
      <c r="F4" s="189"/>
      <c r="G4" s="189"/>
      <c r="H4" s="190"/>
      <c r="I4" s="4"/>
      <c r="J4" s="201"/>
      <c r="K4" s="202"/>
      <c r="L4" s="202"/>
      <c r="M4" s="202"/>
      <c r="N4" s="202"/>
      <c r="O4" s="202"/>
      <c r="P4" s="202"/>
      <c r="Q4" s="202"/>
      <c r="R4" s="203"/>
      <c r="S4" s="1"/>
      <c r="V4" s="7"/>
    </row>
    <row r="5" spans="2:166" ht="20.6" customHeight="1" thickBot="1" x14ac:dyDescent="0.4">
      <c r="B5" s="5"/>
      <c r="C5" s="191"/>
      <c r="D5" s="191"/>
      <c r="E5" s="191"/>
      <c r="F5" s="191"/>
      <c r="G5" s="191"/>
      <c r="H5" s="192"/>
      <c r="I5" s="4"/>
      <c r="J5" s="9"/>
      <c r="K5" s="10"/>
      <c r="L5" s="11"/>
      <c r="M5" s="10"/>
      <c r="N5" s="12"/>
      <c r="O5" s="12"/>
      <c r="P5" s="12"/>
      <c r="Q5" s="12"/>
      <c r="R5" s="13"/>
      <c r="S5" s="1"/>
      <c r="BB5" s="73" t="s">
        <v>48</v>
      </c>
      <c r="BC5" s="74"/>
      <c r="BD5" s="74"/>
      <c r="BE5" s="74"/>
      <c r="BF5" s="74"/>
      <c r="BG5" s="74"/>
      <c r="BH5" s="75"/>
    </row>
    <row r="6" spans="2:166" ht="28.2" customHeight="1" x14ac:dyDescent="0.4">
      <c r="B6" s="5"/>
      <c r="C6" s="210" t="s">
        <v>34</v>
      </c>
      <c r="D6" s="211"/>
      <c r="E6" s="14" t="s">
        <v>51</v>
      </c>
      <c r="F6" s="212" t="s">
        <v>35</v>
      </c>
      <c r="G6" s="214" t="s">
        <v>36</v>
      </c>
      <c r="H6" s="216" t="s">
        <v>37</v>
      </c>
      <c r="I6" s="4"/>
      <c r="J6" s="5"/>
      <c r="N6" s="218" t="s">
        <v>72</v>
      </c>
      <c r="O6" s="219"/>
      <c r="P6" s="219"/>
      <c r="Q6" s="220"/>
      <c r="R6" s="15"/>
      <c r="S6" s="1"/>
      <c r="BB6" s="64" t="s">
        <v>38</v>
      </c>
      <c r="BC6" s="65"/>
      <c r="BD6" s="65"/>
      <c r="BE6" s="65"/>
      <c r="BF6" s="65" t="s">
        <v>38</v>
      </c>
      <c r="BG6" s="65"/>
      <c r="BH6" s="66"/>
    </row>
    <row r="7" spans="2:166" ht="27" customHeight="1" x14ac:dyDescent="0.35">
      <c r="B7" s="204"/>
      <c r="C7" s="16" t="s">
        <v>39</v>
      </c>
      <c r="D7" s="91" t="s">
        <v>40</v>
      </c>
      <c r="E7" s="17" t="str">
        <f>IF(D8&gt;0,(AVERAGE(D8:D11)),"")</f>
        <v/>
      </c>
      <c r="F7" s="213"/>
      <c r="G7" s="215"/>
      <c r="H7" s="217"/>
      <c r="I7" s="4"/>
      <c r="J7" s="18"/>
      <c r="K7" s="19"/>
      <c r="L7" s="20"/>
      <c r="M7" s="19"/>
      <c r="N7" s="21" t="s">
        <v>43</v>
      </c>
      <c r="O7" s="22" t="s">
        <v>44</v>
      </c>
      <c r="P7" s="22" t="s">
        <v>45</v>
      </c>
      <c r="Q7" s="23" t="s">
        <v>46</v>
      </c>
      <c r="R7" s="15"/>
      <c r="S7" s="1"/>
      <c r="V7" s="7"/>
      <c r="BB7" s="64" t="s">
        <v>58</v>
      </c>
      <c r="BC7" s="65" t="s">
        <v>41</v>
      </c>
      <c r="BD7" s="65" t="s">
        <v>42</v>
      </c>
      <c r="BE7" s="65"/>
      <c r="BF7" s="65" t="str">
        <f>BB7</f>
        <v>Ages 5-18</v>
      </c>
      <c r="BG7" s="65" t="s">
        <v>41</v>
      </c>
      <c r="BH7" s="66" t="s">
        <v>42</v>
      </c>
    </row>
    <row r="8" spans="2:166" ht="20.6" customHeight="1" thickBot="1" x14ac:dyDescent="0.4">
      <c r="B8" s="204"/>
      <c r="C8" s="270" t="s">
        <v>43</v>
      </c>
      <c r="D8" s="61"/>
      <c r="E8" s="25" t="str">
        <f>IF(D8&gt;0,(D8-E$7),"")</f>
        <v/>
      </c>
      <c r="F8" s="26" t="str">
        <f>IFERROR((IF((E8^2^0.5)&gt;BC8,"yes","no")),"")</f>
        <v/>
      </c>
      <c r="G8" s="27" t="str">
        <f>IF(AND(D8&gt;109,E8&gt;0,F8="yes"),"Strength","")</f>
        <v/>
      </c>
      <c r="H8" s="28" t="str">
        <f>IF(AND(D8&lt;E$7,D8&lt;90,F8="yes"),"Weakness","")</f>
        <v/>
      </c>
      <c r="I8" s="4"/>
      <c r="J8" s="187"/>
      <c r="K8" s="188"/>
      <c r="L8" s="188"/>
      <c r="M8" s="188"/>
      <c r="N8" s="76" t="str">
        <f>IF(D8&gt;22,D8,"")</f>
        <v/>
      </c>
      <c r="O8" s="77" t="str">
        <f>IF(D9&gt;22,D9,"")</f>
        <v/>
      </c>
      <c r="P8" s="77" t="str">
        <f>IF(D10&gt;22,D10,"")</f>
        <v/>
      </c>
      <c r="Q8" s="78" t="str">
        <f>IF(D11&gt;22,D11,"")</f>
        <v/>
      </c>
      <c r="R8" s="79"/>
      <c r="S8" s="1"/>
      <c r="V8" s="7"/>
      <c r="AE8" s="2"/>
      <c r="BB8" s="64" t="s">
        <v>43</v>
      </c>
      <c r="BC8" s="65">
        <v>9.4</v>
      </c>
      <c r="BD8" s="65"/>
      <c r="BE8" s="65"/>
      <c r="BF8" s="65" t="s">
        <v>43</v>
      </c>
      <c r="BG8" s="65">
        <f>BG26</f>
        <v>10.7</v>
      </c>
      <c r="BH8" s="66"/>
    </row>
    <row r="9" spans="2:166" ht="20.6" customHeight="1" thickBot="1" x14ac:dyDescent="0.45">
      <c r="B9" s="204"/>
      <c r="C9" s="270" t="s">
        <v>44</v>
      </c>
      <c r="D9" s="61"/>
      <c r="E9" s="25" t="str">
        <f>IF(D9&gt;0,(D9-E$7),"")</f>
        <v/>
      </c>
      <c r="F9" s="26" t="str">
        <f>IFERROR((IF((E9^2^0.5)&gt;BC9,"yes","no")),"")</f>
        <v/>
      </c>
      <c r="G9" s="27" t="str">
        <f>IF(AND(D9&gt;109,E9&gt;0,F9="yes"),"Strength","")</f>
        <v/>
      </c>
      <c r="H9" s="28" t="str">
        <f>IF(AND(D9&lt;E$7,D9&lt;90,F9="yes"),"Weakness","")</f>
        <v/>
      </c>
      <c r="I9" s="4"/>
      <c r="J9" s="207" t="s">
        <v>162</v>
      </c>
      <c r="K9" s="208"/>
      <c r="L9" s="209"/>
      <c r="M9" s="209"/>
      <c r="N9" s="19"/>
      <c r="O9" s="19"/>
      <c r="P9" s="19"/>
      <c r="Q9" s="29"/>
      <c r="R9" s="15"/>
      <c r="S9" s="1"/>
      <c r="V9" s="7"/>
      <c r="W9" s="3"/>
      <c r="X9" s="4"/>
      <c r="AD9" s="2"/>
      <c r="BB9" s="64" t="s">
        <v>44</v>
      </c>
      <c r="BC9" s="65">
        <v>8.8000000000000007</v>
      </c>
      <c r="BD9" s="65"/>
      <c r="BE9" s="65"/>
      <c r="BF9" s="65" t="s">
        <v>44</v>
      </c>
      <c r="BG9" s="65">
        <f t="shared" ref="BG9:BG11" si="0">BG27</f>
        <v>9.6</v>
      </c>
      <c r="BH9" s="66"/>
    </row>
    <row r="10" spans="2:166" ht="20.6" customHeight="1" x14ac:dyDescent="0.4">
      <c r="B10" s="204"/>
      <c r="C10" s="270" t="s">
        <v>45</v>
      </c>
      <c r="D10" s="61"/>
      <c r="E10" s="25" t="str">
        <f>IF(D10&gt;0,(D10-E$7),"")</f>
        <v/>
      </c>
      <c r="F10" s="26" t="str">
        <f>IFERROR((IF((E10^2^0.5)&gt;BC10,"yes","no")),"")</f>
        <v/>
      </c>
      <c r="G10" s="27" t="str">
        <f>IF(AND(D10&gt;109,E10&gt;0,F10="yes"),"Strength","")</f>
        <v/>
      </c>
      <c r="H10" s="28" t="str">
        <f>IF(AND(D10&lt;E$7,D10&lt;90,F10="yes"),"Weakness","")</f>
        <v/>
      </c>
      <c r="I10" s="4"/>
      <c r="J10" s="193" t="s">
        <v>32</v>
      </c>
      <c r="K10" s="194"/>
      <c r="L10" s="194"/>
      <c r="M10" s="12"/>
      <c r="N10" s="10"/>
      <c r="O10" s="10"/>
      <c r="P10" s="10"/>
      <c r="Q10" s="30"/>
      <c r="R10" s="13"/>
      <c r="S10" s="1"/>
      <c r="X10" s="3"/>
      <c r="Z10" s="221" t="s">
        <v>56</v>
      </c>
      <c r="AA10" s="221"/>
      <c r="AB10" s="221"/>
      <c r="AC10" s="221"/>
      <c r="BB10" s="64" t="s">
        <v>45</v>
      </c>
      <c r="BC10" s="65">
        <v>8.75</v>
      </c>
      <c r="BD10" s="65"/>
      <c r="BE10" s="65"/>
      <c r="BF10" s="65" t="s">
        <v>45</v>
      </c>
      <c r="BG10" s="65">
        <f t="shared" si="0"/>
        <v>9.9499999999999993</v>
      </c>
      <c r="BH10" s="66"/>
    </row>
    <row r="11" spans="2:166" ht="20.6" customHeight="1" thickBot="1" x14ac:dyDescent="0.45">
      <c r="B11" s="204"/>
      <c r="C11" s="271" t="s">
        <v>46</v>
      </c>
      <c r="D11" s="62"/>
      <c r="E11" s="31" t="str">
        <f>IF(D11&gt;0,(D11-E$7),"")</f>
        <v/>
      </c>
      <c r="F11" s="32" t="str">
        <f>IFERROR((IF((E11^2^0.5)&gt;BC11,"yes","no")),"")</f>
        <v/>
      </c>
      <c r="G11" s="33" t="str">
        <f>IF(AND(D11&gt;109,E11&gt;0,F11="yes"),"Strength","")</f>
        <v/>
      </c>
      <c r="H11" s="34" t="str">
        <f>IF(AND(D11&lt;E$7,D11&lt;90,F11="yes"),"Weakness","")</f>
        <v/>
      </c>
      <c r="I11" s="4"/>
      <c r="J11" s="60"/>
      <c r="K11" s="67" t="str">
        <f>V!C11</f>
        <v>R</v>
      </c>
      <c r="L11" s="184" t="str">
        <f>V!B11</f>
        <v>Reading</v>
      </c>
      <c r="M11" s="184"/>
      <c r="N11" s="63" t="str">
        <f>IF(ISBLANK($J11),"",IF(AND($J11&lt;86,N$8&lt;86),"Consistent",IF(AND(ABS(N$8-$J11)&gt;V!F11,$J11&lt;86),"Discrepant","")))</f>
        <v/>
      </c>
      <c r="O11" s="63" t="str">
        <f>IF(ISBLANK($J11),"",IF(AND($J11&lt;86,O$8&lt;86),"Consistent",IF(AND(ABS(O$8-$J11)&gt;V!G11,$J11&lt;86),"Discrepant","")))</f>
        <v/>
      </c>
      <c r="P11" s="63" t="str">
        <f>IF(ISBLANK($J11),"",IF(AND($J11&lt;86,P$8&lt;86),"Consistent",IF(AND(ABS(P$8-$J11)&gt;V!H11,$J11&lt;86),"Discrepant","")))</f>
        <v/>
      </c>
      <c r="Q11" s="63" t="str">
        <f>IF(ISBLANK($J11),"",IF(AND($J11&lt;86,Q$8&lt;86),"Consistent",IF(AND(ABS(Q$8-$J11)&gt;V!I11,$J11&lt;86),"Discrepant","")))</f>
        <v/>
      </c>
      <c r="R11" s="35" t="str">
        <f t="shared" ref="R11:R25" si="1">IF(J11&gt;1,(RANK(J11,J$11:J$30,1)),"")</f>
        <v/>
      </c>
      <c r="S11" s="1"/>
      <c r="X11" s="3"/>
      <c r="Z11" s="221" t="s">
        <v>57</v>
      </c>
      <c r="AA11" s="221"/>
      <c r="AB11" s="221"/>
      <c r="AC11" s="221"/>
      <c r="BB11" s="64" t="s">
        <v>46</v>
      </c>
      <c r="BC11" s="65">
        <v>9.25</v>
      </c>
      <c r="BD11" s="65"/>
      <c r="BE11" s="65"/>
      <c r="BF11" s="65" t="s">
        <v>46</v>
      </c>
      <c r="BG11" s="65">
        <f t="shared" si="0"/>
        <v>10.55</v>
      </c>
      <c r="BH11" s="66"/>
    </row>
    <row r="12" spans="2:166" ht="20.6" customHeight="1" x14ac:dyDescent="0.35">
      <c r="B12" s="5"/>
      <c r="C12" s="205" t="s">
        <v>47</v>
      </c>
      <c r="D12" s="205"/>
      <c r="E12" s="205"/>
      <c r="F12" s="205"/>
      <c r="G12" s="205"/>
      <c r="H12" s="206"/>
      <c r="I12" s="4"/>
      <c r="J12" s="60"/>
      <c r="K12" s="67" t="str">
        <f>V!C12</f>
        <v>WE</v>
      </c>
      <c r="L12" s="184" t="str">
        <f>V!B12</f>
        <v>Written Expression</v>
      </c>
      <c r="M12" s="184"/>
      <c r="N12" s="63" t="str">
        <f>IF(ISBLANK($J12),"",IF(AND($J12&lt;86,N$8&lt;86),"Consistent",IF(AND(ABS(N$8-$J12)&gt;V!F12,$J12&lt;86),"Discrepant","")))</f>
        <v/>
      </c>
      <c r="O12" s="63" t="str">
        <f>IF(ISBLANK($J12),"",IF(AND($J12&lt;86,O$8&lt;86),"Consistent",IF(AND(ABS(O$8-$J12)&gt;V!G12,$J12&lt;86),"Discrepant","")))</f>
        <v/>
      </c>
      <c r="P12" s="63" t="str">
        <f>IF(ISBLANK($J12),"",IF(AND($J12&lt;86,P$8&lt;86),"Consistent",IF(AND(ABS(P$8-$J12)&gt;V!H12,$J12&lt;86),"Discrepant","")))</f>
        <v/>
      </c>
      <c r="Q12" s="63" t="str">
        <f>IF(ISBLANK($J12),"",IF(AND($J12&lt;86,Q$8&lt;86),"Consistent",IF(AND(ABS(Q$8-$J12)&gt;V!I12,$J12&lt;86),"Discrepant","")))</f>
        <v/>
      </c>
      <c r="R12" s="35" t="str">
        <f t="shared" si="1"/>
        <v/>
      </c>
      <c r="S12" s="1"/>
      <c r="X12" s="3"/>
      <c r="BB12" s="64"/>
      <c r="BC12" s="65"/>
      <c r="BD12" s="65"/>
      <c r="BE12" s="65"/>
      <c r="BF12" s="65"/>
      <c r="BG12" s="65"/>
      <c r="BH12" s="66"/>
    </row>
    <row r="13" spans="2:166" s="2" customFormat="1" ht="20.6" customHeight="1" x14ac:dyDescent="0.35">
      <c r="B13" s="5"/>
      <c r="C13" s="205" t="s">
        <v>74</v>
      </c>
      <c r="D13" s="205"/>
      <c r="E13" s="205"/>
      <c r="F13" s="205"/>
      <c r="G13" s="205"/>
      <c r="H13" s="206"/>
      <c r="I13" s="4"/>
      <c r="J13" s="60"/>
      <c r="K13" s="67" t="str">
        <f>V!C13</f>
        <v>M</v>
      </c>
      <c r="L13" s="184" t="str">
        <f>V!B13</f>
        <v>Mathematics</v>
      </c>
      <c r="M13" s="184"/>
      <c r="N13" s="63" t="str">
        <f>IF(ISBLANK($J13),"",IF(AND($J13&lt;86,N$8&lt;86),"Consistent",IF(AND(ABS(N$8-$J13)&gt;V!F13,$J13&lt;86),"Discrepant","")))</f>
        <v/>
      </c>
      <c r="O13" s="63" t="str">
        <f>IF(ISBLANK($J13),"",IF(AND($J13&lt;86,O$8&lt;86),"Consistent",IF(AND(ABS(O$8-$J13)&gt;V!G13,$J13&lt;86),"Discrepant","")))</f>
        <v/>
      </c>
      <c r="P13" s="63" t="str">
        <f>IF(ISBLANK($J13),"",IF(AND($J13&lt;86,P$8&lt;86),"Consistent",IF(AND(ABS(P$8-$J13)&gt;V!H13,$J13&lt;86),"Discrepant","")))</f>
        <v/>
      </c>
      <c r="Q13" s="63" t="str">
        <f>IF(ISBLANK($J13),"",IF(AND($J13&lt;86,Q$8&lt;86),"Consistent",IF(AND(ABS(Q$8-$J13)&gt;V!I13,$J13&lt;86),"Discrepant","")))</f>
        <v/>
      </c>
      <c r="R13" s="35" t="str">
        <f t="shared" si="1"/>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4"/>
      <c r="BC13" s="65"/>
      <c r="BD13" s="65"/>
      <c r="BE13" s="65"/>
      <c r="BF13" s="65"/>
      <c r="BG13" s="65"/>
      <c r="BH13" s="66"/>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6" customHeight="1" x14ac:dyDescent="0.35">
      <c r="B14" s="5"/>
      <c r="C14" s="205"/>
      <c r="D14" s="205"/>
      <c r="E14" s="205"/>
      <c r="F14" s="205"/>
      <c r="G14" s="205"/>
      <c r="H14" s="206"/>
      <c r="I14" s="4"/>
      <c r="J14" s="60"/>
      <c r="K14" s="67" t="str">
        <f>V!C14</f>
        <v>TOT</v>
      </c>
      <c r="L14" s="184" t="str">
        <f>V!B14</f>
        <v>Total Achievement</v>
      </c>
      <c r="M14" s="184"/>
      <c r="N14" s="63" t="str">
        <f>IF(ISBLANK($J14),"",IF(AND($J14&lt;86,N$8&lt;86),"Consistent",IF(AND(ABS(N$8-$J14)&gt;V!F14,$J14&lt;86),"Discrepant","")))</f>
        <v/>
      </c>
      <c r="O14" s="63" t="str">
        <f>IF(ISBLANK($J14),"",IF(AND($J14&lt;86,O$8&lt;86),"Consistent",IF(AND(ABS(O$8-$J14)&gt;V!G14,$J14&lt;86),"Discrepant","")))</f>
        <v/>
      </c>
      <c r="P14" s="63" t="str">
        <f>IF(ISBLANK($J14),"",IF(AND($J14&lt;86,P$8&lt;86),"Consistent",IF(AND(ABS(P$8-$J14)&gt;V!H14,$J14&lt;86),"Discrepant","")))</f>
        <v/>
      </c>
      <c r="Q14" s="63" t="str">
        <f>IF(ISBLANK($J14),"",IF(AND($J14&lt;86,Q$8&lt;86),"Consistent",IF(AND(ABS(Q$8-$J14)&gt;V!I14,$J14&lt;86),"Discrepant","")))</f>
        <v/>
      </c>
      <c r="R14" s="35" t="str">
        <f t="shared" si="1"/>
        <v/>
      </c>
      <c r="S14" s="1"/>
      <c r="X14" s="3"/>
      <c r="Y14" s="37" t="str">
        <f>IF(G9="Strength","Strength","")</f>
        <v/>
      </c>
      <c r="AC14" s="36" t="str">
        <f>IF(OR(G9="Strength",D9&gt;89),C9,"")</f>
        <v/>
      </c>
      <c r="AD14" s="37" t="str">
        <f>IF(OR(G9="Strength",D9&gt;89),D9,"")</f>
        <v/>
      </c>
      <c r="AT14" s="1"/>
      <c r="AU14" s="1"/>
      <c r="AV14" s="1"/>
      <c r="AW14" s="1"/>
      <c r="AX14" s="1"/>
      <c r="AY14" s="1"/>
      <c r="AZ14" s="1"/>
      <c r="BA14" s="1"/>
      <c r="BB14" s="64" t="s">
        <v>61</v>
      </c>
      <c r="BC14" s="65"/>
      <c r="BD14" s="65"/>
      <c r="BE14" s="65"/>
      <c r="BF14" s="65" t="s">
        <v>62</v>
      </c>
      <c r="BG14" s="65"/>
      <c r="BH14" s="66"/>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6" customHeight="1" x14ac:dyDescent="0.35">
      <c r="B15" s="5"/>
      <c r="C15" s="205" t="s">
        <v>50</v>
      </c>
      <c r="D15" s="205"/>
      <c r="E15" s="205"/>
      <c r="F15" s="205"/>
      <c r="G15" s="205"/>
      <c r="H15" s="206"/>
      <c r="I15" s="4"/>
      <c r="J15" s="60"/>
      <c r="K15" s="67" t="str">
        <f>V!C15</f>
        <v>BR</v>
      </c>
      <c r="L15" s="184" t="str">
        <f>V!B15</f>
        <v>Basic Reading</v>
      </c>
      <c r="M15" s="184"/>
      <c r="N15" s="63" t="str">
        <f>IF(ISBLANK($J15),"",IF(AND($J15&lt;86,N$8&lt;86),"Consistent",IF(AND(ABS(N$8-$J15)&gt;V!F15,$J15&lt;86),"Discrepant","")))</f>
        <v/>
      </c>
      <c r="O15" s="63" t="str">
        <f>IF(ISBLANK($J15),"",IF(AND($J15&lt;86,O$8&lt;86),"Consistent",IF(AND(ABS(O$8-$J15)&gt;V!G15,$J15&lt;86),"Discrepant","")))</f>
        <v/>
      </c>
      <c r="P15" s="63" t="str">
        <f>IF(ISBLANK($J15),"",IF(AND($J15&lt;86,P$8&lt;86),"Consistent",IF(AND(ABS(P$8-$J15)&gt;V!H15,$J15&lt;86),"Discrepant","")))</f>
        <v/>
      </c>
      <c r="Q15" s="63" t="str">
        <f>IF(ISBLANK($J15),"",IF(AND($J15&lt;86,Q$8&lt;86),"Consistent",IF(AND(ABS(Q$8-$J15)&gt;V!I15,$J15&lt;86),"Discrepant","")))</f>
        <v/>
      </c>
      <c r="R15" s="35" t="str">
        <f t="shared" si="1"/>
        <v/>
      </c>
      <c r="S15" s="1"/>
      <c r="X15" s="6"/>
      <c r="Y15" s="37" t="str">
        <f>IF(G10="Strength","Strength","")</f>
        <v/>
      </c>
      <c r="AC15" s="36" t="str">
        <f>IF(OR(G10="Strength",D10&gt;89),C10,"")</f>
        <v/>
      </c>
      <c r="AD15" s="37" t="str">
        <f>IF(OR(G10="Strength",D10&gt;89),D10,"")</f>
        <v/>
      </c>
      <c r="AG15" s="1"/>
      <c r="AT15" s="1"/>
      <c r="AU15" s="1"/>
      <c r="AV15" s="1"/>
      <c r="AW15" s="1"/>
      <c r="AX15" s="1"/>
      <c r="AY15" s="1"/>
      <c r="AZ15" s="1"/>
      <c r="BA15" s="1"/>
      <c r="BB15" s="64" t="s">
        <v>59</v>
      </c>
      <c r="BC15" s="65">
        <v>0.05</v>
      </c>
      <c r="BD15" s="65"/>
      <c r="BE15" s="65"/>
      <c r="BF15" s="65" t="s">
        <v>59</v>
      </c>
      <c r="BG15" s="65">
        <v>0.05</v>
      </c>
      <c r="BH15" s="66"/>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6" customHeight="1" x14ac:dyDescent="0.35">
      <c r="B16" s="5"/>
      <c r="C16" s="205"/>
      <c r="D16" s="205"/>
      <c r="E16" s="205"/>
      <c r="F16" s="205"/>
      <c r="G16" s="205"/>
      <c r="H16" s="206"/>
      <c r="I16" s="4"/>
      <c r="J16" s="60"/>
      <c r="K16" s="67" t="str">
        <f>V!C16</f>
        <v>D</v>
      </c>
      <c r="L16" s="184" t="str">
        <f>V!B16</f>
        <v>Decoding</v>
      </c>
      <c r="M16" s="184"/>
      <c r="N16" s="63" t="str">
        <f>IF(ISBLANK($J16),"",IF(AND($J16&lt;86,N$8&lt;86),"Consistent",IF(AND(ABS(N$8-$J16)&gt;V!F16,$J16&lt;86),"Discrepant","")))</f>
        <v/>
      </c>
      <c r="O16" s="63" t="str">
        <f>IF(ISBLANK($J16),"",IF(AND($J16&lt;86,O$8&lt;86),"Consistent",IF(AND(ABS(O$8-$J16)&gt;V!G16,$J16&lt;86),"Discrepant","")))</f>
        <v/>
      </c>
      <c r="P16" s="63" t="str">
        <f>IF(ISBLANK($J16),"",IF(AND($J16&lt;86,P$8&lt;86),"Consistent",IF(AND(ABS(P$8-$J16)&gt;V!H16,$J16&lt;86),"Discrepant","")))</f>
        <v/>
      </c>
      <c r="Q16" s="63" t="str">
        <f>IF(ISBLANK($J16),"",IF(AND($J16&lt;86,Q$8&lt;86),"Consistent",IF(AND(ABS(Q$8-$J16)&gt;V!I16,$J16&lt;86),"Discrepant","")))</f>
        <v/>
      </c>
      <c r="R16" s="35" t="str">
        <f t="shared" si="1"/>
        <v/>
      </c>
      <c r="S16" s="1"/>
      <c r="Y16" s="37" t="str">
        <f>IF(G11="Strength","Strength","")</f>
        <v/>
      </c>
      <c r="AC16" s="36" t="str">
        <f>IF(OR(G11="Strength",D11&gt;89),C11,"")</f>
        <v/>
      </c>
      <c r="AD16" s="37" t="str">
        <f>IF(OR(G11="Strength",D11&gt;89),D11,"")</f>
        <v/>
      </c>
      <c r="AG16" s="1"/>
      <c r="AH16" s="4"/>
      <c r="AT16" s="1"/>
      <c r="AU16" s="1"/>
      <c r="AV16" s="1"/>
      <c r="AW16" s="1"/>
      <c r="AX16" s="1"/>
      <c r="AY16" s="1"/>
      <c r="AZ16" s="1"/>
      <c r="BA16" s="1"/>
      <c r="BB16" s="64" t="s">
        <v>43</v>
      </c>
      <c r="BC16" s="65">
        <v>9.5</v>
      </c>
      <c r="BD16" s="65"/>
      <c r="BE16" s="65"/>
      <c r="BF16" s="65" t="s">
        <v>43</v>
      </c>
      <c r="BG16" s="65">
        <v>11.2</v>
      </c>
      <c r="BH16" s="66"/>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6" customHeight="1" x14ac:dyDescent="0.35">
      <c r="B17" s="5"/>
      <c r="C17" s="205" t="s">
        <v>77</v>
      </c>
      <c r="D17" s="205"/>
      <c r="E17" s="205"/>
      <c r="F17" s="205"/>
      <c r="G17" s="205"/>
      <c r="H17" s="206"/>
      <c r="I17" s="4"/>
      <c r="J17" s="60"/>
      <c r="K17" s="67" t="str">
        <f>V!C17</f>
        <v>RF</v>
      </c>
      <c r="L17" s="184" t="str">
        <f>V!B17</f>
        <v>Reading Fluency</v>
      </c>
      <c r="M17" s="184"/>
      <c r="N17" s="63" t="str">
        <f>IF(ISBLANK($J17),"",IF(AND($J17&lt;86,N$8&lt;86),"Consistent",IF(AND(ABS(N$8-$J17)&gt;V!F17,$J17&lt;86),"Discrepant","")))</f>
        <v/>
      </c>
      <c r="O17" s="63" t="str">
        <f>IF(ISBLANK($J17),"",IF(AND($J17&lt;86,O$8&lt;86),"Consistent",IF(AND(ABS(O$8-$J17)&gt;V!G17,$J17&lt;86),"Discrepant","")))</f>
        <v/>
      </c>
      <c r="P17" s="63" t="str">
        <f>IF(ISBLANK($J17),"",IF(AND($J17&lt;86,P$8&lt;86),"Consistent",IF(AND(ABS(P$8-$J17)&gt;V!H17,$J17&lt;86),"Discrepant","")))</f>
        <v/>
      </c>
      <c r="Q17" s="63" t="str">
        <f>IF(ISBLANK($J17),"",IF(AND($J17&lt;86,Q$8&lt;86),"Consistent",IF(AND(ABS(Q$8-$J17)&gt;V!I17,$J17&lt;86),"Discrepant","")))</f>
        <v/>
      </c>
      <c r="R17" s="35" t="str">
        <f t="shared" si="1"/>
        <v/>
      </c>
      <c r="S17" s="1"/>
      <c r="AA17" s="41"/>
      <c r="AG17" s="1"/>
      <c r="AH17" s="4"/>
      <c r="AT17" s="1"/>
      <c r="AU17" s="1"/>
      <c r="AV17" s="1"/>
      <c r="AW17" s="1"/>
      <c r="AX17" s="1"/>
      <c r="AY17" s="1"/>
      <c r="AZ17" s="1"/>
      <c r="BA17" s="1"/>
      <c r="BB17" s="64" t="s">
        <v>44</v>
      </c>
      <c r="BC17" s="65">
        <v>9.3000000000000007</v>
      </c>
      <c r="BD17" s="65"/>
      <c r="BE17" s="65"/>
      <c r="BF17" s="65" t="s">
        <v>44</v>
      </c>
      <c r="BG17" s="65">
        <v>10.1</v>
      </c>
      <c r="BH17" s="66"/>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6" customHeight="1" thickBot="1" x14ac:dyDescent="0.5">
      <c r="B18" s="42"/>
      <c r="C18" s="222"/>
      <c r="D18" s="222"/>
      <c r="E18" s="222"/>
      <c r="F18" s="222"/>
      <c r="G18" s="222"/>
      <c r="H18" s="223"/>
      <c r="I18" s="4"/>
      <c r="J18" s="60"/>
      <c r="K18" s="67" t="str">
        <f>V!C18</f>
        <v>MF</v>
      </c>
      <c r="L18" s="184" t="str">
        <f>V!B18</f>
        <v>Math Fluency</v>
      </c>
      <c r="M18" s="184"/>
      <c r="N18" s="63" t="str">
        <f>IF(ISBLANK($J18),"",IF(AND($J18&lt;86,N$8&lt;86),"Consistent",IF(AND(ABS(N$8-$J18)&gt;V!F18,$J18&lt;86),"Discrepant","")))</f>
        <v/>
      </c>
      <c r="O18" s="63" t="str">
        <f>IF(ISBLANK($J18),"",IF(AND($J18&lt;86,O$8&lt;86),"Consistent",IF(AND(ABS(O$8-$J18)&gt;V!G18,$J18&lt;86),"Discrepant","")))</f>
        <v/>
      </c>
      <c r="P18" s="63" t="str">
        <f>IF(ISBLANK($J18),"",IF(AND($J18&lt;86,P$8&lt;86),"Consistent",IF(AND(ABS(P$8-$J18)&gt;V!H18,$J18&lt;86),"Discrepant","")))</f>
        <v/>
      </c>
      <c r="Q18" s="63" t="str">
        <f>IF(ISBLANK($J18),"",IF(AND($J18&lt;86,Q$8&lt;86),"Consistent",IF(AND(ABS(Q$8-$J18)&gt;V!I18,$J18&lt;86),"Discrepant","")))</f>
        <v/>
      </c>
      <c r="R18" s="35" t="str">
        <f t="shared" si="1"/>
        <v/>
      </c>
      <c r="S18" s="1"/>
      <c r="AG18" s="1"/>
      <c r="AH18" s="4"/>
      <c r="AT18" s="1"/>
      <c r="AU18" s="1"/>
      <c r="AV18" s="1"/>
      <c r="AW18" s="1"/>
      <c r="AX18" s="1"/>
      <c r="AY18" s="1"/>
      <c r="AZ18" s="1"/>
      <c r="BA18" s="1"/>
      <c r="BB18" s="64" t="s">
        <v>45</v>
      </c>
      <c r="BC18" s="65">
        <v>8</v>
      </c>
      <c r="BD18" s="65"/>
      <c r="BE18" s="65"/>
      <c r="BF18" s="65" t="s">
        <v>45</v>
      </c>
      <c r="BG18" s="65">
        <v>9</v>
      </c>
      <c r="BH18" s="66"/>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6" customHeight="1" x14ac:dyDescent="0.35">
      <c r="I19" s="4"/>
      <c r="J19" s="60"/>
      <c r="K19" s="67" t="str">
        <f>V!C19</f>
        <v>WF</v>
      </c>
      <c r="L19" s="184" t="str">
        <f>V!B19</f>
        <v>Writing Fluency</v>
      </c>
      <c r="M19" s="184"/>
      <c r="N19" s="63" t="str">
        <f>IF(ISBLANK($J19),"",IF(AND($J19&lt;86,N$8&lt;86),"Consistent",IF(AND(ABS(N$8-$J19)&gt;V!F19,$J19&lt;86),"Discrepant","")))</f>
        <v/>
      </c>
      <c r="O19" s="63" t="str">
        <f>IF(ISBLANK($J19),"",IF(AND($J19&lt;86,O$8&lt;86),"Consistent",IF(AND(ABS(O$8-$J19)&gt;V!G19,$J19&lt;86),"Discrepant","")))</f>
        <v/>
      </c>
      <c r="P19" s="63" t="str">
        <f>IF(ISBLANK($J19),"",IF(AND($J19&lt;86,P$8&lt;86),"Consistent",IF(AND(ABS(P$8-$J19)&gt;V!H19,$J19&lt;86),"Discrepant","")))</f>
        <v/>
      </c>
      <c r="Q19" s="63" t="str">
        <f>IF(ISBLANK($J19),"",IF(AND($J19&lt;86,Q$8&lt;86),"Consistent",IF(AND(ABS(Q$8-$J19)&gt;V!I19,$J19&lt;86),"Discrepant","")))</f>
        <v/>
      </c>
      <c r="R19" s="35" t="str">
        <f t="shared" si="1"/>
        <v/>
      </c>
      <c r="S19" s="1"/>
      <c r="X19" s="4"/>
      <c r="Y19" s="39" t="str">
        <f t="shared" ref="Y19:Y31" si="2">IF(AND(J11&gt;33,Z19&lt;86),K11,"")</f>
        <v/>
      </c>
      <c r="Z19" s="40" t="str">
        <f t="shared" ref="Z19:Z31" si="3">IF(ISBLANK(J11),"",IF(J11&gt;85,"",IF(OR(R11=1,R11=2,R11=3,R11=4,R11=5,J11&lt;85),J11,"")))</f>
        <v/>
      </c>
      <c r="AA19" s="41"/>
      <c r="AH19" s="4"/>
      <c r="AT19" s="1"/>
      <c r="AU19" s="1"/>
      <c r="AV19" s="1"/>
      <c r="AW19" s="1"/>
      <c r="AX19" s="1"/>
      <c r="AY19" s="1"/>
      <c r="AZ19" s="1"/>
      <c r="BA19" s="1"/>
      <c r="BB19" s="64" t="s">
        <v>46</v>
      </c>
      <c r="BC19" s="65">
        <v>9.4</v>
      </c>
      <c r="BD19" s="65"/>
      <c r="BE19" s="65"/>
      <c r="BF19" s="65" t="s">
        <v>46</v>
      </c>
      <c r="BG19" s="65">
        <v>10.7</v>
      </c>
      <c r="BH19" s="66"/>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6" customHeight="1" x14ac:dyDescent="0.35">
      <c r="D20" s="4"/>
      <c r="E20" s="4"/>
      <c r="F20" s="4"/>
      <c r="G20" s="4"/>
      <c r="H20" s="4"/>
      <c r="I20" s="4"/>
      <c r="J20" s="60"/>
      <c r="K20" s="67" t="str">
        <f>V!C20</f>
        <v>OL</v>
      </c>
      <c r="L20" s="184" t="str">
        <f>V!B20</f>
        <v>Oral Language</v>
      </c>
      <c r="M20" s="184"/>
      <c r="N20" s="63" t="str">
        <f>IF(ISBLANK($J20),"",IF(AND($J20&lt;86,N$8&lt;86),"Consistent",IF(AND(ABS(N$8-$J20)&gt;V!F20,$J20&lt;86),"Discrepant","")))</f>
        <v/>
      </c>
      <c r="O20" s="63" t="str">
        <f>IF(ISBLANK($J20),"",IF(AND($J20&lt;86,O$8&lt;86),"Consistent",IF(AND(ABS(O$8-$J20)&gt;V!G20,$J20&lt;86),"Discrepant","")))</f>
        <v/>
      </c>
      <c r="P20" s="63" t="str">
        <f>IF(ISBLANK($J20),"",IF(AND($J20&lt;86,P$8&lt;86),"Consistent",IF(AND(ABS(P$8-$J20)&gt;V!H20,$J20&lt;86),"Discrepant","")))</f>
        <v/>
      </c>
      <c r="Q20" s="63" t="str">
        <f>IF(ISBLANK($J20),"",IF(AND($J20&lt;86,Q$8&lt;86),"Consistent",IF(AND(ABS(Q$8-$J20)&gt;V!I20,$J20&lt;86),"Discrepant","")))</f>
        <v/>
      </c>
      <c r="R20" s="35" t="str">
        <f t="shared" si="1"/>
        <v/>
      </c>
      <c r="S20" s="1"/>
      <c r="X20" s="4"/>
      <c r="Y20" s="39" t="str">
        <f t="shared" si="2"/>
        <v/>
      </c>
      <c r="Z20" s="40" t="str">
        <f t="shared" si="3"/>
        <v/>
      </c>
      <c r="AA20" s="41"/>
      <c r="AC20" s="38"/>
      <c r="AD20" s="38"/>
      <c r="AE20" s="4"/>
      <c r="AH20" s="4"/>
      <c r="AT20" s="1"/>
      <c r="AU20" s="1"/>
      <c r="AV20" s="1"/>
      <c r="AW20" s="1"/>
      <c r="AX20" s="1"/>
      <c r="AY20" s="1"/>
      <c r="AZ20" s="1"/>
      <c r="BA20" s="1"/>
      <c r="BB20" s="64" t="s">
        <v>60</v>
      </c>
      <c r="BC20" s="65"/>
      <c r="BD20" s="65"/>
      <c r="BE20" s="65"/>
      <c r="BF20" s="65" t="s">
        <v>60</v>
      </c>
      <c r="BG20" s="65"/>
      <c r="BH20" s="66"/>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6" customHeight="1" x14ac:dyDescent="0.35">
      <c r="B21" s="2"/>
      <c r="C21" s="2"/>
      <c r="J21" s="60"/>
      <c r="K21" s="67" t="str">
        <f>V!C21</f>
        <v>PP</v>
      </c>
      <c r="L21" s="184" t="str">
        <f>V!B21</f>
        <v>Phonological Processing</v>
      </c>
      <c r="M21" s="184"/>
      <c r="N21" s="63" t="str">
        <f>IF(ISBLANK($J21),"",IF(AND($J21&lt;86,N$8&lt;86),"Consistent",IF(AND(ABS(N$8-$J21)&gt;V!F21,$J21&lt;86),"Discrepant","")))</f>
        <v/>
      </c>
      <c r="O21" s="63" t="str">
        <f>IF(ISBLANK($J21),"",IF(AND($J21&lt;86,O$8&lt;86),"Consistent",IF(AND(ABS(O$8-$J21)&gt;V!G21,$J21&lt;86),"Discrepant","")))</f>
        <v/>
      </c>
      <c r="P21" s="63" t="str">
        <f>IF(ISBLANK($J21),"",IF(AND($J21&lt;86,P$8&lt;86),"Consistent",IF(AND(ABS(P$8-$J21)&gt;V!H21,$J21&lt;86),"Discrepant","")))</f>
        <v/>
      </c>
      <c r="Q21" s="63" t="str">
        <f>IF(ISBLANK($J21),"",IF(AND($J21&lt;86,Q$8&lt;86),"Consistent",IF(AND(ABS(Q$8-$J21)&gt;V!I21,$J21&lt;86),"Discrepant","")))</f>
        <v/>
      </c>
      <c r="R21" s="35" t="str">
        <f t="shared" si="1"/>
        <v/>
      </c>
      <c r="S21" s="1"/>
      <c r="T21" s="2"/>
      <c r="U21" s="2"/>
      <c r="V21" s="2"/>
      <c r="W21" s="2"/>
      <c r="Y21" s="39" t="str">
        <f t="shared" si="2"/>
        <v/>
      </c>
      <c r="Z21" s="40" t="str">
        <f t="shared" si="3"/>
        <v/>
      </c>
      <c r="AA21" s="41"/>
      <c r="AB21" s="2"/>
      <c r="AC21" s="38"/>
      <c r="AD21" s="38"/>
      <c r="AF21" s="2"/>
      <c r="AG21" s="2"/>
      <c r="AT21" s="1"/>
      <c r="AU21" s="1"/>
      <c r="AV21" s="1"/>
      <c r="AW21" s="1"/>
      <c r="AX21" s="1"/>
      <c r="AY21" s="1"/>
      <c r="AZ21" s="1"/>
      <c r="BA21" s="1"/>
      <c r="BB21" s="64" t="s">
        <v>43</v>
      </c>
      <c r="BC21" s="65">
        <v>9.3000000000000007</v>
      </c>
      <c r="BD21" s="65"/>
      <c r="BE21" s="65"/>
      <c r="BF21" s="65" t="s">
        <v>43</v>
      </c>
      <c r="BG21" s="65">
        <v>10.199999999999999</v>
      </c>
      <c r="BH21" s="66"/>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6" customHeight="1" x14ac:dyDescent="0.35">
      <c r="B22" s="2"/>
      <c r="C22" s="2"/>
      <c r="J22" s="60"/>
      <c r="K22" s="67" t="str">
        <f>V!C22</f>
        <v>OP</v>
      </c>
      <c r="L22" s="184" t="str">
        <f>V!B22</f>
        <v>Orthographic Processing</v>
      </c>
      <c r="M22" s="184"/>
      <c r="N22" s="63" t="str">
        <f>IF(ISBLANK($J22),"",IF(AND($J22&lt;86,N$8&lt;86),"Consistent",IF(AND(ABS(N$8-$J22)&gt;V!F22,$J22&lt;86),"Discrepant","")))</f>
        <v/>
      </c>
      <c r="O22" s="63" t="str">
        <f>IF(ISBLANK($J22),"",IF(AND($J22&lt;86,O$8&lt;86),"Consistent",IF(AND(ABS(O$8-$J22)&gt;V!G22,$J22&lt;86),"Discrepant","")))</f>
        <v/>
      </c>
      <c r="P22" s="63" t="str">
        <f>IF(ISBLANK($J22),"",IF(AND($J22&lt;86,P$8&lt;86),"Consistent",IF(AND(ABS(P$8-$J22)&gt;V!H22,$J22&lt;86),"Discrepant","")))</f>
        <v/>
      </c>
      <c r="Q22" s="63" t="str">
        <f>IF(ISBLANK($J22),"",IF(AND($J22&lt;86,Q$8&lt;86),"Consistent",IF(AND(ABS(Q$8-$J22)&gt;V!I22,$J22&lt;86),"Discrepant","")))</f>
        <v/>
      </c>
      <c r="R22" s="35" t="str">
        <f t="shared" si="1"/>
        <v/>
      </c>
      <c r="S22" s="1"/>
      <c r="U22" s="2"/>
      <c r="V22" s="2"/>
      <c r="W22" s="2"/>
      <c r="Y22" s="39" t="str">
        <f t="shared" si="2"/>
        <v/>
      </c>
      <c r="Z22" s="40" t="str">
        <f t="shared" si="3"/>
        <v/>
      </c>
      <c r="AA22" s="41"/>
      <c r="AD22" s="36" t="str">
        <f>IF(H11="Weakness",C11,"")</f>
        <v/>
      </c>
      <c r="AE22" s="36" t="str">
        <f>IF(H11="Weakness",D11,"")</f>
        <v/>
      </c>
      <c r="AF22" s="2"/>
      <c r="AG22" s="2"/>
      <c r="AT22" s="1"/>
      <c r="AU22" s="1"/>
      <c r="AV22" s="1"/>
      <c r="AW22" s="1"/>
      <c r="AX22" s="1"/>
      <c r="AY22" s="1"/>
      <c r="AZ22" s="1"/>
      <c r="BA22" s="1"/>
      <c r="BB22" s="64" t="s">
        <v>44</v>
      </c>
      <c r="BC22" s="65">
        <v>8.3000000000000007</v>
      </c>
      <c r="BD22" s="65"/>
      <c r="BE22" s="65"/>
      <c r="BF22" s="65" t="s">
        <v>44</v>
      </c>
      <c r="BG22" s="65">
        <v>9.1</v>
      </c>
      <c r="BH22" s="66"/>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6" customHeight="1" x14ac:dyDescent="0.35">
      <c r="B23" s="2"/>
      <c r="C23" s="2"/>
      <c r="J23" s="60"/>
      <c r="K23" s="67" t="str">
        <f>V!C23</f>
        <v>OPE</v>
      </c>
      <c r="L23" s="184" t="str">
        <f>V!B23</f>
        <v>Ortographic Processing Extended</v>
      </c>
      <c r="M23" s="184"/>
      <c r="N23" s="63" t="str">
        <f>IF(ISBLANK($J23),"",IF(AND($J23&lt;86,N$8&lt;86),"Consistent",IF(AND(ABS(N$8-$J23)&gt;V!F23,$J23&lt;86),"Discrepant","")))</f>
        <v/>
      </c>
      <c r="O23" s="63" t="str">
        <f>IF(ISBLANK($J23),"",IF(AND($J23&lt;86,O$8&lt;86),"Consistent",IF(AND(ABS(O$8-$J23)&gt;V!G23,$J23&lt;86),"Discrepant","")))</f>
        <v/>
      </c>
      <c r="P23" s="63" t="str">
        <f>IF(ISBLANK($J23),"",IF(AND($J23&lt;86,P$8&lt;86),"Consistent",IF(AND(ABS(P$8-$J23)&gt;V!H23,$J23&lt;86),"Discrepant","")))</f>
        <v/>
      </c>
      <c r="Q23" s="63" t="str">
        <f>IF(ISBLANK($J23),"",IF(AND($J23&lt;86,Q$8&lt;86),"Consistent",IF(AND(ABS(Q$8-$J23)&gt;V!I23,$J23&lt;86),"Discrepant","")))</f>
        <v/>
      </c>
      <c r="R23" s="35" t="str">
        <f t="shared" si="1"/>
        <v/>
      </c>
      <c r="S23" s="1"/>
      <c r="U23" s="2"/>
      <c r="V23" s="2"/>
      <c r="W23" s="2"/>
      <c r="Y23" s="39" t="str">
        <f t="shared" si="2"/>
        <v/>
      </c>
      <c r="Z23" s="40" t="str">
        <f t="shared" si="3"/>
        <v/>
      </c>
      <c r="AA23" s="41"/>
      <c r="AB23" s="53"/>
      <c r="AD23" s="36"/>
      <c r="AE23" s="58"/>
      <c r="AF23" s="2"/>
      <c r="AG23" s="2"/>
      <c r="AT23" s="1"/>
      <c r="AU23" s="1"/>
      <c r="AV23" s="1"/>
      <c r="AW23" s="1"/>
      <c r="AX23" s="1"/>
      <c r="AY23" s="1"/>
      <c r="AZ23" s="1"/>
      <c r="BA23" s="1"/>
      <c r="BB23" s="64" t="s">
        <v>45</v>
      </c>
      <c r="BC23" s="65">
        <v>9.5</v>
      </c>
      <c r="BD23" s="65"/>
      <c r="BE23" s="65"/>
      <c r="BF23" s="65" t="s">
        <v>45</v>
      </c>
      <c r="BG23" s="65">
        <v>10.9</v>
      </c>
      <c r="BH23" s="66"/>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6" customHeight="1" x14ac:dyDescent="0.35">
      <c r="B24" s="2"/>
      <c r="C24" s="2"/>
      <c r="J24" s="60"/>
      <c r="K24" s="67" t="str">
        <f>V!C24</f>
        <v>DISPK</v>
      </c>
      <c r="L24" s="184" t="str">
        <f>V!B24</f>
        <v>Dyslexia Index Score PK-3</v>
      </c>
      <c r="M24" s="184"/>
      <c r="N24" s="63" t="str">
        <f>IF(ISBLANK($J24),"",IF(AND($J24&lt;86,N$8&lt;86),"Consistent",IF(AND(ABS(N$8-$J24)&gt;V!F24,$J24&lt;86),"Discrepant","")))</f>
        <v/>
      </c>
      <c r="O24" s="63" t="str">
        <f>IF(ISBLANK($J24),"",IF(AND($J24&lt;86,O$8&lt;86),"Consistent",IF(AND(ABS(O$8-$J24)&gt;V!G24,$J24&lt;86),"Discrepant","")))</f>
        <v/>
      </c>
      <c r="P24" s="63" t="str">
        <f>IF(ISBLANK($J24),"",IF(AND($J24&lt;86,P$8&lt;86),"Consistent",IF(AND(ABS(P$8-$J24)&gt;V!H24,$J24&lt;86),"Discrepant","")))</f>
        <v/>
      </c>
      <c r="Q24" s="63" t="str">
        <f>IF(ISBLANK($J24),"",IF(AND($J24&lt;86,Q$8&lt;86),"Consistent",IF(AND(ABS(Q$8-$J24)&gt;V!I24,$J24&lt;86),"Discrepant","")))</f>
        <v/>
      </c>
      <c r="R24" s="35" t="str">
        <f t="shared" si="1"/>
        <v/>
      </c>
      <c r="S24" s="1"/>
      <c r="U24" s="2"/>
      <c r="V24" s="2"/>
      <c r="W24" s="2"/>
      <c r="Y24" s="39" t="str">
        <f t="shared" si="2"/>
        <v/>
      </c>
      <c r="Z24" s="40" t="str">
        <f t="shared" si="3"/>
        <v/>
      </c>
      <c r="AA24" s="41"/>
      <c r="AB24" s="53"/>
      <c r="AD24" s="36"/>
      <c r="AE24" s="58"/>
      <c r="AF24" s="2"/>
      <c r="AG24" s="2"/>
      <c r="AT24" s="1"/>
      <c r="AU24" s="1"/>
      <c r="AV24" s="1"/>
      <c r="AW24" s="1"/>
      <c r="AX24" s="1"/>
      <c r="AY24" s="1"/>
      <c r="AZ24" s="1"/>
      <c r="BA24" s="1"/>
      <c r="BB24" s="64" t="s">
        <v>46</v>
      </c>
      <c r="BC24" s="65">
        <v>9.1</v>
      </c>
      <c r="BD24" s="65"/>
      <c r="BE24" s="65"/>
      <c r="BF24" s="65" t="s">
        <v>46</v>
      </c>
      <c r="BG24" s="65">
        <v>10.4</v>
      </c>
      <c r="BH24" s="66"/>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6" customHeight="1" thickBot="1" x14ac:dyDescent="0.4">
      <c r="B25" s="2"/>
      <c r="C25" s="2"/>
      <c r="J25" s="93"/>
      <c r="K25" s="68" t="str">
        <f>V!C25</f>
        <v>DIS4</v>
      </c>
      <c r="L25" s="185" t="str">
        <f>V!B25</f>
        <v>Dyslexia Index Score 4-12+</v>
      </c>
      <c r="M25" s="185"/>
      <c r="N25" s="69" t="str">
        <f>IF(ISBLANK($J25),"",IF(AND($J25&lt;86,N$8&lt;86),"Consistent",IF(AND(ABS(N$8-$J25)&gt;V!F25,$J25&lt;86),"Discrepant","")))</f>
        <v/>
      </c>
      <c r="O25" s="69" t="str">
        <f>IF(ISBLANK($J25),"",IF(AND($J25&lt;86,O$8&lt;86),"Consistent",IF(AND(ABS(O$8-$J25)&gt;V!G25,$J25&lt;86),"Discrepant","")))</f>
        <v/>
      </c>
      <c r="P25" s="69" t="str">
        <f>IF(ISBLANK($J25),"",IF(AND($J25&lt;86,P$8&lt;86),"Consistent",IF(AND(ABS(P$8-$J25)&gt;V!H25,$J25&lt;86),"Discrepant","")))</f>
        <v/>
      </c>
      <c r="Q25" s="69" t="str">
        <f>IF(ISBLANK($J25),"",IF(AND($J25&lt;86,Q$8&lt;86),"Consistent",IF(AND(ABS(Q$8-$J25)&gt;V!I25,$J25&lt;86),"Discrepant","")))</f>
        <v/>
      </c>
      <c r="R25" s="43" t="str">
        <f t="shared" si="1"/>
        <v/>
      </c>
      <c r="S25" s="1"/>
      <c r="U25" s="2"/>
      <c r="V25" s="2"/>
      <c r="W25" s="2"/>
      <c r="Y25" s="39" t="str">
        <f t="shared" si="2"/>
        <v/>
      </c>
      <c r="Z25" s="40" t="str">
        <f t="shared" si="3"/>
        <v/>
      </c>
      <c r="AA25" s="41"/>
      <c r="AB25" s="53"/>
      <c r="AD25" s="36" t="str">
        <f>IF(H9="Weakness",C9,"")</f>
        <v/>
      </c>
      <c r="AE25" s="36" t="str">
        <f>IF(H9="Weakness",D9,"")</f>
        <v/>
      </c>
      <c r="AF25" s="2"/>
      <c r="AG25" s="2"/>
      <c r="AT25" s="1"/>
      <c r="AU25" s="1"/>
      <c r="AV25" s="1"/>
      <c r="AW25" s="1"/>
      <c r="AX25" s="1"/>
      <c r="AY25" s="1"/>
      <c r="AZ25" s="1"/>
      <c r="BA25" s="1"/>
      <c r="BB25" s="64"/>
      <c r="BC25" s="65"/>
      <c r="BD25" s="65"/>
      <c r="BE25" s="65"/>
      <c r="BF25" s="65"/>
      <c r="BG25" s="65"/>
      <c r="BH25" s="66"/>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6" customHeight="1" x14ac:dyDescent="0.35">
      <c r="B26" s="2"/>
      <c r="C26" s="2"/>
      <c r="H26" s="19"/>
      <c r="I26" s="19"/>
      <c r="N26" s="22"/>
      <c r="O26" s="22"/>
      <c r="P26" s="22"/>
      <c r="Q26" s="22"/>
      <c r="R26" s="153"/>
      <c r="S26" s="2"/>
      <c r="U26" s="2"/>
      <c r="V26" s="39" t="str">
        <f t="shared" ref="V26:V27" si="4">IF(AND(J24&gt;33,W26&lt;86),K24,"")</f>
        <v/>
      </c>
      <c r="W26" s="40" t="str">
        <f t="shared" ref="W26:W27" si="5">IF(ISBLANK(J24),"",IF(J24&gt;85,"",IF(OR(R24=1,R24=2,R24=3,R24=4,R24=5,J24&lt;85),J24,"")))</f>
        <v/>
      </c>
      <c r="Y26" s="39" t="str">
        <f t="shared" si="2"/>
        <v/>
      </c>
      <c r="Z26" s="40" t="str">
        <f t="shared" si="3"/>
        <v/>
      </c>
      <c r="AA26" s="41"/>
      <c r="AB26" s="53"/>
      <c r="AD26" s="36"/>
      <c r="AE26" s="58"/>
      <c r="AF26" s="2"/>
      <c r="AG26" s="2"/>
      <c r="AT26" s="1"/>
      <c r="AU26" s="1"/>
      <c r="AV26" s="1"/>
      <c r="AW26" s="1"/>
      <c r="AX26" s="1"/>
      <c r="AY26" s="1"/>
      <c r="AZ26" s="1"/>
      <c r="BA26" s="1"/>
      <c r="BB26" s="64"/>
      <c r="BC26" s="65">
        <f>(BC16+BC21)/2</f>
        <v>9.4</v>
      </c>
      <c r="BD26" s="65"/>
      <c r="BE26" s="65"/>
      <c r="BF26" s="65"/>
      <c r="BG26" s="65">
        <f>(BG16+BG21)/2</f>
        <v>10.7</v>
      </c>
      <c r="BH26" s="66"/>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6" customHeight="1" x14ac:dyDescent="0.35">
      <c r="B27" s="2"/>
      <c r="C27" s="2"/>
      <c r="H27" s="19"/>
      <c r="I27" s="19"/>
      <c r="N27" s="22"/>
      <c r="O27" s="22"/>
      <c r="P27" s="22"/>
      <c r="Q27" s="22"/>
      <c r="R27" s="153"/>
      <c r="S27" s="2"/>
      <c r="U27" s="2"/>
      <c r="V27" s="39" t="str">
        <f t="shared" si="4"/>
        <v/>
      </c>
      <c r="W27" s="40" t="str">
        <f t="shared" si="5"/>
        <v/>
      </c>
      <c r="Y27" s="39" t="str">
        <f t="shared" si="2"/>
        <v/>
      </c>
      <c r="Z27" s="40" t="str">
        <f t="shared" si="3"/>
        <v/>
      </c>
      <c r="AA27" s="41"/>
      <c r="AD27" s="58"/>
      <c r="AE27" s="58"/>
      <c r="AT27" s="1"/>
      <c r="AU27" s="1"/>
      <c r="AV27" s="1"/>
      <c r="AW27" s="1"/>
      <c r="AX27" s="1"/>
      <c r="AY27" s="1"/>
      <c r="AZ27" s="1"/>
      <c r="BA27" s="1"/>
      <c r="BB27" s="64"/>
      <c r="BC27" s="65">
        <f t="shared" ref="BC27:BC28" si="6">(BC17+BC22)/2</f>
        <v>8.8000000000000007</v>
      </c>
      <c r="BD27" s="65"/>
      <c r="BE27" s="65"/>
      <c r="BF27" s="65"/>
      <c r="BG27" s="65">
        <f t="shared" ref="BG27:BG28" si="7">(BG17+BG22)/2</f>
        <v>9.6</v>
      </c>
      <c r="BH27" s="66"/>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6" customHeight="1" x14ac:dyDescent="0.35">
      <c r="B28" s="2"/>
      <c r="C28" s="2"/>
      <c r="H28" s="19"/>
      <c r="I28" s="19"/>
      <c r="N28" s="22"/>
      <c r="O28" s="22"/>
      <c r="P28" s="22"/>
      <c r="Q28" s="22"/>
      <c r="R28" s="153"/>
      <c r="S28" s="2"/>
      <c r="U28" s="2"/>
      <c r="V28" s="39" t="str">
        <f>IF(AND(J26&gt;33,W28&lt;86),K26,"")</f>
        <v/>
      </c>
      <c r="W28" s="40" t="str">
        <f>IF(ISBLANK(J26),"",IF(J26&gt;85,"",IF(OR(R26=1,R26=2,R26=3,R26=4,R26=5,J26&lt;85),J26,"")))</f>
        <v/>
      </c>
      <c r="Y28" s="39" t="str">
        <f t="shared" si="2"/>
        <v/>
      </c>
      <c r="Z28" s="40" t="str">
        <f t="shared" si="3"/>
        <v/>
      </c>
      <c r="AA28" s="41"/>
      <c r="AB28" s="53"/>
      <c r="AD28" s="36" t="str">
        <f>IF(H8="Weakness",C8,"")</f>
        <v/>
      </c>
      <c r="AE28" s="36" t="str">
        <f>IF(H8="Weakness",D8,"")</f>
        <v/>
      </c>
      <c r="AT28" s="1"/>
      <c r="AU28" s="1"/>
      <c r="AV28" s="1"/>
      <c r="AW28" s="1"/>
      <c r="AX28" s="1"/>
      <c r="AY28" s="1"/>
      <c r="AZ28" s="1"/>
      <c r="BA28" s="1"/>
      <c r="BB28" s="64"/>
      <c r="BC28" s="65">
        <f t="shared" si="6"/>
        <v>8.75</v>
      </c>
      <c r="BD28" s="65"/>
      <c r="BE28" s="65"/>
      <c r="BF28" s="65"/>
      <c r="BG28" s="65">
        <f t="shared" si="7"/>
        <v>9.9499999999999993</v>
      </c>
      <c r="BH28" s="66"/>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31.2" customHeight="1" x14ac:dyDescent="0.35">
      <c r="B29" s="2"/>
      <c r="C29" s="2"/>
      <c r="H29" s="19"/>
      <c r="I29" s="19"/>
      <c r="N29" s="22"/>
      <c r="O29" s="22"/>
      <c r="P29" s="22"/>
      <c r="Q29" s="22"/>
      <c r="R29" s="153"/>
      <c r="S29" s="2"/>
      <c r="U29" s="2"/>
      <c r="V29" s="39" t="str">
        <f>IF(AND(J27&gt;33,W29&lt;86),K27,"")</f>
        <v/>
      </c>
      <c r="W29" s="40" t="str">
        <f>IF(ISBLANK(J27),"",IF(J27&gt;85,"",IF(OR(R27=1,R27=2,R27=3,R27=4,R27=5,J27&lt;85),J27,"")))</f>
        <v/>
      </c>
      <c r="Y29" s="39" t="str">
        <f t="shared" si="2"/>
        <v/>
      </c>
      <c r="Z29" s="40" t="str">
        <f t="shared" si="3"/>
        <v/>
      </c>
      <c r="AA29" s="41"/>
      <c r="AB29" s="53"/>
      <c r="AD29" s="36"/>
      <c r="AE29" s="58"/>
      <c r="AT29" s="1"/>
      <c r="AU29" s="1"/>
      <c r="AV29" s="1"/>
      <c r="AW29" s="1"/>
      <c r="AX29" s="1"/>
      <c r="AY29" s="1"/>
      <c r="AZ29" s="1"/>
      <c r="BA29" s="1"/>
      <c r="BB29" s="64"/>
      <c r="BC29" s="65">
        <f>(BC19+BC24)/2</f>
        <v>9.25</v>
      </c>
      <c r="BD29" s="65"/>
      <c r="BE29" s="65"/>
      <c r="BF29" s="65"/>
      <c r="BG29" s="65">
        <f>(BG19+BG24)/2</f>
        <v>10.55</v>
      </c>
      <c r="BH29" s="66"/>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6" customHeight="1" x14ac:dyDescent="0.35">
      <c r="B30" s="2"/>
      <c r="C30" s="2"/>
      <c r="H30" s="19"/>
      <c r="I30" s="19"/>
      <c r="N30" s="22"/>
      <c r="O30" s="22"/>
      <c r="P30" s="22"/>
      <c r="Q30" s="22"/>
      <c r="R30" s="153"/>
      <c r="S30" s="2"/>
      <c r="U30" s="2"/>
      <c r="V30" s="39" t="str">
        <f>IF(AND(J28&gt;33,W30&lt;86),K28,"")</f>
        <v/>
      </c>
      <c r="W30" s="40" t="str">
        <f>IF(ISBLANK(J28),"",IF(J28&gt;85,"",IF(OR(R28=1,R28=2,R28=3,R28=4,R28=5,J28&lt;85),J28,"")))</f>
        <v/>
      </c>
      <c r="Y30" s="39" t="str">
        <f t="shared" si="2"/>
        <v/>
      </c>
      <c r="Z30" s="40" t="str">
        <f t="shared" si="3"/>
        <v/>
      </c>
      <c r="AA30" s="41"/>
      <c r="AB30" s="53"/>
      <c r="AD30" s="36" t="str">
        <f>IF(H10="Weakness",C10,"")</f>
        <v/>
      </c>
      <c r="AE30" s="36" t="str">
        <f>IF(H10="Weakness",D10,"")</f>
        <v/>
      </c>
      <c r="AT30" s="1"/>
      <c r="AU30" s="1"/>
      <c r="AV30" s="1"/>
      <c r="AW30" s="1"/>
      <c r="AX30" s="1"/>
      <c r="AY30" s="1"/>
      <c r="AZ30" s="1"/>
      <c r="BA30" s="1"/>
      <c r="BB30" s="70"/>
      <c r="BC30" s="71"/>
      <c r="BD30" s="71"/>
      <c r="BE30" s="71"/>
      <c r="BF30" s="71"/>
      <c r="BG30" s="71"/>
      <c r="BH30" s="72"/>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6" customHeight="1" x14ac:dyDescent="0.35">
      <c r="B31" s="2"/>
      <c r="C31" s="2"/>
      <c r="H31" s="19"/>
      <c r="I31" s="19"/>
      <c r="N31" s="19"/>
      <c r="O31" s="19"/>
      <c r="P31" s="19"/>
      <c r="Q31" s="19"/>
      <c r="R31" s="19"/>
      <c r="S31" s="2"/>
      <c r="V31" s="39" t="str">
        <f>IF(AND(J29&gt;33,W31&lt;86),K29,"")</f>
        <v/>
      </c>
      <c r="W31" s="40" t="str">
        <f>IF(ISBLANK(J29),"",IF(J29&gt;85,"",IF(OR(R29=1,R29=2,R29=3,R29=4,R29=5,J29&lt;85),J29,"")))</f>
        <v/>
      </c>
      <c r="Y31" s="39" t="str">
        <f t="shared" si="2"/>
        <v/>
      </c>
      <c r="Z31" s="40" t="str">
        <f t="shared" si="3"/>
        <v/>
      </c>
      <c r="AA31" s="41"/>
      <c r="AB31" s="53"/>
      <c r="AC31" s="54"/>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6" customHeight="1" x14ac:dyDescent="0.35">
      <c r="B32" s="2"/>
      <c r="C32" s="2"/>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166" s="4" customFormat="1" ht="20.6" customHeight="1" x14ac:dyDescent="0.4">
      <c r="B33" s="2"/>
      <c r="C33" s="2"/>
      <c r="D33" s="2"/>
      <c r="E33" s="2"/>
      <c r="S33" s="1"/>
      <c r="U33" s="59" t="s">
        <v>78</v>
      </c>
      <c r="V33" s="59"/>
      <c r="W33" s="59"/>
      <c r="X33" s="59"/>
      <c r="Y33" s="59"/>
      <c r="Z33" s="59"/>
      <c r="AA33" s="41"/>
      <c r="AB33" s="2"/>
      <c r="AC33" s="51"/>
      <c r="AE33" s="8"/>
      <c r="AH33" s="57" t="s">
        <v>49</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166" s="4" customFormat="1" ht="20.6" customHeight="1" x14ac:dyDescent="0.35">
      <c r="B34" s="2"/>
      <c r="C34" s="2"/>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166" s="4" customFormat="1" ht="18" customHeight="1" x14ac:dyDescent="0.3">
      <c r="B35" s="2"/>
      <c r="C35" s="2"/>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166" s="4" customFormat="1" ht="7.2" hidden="1" customHeight="1" x14ac:dyDescent="0.35">
      <c r="B36" s="2"/>
      <c r="C36" s="2"/>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166" s="4" customFormat="1" ht="20.6" hidden="1" customHeight="1" x14ac:dyDescent="0.35">
      <c r="B37" s="2"/>
      <c r="C37" s="2"/>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166" s="4" customFormat="1" ht="20.6" hidden="1" customHeight="1" x14ac:dyDescent="0.35">
      <c r="B38" s="2"/>
      <c r="C38" s="2"/>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166" s="4" customFormat="1" ht="20.6" hidden="1" customHeight="1" x14ac:dyDescent="0.35">
      <c r="B39" s="2"/>
      <c r="C39" s="2"/>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166" s="4" customFormat="1" ht="20.6" hidden="1" customHeight="1" x14ac:dyDescent="0.35">
      <c r="B40" s="2"/>
      <c r="C40" s="2"/>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166" s="4" customFormat="1" ht="20.6" hidden="1" customHeight="1" x14ac:dyDescent="0.35">
      <c r="B41" s="2"/>
      <c r="C41" s="2"/>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166" s="4" customFormat="1" ht="20.6" hidden="1" customHeight="1" x14ac:dyDescent="0.35">
      <c r="B42" s="2"/>
      <c r="C42" s="2"/>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166" s="4" customFormat="1" ht="20.6" hidden="1" customHeight="1" x14ac:dyDescent="0.35">
      <c r="B43" s="2"/>
      <c r="C43" s="2"/>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166" s="4" customFormat="1" ht="20.6" hidden="1" customHeight="1" x14ac:dyDescent="0.35">
      <c r="B44" s="2"/>
      <c r="C44" s="2"/>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166" s="4" customFormat="1" ht="20.6" hidden="1" customHeight="1" x14ac:dyDescent="0.35">
      <c r="B45" s="2"/>
      <c r="C45" s="2"/>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166" s="4" customFormat="1" ht="20.6" hidden="1" customHeight="1" x14ac:dyDescent="0.35">
      <c r="B46" s="2"/>
      <c r="C46" s="2"/>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166" s="4" customFormat="1" ht="20.6" hidden="1" customHeight="1" x14ac:dyDescent="0.35">
      <c r="B47" s="2"/>
      <c r="C47" s="2"/>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166" s="4" customFormat="1" ht="20.6" hidden="1" customHeight="1" x14ac:dyDescent="0.35">
      <c r="B48" s="2"/>
      <c r="C48" s="2"/>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6" hidden="1" customHeight="1" x14ac:dyDescent="0.35">
      <c r="B49" s="2"/>
      <c r="C49" s="2"/>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6" hidden="1" customHeight="1" x14ac:dyDescent="0.35">
      <c r="B50" s="2"/>
      <c r="C50" s="2"/>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6" hidden="1" customHeight="1" x14ac:dyDescent="0.35">
      <c r="B51" s="2"/>
      <c r="C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6" hidden="1" customHeight="1" x14ac:dyDescent="0.35">
      <c r="B52" s="2"/>
      <c r="C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6" hidden="1" customHeight="1" x14ac:dyDescent="0.35">
      <c r="B53" s="2"/>
      <c r="C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6" hidden="1" customHeight="1" x14ac:dyDescent="0.35">
      <c r="B54" s="2"/>
      <c r="C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6" hidden="1" customHeight="1" x14ac:dyDescent="0.35">
      <c r="B55" s="2"/>
      <c r="C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6" hidden="1" customHeight="1" x14ac:dyDescent="0.35">
      <c r="B56" s="2"/>
      <c r="C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6" hidden="1" customHeight="1" x14ac:dyDescent="0.35">
      <c r="B57" s="2"/>
      <c r="C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6" hidden="1" customHeight="1" x14ac:dyDescent="0.35">
      <c r="C58" s="2"/>
      <c r="O58" s="4"/>
      <c r="P58" s="4"/>
      <c r="Q58" s="4"/>
      <c r="R58" s="4"/>
      <c r="S58" s="4"/>
      <c r="T58" s="4"/>
    </row>
    <row r="59" spans="2:166" ht="20.6" hidden="1" customHeight="1" x14ac:dyDescent="0.35">
      <c r="C59" s="2"/>
      <c r="O59" s="4"/>
      <c r="P59" s="4"/>
      <c r="Q59" s="4"/>
      <c r="R59" s="4"/>
      <c r="S59" s="4"/>
      <c r="T59" s="4"/>
    </row>
    <row r="60" spans="2:166" ht="20.6" hidden="1" customHeight="1" x14ac:dyDescent="0.35">
      <c r="C60" s="2"/>
      <c r="O60" s="4"/>
      <c r="P60" s="4"/>
      <c r="Q60" s="4"/>
      <c r="R60" s="4"/>
      <c r="S60" s="4"/>
      <c r="T60" s="4"/>
    </row>
    <row r="61" spans="2:166" ht="20.6" hidden="1" customHeight="1" x14ac:dyDescent="0.35">
      <c r="C61" s="2"/>
      <c r="O61" s="4"/>
      <c r="P61" s="4"/>
      <c r="Q61" s="4"/>
      <c r="R61" s="4"/>
      <c r="S61" s="4"/>
      <c r="T61" s="4"/>
    </row>
    <row r="62" spans="2:166" ht="20.6" hidden="1" customHeight="1" x14ac:dyDescent="0.35">
      <c r="C62" s="2"/>
      <c r="O62" s="4"/>
      <c r="P62" s="4"/>
      <c r="Q62" s="4"/>
      <c r="R62" s="4"/>
      <c r="S62" s="4"/>
      <c r="T62" s="4"/>
    </row>
    <row r="63" spans="2:166" ht="20.6" hidden="1" customHeight="1" x14ac:dyDescent="0.35">
      <c r="C63" s="2"/>
      <c r="O63" s="4"/>
      <c r="P63" s="4"/>
      <c r="Q63" s="4"/>
      <c r="R63" s="4"/>
      <c r="S63" s="4"/>
      <c r="T63" s="4"/>
      <c r="Z63" s="4"/>
      <c r="AA63" s="4"/>
      <c r="AB63" s="4"/>
      <c r="AC63" s="4"/>
      <c r="AD63" s="4"/>
      <c r="AE63" s="4"/>
      <c r="AF63" s="4"/>
      <c r="AG63" s="4"/>
      <c r="AH63" s="4"/>
      <c r="AI63" s="4"/>
      <c r="AJ63" s="4"/>
      <c r="AK63" s="4"/>
    </row>
    <row r="64" spans="2:166" ht="20.6" hidden="1" customHeight="1" x14ac:dyDescent="0.35">
      <c r="C64" s="2"/>
      <c r="O64" s="4"/>
      <c r="P64" s="4"/>
      <c r="Q64" s="4"/>
      <c r="R64" s="4"/>
      <c r="S64" s="4"/>
      <c r="T64" s="4"/>
      <c r="Z64" s="4"/>
      <c r="AA64" s="4"/>
      <c r="AB64" s="4"/>
      <c r="AC64" s="4"/>
      <c r="AD64" s="4"/>
      <c r="AE64" s="4"/>
      <c r="AF64" s="4"/>
      <c r="AG64" s="4"/>
      <c r="AH64" s="4"/>
      <c r="AI64" s="4"/>
      <c r="AJ64" s="4"/>
      <c r="AK64" s="4"/>
    </row>
    <row r="65" spans="3:37" ht="20.6" hidden="1" customHeight="1" x14ac:dyDescent="0.35">
      <c r="C65" s="2"/>
      <c r="O65" s="4"/>
      <c r="P65" s="4"/>
      <c r="Q65" s="4"/>
      <c r="R65" s="4"/>
      <c r="S65" s="4"/>
      <c r="T65" s="4"/>
      <c r="Z65" s="4"/>
      <c r="AA65" s="4"/>
      <c r="AB65" s="4"/>
      <c r="AC65" s="4"/>
      <c r="AD65" s="4"/>
      <c r="AE65" s="4"/>
      <c r="AF65" s="4"/>
      <c r="AG65" s="4"/>
      <c r="AH65" s="4"/>
      <c r="AI65" s="4"/>
      <c r="AJ65" s="4"/>
      <c r="AK65" s="4"/>
    </row>
    <row r="66" spans="3:37" ht="20.6" hidden="1" customHeight="1" x14ac:dyDescent="0.35">
      <c r="C66" s="2"/>
      <c r="O66" s="4"/>
      <c r="P66" s="4"/>
      <c r="Q66" s="4"/>
      <c r="R66" s="4"/>
      <c r="S66" s="4"/>
      <c r="T66" s="4"/>
      <c r="Z66" s="4"/>
      <c r="AA66" s="4"/>
      <c r="AB66" s="4"/>
      <c r="AC66" s="4"/>
      <c r="AD66" s="4"/>
      <c r="AE66" s="4"/>
      <c r="AF66" s="4"/>
      <c r="AG66" s="4"/>
      <c r="AH66" s="4"/>
      <c r="AI66" s="4"/>
      <c r="AJ66" s="4"/>
      <c r="AK66" s="4"/>
    </row>
    <row r="67" spans="3:37" ht="20.6" hidden="1" customHeight="1" x14ac:dyDescent="0.35">
      <c r="C67" s="2"/>
      <c r="O67" s="4"/>
      <c r="P67" s="4"/>
      <c r="Q67" s="4"/>
      <c r="R67" s="4"/>
      <c r="S67" s="4"/>
      <c r="T67" s="4"/>
      <c r="Z67" s="4"/>
      <c r="AA67" s="4"/>
      <c r="AB67" s="4"/>
      <c r="AC67" s="4"/>
      <c r="AD67" s="4"/>
      <c r="AE67" s="4"/>
      <c r="AF67" s="4"/>
      <c r="AG67" s="4"/>
      <c r="AH67" s="4"/>
      <c r="AI67" s="4"/>
      <c r="AJ67" s="4"/>
      <c r="AK67" s="4"/>
    </row>
    <row r="68" spans="3:37" ht="20.6" hidden="1" customHeight="1" x14ac:dyDescent="0.35">
      <c r="C68" s="2"/>
      <c r="O68" s="4"/>
      <c r="P68" s="4"/>
      <c r="Q68" s="4"/>
      <c r="R68" s="4"/>
      <c r="S68" s="4"/>
      <c r="T68" s="4"/>
      <c r="Z68" s="4"/>
      <c r="AA68" s="4"/>
      <c r="AB68" s="4"/>
      <c r="AC68" s="4"/>
      <c r="AD68" s="4"/>
      <c r="AE68" s="4"/>
      <c r="AF68" s="4"/>
      <c r="AG68" s="4"/>
      <c r="AH68" s="4"/>
      <c r="AI68" s="4"/>
      <c r="AJ68" s="4"/>
      <c r="AK68" s="4"/>
    </row>
    <row r="69" spans="3:37" ht="20.6" hidden="1" customHeight="1" x14ac:dyDescent="0.35">
      <c r="C69" s="2"/>
      <c r="O69" s="4"/>
      <c r="P69" s="4"/>
      <c r="Q69" s="4"/>
      <c r="R69" s="4"/>
      <c r="S69" s="4"/>
      <c r="T69" s="4"/>
      <c r="Z69" s="4"/>
      <c r="AA69" s="4"/>
      <c r="AB69" s="4"/>
      <c r="AC69" s="4"/>
      <c r="AD69" s="4"/>
      <c r="AE69" s="4"/>
      <c r="AF69" s="4"/>
      <c r="AG69" s="4"/>
      <c r="AH69" s="4"/>
      <c r="AI69" s="4"/>
      <c r="AJ69" s="4"/>
      <c r="AK69" s="4"/>
    </row>
    <row r="70" spans="3:37" ht="20.6" hidden="1" customHeight="1" x14ac:dyDescent="0.35">
      <c r="C70" s="2"/>
      <c r="O70" s="4"/>
      <c r="P70" s="4"/>
      <c r="Q70" s="4"/>
      <c r="R70" s="4"/>
      <c r="S70" s="4"/>
      <c r="T70" s="4"/>
      <c r="Z70" s="4"/>
      <c r="AA70" s="4"/>
      <c r="AB70" s="4"/>
      <c r="AC70" s="4"/>
      <c r="AD70" s="4"/>
      <c r="AE70" s="4"/>
      <c r="AF70" s="4"/>
      <c r="AG70" s="4"/>
      <c r="AH70" s="4"/>
      <c r="AI70" s="4"/>
      <c r="AJ70" s="4"/>
      <c r="AK70" s="4"/>
    </row>
    <row r="71" spans="3:37" ht="20.6" hidden="1" customHeight="1" x14ac:dyDescent="0.35">
      <c r="C71" s="2"/>
      <c r="O71" s="4"/>
      <c r="P71" s="4"/>
      <c r="Q71" s="4"/>
      <c r="R71" s="4"/>
      <c r="S71" s="4"/>
      <c r="T71" s="4"/>
      <c r="Z71" s="4"/>
      <c r="AA71" s="4"/>
      <c r="AB71" s="4"/>
      <c r="AC71" s="4"/>
      <c r="AD71" s="4"/>
      <c r="AE71" s="4"/>
      <c r="AF71" s="4"/>
      <c r="AG71" s="4"/>
      <c r="AH71" s="4"/>
      <c r="AI71" s="4"/>
      <c r="AJ71" s="4"/>
      <c r="AK71" s="4"/>
    </row>
    <row r="72" spans="3:37" ht="20.6" hidden="1" customHeight="1" x14ac:dyDescent="0.35">
      <c r="C72" s="2"/>
      <c r="O72" s="4"/>
      <c r="P72" s="4"/>
      <c r="Q72" s="4"/>
      <c r="R72" s="4"/>
      <c r="S72" s="4"/>
      <c r="T72" s="4"/>
      <c r="Z72" s="4"/>
      <c r="AA72" s="4"/>
      <c r="AB72" s="4"/>
      <c r="AC72" s="4"/>
      <c r="AD72" s="4"/>
      <c r="AE72" s="4"/>
      <c r="AF72" s="4"/>
      <c r="AG72" s="4"/>
      <c r="AH72" s="4"/>
      <c r="AI72" s="4"/>
      <c r="AJ72" s="4"/>
      <c r="AK72" s="4"/>
    </row>
    <row r="73" spans="3:37" ht="20.6" hidden="1" customHeight="1" x14ac:dyDescent="0.35">
      <c r="O73" s="4"/>
      <c r="P73" s="4"/>
      <c r="Q73" s="4"/>
      <c r="R73" s="4"/>
      <c r="S73" s="4"/>
      <c r="T73" s="4"/>
      <c r="Z73" s="4"/>
      <c r="AA73" s="4"/>
      <c r="AB73" s="4"/>
      <c r="AC73" s="4"/>
      <c r="AD73" s="4"/>
      <c r="AE73" s="4"/>
      <c r="AF73" s="4"/>
      <c r="AG73" s="4"/>
      <c r="AH73" s="4"/>
      <c r="AI73" s="4"/>
      <c r="AJ73" s="4"/>
      <c r="AK73" s="4"/>
    </row>
    <row r="74" spans="3:37" ht="20.6" hidden="1" customHeight="1" x14ac:dyDescent="0.35">
      <c r="O74" s="4"/>
      <c r="P74" s="4"/>
      <c r="Q74" s="4"/>
      <c r="R74" s="4"/>
      <c r="S74" s="4"/>
      <c r="T74" s="4"/>
      <c r="Z74" s="4"/>
      <c r="AA74" s="4"/>
      <c r="AB74" s="4"/>
      <c r="AC74" s="4"/>
      <c r="AD74" s="4"/>
      <c r="AE74" s="4"/>
      <c r="AF74" s="4"/>
      <c r="AG74" s="4"/>
      <c r="AH74" s="4"/>
      <c r="AI74" s="4"/>
      <c r="AJ74" s="4"/>
      <c r="AK74" s="4"/>
    </row>
    <row r="75" spans="3:37" ht="20.6" hidden="1" customHeight="1" x14ac:dyDescent="0.35">
      <c r="O75" s="4"/>
      <c r="P75" s="4"/>
      <c r="Q75" s="4"/>
      <c r="R75" s="4"/>
      <c r="S75" s="4"/>
      <c r="T75" s="4"/>
      <c r="Z75" s="4"/>
      <c r="AA75" s="4"/>
      <c r="AB75" s="4"/>
      <c r="AC75" s="4"/>
      <c r="AD75" s="4"/>
      <c r="AE75" s="4"/>
      <c r="AF75" s="4"/>
      <c r="AG75" s="4"/>
      <c r="AH75" s="4"/>
      <c r="AI75" s="4"/>
      <c r="AJ75" s="4"/>
      <c r="AK75" s="4"/>
    </row>
    <row r="76" spans="3:37" ht="20.6" hidden="1" customHeight="1" x14ac:dyDescent="0.35">
      <c r="O76" s="4"/>
      <c r="P76" s="4"/>
      <c r="Q76" s="4"/>
      <c r="R76" s="4"/>
      <c r="S76" s="4"/>
      <c r="T76" s="4"/>
    </row>
    <row r="77" spans="3:37" ht="20.6" hidden="1" customHeight="1" x14ac:dyDescent="0.35">
      <c r="O77" s="4"/>
      <c r="P77" s="4"/>
      <c r="Q77" s="4"/>
      <c r="R77" s="4"/>
      <c r="S77" s="4"/>
      <c r="T77" s="4"/>
    </row>
    <row r="78" spans="3:37" ht="20.6" hidden="1" customHeight="1" x14ac:dyDescent="0.35">
      <c r="O78" s="4"/>
      <c r="P78" s="4"/>
      <c r="Q78" s="4"/>
      <c r="R78" s="4"/>
      <c r="S78" s="4"/>
      <c r="T78" s="4"/>
    </row>
    <row r="79" spans="3:37" ht="20.6" hidden="1" customHeight="1" x14ac:dyDescent="0.35">
      <c r="O79" s="4"/>
      <c r="P79" s="4"/>
      <c r="Q79" s="4"/>
      <c r="R79" s="4"/>
      <c r="S79" s="4"/>
      <c r="T79" s="4"/>
    </row>
    <row r="80" spans="3:37" ht="20.6" hidden="1" customHeight="1" x14ac:dyDescent="0.35">
      <c r="O80" s="4"/>
      <c r="P80" s="4"/>
      <c r="Q80" s="4"/>
      <c r="R80" s="4"/>
      <c r="S80" s="4"/>
      <c r="T80" s="4"/>
    </row>
    <row r="81" spans="15:37" ht="20.6" hidden="1" customHeight="1" x14ac:dyDescent="0.35">
      <c r="O81" s="4"/>
      <c r="P81" s="4"/>
      <c r="Q81" s="4"/>
      <c r="R81" s="4"/>
      <c r="S81" s="4"/>
      <c r="T81" s="4"/>
      <c r="Z81" s="4"/>
      <c r="AA81" s="4"/>
      <c r="AB81" s="4"/>
      <c r="AC81" s="4"/>
      <c r="AD81" s="4"/>
      <c r="AE81" s="4"/>
      <c r="AF81" s="4"/>
      <c r="AG81" s="4"/>
      <c r="AH81" s="4"/>
      <c r="AI81" s="4"/>
      <c r="AJ81" s="4"/>
      <c r="AK81" s="4"/>
    </row>
    <row r="82" spans="15:37" ht="20.6" hidden="1" customHeight="1" x14ac:dyDescent="0.35">
      <c r="O82" s="4"/>
      <c r="P82" s="4"/>
      <c r="Q82" s="4"/>
      <c r="R82" s="4"/>
      <c r="S82" s="4"/>
      <c r="T82" s="4"/>
      <c r="Z82" s="4"/>
      <c r="AA82" s="4"/>
      <c r="AB82" s="4"/>
      <c r="AC82" s="4"/>
      <c r="AD82" s="4"/>
      <c r="AE82" s="4"/>
      <c r="AF82" s="4"/>
      <c r="AG82" s="4"/>
      <c r="AH82" s="4"/>
      <c r="AI82" s="4"/>
      <c r="AJ82" s="4"/>
      <c r="AK82" s="4"/>
    </row>
    <row r="83" spans="15:37" ht="20.6" hidden="1" customHeight="1" x14ac:dyDescent="0.35">
      <c r="O83" s="4"/>
      <c r="P83" s="4"/>
      <c r="Q83" s="4"/>
      <c r="R83" s="4"/>
      <c r="S83" s="4"/>
      <c r="T83" s="4"/>
      <c r="Z83" s="4"/>
      <c r="AA83" s="4"/>
      <c r="AB83" s="4"/>
      <c r="AC83" s="4"/>
      <c r="AD83" s="4"/>
      <c r="AE83" s="4"/>
      <c r="AF83" s="4"/>
      <c r="AG83" s="4"/>
      <c r="AH83" s="4"/>
      <c r="AI83" s="4"/>
      <c r="AJ83" s="4"/>
      <c r="AK83" s="4"/>
    </row>
    <row r="84" spans="15:37" ht="20.6" hidden="1" customHeight="1" x14ac:dyDescent="0.35">
      <c r="O84" s="4"/>
      <c r="P84" s="4"/>
      <c r="Q84" s="4"/>
      <c r="R84" s="4"/>
      <c r="S84" s="4"/>
      <c r="T84" s="4"/>
      <c r="Z84" s="4"/>
      <c r="AA84" s="4"/>
      <c r="AB84" s="4"/>
      <c r="AC84" s="4"/>
      <c r="AD84" s="4"/>
      <c r="AE84" s="4"/>
      <c r="AF84" s="4"/>
      <c r="AG84" s="4"/>
      <c r="AH84" s="4"/>
      <c r="AI84" s="4"/>
      <c r="AJ84" s="4"/>
      <c r="AK84" s="4"/>
    </row>
    <row r="85" spans="15:37" ht="20.6" hidden="1" customHeight="1" x14ac:dyDescent="0.35">
      <c r="O85" s="4"/>
      <c r="P85" s="4"/>
      <c r="Q85" s="4"/>
      <c r="R85" s="4"/>
      <c r="S85" s="4"/>
      <c r="T85" s="4"/>
      <c r="Z85" s="4"/>
      <c r="AA85" s="4"/>
      <c r="AB85" s="4"/>
      <c r="AC85" s="4"/>
      <c r="AD85" s="4"/>
      <c r="AE85" s="4"/>
      <c r="AF85" s="4"/>
      <c r="AG85" s="4"/>
      <c r="AH85" s="4"/>
      <c r="AI85" s="4"/>
      <c r="AJ85" s="4"/>
      <c r="AK85" s="4"/>
    </row>
    <row r="86" spans="15:37" ht="20.6" hidden="1" customHeight="1" x14ac:dyDescent="0.35">
      <c r="O86" s="4"/>
      <c r="P86" s="4"/>
      <c r="Q86" s="4"/>
      <c r="R86" s="4"/>
      <c r="S86" s="4"/>
      <c r="T86" s="4"/>
      <c r="Z86" s="4"/>
      <c r="AA86" s="4"/>
      <c r="AB86" s="4"/>
      <c r="AC86" s="4"/>
      <c r="AD86" s="4"/>
      <c r="AE86" s="4"/>
      <c r="AF86" s="4"/>
      <c r="AG86" s="4"/>
      <c r="AH86" s="4"/>
      <c r="AI86" s="4"/>
      <c r="AJ86" s="4"/>
      <c r="AK86" s="4"/>
    </row>
    <row r="87" spans="15:37" ht="20.6" hidden="1" customHeight="1" x14ac:dyDescent="0.35">
      <c r="O87" s="4"/>
      <c r="P87" s="4"/>
      <c r="Q87" s="4"/>
      <c r="R87" s="4"/>
      <c r="S87" s="4"/>
      <c r="T87" s="4"/>
      <c r="Z87" s="4"/>
      <c r="AA87" s="4"/>
      <c r="AB87" s="4"/>
      <c r="AC87" s="4"/>
      <c r="AD87" s="4"/>
      <c r="AE87" s="4"/>
      <c r="AF87" s="4"/>
      <c r="AG87" s="4"/>
      <c r="AH87" s="4"/>
      <c r="AI87" s="4"/>
      <c r="AJ87" s="4"/>
      <c r="AK87" s="4"/>
    </row>
    <row r="88" spans="15:37" ht="20.6" hidden="1" customHeight="1" x14ac:dyDescent="0.35">
      <c r="O88" s="4"/>
      <c r="P88" s="4"/>
      <c r="Q88" s="4"/>
      <c r="R88" s="4"/>
      <c r="S88" s="4"/>
      <c r="T88" s="4"/>
      <c r="Z88" s="4"/>
      <c r="AA88" s="4"/>
      <c r="AB88" s="4"/>
      <c r="AC88" s="4"/>
      <c r="AD88" s="4"/>
      <c r="AE88" s="4"/>
      <c r="AF88" s="4"/>
      <c r="AG88" s="4"/>
      <c r="AH88" s="4"/>
      <c r="AI88" s="4"/>
      <c r="AJ88" s="4"/>
      <c r="AK88" s="4"/>
    </row>
    <row r="89" spans="15:37" ht="20.6" hidden="1" customHeight="1" x14ac:dyDescent="0.35">
      <c r="O89" s="4"/>
      <c r="P89" s="4"/>
      <c r="Q89" s="4"/>
      <c r="R89" s="4"/>
      <c r="S89" s="4"/>
      <c r="T89" s="4"/>
      <c r="Z89" s="4"/>
      <c r="AA89" s="4"/>
      <c r="AB89" s="4"/>
      <c r="AC89" s="4"/>
      <c r="AD89" s="4"/>
      <c r="AE89" s="4"/>
      <c r="AF89" s="4"/>
      <c r="AG89" s="4"/>
      <c r="AH89" s="4"/>
      <c r="AI89" s="4"/>
      <c r="AJ89" s="4"/>
      <c r="AK89" s="4"/>
    </row>
    <row r="90" spans="15:37" ht="20.6" hidden="1" customHeight="1" x14ac:dyDescent="0.35">
      <c r="O90" s="4"/>
      <c r="P90" s="4"/>
      <c r="Q90" s="4"/>
      <c r="R90" s="4"/>
      <c r="S90" s="4"/>
      <c r="T90" s="4"/>
      <c r="Z90" s="4"/>
      <c r="AA90" s="4"/>
      <c r="AB90" s="4"/>
      <c r="AC90" s="4"/>
      <c r="AD90" s="4"/>
      <c r="AE90" s="4"/>
      <c r="AF90" s="4"/>
      <c r="AG90" s="4"/>
      <c r="AH90" s="4"/>
      <c r="AI90" s="4"/>
      <c r="AJ90" s="4"/>
      <c r="AK90" s="4"/>
    </row>
    <row r="91" spans="15:37" ht="20.6" hidden="1" customHeight="1" x14ac:dyDescent="0.35">
      <c r="O91" s="4"/>
      <c r="P91" s="4"/>
      <c r="Q91" s="4"/>
      <c r="R91" s="4"/>
      <c r="S91" s="4"/>
      <c r="T91" s="4"/>
      <c r="Z91" s="4"/>
      <c r="AA91" s="4"/>
      <c r="AB91" s="4"/>
      <c r="AC91" s="4"/>
      <c r="AD91" s="4"/>
      <c r="AE91" s="4"/>
      <c r="AF91" s="4"/>
      <c r="AG91" s="4"/>
      <c r="AH91" s="4"/>
      <c r="AI91" s="4"/>
      <c r="AJ91" s="4"/>
      <c r="AK91" s="4"/>
    </row>
    <row r="92" spans="15:37" ht="20.6" hidden="1" customHeight="1" x14ac:dyDescent="0.35">
      <c r="O92" s="4"/>
      <c r="P92" s="4"/>
      <c r="Q92" s="4"/>
      <c r="R92" s="4"/>
      <c r="S92" s="4"/>
      <c r="T92" s="4"/>
      <c r="Z92" s="4"/>
      <c r="AA92" s="4"/>
      <c r="AB92" s="4"/>
      <c r="AC92" s="4"/>
      <c r="AD92" s="4"/>
      <c r="AE92" s="4"/>
      <c r="AF92" s="4"/>
      <c r="AG92" s="4"/>
      <c r="AH92" s="4"/>
      <c r="AI92" s="4"/>
      <c r="AJ92" s="4"/>
      <c r="AK92" s="4"/>
    </row>
    <row r="93" spans="15:37" ht="20.6" hidden="1" customHeight="1" x14ac:dyDescent="0.35">
      <c r="O93" s="4"/>
      <c r="P93" s="4"/>
      <c r="Q93" s="4"/>
      <c r="R93" s="4"/>
      <c r="S93" s="4"/>
      <c r="T93" s="4"/>
      <c r="Z93" s="4"/>
      <c r="AA93" s="4"/>
      <c r="AB93" s="4"/>
      <c r="AC93" s="4"/>
      <c r="AD93" s="4"/>
      <c r="AE93" s="4"/>
      <c r="AF93" s="4"/>
      <c r="AG93" s="4"/>
      <c r="AH93" s="4"/>
      <c r="AI93" s="4"/>
      <c r="AJ93" s="4"/>
      <c r="AK93" s="4"/>
    </row>
    <row r="94" spans="15:37" ht="20.6" hidden="1" customHeight="1" x14ac:dyDescent="0.35">
      <c r="O94" s="4"/>
      <c r="P94" s="4"/>
      <c r="Q94" s="4"/>
      <c r="R94" s="4"/>
      <c r="S94" s="4"/>
      <c r="T94" s="4"/>
    </row>
    <row r="95" spans="15:37" ht="20.6" hidden="1" customHeight="1" x14ac:dyDescent="0.35">
      <c r="O95" s="4"/>
      <c r="P95" s="4"/>
      <c r="Q95" s="4"/>
      <c r="R95" s="4"/>
      <c r="S95" s="4"/>
      <c r="T95" s="4"/>
    </row>
    <row r="96" spans="15:37" ht="20.6" hidden="1" customHeight="1" x14ac:dyDescent="0.35">
      <c r="O96" s="4"/>
      <c r="P96" s="4"/>
      <c r="Q96" s="4"/>
      <c r="R96" s="4"/>
      <c r="S96" s="4"/>
      <c r="T96" s="4"/>
    </row>
    <row r="97" spans="15:37" ht="20.6" hidden="1" customHeight="1" x14ac:dyDescent="0.35">
      <c r="O97" s="4"/>
      <c r="P97" s="4"/>
      <c r="Q97" s="4"/>
      <c r="R97" s="4"/>
      <c r="S97" s="4"/>
      <c r="T97" s="4"/>
    </row>
    <row r="98" spans="15:37" ht="20.6" hidden="1" customHeight="1" x14ac:dyDescent="0.35">
      <c r="O98" s="4"/>
      <c r="P98" s="4"/>
      <c r="Q98" s="4"/>
      <c r="R98" s="4"/>
      <c r="S98" s="4"/>
      <c r="T98" s="4"/>
    </row>
    <row r="99" spans="15:37" ht="20.6" hidden="1" customHeight="1" x14ac:dyDescent="0.35">
      <c r="O99" s="4"/>
      <c r="P99" s="4"/>
      <c r="Q99" s="4"/>
      <c r="R99" s="4"/>
      <c r="S99" s="4"/>
      <c r="T99" s="4"/>
      <c r="Z99" s="4"/>
      <c r="AA99" s="4"/>
      <c r="AB99" s="4"/>
      <c r="AC99" s="4"/>
      <c r="AD99" s="4"/>
      <c r="AE99" s="4"/>
      <c r="AF99" s="4"/>
      <c r="AG99" s="4"/>
      <c r="AH99" s="4"/>
      <c r="AI99" s="4"/>
      <c r="AJ99" s="4"/>
      <c r="AK99" s="4"/>
    </row>
    <row r="100" spans="15:37" ht="20.6" hidden="1" customHeight="1" x14ac:dyDescent="0.35">
      <c r="O100" s="4"/>
      <c r="P100" s="4"/>
      <c r="Q100" s="4"/>
      <c r="R100" s="4"/>
      <c r="S100" s="4"/>
      <c r="T100" s="4"/>
      <c r="Z100" s="4"/>
      <c r="AA100" s="4"/>
      <c r="AB100" s="4"/>
      <c r="AC100" s="4"/>
      <c r="AD100" s="4"/>
      <c r="AE100" s="4"/>
      <c r="AF100" s="4"/>
      <c r="AG100" s="4"/>
      <c r="AH100" s="4"/>
      <c r="AI100" s="4"/>
      <c r="AJ100" s="4"/>
      <c r="AK100" s="4"/>
    </row>
    <row r="101" spans="15:37" ht="20.6" hidden="1" customHeight="1" x14ac:dyDescent="0.35">
      <c r="O101" s="4"/>
      <c r="P101" s="4"/>
      <c r="Q101" s="4"/>
      <c r="R101" s="4"/>
      <c r="S101" s="4"/>
      <c r="T101" s="4"/>
      <c r="Z101" s="4"/>
      <c r="AA101" s="4"/>
      <c r="AB101" s="4"/>
      <c r="AC101" s="4"/>
      <c r="AD101" s="4"/>
      <c r="AE101" s="4"/>
      <c r="AF101" s="4"/>
      <c r="AG101" s="4"/>
      <c r="AH101" s="4"/>
      <c r="AI101" s="4"/>
      <c r="AJ101" s="4"/>
      <c r="AK101" s="4"/>
    </row>
    <row r="102" spans="15:37" ht="20.6" hidden="1" customHeight="1" x14ac:dyDescent="0.35">
      <c r="O102" s="4"/>
      <c r="P102" s="4"/>
      <c r="Q102" s="4"/>
      <c r="R102" s="4"/>
      <c r="S102" s="4"/>
      <c r="T102" s="4"/>
      <c r="Z102" s="4"/>
      <c r="AA102" s="4"/>
      <c r="AB102" s="4"/>
      <c r="AC102" s="4"/>
      <c r="AD102" s="4"/>
      <c r="AE102" s="4"/>
      <c r="AF102" s="4"/>
      <c r="AG102" s="4"/>
      <c r="AH102" s="4"/>
      <c r="AI102" s="4"/>
      <c r="AJ102" s="4"/>
      <c r="AK102" s="4"/>
    </row>
    <row r="103" spans="15:37" ht="20.6" hidden="1" customHeight="1" x14ac:dyDescent="0.35">
      <c r="O103" s="4"/>
      <c r="P103" s="4"/>
      <c r="Q103" s="4"/>
      <c r="R103" s="4"/>
      <c r="S103" s="4"/>
      <c r="T103" s="4"/>
      <c r="Z103" s="4"/>
      <c r="AA103" s="4"/>
      <c r="AB103" s="4"/>
      <c r="AC103" s="4"/>
      <c r="AD103" s="4"/>
      <c r="AE103" s="4"/>
      <c r="AF103" s="4"/>
      <c r="AG103" s="4"/>
      <c r="AH103" s="4"/>
      <c r="AI103" s="4"/>
      <c r="AJ103" s="4"/>
      <c r="AK103" s="4"/>
    </row>
    <row r="104" spans="15:37" ht="20.6" hidden="1" customHeight="1" x14ac:dyDescent="0.35">
      <c r="O104" s="4"/>
      <c r="P104" s="4"/>
      <c r="Q104" s="4"/>
      <c r="R104" s="4"/>
      <c r="S104" s="4"/>
      <c r="T104" s="4"/>
      <c r="Z104" s="4"/>
      <c r="AA104" s="4"/>
      <c r="AB104" s="4"/>
      <c r="AC104" s="4"/>
      <c r="AD104" s="4"/>
      <c r="AE104" s="4"/>
      <c r="AF104" s="4"/>
      <c r="AG104" s="4"/>
      <c r="AH104" s="4"/>
      <c r="AI104" s="4"/>
      <c r="AJ104" s="4"/>
      <c r="AK104" s="4"/>
    </row>
    <row r="105" spans="15:37" ht="20.6" hidden="1" customHeight="1" x14ac:dyDescent="0.35">
      <c r="O105" s="4"/>
      <c r="P105" s="4"/>
      <c r="Q105" s="4"/>
      <c r="R105" s="4"/>
      <c r="S105" s="4"/>
      <c r="T105" s="4"/>
      <c r="Z105" s="4"/>
      <c r="AA105" s="4"/>
      <c r="AB105" s="4"/>
      <c r="AC105" s="4"/>
      <c r="AD105" s="4"/>
      <c r="AE105" s="4"/>
      <c r="AF105" s="4"/>
      <c r="AG105" s="4"/>
      <c r="AH105" s="4"/>
      <c r="AI105" s="4"/>
      <c r="AJ105" s="4"/>
      <c r="AK105" s="4"/>
    </row>
    <row r="106" spans="15:37" ht="20.6" hidden="1" customHeight="1" x14ac:dyDescent="0.35">
      <c r="O106" s="4"/>
      <c r="P106" s="4"/>
      <c r="Q106" s="4"/>
      <c r="R106" s="4"/>
      <c r="S106" s="4"/>
      <c r="T106" s="4"/>
      <c r="Z106" s="4"/>
      <c r="AA106" s="4"/>
      <c r="AB106" s="4"/>
      <c r="AC106" s="4"/>
      <c r="AD106" s="4"/>
      <c r="AE106" s="4"/>
      <c r="AF106" s="4"/>
      <c r="AG106" s="4"/>
      <c r="AH106" s="4"/>
      <c r="AI106" s="4"/>
      <c r="AJ106" s="4"/>
      <c r="AK106" s="4"/>
    </row>
    <row r="107" spans="15:37" ht="20.6" hidden="1" customHeight="1" x14ac:dyDescent="0.35">
      <c r="O107" s="4"/>
      <c r="P107" s="4"/>
      <c r="Q107" s="4"/>
      <c r="R107" s="4"/>
      <c r="S107" s="4"/>
      <c r="T107" s="4"/>
      <c r="Z107" s="4"/>
      <c r="AA107" s="4"/>
      <c r="AB107" s="4"/>
      <c r="AC107" s="4"/>
      <c r="AD107" s="4"/>
      <c r="AE107" s="4"/>
      <c r="AF107" s="4"/>
      <c r="AG107" s="4"/>
      <c r="AH107" s="4"/>
      <c r="AI107" s="4"/>
      <c r="AJ107" s="4"/>
      <c r="AK107" s="4"/>
    </row>
    <row r="108" spans="15:37" ht="20.6" hidden="1" customHeight="1" x14ac:dyDescent="0.35">
      <c r="O108" s="4"/>
      <c r="P108" s="4"/>
      <c r="Q108" s="4"/>
      <c r="R108" s="4"/>
      <c r="S108" s="4"/>
      <c r="T108" s="4"/>
      <c r="Z108" s="4"/>
      <c r="AA108" s="4"/>
      <c r="AB108" s="4"/>
      <c r="AC108" s="4"/>
      <c r="AD108" s="4"/>
      <c r="AE108" s="4"/>
      <c r="AF108" s="4"/>
      <c r="AG108" s="4"/>
      <c r="AH108" s="4"/>
      <c r="AI108" s="4"/>
      <c r="AJ108" s="4"/>
      <c r="AK108" s="4"/>
    </row>
    <row r="109" spans="15:37" ht="20.6" hidden="1" customHeight="1" x14ac:dyDescent="0.35">
      <c r="O109" s="4"/>
      <c r="P109" s="4"/>
      <c r="Q109" s="4"/>
      <c r="R109" s="4"/>
      <c r="S109" s="4"/>
      <c r="T109" s="4"/>
      <c r="Z109" s="4"/>
      <c r="AA109" s="4"/>
      <c r="AB109" s="4"/>
      <c r="AC109" s="4"/>
      <c r="AD109" s="4"/>
      <c r="AE109" s="4"/>
      <c r="AF109" s="4"/>
      <c r="AG109" s="4"/>
      <c r="AH109" s="4"/>
      <c r="AI109" s="4"/>
      <c r="AJ109" s="4"/>
      <c r="AK109" s="4"/>
    </row>
    <row r="110" spans="15:37" ht="20.6" hidden="1" customHeight="1" x14ac:dyDescent="0.35">
      <c r="O110" s="4"/>
      <c r="P110" s="4"/>
      <c r="Q110" s="4"/>
      <c r="R110" s="4"/>
      <c r="S110" s="4"/>
      <c r="T110" s="4"/>
      <c r="Z110" s="4"/>
      <c r="AA110" s="4"/>
      <c r="AB110" s="4"/>
      <c r="AC110" s="4"/>
      <c r="AD110" s="4"/>
      <c r="AE110" s="4"/>
      <c r="AF110" s="4"/>
      <c r="AG110" s="4"/>
      <c r="AH110" s="4"/>
      <c r="AI110" s="4"/>
      <c r="AJ110" s="4"/>
      <c r="AK110" s="4"/>
    </row>
    <row r="111" spans="15:37" ht="20.6" hidden="1" customHeight="1" x14ac:dyDescent="0.35">
      <c r="O111" s="4"/>
      <c r="P111" s="4"/>
      <c r="Q111" s="4"/>
      <c r="R111" s="4"/>
      <c r="S111" s="4"/>
      <c r="T111" s="4"/>
      <c r="Z111" s="4"/>
      <c r="AA111" s="4"/>
      <c r="AB111" s="4"/>
      <c r="AC111" s="4"/>
      <c r="AD111" s="4"/>
      <c r="AE111" s="4"/>
      <c r="AF111" s="4"/>
      <c r="AG111" s="4"/>
      <c r="AH111" s="4"/>
      <c r="AI111" s="4"/>
      <c r="AJ111" s="4"/>
      <c r="AK111" s="4"/>
    </row>
    <row r="112" spans="15:37" ht="20.6" hidden="1" customHeight="1" x14ac:dyDescent="0.35">
      <c r="O112" s="4"/>
      <c r="P112" s="4"/>
      <c r="Q112" s="4"/>
      <c r="R112" s="4"/>
      <c r="S112" s="4"/>
      <c r="T112" s="4"/>
    </row>
    <row r="113" spans="15:37" ht="20.6" hidden="1" customHeight="1" x14ac:dyDescent="0.35">
      <c r="O113" s="4"/>
      <c r="P113" s="4"/>
      <c r="Q113" s="4"/>
      <c r="R113" s="4"/>
      <c r="S113" s="4"/>
      <c r="T113" s="4"/>
    </row>
    <row r="114" spans="15:37" ht="20.6" hidden="1" customHeight="1" x14ac:dyDescent="0.35">
      <c r="O114" s="4"/>
      <c r="P114" s="4"/>
      <c r="Q114" s="4"/>
      <c r="R114" s="4"/>
      <c r="S114" s="4"/>
      <c r="T114" s="4"/>
    </row>
    <row r="115" spans="15:37" ht="20.6" hidden="1" customHeight="1" x14ac:dyDescent="0.35">
      <c r="O115" s="4"/>
      <c r="P115" s="4"/>
      <c r="Q115" s="4"/>
      <c r="R115" s="4"/>
      <c r="S115" s="4"/>
      <c r="T115" s="4"/>
    </row>
    <row r="116" spans="15:37" ht="20.6" hidden="1" customHeight="1" x14ac:dyDescent="0.35">
      <c r="O116" s="4"/>
      <c r="P116" s="4"/>
      <c r="Q116" s="4"/>
      <c r="R116" s="4"/>
      <c r="S116" s="4"/>
      <c r="T116" s="4"/>
    </row>
    <row r="117" spans="15:37" ht="20.6" hidden="1" customHeight="1" x14ac:dyDescent="0.35">
      <c r="O117" s="4"/>
      <c r="P117" s="4"/>
      <c r="Q117" s="4"/>
      <c r="R117" s="4"/>
      <c r="S117" s="4"/>
      <c r="T117" s="4"/>
      <c r="Z117" s="4"/>
      <c r="AA117" s="4"/>
      <c r="AB117" s="4"/>
      <c r="AC117" s="4"/>
      <c r="AD117" s="4"/>
      <c r="AE117" s="4"/>
      <c r="AF117" s="4"/>
      <c r="AG117" s="4"/>
      <c r="AH117" s="4"/>
      <c r="AI117" s="4"/>
      <c r="AJ117" s="4"/>
      <c r="AK117" s="4"/>
    </row>
    <row r="118" spans="15:37" ht="20.6" hidden="1" customHeight="1" x14ac:dyDescent="0.35">
      <c r="O118" s="4"/>
      <c r="P118" s="4"/>
      <c r="Q118" s="4"/>
      <c r="R118" s="4"/>
      <c r="S118" s="4"/>
      <c r="T118" s="4"/>
      <c r="Z118" s="4"/>
      <c r="AA118" s="4"/>
      <c r="AB118" s="4"/>
      <c r="AC118" s="4"/>
      <c r="AD118" s="4"/>
      <c r="AE118" s="4"/>
      <c r="AF118" s="4"/>
      <c r="AG118" s="4"/>
      <c r="AH118" s="4"/>
      <c r="AI118" s="4"/>
      <c r="AJ118" s="4"/>
      <c r="AK118" s="4"/>
    </row>
    <row r="119" spans="15:37" ht="20.6" hidden="1" customHeight="1" x14ac:dyDescent="0.35">
      <c r="O119" s="4"/>
      <c r="P119" s="4"/>
      <c r="Q119" s="4"/>
      <c r="R119" s="4"/>
      <c r="S119" s="4"/>
      <c r="T119" s="4"/>
      <c r="Z119" s="4"/>
      <c r="AA119" s="4"/>
      <c r="AB119" s="4"/>
      <c r="AC119" s="4"/>
      <c r="AD119" s="4"/>
      <c r="AE119" s="4"/>
      <c r="AF119" s="4"/>
      <c r="AG119" s="4"/>
      <c r="AH119" s="4"/>
      <c r="AI119" s="4"/>
      <c r="AJ119" s="4"/>
      <c r="AK119" s="4"/>
    </row>
    <row r="120" spans="15:37" ht="20.6" hidden="1" customHeight="1" x14ac:dyDescent="0.35">
      <c r="O120" s="4"/>
      <c r="P120" s="4"/>
      <c r="Q120" s="4"/>
      <c r="R120" s="4"/>
      <c r="S120" s="4"/>
      <c r="T120" s="4"/>
      <c r="Z120" s="4"/>
      <c r="AA120" s="4"/>
      <c r="AB120" s="4"/>
      <c r="AC120" s="4"/>
      <c r="AD120" s="4"/>
      <c r="AE120" s="4"/>
      <c r="AF120" s="4"/>
      <c r="AG120" s="4"/>
      <c r="AH120" s="4"/>
      <c r="AI120" s="4"/>
      <c r="AJ120" s="4"/>
      <c r="AK120" s="4"/>
    </row>
    <row r="121" spans="15:37" ht="20.6" hidden="1" customHeight="1" x14ac:dyDescent="0.35">
      <c r="O121" s="4"/>
      <c r="P121" s="4"/>
      <c r="Q121" s="4"/>
      <c r="R121" s="4"/>
      <c r="S121" s="4"/>
      <c r="T121" s="4"/>
      <c r="Z121" s="4"/>
      <c r="AA121" s="4"/>
      <c r="AB121" s="4"/>
      <c r="AC121" s="4"/>
      <c r="AD121" s="4"/>
      <c r="AE121" s="4"/>
      <c r="AF121" s="4"/>
      <c r="AG121" s="4"/>
      <c r="AH121" s="4"/>
      <c r="AI121" s="4"/>
      <c r="AJ121" s="4"/>
      <c r="AK121" s="4"/>
    </row>
    <row r="122" spans="15:37" ht="20.6" hidden="1" customHeight="1" x14ac:dyDescent="0.35">
      <c r="O122" s="4"/>
      <c r="P122" s="4"/>
      <c r="Q122" s="4"/>
      <c r="R122" s="4"/>
      <c r="S122" s="4"/>
      <c r="T122" s="4"/>
      <c r="Z122" s="4"/>
      <c r="AA122" s="4"/>
      <c r="AB122" s="4"/>
      <c r="AC122" s="4"/>
      <c r="AD122" s="4"/>
      <c r="AE122" s="4"/>
      <c r="AF122" s="4"/>
      <c r="AG122" s="4"/>
      <c r="AH122" s="4"/>
      <c r="AI122" s="4"/>
      <c r="AJ122" s="4"/>
      <c r="AK122" s="4"/>
    </row>
    <row r="123" spans="15:37" ht="20.6" hidden="1" customHeight="1" x14ac:dyDescent="0.35">
      <c r="O123" s="4"/>
      <c r="P123" s="4"/>
      <c r="Q123" s="4"/>
      <c r="R123" s="4"/>
      <c r="S123" s="4"/>
      <c r="T123" s="4"/>
      <c r="Z123" s="4"/>
      <c r="AA123" s="4"/>
      <c r="AB123" s="4"/>
      <c r="AC123" s="4"/>
      <c r="AD123" s="4"/>
      <c r="AE123" s="4"/>
      <c r="AF123" s="4"/>
      <c r="AG123" s="4"/>
      <c r="AH123" s="4"/>
      <c r="AI123" s="4"/>
      <c r="AJ123" s="4"/>
      <c r="AK123" s="4"/>
    </row>
    <row r="124" spans="15:37" ht="20.6" hidden="1" customHeight="1" x14ac:dyDescent="0.35">
      <c r="O124" s="4"/>
      <c r="P124" s="4"/>
      <c r="Q124" s="4"/>
      <c r="R124" s="4"/>
      <c r="S124" s="4"/>
      <c r="T124" s="4"/>
      <c r="Z124" s="4"/>
      <c r="AA124" s="4"/>
      <c r="AB124" s="4"/>
      <c r="AC124" s="4"/>
      <c r="AD124" s="4"/>
      <c r="AE124" s="4"/>
      <c r="AF124" s="4"/>
      <c r="AG124" s="4"/>
      <c r="AH124" s="4"/>
      <c r="AI124" s="4"/>
      <c r="AJ124" s="4"/>
      <c r="AK124" s="4"/>
    </row>
    <row r="125" spans="15:37" ht="20.6" hidden="1" customHeight="1" x14ac:dyDescent="0.35">
      <c r="O125" s="4"/>
      <c r="P125" s="4"/>
      <c r="Q125" s="4"/>
      <c r="R125" s="4"/>
      <c r="S125" s="4"/>
      <c r="T125" s="4"/>
      <c r="Z125" s="4"/>
      <c r="AA125" s="4"/>
      <c r="AB125" s="4"/>
      <c r="AC125" s="4"/>
      <c r="AD125" s="4"/>
      <c r="AE125" s="4"/>
      <c r="AF125" s="4"/>
      <c r="AG125" s="4"/>
      <c r="AH125" s="4"/>
      <c r="AI125" s="4"/>
      <c r="AJ125" s="4"/>
      <c r="AK125" s="4"/>
    </row>
    <row r="126" spans="15:37" ht="20.6" hidden="1" customHeight="1" x14ac:dyDescent="0.35">
      <c r="O126" s="4"/>
      <c r="P126" s="4"/>
      <c r="Q126" s="4"/>
      <c r="R126" s="4"/>
      <c r="S126" s="4"/>
      <c r="T126" s="4"/>
      <c r="Z126" s="4"/>
      <c r="AA126" s="4"/>
      <c r="AB126" s="4"/>
      <c r="AC126" s="4"/>
      <c r="AD126" s="4"/>
      <c r="AE126" s="4"/>
      <c r="AF126" s="4"/>
      <c r="AG126" s="4"/>
      <c r="AH126" s="4"/>
      <c r="AI126" s="4"/>
      <c r="AJ126" s="4"/>
      <c r="AK126" s="4"/>
    </row>
    <row r="127" spans="15:37" ht="20.6" hidden="1" customHeight="1" x14ac:dyDescent="0.35">
      <c r="O127" s="4"/>
      <c r="P127" s="4"/>
      <c r="Q127" s="4"/>
      <c r="R127" s="4"/>
      <c r="S127" s="4"/>
      <c r="T127" s="4"/>
      <c r="Z127" s="4"/>
      <c r="AA127" s="4"/>
      <c r="AB127" s="4"/>
      <c r="AC127" s="4"/>
      <c r="AD127" s="4"/>
      <c r="AE127" s="4"/>
      <c r="AF127" s="4"/>
      <c r="AG127" s="4"/>
      <c r="AH127" s="4"/>
      <c r="AI127" s="4"/>
      <c r="AJ127" s="4"/>
      <c r="AK127" s="4"/>
    </row>
    <row r="128" spans="15:37" ht="20.6" hidden="1" customHeight="1" x14ac:dyDescent="0.35">
      <c r="O128" s="4"/>
      <c r="P128" s="4"/>
      <c r="Q128" s="4"/>
      <c r="R128" s="4"/>
      <c r="S128" s="4"/>
      <c r="T128" s="4"/>
      <c r="Z128" s="4"/>
      <c r="AA128" s="4"/>
      <c r="AB128" s="4"/>
      <c r="AC128" s="4"/>
      <c r="AD128" s="4"/>
      <c r="AE128" s="4"/>
      <c r="AF128" s="4"/>
      <c r="AG128" s="4"/>
      <c r="AH128" s="4"/>
      <c r="AI128" s="4"/>
      <c r="AJ128" s="4"/>
      <c r="AK128" s="4"/>
    </row>
    <row r="129" spans="15:37" ht="20.6" hidden="1" customHeight="1" x14ac:dyDescent="0.35">
      <c r="O129" s="4"/>
      <c r="P129" s="4"/>
      <c r="Q129" s="4"/>
      <c r="R129" s="4"/>
      <c r="S129" s="4"/>
      <c r="T129" s="4"/>
      <c r="Z129" s="4"/>
      <c r="AA129" s="4"/>
      <c r="AB129" s="4"/>
      <c r="AC129" s="4"/>
      <c r="AD129" s="4"/>
      <c r="AE129" s="4"/>
      <c r="AF129" s="4"/>
      <c r="AG129" s="4"/>
      <c r="AH129" s="4"/>
      <c r="AI129" s="4"/>
      <c r="AJ129" s="4"/>
      <c r="AK129" s="4"/>
    </row>
    <row r="130" spans="15:37" ht="20.6" hidden="1" customHeight="1" x14ac:dyDescent="0.35">
      <c r="O130" s="4"/>
      <c r="P130" s="4"/>
      <c r="Q130" s="4"/>
      <c r="R130" s="4"/>
      <c r="S130" s="4"/>
      <c r="T130" s="4"/>
    </row>
    <row r="131" spans="15:37" ht="20.6" hidden="1" customHeight="1" x14ac:dyDescent="0.35">
      <c r="O131" s="4"/>
      <c r="P131" s="4"/>
      <c r="Q131" s="4"/>
      <c r="R131" s="4"/>
      <c r="S131" s="4"/>
      <c r="T131" s="4"/>
    </row>
    <row r="132" spans="15:37" ht="20.6" hidden="1" customHeight="1" x14ac:dyDescent="0.35">
      <c r="O132" s="4"/>
      <c r="P132" s="4"/>
      <c r="Q132" s="4"/>
      <c r="R132" s="4"/>
      <c r="S132" s="4"/>
      <c r="T132" s="4"/>
    </row>
    <row r="133" spans="15:37" ht="20.6" hidden="1" customHeight="1" x14ac:dyDescent="0.35">
      <c r="O133" s="4"/>
      <c r="P133" s="4"/>
      <c r="Q133" s="4"/>
      <c r="R133" s="4"/>
      <c r="S133" s="4"/>
      <c r="T133" s="4"/>
    </row>
    <row r="134" spans="15:37" ht="20.6" hidden="1" customHeight="1" x14ac:dyDescent="0.35">
      <c r="O134" s="4"/>
      <c r="P134" s="4"/>
      <c r="Q134" s="4"/>
      <c r="R134" s="4"/>
      <c r="S134" s="4"/>
      <c r="T134" s="4"/>
    </row>
    <row r="135" spans="15:37" ht="20.6" hidden="1" customHeight="1" x14ac:dyDescent="0.35">
      <c r="O135" s="4"/>
      <c r="P135" s="4"/>
      <c r="Q135" s="4"/>
      <c r="R135" s="4"/>
      <c r="S135" s="4"/>
      <c r="T135" s="4"/>
      <c r="Z135" s="4"/>
      <c r="AA135" s="4"/>
      <c r="AB135" s="4"/>
      <c r="AC135" s="4"/>
      <c r="AD135" s="4"/>
      <c r="AE135" s="4"/>
      <c r="AF135" s="4"/>
      <c r="AG135" s="4"/>
      <c r="AH135" s="4"/>
      <c r="AI135" s="4"/>
      <c r="AJ135" s="4"/>
      <c r="AK135" s="4"/>
    </row>
    <row r="136" spans="15:37" ht="20.6" hidden="1" customHeight="1" x14ac:dyDescent="0.35">
      <c r="O136" s="4"/>
      <c r="P136" s="4"/>
      <c r="Q136" s="4"/>
      <c r="R136" s="4"/>
      <c r="S136" s="4"/>
      <c r="T136" s="4"/>
      <c r="Z136" s="4"/>
      <c r="AA136" s="4"/>
      <c r="AB136" s="4"/>
      <c r="AC136" s="4"/>
      <c r="AD136" s="4"/>
      <c r="AE136" s="4"/>
      <c r="AF136" s="4"/>
      <c r="AG136" s="4"/>
      <c r="AH136" s="4"/>
      <c r="AI136" s="4"/>
      <c r="AJ136" s="4"/>
      <c r="AK136" s="4"/>
    </row>
    <row r="137" spans="15:37" ht="20.6" hidden="1" customHeight="1" x14ac:dyDescent="0.35">
      <c r="O137" s="4"/>
      <c r="P137" s="4"/>
      <c r="Q137" s="4"/>
      <c r="R137" s="4"/>
      <c r="S137" s="4"/>
      <c r="T137" s="4"/>
      <c r="Z137" s="4"/>
      <c r="AA137" s="4"/>
      <c r="AB137" s="4"/>
      <c r="AC137" s="4"/>
      <c r="AD137" s="4"/>
      <c r="AE137" s="4"/>
      <c r="AF137" s="4"/>
      <c r="AG137" s="4"/>
      <c r="AH137" s="4"/>
      <c r="AI137" s="4"/>
      <c r="AJ137" s="4"/>
      <c r="AK137" s="4"/>
    </row>
    <row r="138" spans="15:37" ht="20.6" hidden="1" customHeight="1" x14ac:dyDescent="0.35">
      <c r="O138" s="4"/>
      <c r="P138" s="4"/>
      <c r="Q138" s="4"/>
      <c r="R138" s="4"/>
      <c r="S138" s="4"/>
      <c r="T138" s="4"/>
      <c r="Z138" s="4"/>
      <c r="AA138" s="4"/>
      <c r="AB138" s="4"/>
      <c r="AC138" s="4"/>
      <c r="AD138" s="4"/>
      <c r="AE138" s="4"/>
      <c r="AF138" s="4"/>
      <c r="AG138" s="4"/>
      <c r="AH138" s="4"/>
      <c r="AI138" s="4"/>
      <c r="AJ138" s="4"/>
      <c r="AK138" s="4"/>
    </row>
    <row r="139" spans="15:37" ht="20.6" hidden="1" customHeight="1" x14ac:dyDescent="0.35">
      <c r="O139" s="4"/>
      <c r="P139" s="4"/>
      <c r="Q139" s="4"/>
      <c r="R139" s="4"/>
      <c r="S139" s="4"/>
      <c r="T139" s="4"/>
      <c r="Z139" s="4"/>
      <c r="AA139" s="4"/>
      <c r="AB139" s="4"/>
      <c r="AC139" s="4"/>
      <c r="AD139" s="4"/>
      <c r="AE139" s="4"/>
      <c r="AF139" s="4"/>
      <c r="AG139" s="4"/>
      <c r="AH139" s="4"/>
      <c r="AI139" s="4"/>
      <c r="AJ139" s="4"/>
      <c r="AK139" s="4"/>
    </row>
    <row r="140" spans="15:37" ht="20.6" hidden="1" customHeight="1" x14ac:dyDescent="0.35">
      <c r="O140" s="4"/>
      <c r="P140" s="4"/>
      <c r="Q140" s="4"/>
      <c r="R140" s="4"/>
      <c r="S140" s="4"/>
      <c r="T140" s="4"/>
      <c r="Z140" s="4"/>
      <c r="AA140" s="4"/>
      <c r="AB140" s="4"/>
      <c r="AC140" s="4"/>
      <c r="AD140" s="4"/>
      <c r="AE140" s="4"/>
      <c r="AF140" s="4"/>
      <c r="AG140" s="4"/>
      <c r="AH140" s="4"/>
      <c r="AI140" s="4"/>
      <c r="AJ140" s="4"/>
      <c r="AK140" s="4"/>
    </row>
    <row r="141" spans="15:37" ht="20.6" hidden="1" customHeight="1" x14ac:dyDescent="0.35">
      <c r="O141" s="4"/>
      <c r="P141" s="4"/>
      <c r="Q141" s="4"/>
      <c r="R141" s="4"/>
      <c r="S141" s="4"/>
      <c r="T141" s="4"/>
      <c r="Z141" s="4"/>
      <c r="AA141" s="4"/>
      <c r="AB141" s="4"/>
      <c r="AC141" s="4"/>
      <c r="AD141" s="4"/>
      <c r="AE141" s="4"/>
      <c r="AF141" s="4"/>
      <c r="AG141" s="4"/>
      <c r="AH141" s="4"/>
      <c r="AI141" s="4"/>
      <c r="AJ141" s="4"/>
      <c r="AK141" s="4"/>
    </row>
    <row r="142" spans="15:37" ht="20.6" hidden="1" customHeight="1" x14ac:dyDescent="0.35">
      <c r="O142" s="4"/>
      <c r="P142" s="4"/>
      <c r="Q142" s="4"/>
      <c r="R142" s="4"/>
      <c r="S142" s="4"/>
      <c r="T142" s="4"/>
      <c r="Z142" s="4"/>
      <c r="AA142" s="4"/>
      <c r="AB142" s="4"/>
      <c r="AC142" s="4"/>
      <c r="AD142" s="4"/>
      <c r="AE142" s="4"/>
      <c r="AF142" s="4"/>
      <c r="AG142" s="4"/>
      <c r="AH142" s="4"/>
      <c r="AI142" s="4"/>
      <c r="AJ142" s="4"/>
      <c r="AK142" s="4"/>
    </row>
    <row r="143" spans="15:37" ht="20.6" hidden="1" customHeight="1" x14ac:dyDescent="0.35">
      <c r="O143" s="4"/>
      <c r="P143" s="4"/>
      <c r="Q143" s="4"/>
      <c r="R143" s="4"/>
      <c r="S143" s="4"/>
      <c r="T143" s="4"/>
      <c r="Z143" s="4"/>
      <c r="AA143" s="4"/>
      <c r="AB143" s="4"/>
      <c r="AC143" s="4"/>
      <c r="AD143" s="4"/>
      <c r="AE143" s="4"/>
      <c r="AF143" s="4"/>
      <c r="AG143" s="4"/>
      <c r="AH143" s="4"/>
      <c r="AI143" s="4"/>
      <c r="AJ143" s="4"/>
      <c r="AK143" s="4"/>
    </row>
    <row r="144" spans="15:37" ht="20.6" hidden="1" customHeight="1" x14ac:dyDescent="0.35">
      <c r="O144" s="4"/>
      <c r="P144" s="4"/>
      <c r="Q144" s="4"/>
      <c r="R144" s="4"/>
      <c r="S144" s="4"/>
      <c r="T144" s="4"/>
      <c r="Z144" s="4"/>
      <c r="AA144" s="4"/>
      <c r="AB144" s="4"/>
      <c r="AC144" s="4"/>
      <c r="AD144" s="4"/>
      <c r="AE144" s="4"/>
      <c r="AF144" s="4"/>
      <c r="AG144" s="4"/>
      <c r="AH144" s="4"/>
      <c r="AI144" s="4"/>
      <c r="AJ144" s="4"/>
      <c r="AK144" s="4"/>
    </row>
    <row r="145" spans="15:37" ht="20.6" hidden="1" customHeight="1" x14ac:dyDescent="0.35">
      <c r="O145" s="4"/>
      <c r="P145" s="4"/>
      <c r="Q145" s="4"/>
      <c r="R145" s="4"/>
      <c r="S145" s="4"/>
      <c r="T145" s="4"/>
      <c r="Z145" s="4"/>
      <c r="AA145" s="4"/>
      <c r="AB145" s="4"/>
      <c r="AC145" s="4"/>
      <c r="AD145" s="4"/>
      <c r="AE145" s="4"/>
      <c r="AF145" s="4"/>
      <c r="AG145" s="4"/>
      <c r="AH145" s="4"/>
      <c r="AI145" s="4"/>
      <c r="AJ145" s="4"/>
      <c r="AK145" s="4"/>
    </row>
    <row r="146" spans="15:37" ht="20.6" hidden="1" customHeight="1" x14ac:dyDescent="0.35">
      <c r="O146" s="4"/>
      <c r="P146" s="4"/>
      <c r="Q146" s="4"/>
      <c r="R146" s="4"/>
      <c r="S146" s="4"/>
      <c r="T146" s="4"/>
      <c r="Z146" s="4"/>
      <c r="AA146" s="4"/>
      <c r="AB146" s="4"/>
      <c r="AC146" s="4"/>
      <c r="AD146" s="4"/>
      <c r="AE146" s="4"/>
      <c r="AF146" s="4"/>
      <c r="AG146" s="4"/>
      <c r="AH146" s="4"/>
      <c r="AI146" s="4"/>
      <c r="AJ146" s="4"/>
      <c r="AK146" s="4"/>
    </row>
    <row r="147" spans="15:37" ht="20.6" hidden="1" customHeight="1" x14ac:dyDescent="0.35">
      <c r="O147" s="4"/>
      <c r="P147" s="4"/>
      <c r="Q147" s="4"/>
      <c r="R147" s="4"/>
      <c r="S147" s="4"/>
      <c r="T147" s="4"/>
      <c r="Z147" s="4"/>
      <c r="AA147" s="4"/>
      <c r="AB147" s="4"/>
      <c r="AC147" s="4"/>
      <c r="AD147" s="4"/>
      <c r="AE147" s="4"/>
      <c r="AF147" s="4"/>
      <c r="AG147" s="4"/>
      <c r="AH147" s="4"/>
      <c r="AI147" s="4"/>
      <c r="AJ147" s="4"/>
      <c r="AK147" s="4"/>
    </row>
    <row r="148" spans="15:37" ht="20.6" hidden="1" customHeight="1" x14ac:dyDescent="0.35">
      <c r="O148" s="4"/>
      <c r="P148" s="4"/>
      <c r="Q148" s="4"/>
      <c r="R148" s="4"/>
      <c r="S148" s="4"/>
      <c r="T148" s="4"/>
    </row>
    <row r="149" spans="15:37" ht="20.6" hidden="1" customHeight="1" x14ac:dyDescent="0.35">
      <c r="O149" s="4"/>
      <c r="P149" s="4"/>
      <c r="Q149" s="4"/>
      <c r="R149" s="4"/>
      <c r="S149" s="4"/>
      <c r="T149" s="4"/>
    </row>
    <row r="150" spans="15:37" ht="20.6" hidden="1" customHeight="1" x14ac:dyDescent="0.35">
      <c r="O150" s="4"/>
      <c r="P150" s="4"/>
      <c r="Q150" s="4"/>
      <c r="R150" s="4"/>
      <c r="S150" s="4"/>
      <c r="T150" s="4"/>
    </row>
    <row r="151" spans="15:37" ht="20.6" hidden="1" customHeight="1" x14ac:dyDescent="0.35">
      <c r="O151" s="4"/>
      <c r="P151" s="4"/>
      <c r="Q151" s="4"/>
      <c r="R151" s="4"/>
      <c r="S151" s="4"/>
      <c r="T151" s="4"/>
    </row>
    <row r="152" spans="15:37" ht="20.6" hidden="1" customHeight="1" x14ac:dyDescent="0.35">
      <c r="O152" s="4"/>
      <c r="P152" s="4"/>
      <c r="Q152" s="4"/>
      <c r="R152" s="4"/>
      <c r="S152" s="4"/>
      <c r="T152" s="4"/>
    </row>
    <row r="153" spans="15:37" ht="20.6" hidden="1" customHeight="1" x14ac:dyDescent="0.35">
      <c r="O153" s="4"/>
      <c r="P153" s="4"/>
      <c r="Q153" s="4"/>
      <c r="R153" s="4"/>
      <c r="S153" s="4"/>
      <c r="T153" s="4"/>
      <c r="Z153" s="4"/>
      <c r="AA153" s="4"/>
      <c r="AB153" s="4"/>
      <c r="AC153" s="4"/>
      <c r="AD153" s="4"/>
      <c r="AE153" s="4"/>
      <c r="AF153" s="4"/>
      <c r="AG153" s="4"/>
      <c r="AH153" s="4"/>
      <c r="AI153" s="4"/>
      <c r="AJ153" s="4"/>
      <c r="AK153" s="4"/>
    </row>
    <row r="154" spans="15:37" ht="20.6" hidden="1" customHeight="1" x14ac:dyDescent="0.35">
      <c r="O154" s="4"/>
      <c r="P154" s="4"/>
      <c r="Q154" s="4"/>
      <c r="R154" s="4"/>
      <c r="S154" s="4"/>
      <c r="T154" s="4"/>
      <c r="Z154" s="4"/>
      <c r="AA154" s="4"/>
      <c r="AB154" s="4"/>
      <c r="AC154" s="4"/>
      <c r="AD154" s="4"/>
      <c r="AE154" s="4"/>
      <c r="AF154" s="4"/>
      <c r="AG154" s="4"/>
      <c r="AH154" s="4"/>
      <c r="AI154" s="4"/>
      <c r="AJ154" s="4"/>
      <c r="AK154" s="4"/>
    </row>
    <row r="155" spans="15:37" ht="20.6" hidden="1" customHeight="1" x14ac:dyDescent="0.35">
      <c r="O155" s="4"/>
      <c r="P155" s="4"/>
      <c r="Q155" s="4"/>
      <c r="R155" s="4"/>
      <c r="S155" s="4"/>
      <c r="T155" s="4"/>
      <c r="Z155" s="4"/>
      <c r="AA155" s="4"/>
      <c r="AB155" s="4"/>
      <c r="AC155" s="4"/>
      <c r="AD155" s="4"/>
      <c r="AE155" s="4"/>
      <c r="AF155" s="4"/>
      <c r="AG155" s="4"/>
      <c r="AH155" s="4"/>
      <c r="AI155" s="4"/>
      <c r="AJ155" s="4"/>
      <c r="AK155" s="4"/>
    </row>
    <row r="156" spans="15:37" ht="20.6" hidden="1" customHeight="1" x14ac:dyDescent="0.35">
      <c r="O156" s="4"/>
      <c r="P156" s="4"/>
      <c r="Q156" s="4"/>
      <c r="R156" s="4"/>
      <c r="S156" s="4"/>
      <c r="T156" s="4"/>
      <c r="Z156" s="4"/>
      <c r="AA156" s="4"/>
      <c r="AB156" s="4"/>
      <c r="AC156" s="4"/>
      <c r="AD156" s="4"/>
      <c r="AE156" s="4"/>
      <c r="AF156" s="4"/>
      <c r="AG156" s="4"/>
      <c r="AH156" s="4"/>
      <c r="AI156" s="4"/>
      <c r="AJ156" s="4"/>
      <c r="AK156" s="4"/>
    </row>
    <row r="157" spans="15:37" ht="20.6" hidden="1" customHeight="1" x14ac:dyDescent="0.35">
      <c r="O157" s="4"/>
      <c r="P157" s="4"/>
      <c r="Q157" s="4"/>
      <c r="R157" s="4"/>
      <c r="S157" s="4"/>
      <c r="T157" s="4"/>
      <c r="Z157" s="4"/>
      <c r="AA157" s="4"/>
      <c r="AB157" s="4"/>
      <c r="AC157" s="4"/>
      <c r="AD157" s="4"/>
      <c r="AE157" s="4"/>
      <c r="AF157" s="4"/>
      <c r="AG157" s="4"/>
      <c r="AH157" s="4"/>
      <c r="AI157" s="4"/>
      <c r="AJ157" s="4"/>
      <c r="AK157" s="4"/>
    </row>
    <row r="158" spans="15:37" ht="20.6" hidden="1" customHeight="1" x14ac:dyDescent="0.35">
      <c r="O158" s="4"/>
      <c r="P158" s="4"/>
      <c r="Q158" s="4"/>
      <c r="R158" s="4"/>
      <c r="S158" s="4"/>
      <c r="T158" s="4"/>
      <c r="Z158" s="4"/>
      <c r="AA158" s="4"/>
      <c r="AB158" s="4"/>
      <c r="AC158" s="4"/>
      <c r="AD158" s="4"/>
      <c r="AE158" s="4"/>
      <c r="AF158" s="4"/>
      <c r="AG158" s="4"/>
      <c r="AH158" s="4"/>
      <c r="AI158" s="4"/>
      <c r="AJ158" s="4"/>
      <c r="AK158" s="4"/>
    </row>
    <row r="159" spans="15:37" ht="20.6" hidden="1" customHeight="1" x14ac:dyDescent="0.35">
      <c r="O159" s="4"/>
      <c r="P159" s="4"/>
      <c r="Q159" s="4"/>
      <c r="R159" s="4"/>
      <c r="S159" s="4"/>
      <c r="T159" s="4"/>
      <c r="Z159" s="4"/>
      <c r="AA159" s="4"/>
      <c r="AB159" s="4"/>
      <c r="AC159" s="4"/>
      <c r="AD159" s="4"/>
      <c r="AE159" s="4"/>
      <c r="AF159" s="4"/>
      <c r="AG159" s="4"/>
      <c r="AH159" s="4"/>
      <c r="AI159" s="4"/>
      <c r="AJ159" s="4"/>
      <c r="AK159" s="4"/>
    </row>
    <row r="160" spans="15:37" ht="20.6" hidden="1" customHeight="1" x14ac:dyDescent="0.35">
      <c r="O160" s="4"/>
      <c r="P160" s="4"/>
      <c r="Q160" s="4"/>
      <c r="R160" s="4"/>
      <c r="S160" s="4"/>
      <c r="T160" s="4"/>
      <c r="Z160" s="4"/>
      <c r="AA160" s="4"/>
      <c r="AB160" s="4"/>
      <c r="AC160" s="4"/>
      <c r="AD160" s="4"/>
      <c r="AE160" s="4"/>
      <c r="AF160" s="4"/>
      <c r="AG160" s="4"/>
      <c r="AH160" s="4"/>
      <c r="AI160" s="4"/>
      <c r="AJ160" s="4"/>
      <c r="AK160" s="4"/>
    </row>
    <row r="161" spans="15:37" ht="20.6" hidden="1" customHeight="1" x14ac:dyDescent="0.35">
      <c r="O161" s="4"/>
      <c r="P161" s="4"/>
      <c r="Q161" s="4"/>
      <c r="R161" s="4"/>
      <c r="S161" s="4"/>
      <c r="T161" s="4"/>
      <c r="Z161" s="4"/>
      <c r="AA161" s="4"/>
      <c r="AB161" s="4"/>
      <c r="AC161" s="4"/>
      <c r="AD161" s="4"/>
      <c r="AE161" s="4"/>
      <c r="AF161" s="4"/>
      <c r="AG161" s="4"/>
      <c r="AH161" s="4"/>
      <c r="AI161" s="4"/>
      <c r="AJ161" s="4"/>
      <c r="AK161" s="4"/>
    </row>
    <row r="162" spans="15:37" ht="20.6" hidden="1" customHeight="1" x14ac:dyDescent="0.35">
      <c r="O162" s="4"/>
      <c r="P162" s="4"/>
      <c r="Q162" s="4"/>
      <c r="R162" s="4"/>
      <c r="S162" s="4"/>
      <c r="T162" s="4"/>
      <c r="Z162" s="4"/>
      <c r="AA162" s="4"/>
      <c r="AB162" s="4"/>
      <c r="AC162" s="4"/>
      <c r="AD162" s="4"/>
      <c r="AE162" s="4"/>
      <c r="AF162" s="4"/>
      <c r="AG162" s="4"/>
      <c r="AH162" s="4"/>
      <c r="AI162" s="4"/>
      <c r="AJ162" s="4"/>
      <c r="AK162" s="4"/>
    </row>
    <row r="163" spans="15:37" ht="20.6" hidden="1" customHeight="1" x14ac:dyDescent="0.35">
      <c r="O163" s="4"/>
      <c r="P163" s="4"/>
      <c r="Q163" s="4"/>
      <c r="R163" s="4"/>
      <c r="S163" s="4"/>
      <c r="T163" s="4"/>
      <c r="Z163" s="4"/>
      <c r="AA163" s="4"/>
      <c r="AB163" s="4"/>
      <c r="AC163" s="4"/>
      <c r="AD163" s="4"/>
      <c r="AE163" s="4"/>
      <c r="AF163" s="4"/>
      <c r="AG163" s="4"/>
      <c r="AH163" s="4"/>
      <c r="AI163" s="4"/>
      <c r="AJ163" s="4"/>
      <c r="AK163" s="4"/>
    </row>
    <row r="164" spans="15:37" ht="20.6" hidden="1" customHeight="1" x14ac:dyDescent="0.35">
      <c r="O164" s="4"/>
      <c r="P164" s="4"/>
      <c r="Q164" s="4"/>
      <c r="R164" s="4"/>
      <c r="S164" s="4"/>
      <c r="T164" s="4"/>
      <c r="Z164" s="4"/>
      <c r="AA164" s="4"/>
      <c r="AB164" s="4"/>
      <c r="AC164" s="4"/>
      <c r="AD164" s="4"/>
      <c r="AE164" s="4"/>
      <c r="AF164" s="4"/>
      <c r="AG164" s="4"/>
      <c r="AH164" s="4"/>
      <c r="AI164" s="4"/>
      <c r="AJ164" s="4"/>
      <c r="AK164" s="4"/>
    </row>
    <row r="165" spans="15:37" ht="20.6" hidden="1" customHeight="1" x14ac:dyDescent="0.35">
      <c r="O165" s="4"/>
      <c r="P165" s="4"/>
      <c r="Q165" s="4"/>
      <c r="R165" s="4"/>
      <c r="S165" s="4"/>
      <c r="T165" s="4"/>
      <c r="Z165" s="4"/>
      <c r="AA165" s="4"/>
      <c r="AB165" s="4"/>
      <c r="AC165" s="4"/>
      <c r="AD165" s="4"/>
      <c r="AE165" s="4"/>
      <c r="AF165" s="4"/>
      <c r="AG165" s="4"/>
      <c r="AH165" s="4"/>
      <c r="AI165" s="4"/>
      <c r="AJ165" s="4"/>
      <c r="AK165" s="4"/>
    </row>
    <row r="166" spans="15:37" ht="20.6" hidden="1" customHeight="1" x14ac:dyDescent="0.35">
      <c r="O166" s="4"/>
      <c r="P166" s="4"/>
      <c r="Q166" s="4"/>
      <c r="R166" s="4"/>
      <c r="S166" s="4"/>
      <c r="T166" s="4"/>
    </row>
    <row r="167" spans="15:37" ht="20.6" hidden="1" customHeight="1" x14ac:dyDescent="0.35">
      <c r="O167" s="4"/>
      <c r="P167" s="4"/>
      <c r="Q167" s="4"/>
      <c r="R167" s="4"/>
      <c r="S167" s="4"/>
      <c r="T167" s="4"/>
    </row>
    <row r="168" spans="15:37" ht="20.6" hidden="1" customHeight="1" x14ac:dyDescent="0.35">
      <c r="O168" s="4"/>
      <c r="P168" s="4"/>
      <c r="Q168" s="4"/>
      <c r="R168" s="4"/>
      <c r="S168" s="4"/>
      <c r="T168" s="4"/>
    </row>
    <row r="169" spans="15:37" ht="20.6" hidden="1" customHeight="1" x14ac:dyDescent="0.35">
      <c r="O169" s="4"/>
      <c r="P169" s="4"/>
      <c r="Q169" s="4"/>
      <c r="R169" s="4"/>
      <c r="S169" s="4"/>
      <c r="T169" s="4"/>
    </row>
    <row r="170" spans="15:37" ht="20.6" hidden="1" customHeight="1" x14ac:dyDescent="0.35">
      <c r="O170" s="4"/>
      <c r="P170" s="4"/>
      <c r="Q170" s="4"/>
      <c r="R170" s="4"/>
      <c r="S170" s="4"/>
      <c r="T170" s="4"/>
    </row>
    <row r="171" spans="15:37" ht="20.6" hidden="1" customHeight="1" x14ac:dyDescent="0.35">
      <c r="O171" s="4"/>
      <c r="P171" s="4"/>
      <c r="Q171" s="4"/>
      <c r="R171" s="4"/>
      <c r="S171" s="4"/>
      <c r="T171" s="4"/>
      <c r="Z171" s="4"/>
      <c r="AA171" s="4"/>
      <c r="AB171" s="4"/>
      <c r="AC171" s="4"/>
      <c r="AD171" s="4"/>
      <c r="AE171" s="4"/>
      <c r="AF171" s="4"/>
      <c r="AG171" s="4"/>
      <c r="AH171" s="4"/>
      <c r="AI171" s="4"/>
      <c r="AJ171" s="4"/>
      <c r="AK171" s="4"/>
    </row>
    <row r="172" spans="15:37" ht="20.6" hidden="1" customHeight="1" x14ac:dyDescent="0.35">
      <c r="O172" s="4"/>
      <c r="P172" s="4"/>
      <c r="Q172" s="4"/>
      <c r="R172" s="4"/>
      <c r="S172" s="4"/>
      <c r="T172" s="4"/>
      <c r="Z172" s="4"/>
      <c r="AA172" s="4"/>
      <c r="AB172" s="4"/>
      <c r="AC172" s="4"/>
      <c r="AD172" s="4"/>
      <c r="AE172" s="4"/>
      <c r="AF172" s="4"/>
      <c r="AG172" s="4"/>
      <c r="AH172" s="4"/>
      <c r="AI172" s="4"/>
      <c r="AJ172" s="4"/>
      <c r="AK172" s="4"/>
    </row>
    <row r="173" spans="15:37" ht="20.6" hidden="1" customHeight="1" x14ac:dyDescent="0.35">
      <c r="O173" s="4"/>
      <c r="P173" s="4"/>
      <c r="Q173" s="4"/>
      <c r="R173" s="4"/>
      <c r="S173" s="4"/>
      <c r="T173" s="4"/>
      <c r="Z173" s="4"/>
      <c r="AA173" s="4"/>
      <c r="AB173" s="4"/>
      <c r="AC173" s="4"/>
      <c r="AD173" s="4"/>
      <c r="AE173" s="4"/>
      <c r="AF173" s="4"/>
      <c r="AG173" s="4"/>
      <c r="AH173" s="4"/>
      <c r="AI173" s="4"/>
      <c r="AJ173" s="4"/>
      <c r="AK173" s="4"/>
    </row>
    <row r="174" spans="15:37" ht="20.6" hidden="1" customHeight="1" x14ac:dyDescent="0.35">
      <c r="O174" s="4"/>
      <c r="P174" s="4"/>
      <c r="Q174" s="4"/>
      <c r="R174" s="4"/>
      <c r="S174" s="4"/>
      <c r="T174" s="4"/>
      <c r="Z174" s="4"/>
      <c r="AA174" s="4"/>
      <c r="AB174" s="4"/>
      <c r="AC174" s="4"/>
      <c r="AD174" s="4"/>
      <c r="AE174" s="4"/>
      <c r="AF174" s="4"/>
      <c r="AG174" s="4"/>
      <c r="AH174" s="4"/>
      <c r="AI174" s="4"/>
      <c r="AJ174" s="4"/>
      <c r="AK174" s="4"/>
    </row>
    <row r="175" spans="15:37" ht="20.6" hidden="1" customHeight="1" x14ac:dyDescent="0.35">
      <c r="O175" s="4"/>
      <c r="P175" s="4"/>
      <c r="Q175" s="4"/>
      <c r="R175" s="4"/>
      <c r="S175" s="4"/>
      <c r="T175" s="4"/>
      <c r="Z175" s="4"/>
      <c r="AA175" s="4"/>
      <c r="AB175" s="4"/>
      <c r="AC175" s="4"/>
      <c r="AD175" s="4"/>
      <c r="AE175" s="4"/>
      <c r="AF175" s="4"/>
      <c r="AG175" s="4"/>
      <c r="AH175" s="4"/>
      <c r="AI175" s="4"/>
      <c r="AJ175" s="4"/>
      <c r="AK175" s="4"/>
    </row>
    <row r="176" spans="15:37" ht="20.6" hidden="1" customHeight="1" x14ac:dyDescent="0.35">
      <c r="O176" s="4"/>
      <c r="P176" s="4"/>
      <c r="Q176" s="4"/>
      <c r="R176" s="4"/>
      <c r="S176" s="4"/>
      <c r="T176" s="4"/>
      <c r="Z176" s="4"/>
      <c r="AA176" s="4"/>
      <c r="AB176" s="4"/>
      <c r="AC176" s="4"/>
      <c r="AD176" s="4"/>
      <c r="AE176" s="4"/>
      <c r="AF176" s="4"/>
      <c r="AG176" s="4"/>
      <c r="AH176" s="4"/>
      <c r="AI176" s="4"/>
      <c r="AJ176" s="4"/>
      <c r="AK176" s="4"/>
    </row>
    <row r="177" spans="15:37" ht="20.6" hidden="1" customHeight="1" x14ac:dyDescent="0.35">
      <c r="O177" s="4"/>
      <c r="P177" s="4"/>
      <c r="Q177" s="4"/>
      <c r="R177" s="4"/>
      <c r="S177" s="4"/>
      <c r="T177" s="4"/>
      <c r="Z177" s="4"/>
      <c r="AA177" s="4"/>
      <c r="AB177" s="4"/>
      <c r="AC177" s="4"/>
      <c r="AD177" s="4"/>
      <c r="AE177" s="4"/>
      <c r="AF177" s="4"/>
      <c r="AG177" s="4"/>
      <c r="AH177" s="4"/>
      <c r="AI177" s="4"/>
      <c r="AJ177" s="4"/>
      <c r="AK177" s="4"/>
    </row>
    <row r="178" spans="15:37" ht="20.6" hidden="1" customHeight="1" x14ac:dyDescent="0.35">
      <c r="O178" s="4"/>
      <c r="P178" s="4"/>
      <c r="Q178" s="4"/>
      <c r="R178" s="4"/>
      <c r="S178" s="4"/>
      <c r="T178" s="4"/>
      <c r="Z178" s="4"/>
      <c r="AA178" s="4"/>
      <c r="AB178" s="4"/>
      <c r="AC178" s="4"/>
      <c r="AD178" s="4"/>
      <c r="AE178" s="4"/>
      <c r="AF178" s="4"/>
      <c r="AG178" s="4"/>
      <c r="AH178" s="4"/>
      <c r="AI178" s="4"/>
      <c r="AJ178" s="4"/>
      <c r="AK178" s="4"/>
    </row>
    <row r="179" spans="15:37" ht="20.6" hidden="1" customHeight="1" x14ac:dyDescent="0.35">
      <c r="O179" s="4"/>
      <c r="P179" s="4"/>
      <c r="Q179" s="4"/>
      <c r="R179" s="4"/>
      <c r="S179" s="4"/>
      <c r="T179" s="4"/>
      <c r="Z179" s="4"/>
      <c r="AA179" s="4"/>
      <c r="AB179" s="4"/>
      <c r="AC179" s="4"/>
      <c r="AD179" s="4"/>
      <c r="AE179" s="4"/>
      <c r="AF179" s="4"/>
      <c r="AG179" s="4"/>
      <c r="AH179" s="4"/>
      <c r="AI179" s="4"/>
      <c r="AJ179" s="4"/>
      <c r="AK179" s="4"/>
    </row>
    <row r="180" spans="15:37" ht="20.6" hidden="1" customHeight="1" x14ac:dyDescent="0.35">
      <c r="O180" s="4"/>
      <c r="P180" s="4"/>
      <c r="Q180" s="4"/>
      <c r="R180" s="4"/>
      <c r="S180" s="4"/>
      <c r="T180" s="4"/>
      <c r="Z180" s="4"/>
      <c r="AA180" s="4"/>
      <c r="AB180" s="4"/>
      <c r="AC180" s="4"/>
      <c r="AD180" s="4"/>
      <c r="AE180" s="4"/>
      <c r="AF180" s="4"/>
      <c r="AG180" s="4"/>
      <c r="AH180" s="4"/>
      <c r="AI180" s="4"/>
      <c r="AJ180" s="4"/>
      <c r="AK180" s="4"/>
    </row>
    <row r="181" spans="15:37" ht="20.6" hidden="1" customHeight="1" x14ac:dyDescent="0.35">
      <c r="O181" s="4"/>
      <c r="P181" s="4"/>
      <c r="Q181" s="4"/>
      <c r="R181" s="4"/>
      <c r="S181" s="4"/>
      <c r="T181" s="4"/>
      <c r="Z181" s="4"/>
      <c r="AA181" s="4"/>
      <c r="AB181" s="4"/>
      <c r="AC181" s="4"/>
      <c r="AD181" s="4"/>
      <c r="AE181" s="4"/>
      <c r="AF181" s="4"/>
      <c r="AG181" s="4"/>
      <c r="AH181" s="4"/>
      <c r="AI181" s="4"/>
      <c r="AJ181" s="4"/>
      <c r="AK181" s="4"/>
    </row>
    <row r="182" spans="15:37" ht="20.6" hidden="1" customHeight="1" x14ac:dyDescent="0.35">
      <c r="O182" s="4"/>
      <c r="P182" s="4"/>
      <c r="Q182" s="4"/>
      <c r="R182" s="4"/>
      <c r="S182" s="4"/>
      <c r="T182" s="4"/>
      <c r="Z182" s="4"/>
      <c r="AA182" s="4"/>
      <c r="AB182" s="4"/>
      <c r="AC182" s="4"/>
      <c r="AD182" s="4"/>
      <c r="AE182" s="4"/>
      <c r="AF182" s="4"/>
      <c r="AG182" s="4"/>
      <c r="AH182" s="4"/>
      <c r="AI182" s="4"/>
      <c r="AJ182" s="4"/>
      <c r="AK182" s="4"/>
    </row>
    <row r="183" spans="15:37" ht="20.6" hidden="1" customHeight="1" x14ac:dyDescent="0.35">
      <c r="O183" s="4"/>
      <c r="P183" s="4"/>
      <c r="Q183" s="4"/>
      <c r="R183" s="4"/>
      <c r="S183" s="4"/>
      <c r="T183" s="4"/>
      <c r="Z183" s="4"/>
      <c r="AA183" s="4"/>
      <c r="AB183" s="4"/>
      <c r="AC183" s="4"/>
      <c r="AD183" s="4"/>
      <c r="AE183" s="4"/>
      <c r="AF183" s="4"/>
      <c r="AG183" s="4"/>
      <c r="AH183" s="4"/>
      <c r="AI183" s="4"/>
      <c r="AJ183" s="4"/>
      <c r="AK183" s="4"/>
    </row>
    <row r="184" spans="15:37" ht="20.6" hidden="1" customHeight="1" x14ac:dyDescent="0.35">
      <c r="O184" s="4"/>
      <c r="P184" s="4"/>
      <c r="Q184" s="4"/>
      <c r="R184" s="4"/>
      <c r="S184" s="4"/>
      <c r="T184" s="4"/>
    </row>
    <row r="185" spans="15:37" ht="20.6" hidden="1" customHeight="1" x14ac:dyDescent="0.35">
      <c r="O185" s="4"/>
      <c r="P185" s="4"/>
      <c r="Q185" s="4"/>
      <c r="R185" s="4"/>
      <c r="S185" s="4"/>
      <c r="T185" s="4"/>
    </row>
    <row r="186" spans="15:37" ht="20.6" hidden="1" customHeight="1" x14ac:dyDescent="0.35">
      <c r="O186" s="4"/>
      <c r="P186" s="4"/>
      <c r="Q186" s="4"/>
      <c r="R186" s="4"/>
      <c r="S186" s="4"/>
      <c r="T186" s="4"/>
    </row>
    <row r="187" spans="15:37" ht="20.6" hidden="1" customHeight="1" x14ac:dyDescent="0.35">
      <c r="O187" s="4"/>
      <c r="P187" s="4"/>
      <c r="Q187" s="4"/>
      <c r="R187" s="4"/>
      <c r="S187" s="4"/>
      <c r="T187" s="4"/>
    </row>
    <row r="188" spans="15:37" ht="20.6" hidden="1" customHeight="1" x14ac:dyDescent="0.35">
      <c r="O188" s="4"/>
      <c r="P188" s="4"/>
      <c r="Q188" s="4"/>
      <c r="R188" s="4"/>
      <c r="S188" s="4"/>
      <c r="T188" s="4"/>
    </row>
    <row r="189" spans="15:37" ht="20.6" hidden="1" customHeight="1" x14ac:dyDescent="0.35">
      <c r="O189" s="4"/>
      <c r="P189" s="4"/>
      <c r="Q189" s="4"/>
      <c r="R189" s="4"/>
      <c r="S189" s="4"/>
      <c r="T189" s="4"/>
      <c r="Z189" s="4"/>
      <c r="AA189" s="4"/>
      <c r="AB189" s="4"/>
      <c r="AC189" s="4"/>
      <c r="AD189" s="4"/>
      <c r="AE189" s="4"/>
      <c r="AF189" s="4"/>
      <c r="AG189" s="4"/>
      <c r="AH189" s="4"/>
      <c r="AI189" s="4"/>
      <c r="AJ189" s="4"/>
      <c r="AK189" s="4"/>
    </row>
    <row r="190" spans="15:37" ht="20.6" hidden="1" customHeight="1" x14ac:dyDescent="0.35">
      <c r="O190" s="4"/>
      <c r="P190" s="4"/>
      <c r="Q190" s="4"/>
      <c r="R190" s="4"/>
      <c r="S190" s="4"/>
      <c r="T190" s="4"/>
      <c r="Z190" s="4"/>
      <c r="AA190" s="4"/>
      <c r="AB190" s="4"/>
      <c r="AC190" s="4"/>
      <c r="AD190" s="4"/>
      <c r="AE190" s="4"/>
      <c r="AF190" s="4"/>
      <c r="AG190" s="4"/>
      <c r="AH190" s="4"/>
      <c r="AI190" s="4"/>
      <c r="AJ190" s="4"/>
      <c r="AK190" s="4"/>
    </row>
    <row r="191" spans="15:37" ht="20.6" hidden="1" customHeight="1" x14ac:dyDescent="0.35">
      <c r="O191" s="4"/>
      <c r="P191" s="4"/>
      <c r="Q191" s="4"/>
      <c r="R191" s="4"/>
      <c r="S191" s="4"/>
      <c r="T191" s="4"/>
      <c r="Z191" s="4"/>
      <c r="AA191" s="4"/>
      <c r="AB191" s="4"/>
      <c r="AC191" s="4"/>
      <c r="AD191" s="4"/>
      <c r="AE191" s="4"/>
      <c r="AF191" s="4"/>
      <c r="AG191" s="4"/>
      <c r="AH191" s="4"/>
      <c r="AI191" s="4"/>
      <c r="AJ191" s="4"/>
      <c r="AK191" s="4"/>
    </row>
    <row r="192" spans="15:37" ht="20.6" hidden="1" customHeight="1" x14ac:dyDescent="0.35">
      <c r="O192" s="4"/>
      <c r="P192" s="4"/>
      <c r="Q192" s="4"/>
      <c r="R192" s="4"/>
      <c r="S192" s="4"/>
      <c r="T192" s="4"/>
      <c r="Z192" s="4"/>
      <c r="AA192" s="4"/>
      <c r="AB192" s="4"/>
      <c r="AC192" s="4"/>
      <c r="AD192" s="4"/>
      <c r="AE192" s="4"/>
      <c r="AF192" s="4"/>
      <c r="AG192" s="4"/>
      <c r="AH192" s="4"/>
      <c r="AI192" s="4"/>
      <c r="AJ192" s="4"/>
      <c r="AK192" s="4"/>
    </row>
    <row r="193" spans="15:37" ht="20.6" hidden="1" customHeight="1" x14ac:dyDescent="0.35">
      <c r="O193" s="4"/>
      <c r="P193" s="4"/>
      <c r="Q193" s="4"/>
      <c r="R193" s="4"/>
      <c r="S193" s="4"/>
      <c r="T193" s="4"/>
      <c r="Z193" s="4"/>
      <c r="AA193" s="4"/>
      <c r="AB193" s="4"/>
      <c r="AC193" s="4"/>
      <c r="AD193" s="4"/>
      <c r="AE193" s="4"/>
      <c r="AF193" s="4"/>
      <c r="AG193" s="4"/>
      <c r="AH193" s="4"/>
      <c r="AI193" s="4"/>
      <c r="AJ193" s="4"/>
      <c r="AK193" s="4"/>
    </row>
    <row r="194" spans="15:37" ht="20.6" hidden="1" customHeight="1" x14ac:dyDescent="0.35">
      <c r="O194" s="4"/>
      <c r="P194" s="4"/>
      <c r="Q194" s="4"/>
      <c r="R194" s="4"/>
      <c r="S194" s="4"/>
      <c r="T194" s="4"/>
      <c r="Z194" s="4"/>
      <c r="AA194" s="4"/>
      <c r="AB194" s="4"/>
      <c r="AC194" s="4"/>
      <c r="AD194" s="4"/>
      <c r="AE194" s="4"/>
      <c r="AF194" s="4"/>
      <c r="AG194" s="4"/>
      <c r="AH194" s="4"/>
      <c r="AI194" s="4"/>
      <c r="AJ194" s="4"/>
      <c r="AK194" s="4"/>
    </row>
    <row r="195" spans="15:37" ht="20.6" hidden="1" customHeight="1" x14ac:dyDescent="0.35">
      <c r="O195" s="4"/>
      <c r="P195" s="4"/>
      <c r="Q195" s="4"/>
      <c r="R195" s="4"/>
      <c r="S195" s="4"/>
      <c r="T195" s="4"/>
      <c r="Z195" s="4"/>
      <c r="AA195" s="4"/>
      <c r="AB195" s="4"/>
      <c r="AC195" s="4"/>
      <c r="AD195" s="4"/>
      <c r="AE195" s="4"/>
      <c r="AF195" s="4"/>
      <c r="AG195" s="4"/>
      <c r="AH195" s="4"/>
      <c r="AI195" s="4"/>
      <c r="AJ195" s="4"/>
      <c r="AK195" s="4"/>
    </row>
    <row r="196" spans="15:37" ht="20.6" hidden="1" customHeight="1" x14ac:dyDescent="0.35">
      <c r="O196" s="4"/>
      <c r="P196" s="4"/>
      <c r="Q196" s="4"/>
      <c r="R196" s="4"/>
      <c r="S196" s="4"/>
      <c r="T196" s="4"/>
      <c r="Z196" s="4"/>
      <c r="AA196" s="4"/>
      <c r="AB196" s="4"/>
      <c r="AC196" s="4"/>
      <c r="AD196" s="4"/>
      <c r="AE196" s="4"/>
      <c r="AF196" s="4"/>
      <c r="AG196" s="4"/>
      <c r="AH196" s="4"/>
      <c r="AI196" s="4"/>
      <c r="AJ196" s="4"/>
      <c r="AK196" s="4"/>
    </row>
    <row r="197" spans="15:37" ht="20.6" hidden="1" customHeight="1" x14ac:dyDescent="0.35">
      <c r="O197" s="4"/>
      <c r="P197" s="4"/>
      <c r="Q197" s="4"/>
      <c r="R197" s="4"/>
      <c r="S197" s="4"/>
      <c r="T197" s="4"/>
      <c r="Z197" s="4"/>
      <c r="AA197" s="4"/>
      <c r="AB197" s="4"/>
      <c r="AC197" s="4"/>
      <c r="AD197" s="4"/>
      <c r="AE197" s="4"/>
      <c r="AF197" s="4"/>
      <c r="AG197" s="4"/>
      <c r="AH197" s="4"/>
      <c r="AI197" s="4"/>
      <c r="AJ197" s="4"/>
      <c r="AK197" s="4"/>
    </row>
    <row r="198" spans="15:37" ht="20.6" hidden="1" customHeight="1" x14ac:dyDescent="0.35">
      <c r="O198" s="4"/>
      <c r="P198" s="4"/>
      <c r="Q198" s="4"/>
      <c r="R198" s="4"/>
      <c r="S198" s="4"/>
      <c r="T198" s="4"/>
      <c r="Z198" s="4"/>
      <c r="AA198" s="4"/>
      <c r="AB198" s="4"/>
      <c r="AC198" s="4"/>
      <c r="AD198" s="4"/>
      <c r="AE198" s="4"/>
      <c r="AF198" s="4"/>
      <c r="AG198" s="4"/>
      <c r="AH198" s="4"/>
      <c r="AI198" s="4"/>
      <c r="AJ198" s="4"/>
      <c r="AK198" s="4"/>
    </row>
    <row r="199" spans="15:37" ht="20.6" hidden="1" customHeight="1" x14ac:dyDescent="0.35">
      <c r="O199" s="4"/>
      <c r="P199" s="4"/>
      <c r="Q199" s="4"/>
      <c r="R199" s="4"/>
      <c r="S199" s="4"/>
      <c r="T199" s="4"/>
      <c r="Z199" s="4"/>
      <c r="AA199" s="4"/>
      <c r="AB199" s="4"/>
      <c r="AC199" s="4"/>
      <c r="AD199" s="4"/>
      <c r="AE199" s="4"/>
      <c r="AF199" s="4"/>
      <c r="AG199" s="4"/>
      <c r="AH199" s="4"/>
      <c r="AI199" s="4"/>
      <c r="AJ199" s="4"/>
      <c r="AK199" s="4"/>
    </row>
    <row r="200" spans="15:37" ht="20.6" hidden="1" customHeight="1" x14ac:dyDescent="0.35">
      <c r="O200" s="4"/>
      <c r="P200" s="4"/>
      <c r="Q200" s="4"/>
      <c r="R200" s="4"/>
      <c r="S200" s="4"/>
      <c r="T200" s="4"/>
      <c r="Z200" s="4"/>
      <c r="AA200" s="4"/>
      <c r="AB200" s="4"/>
      <c r="AC200" s="4"/>
      <c r="AD200" s="4"/>
      <c r="AE200" s="4"/>
      <c r="AF200" s="4"/>
      <c r="AG200" s="4"/>
      <c r="AH200" s="4"/>
      <c r="AI200" s="4"/>
      <c r="AJ200" s="4"/>
      <c r="AK200" s="4"/>
    </row>
    <row r="201" spans="15:37" ht="20.6" hidden="1" customHeight="1" x14ac:dyDescent="0.35">
      <c r="O201" s="4"/>
      <c r="P201" s="4"/>
      <c r="Q201" s="4"/>
      <c r="R201" s="4"/>
      <c r="S201" s="4"/>
      <c r="T201" s="4"/>
      <c r="Z201" s="4"/>
      <c r="AA201" s="4"/>
      <c r="AB201" s="4"/>
      <c r="AC201" s="4"/>
      <c r="AD201" s="4"/>
      <c r="AE201" s="4"/>
      <c r="AF201" s="4"/>
      <c r="AG201" s="4"/>
      <c r="AH201" s="4"/>
      <c r="AI201" s="4"/>
      <c r="AJ201" s="4"/>
      <c r="AK201" s="4"/>
    </row>
    <row r="202" spans="15:37" ht="20.6" hidden="1" customHeight="1" x14ac:dyDescent="0.35">
      <c r="O202" s="4"/>
      <c r="P202" s="4"/>
      <c r="Q202" s="4"/>
      <c r="R202" s="4"/>
      <c r="S202" s="4"/>
      <c r="T202" s="4"/>
    </row>
    <row r="203" spans="15:37" ht="20.6" hidden="1" customHeight="1" x14ac:dyDescent="0.35">
      <c r="O203" s="4"/>
      <c r="P203" s="4"/>
      <c r="Q203" s="4"/>
      <c r="R203" s="4"/>
      <c r="S203" s="4"/>
      <c r="T203" s="4"/>
    </row>
    <row r="204" spans="15:37" ht="20.6" hidden="1" customHeight="1" x14ac:dyDescent="0.35">
      <c r="O204" s="4"/>
      <c r="P204" s="4"/>
      <c r="Q204" s="4"/>
      <c r="R204" s="4"/>
      <c r="S204" s="4"/>
      <c r="T204" s="4"/>
    </row>
    <row r="205" spans="15:37" ht="20.6" hidden="1" customHeight="1" x14ac:dyDescent="0.35">
      <c r="O205" s="4"/>
      <c r="P205" s="4"/>
      <c r="Q205" s="4"/>
      <c r="R205" s="4"/>
      <c r="S205" s="4"/>
      <c r="T205" s="4"/>
    </row>
    <row r="206" spans="15:37" ht="20.6" hidden="1" customHeight="1" x14ac:dyDescent="0.35">
      <c r="O206" s="4"/>
      <c r="P206" s="4"/>
      <c r="Q206" s="4"/>
      <c r="R206" s="4"/>
      <c r="S206" s="4"/>
      <c r="T206" s="4"/>
    </row>
    <row r="207" spans="15:37" ht="20.6" hidden="1" customHeight="1" x14ac:dyDescent="0.35">
      <c r="O207" s="4"/>
      <c r="P207" s="4"/>
      <c r="Q207" s="4"/>
      <c r="R207" s="4"/>
      <c r="S207" s="4"/>
      <c r="T207" s="4"/>
      <c r="Z207" s="4"/>
      <c r="AA207" s="4"/>
      <c r="AB207" s="4"/>
      <c r="AC207" s="4"/>
      <c r="AD207" s="4"/>
      <c r="AE207" s="4"/>
      <c r="AF207" s="4"/>
      <c r="AG207" s="4"/>
      <c r="AH207" s="4"/>
      <c r="AI207" s="4"/>
      <c r="AJ207" s="4"/>
      <c r="AK207" s="4"/>
    </row>
    <row r="208" spans="15:37" ht="20.6" hidden="1" customHeight="1" x14ac:dyDescent="0.35">
      <c r="O208" s="4"/>
      <c r="P208" s="4"/>
      <c r="Q208" s="4"/>
      <c r="R208" s="4"/>
      <c r="S208" s="4"/>
      <c r="T208" s="4"/>
      <c r="Z208" s="4"/>
      <c r="AA208" s="4"/>
      <c r="AB208" s="4"/>
      <c r="AC208" s="4"/>
      <c r="AD208" s="4"/>
      <c r="AE208" s="4"/>
      <c r="AF208" s="4"/>
      <c r="AG208" s="4"/>
      <c r="AH208" s="4"/>
      <c r="AI208" s="4"/>
      <c r="AJ208" s="4"/>
      <c r="AK208" s="4"/>
    </row>
    <row r="209" spans="15:37" ht="20.6" hidden="1" customHeight="1" x14ac:dyDescent="0.35">
      <c r="O209" s="4"/>
      <c r="P209" s="4"/>
      <c r="Q209" s="4"/>
      <c r="R209" s="4"/>
      <c r="S209" s="4"/>
      <c r="T209" s="4"/>
      <c r="Z209" s="4"/>
      <c r="AA209" s="4"/>
      <c r="AB209" s="4"/>
      <c r="AC209" s="4"/>
      <c r="AD209" s="4"/>
      <c r="AE209" s="4"/>
      <c r="AF209" s="4"/>
      <c r="AG209" s="4"/>
      <c r="AH209" s="4"/>
      <c r="AI209" s="4"/>
      <c r="AJ209" s="4"/>
      <c r="AK209" s="4"/>
    </row>
    <row r="210" spans="15:37" ht="20.6" hidden="1" customHeight="1" x14ac:dyDescent="0.35">
      <c r="O210" s="4"/>
      <c r="P210" s="4"/>
      <c r="Q210" s="4"/>
      <c r="R210" s="4"/>
      <c r="S210" s="4"/>
      <c r="T210" s="4"/>
      <c r="Z210" s="4"/>
      <c r="AA210" s="4"/>
      <c r="AB210" s="4"/>
      <c r="AC210" s="4"/>
      <c r="AD210" s="4"/>
      <c r="AE210" s="4"/>
      <c r="AF210" s="4"/>
      <c r="AG210" s="4"/>
      <c r="AH210" s="4"/>
      <c r="AI210" s="4"/>
      <c r="AJ210" s="4"/>
      <c r="AK210" s="4"/>
    </row>
    <row r="211" spans="15:37" ht="20.6" hidden="1" customHeight="1" x14ac:dyDescent="0.35">
      <c r="O211" s="4"/>
      <c r="P211" s="4"/>
      <c r="Q211" s="4"/>
      <c r="R211" s="4"/>
      <c r="S211" s="4"/>
      <c r="T211" s="4"/>
      <c r="Z211" s="4"/>
      <c r="AA211" s="4"/>
      <c r="AB211" s="4"/>
      <c r="AC211" s="4"/>
      <c r="AD211" s="4"/>
      <c r="AE211" s="4"/>
      <c r="AF211" s="4"/>
      <c r="AG211" s="4"/>
      <c r="AH211" s="4"/>
      <c r="AI211" s="4"/>
      <c r="AJ211" s="4"/>
      <c r="AK211" s="4"/>
    </row>
    <row r="212" spans="15:37" ht="20.6" hidden="1" customHeight="1" x14ac:dyDescent="0.35">
      <c r="O212" s="4"/>
      <c r="P212" s="4"/>
      <c r="Q212" s="4"/>
      <c r="R212" s="4"/>
      <c r="S212" s="4"/>
      <c r="T212" s="4"/>
      <c r="Z212" s="4"/>
      <c r="AA212" s="4"/>
      <c r="AB212" s="4"/>
      <c r="AC212" s="4"/>
      <c r="AD212" s="4"/>
      <c r="AE212" s="4"/>
      <c r="AF212" s="4"/>
      <c r="AG212" s="4"/>
      <c r="AH212" s="4"/>
      <c r="AI212" s="4"/>
      <c r="AJ212" s="4"/>
      <c r="AK212" s="4"/>
    </row>
    <row r="213" spans="15:37" ht="20.6" hidden="1" customHeight="1" x14ac:dyDescent="0.35">
      <c r="O213" s="4"/>
      <c r="P213" s="4"/>
      <c r="Q213" s="4"/>
      <c r="R213" s="4"/>
      <c r="S213" s="4"/>
      <c r="T213" s="4"/>
      <c r="Z213" s="4"/>
      <c r="AA213" s="4"/>
      <c r="AB213" s="4"/>
      <c r="AC213" s="4"/>
      <c r="AD213" s="4"/>
      <c r="AE213" s="4"/>
      <c r="AF213" s="4"/>
      <c r="AG213" s="4"/>
      <c r="AH213" s="4"/>
      <c r="AI213" s="4"/>
      <c r="AJ213" s="4"/>
      <c r="AK213" s="4"/>
    </row>
    <row r="214" spans="15:37" ht="20.6" hidden="1" customHeight="1" x14ac:dyDescent="0.35">
      <c r="O214" s="4"/>
      <c r="P214" s="4"/>
      <c r="Q214" s="4"/>
      <c r="R214" s="4"/>
      <c r="S214" s="4"/>
      <c r="T214" s="4"/>
      <c r="Z214" s="4"/>
      <c r="AA214" s="4"/>
      <c r="AB214" s="4"/>
      <c r="AC214" s="4"/>
      <c r="AD214" s="4"/>
      <c r="AE214" s="4"/>
      <c r="AF214" s="4"/>
      <c r="AG214" s="4"/>
      <c r="AH214" s="4"/>
      <c r="AI214" s="4"/>
      <c r="AJ214" s="4"/>
      <c r="AK214" s="4"/>
    </row>
    <row r="215" spans="15:37" ht="20.6" hidden="1" customHeight="1" x14ac:dyDescent="0.35">
      <c r="O215" s="4"/>
      <c r="P215" s="4"/>
      <c r="Q215" s="4"/>
      <c r="R215" s="4"/>
      <c r="S215" s="4"/>
      <c r="T215" s="4"/>
      <c r="Z215" s="4"/>
      <c r="AA215" s="4"/>
      <c r="AB215" s="4"/>
      <c r="AC215" s="4"/>
      <c r="AD215" s="4"/>
      <c r="AE215" s="4"/>
      <c r="AF215" s="4"/>
      <c r="AG215" s="4"/>
      <c r="AH215" s="4"/>
      <c r="AI215" s="4"/>
      <c r="AJ215" s="4"/>
      <c r="AK215" s="4"/>
    </row>
    <row r="216" spans="15:37" ht="20.6" hidden="1" customHeight="1" x14ac:dyDescent="0.35">
      <c r="O216" s="4"/>
      <c r="P216" s="4"/>
      <c r="Q216" s="4"/>
      <c r="R216" s="4"/>
      <c r="S216" s="4"/>
      <c r="T216" s="4"/>
      <c r="Z216" s="4"/>
      <c r="AA216" s="4"/>
      <c r="AB216" s="4"/>
      <c r="AC216" s="4"/>
      <c r="AD216" s="4"/>
      <c r="AE216" s="4"/>
      <c r="AF216" s="4"/>
      <c r="AG216" s="4"/>
      <c r="AH216" s="4"/>
      <c r="AI216" s="4"/>
      <c r="AJ216" s="4"/>
      <c r="AK216" s="4"/>
    </row>
    <row r="217" spans="15:37" ht="20.6" hidden="1" customHeight="1" x14ac:dyDescent="0.35">
      <c r="O217" s="4"/>
      <c r="P217" s="4"/>
      <c r="Q217" s="4"/>
      <c r="R217" s="4"/>
      <c r="S217" s="4"/>
      <c r="T217" s="4"/>
      <c r="Z217" s="4"/>
      <c r="AA217" s="4"/>
      <c r="AB217" s="4"/>
      <c r="AC217" s="4"/>
      <c r="AD217" s="4"/>
      <c r="AE217" s="4"/>
      <c r="AF217" s="4"/>
      <c r="AG217" s="4"/>
      <c r="AH217" s="4"/>
      <c r="AI217" s="4"/>
      <c r="AJ217" s="4"/>
      <c r="AK217" s="4"/>
    </row>
    <row r="218" spans="15:37" ht="20.6" hidden="1" customHeight="1" x14ac:dyDescent="0.35">
      <c r="O218" s="4"/>
      <c r="P218" s="4"/>
      <c r="Q218" s="4"/>
      <c r="R218" s="4"/>
      <c r="S218" s="4"/>
      <c r="T218" s="4"/>
      <c r="Z218" s="4"/>
      <c r="AA218" s="4"/>
      <c r="AB218" s="4"/>
      <c r="AC218" s="4"/>
      <c r="AD218" s="4"/>
      <c r="AE218" s="4"/>
      <c r="AF218" s="4"/>
      <c r="AG218" s="4"/>
      <c r="AH218" s="4"/>
      <c r="AI218" s="4"/>
      <c r="AJ218" s="4"/>
      <c r="AK218" s="4"/>
    </row>
    <row r="219" spans="15:37" ht="20.6" hidden="1" customHeight="1" x14ac:dyDescent="0.35">
      <c r="O219" s="4"/>
      <c r="P219" s="4"/>
      <c r="Q219" s="4"/>
      <c r="R219" s="4"/>
      <c r="S219" s="4"/>
      <c r="T219" s="4"/>
      <c r="Z219" s="4"/>
      <c r="AA219" s="4"/>
      <c r="AB219" s="4"/>
      <c r="AC219" s="4"/>
      <c r="AD219" s="4"/>
      <c r="AE219" s="4"/>
      <c r="AF219" s="4"/>
      <c r="AG219" s="4"/>
      <c r="AH219" s="4"/>
      <c r="AI219" s="4"/>
      <c r="AJ219" s="4"/>
      <c r="AK219" s="4"/>
    </row>
    <row r="220" spans="15:37" ht="20.6" hidden="1" customHeight="1" x14ac:dyDescent="0.35">
      <c r="O220" s="4"/>
      <c r="P220" s="4"/>
      <c r="Q220" s="4"/>
      <c r="R220" s="4"/>
      <c r="S220" s="4"/>
      <c r="T220" s="4"/>
    </row>
    <row r="221" spans="15:37" ht="20.6" hidden="1" customHeight="1" x14ac:dyDescent="0.35">
      <c r="O221" s="4"/>
      <c r="P221" s="4"/>
      <c r="Q221" s="4"/>
      <c r="R221" s="4"/>
      <c r="S221" s="4"/>
      <c r="T221" s="4"/>
    </row>
    <row r="222" spans="15:37" ht="20.6" hidden="1" customHeight="1" x14ac:dyDescent="0.35">
      <c r="O222" s="4"/>
      <c r="P222" s="4"/>
      <c r="Q222" s="4"/>
      <c r="R222" s="4"/>
      <c r="S222" s="4"/>
      <c r="T222" s="4"/>
    </row>
    <row r="223" spans="15:37" ht="20.6" hidden="1" customHeight="1" x14ac:dyDescent="0.35">
      <c r="O223" s="4"/>
      <c r="P223" s="4"/>
      <c r="Q223" s="4"/>
      <c r="R223" s="4"/>
      <c r="S223" s="4"/>
      <c r="T223" s="4"/>
    </row>
    <row r="224" spans="15:37" ht="20.6" hidden="1" customHeight="1" x14ac:dyDescent="0.35">
      <c r="O224" s="4"/>
      <c r="P224" s="4"/>
      <c r="Q224" s="4"/>
      <c r="R224" s="4"/>
      <c r="S224" s="4"/>
      <c r="T224" s="4"/>
    </row>
    <row r="225" spans="15:37" ht="20.6" hidden="1" customHeight="1" x14ac:dyDescent="0.35">
      <c r="O225" s="4"/>
      <c r="P225" s="4"/>
      <c r="Q225" s="4"/>
      <c r="R225" s="4"/>
      <c r="S225" s="4"/>
      <c r="T225" s="4"/>
      <c r="Z225" s="4"/>
      <c r="AA225" s="4"/>
      <c r="AB225" s="4"/>
      <c r="AC225" s="4"/>
      <c r="AD225" s="4"/>
      <c r="AE225" s="4"/>
      <c r="AF225" s="4"/>
      <c r="AG225" s="4"/>
      <c r="AH225" s="4"/>
      <c r="AI225" s="4"/>
      <c r="AJ225" s="4"/>
      <c r="AK225" s="4"/>
    </row>
    <row r="226" spans="15:37" ht="20.6" hidden="1" customHeight="1" x14ac:dyDescent="0.35">
      <c r="O226" s="4"/>
      <c r="P226" s="4"/>
      <c r="Q226" s="4"/>
      <c r="R226" s="4"/>
      <c r="S226" s="4"/>
      <c r="T226" s="4"/>
      <c r="Z226" s="4"/>
      <c r="AA226" s="4"/>
      <c r="AB226" s="4"/>
      <c r="AC226" s="4"/>
      <c r="AD226" s="4"/>
      <c r="AE226" s="4"/>
      <c r="AF226" s="4"/>
      <c r="AG226" s="4"/>
      <c r="AH226" s="4"/>
      <c r="AI226" s="4"/>
      <c r="AJ226" s="4"/>
      <c r="AK226" s="4"/>
    </row>
    <row r="227" spans="15:37" ht="20.6" hidden="1" customHeight="1" x14ac:dyDescent="0.35">
      <c r="O227" s="4"/>
      <c r="P227" s="4"/>
      <c r="Q227" s="4"/>
      <c r="R227" s="4"/>
      <c r="S227" s="4"/>
      <c r="T227" s="4"/>
      <c r="Z227" s="4"/>
      <c r="AA227" s="4"/>
      <c r="AB227" s="4"/>
      <c r="AC227" s="4"/>
      <c r="AD227" s="4"/>
      <c r="AE227" s="4"/>
      <c r="AF227" s="4"/>
      <c r="AG227" s="4"/>
      <c r="AH227" s="4"/>
      <c r="AI227" s="4"/>
      <c r="AJ227" s="4"/>
      <c r="AK227" s="4"/>
    </row>
    <row r="228" spans="15:37" ht="20.6" hidden="1" customHeight="1" x14ac:dyDescent="0.35">
      <c r="O228" s="4"/>
      <c r="P228" s="4"/>
      <c r="Q228" s="4"/>
      <c r="R228" s="4"/>
      <c r="S228" s="4"/>
      <c r="T228" s="4"/>
      <c r="Z228" s="4"/>
      <c r="AA228" s="4"/>
      <c r="AB228" s="4"/>
      <c r="AC228" s="4"/>
      <c r="AD228" s="4"/>
      <c r="AE228" s="4"/>
      <c r="AF228" s="4"/>
      <c r="AG228" s="4"/>
      <c r="AH228" s="4"/>
      <c r="AI228" s="4"/>
      <c r="AJ228" s="4"/>
      <c r="AK228" s="4"/>
    </row>
    <row r="229" spans="15:37" ht="20.6" hidden="1" customHeight="1" x14ac:dyDescent="0.35">
      <c r="O229" s="4"/>
      <c r="P229" s="4"/>
      <c r="Q229" s="4"/>
      <c r="R229" s="4"/>
      <c r="S229" s="4"/>
      <c r="T229" s="4"/>
      <c r="Z229" s="4"/>
      <c r="AA229" s="4"/>
      <c r="AB229" s="4"/>
      <c r="AC229" s="4"/>
      <c r="AD229" s="4"/>
      <c r="AE229" s="4"/>
      <c r="AF229" s="4"/>
      <c r="AG229" s="4"/>
      <c r="AH229" s="4"/>
      <c r="AI229" s="4"/>
      <c r="AJ229" s="4"/>
      <c r="AK229" s="4"/>
    </row>
    <row r="230" spans="15:37" ht="20.6" hidden="1" customHeight="1" x14ac:dyDescent="0.35">
      <c r="O230" s="4"/>
      <c r="P230" s="4"/>
      <c r="Q230" s="4"/>
      <c r="R230" s="4"/>
      <c r="S230" s="4"/>
      <c r="T230" s="4"/>
      <c r="Z230" s="4"/>
      <c r="AA230" s="4"/>
      <c r="AB230" s="4"/>
      <c r="AC230" s="4"/>
      <c r="AD230" s="4"/>
      <c r="AE230" s="4"/>
      <c r="AF230" s="4"/>
      <c r="AG230" s="4"/>
      <c r="AH230" s="4"/>
      <c r="AI230" s="4"/>
      <c r="AJ230" s="4"/>
      <c r="AK230" s="4"/>
    </row>
    <row r="231" spans="15:37" ht="20.6" hidden="1" customHeight="1" x14ac:dyDescent="0.35">
      <c r="O231" s="4"/>
      <c r="P231" s="4"/>
      <c r="Q231" s="4"/>
      <c r="R231" s="4"/>
      <c r="S231" s="4"/>
      <c r="T231" s="4"/>
      <c r="Z231" s="4"/>
      <c r="AA231" s="4"/>
      <c r="AB231" s="4"/>
      <c r="AC231" s="4"/>
      <c r="AD231" s="4"/>
      <c r="AE231" s="4"/>
      <c r="AF231" s="4"/>
      <c r="AG231" s="4"/>
      <c r="AH231" s="4"/>
      <c r="AI231" s="4"/>
      <c r="AJ231" s="4"/>
      <c r="AK231" s="4"/>
    </row>
    <row r="232" spans="15:37" ht="20.6" hidden="1" customHeight="1" x14ac:dyDescent="0.35">
      <c r="O232" s="4"/>
      <c r="P232" s="4"/>
      <c r="Q232" s="4"/>
      <c r="R232" s="4"/>
      <c r="S232" s="4"/>
      <c r="T232" s="4"/>
      <c r="Z232" s="4"/>
      <c r="AA232" s="4"/>
      <c r="AB232" s="4"/>
      <c r="AC232" s="4"/>
      <c r="AD232" s="4"/>
      <c r="AE232" s="4"/>
      <c r="AF232" s="4"/>
      <c r="AG232" s="4"/>
      <c r="AH232" s="4"/>
      <c r="AI232" s="4"/>
      <c r="AJ232" s="4"/>
      <c r="AK232" s="4"/>
    </row>
    <row r="233" spans="15:37" ht="20.6" hidden="1" customHeight="1" x14ac:dyDescent="0.35">
      <c r="O233" s="4"/>
      <c r="P233" s="4"/>
      <c r="Q233" s="4"/>
      <c r="R233" s="4"/>
      <c r="S233" s="4"/>
      <c r="T233" s="4"/>
      <c r="Z233" s="4"/>
      <c r="AA233" s="4"/>
      <c r="AB233" s="4"/>
      <c r="AC233" s="4"/>
      <c r="AD233" s="4"/>
      <c r="AE233" s="4"/>
      <c r="AF233" s="4"/>
      <c r="AG233" s="4"/>
      <c r="AH233" s="4"/>
      <c r="AI233" s="4"/>
      <c r="AJ233" s="4"/>
      <c r="AK233" s="4"/>
    </row>
    <row r="234" spans="15:37" ht="20.6" hidden="1" customHeight="1" x14ac:dyDescent="0.35">
      <c r="O234" s="4"/>
      <c r="P234" s="4"/>
      <c r="Q234" s="4"/>
      <c r="R234" s="4"/>
      <c r="S234" s="4"/>
      <c r="T234" s="4"/>
      <c r="Z234" s="4"/>
      <c r="AA234" s="4"/>
      <c r="AB234" s="4"/>
      <c r="AC234" s="4"/>
      <c r="AD234" s="4"/>
      <c r="AE234" s="4"/>
      <c r="AF234" s="4"/>
      <c r="AG234" s="4"/>
      <c r="AH234" s="4"/>
      <c r="AI234" s="4"/>
      <c r="AJ234" s="4"/>
      <c r="AK234" s="4"/>
    </row>
    <row r="235" spans="15:37" ht="20.6" hidden="1" customHeight="1" x14ac:dyDescent="0.35">
      <c r="O235" s="4"/>
      <c r="P235" s="4"/>
      <c r="Q235" s="4"/>
      <c r="R235" s="4"/>
      <c r="S235" s="4"/>
      <c r="T235" s="4"/>
      <c r="Z235" s="4"/>
      <c r="AA235" s="4"/>
      <c r="AB235" s="4"/>
      <c r="AC235" s="4"/>
      <c r="AD235" s="4"/>
      <c r="AE235" s="4"/>
      <c r="AF235" s="4"/>
      <c r="AG235" s="4"/>
      <c r="AH235" s="4"/>
      <c r="AI235" s="4"/>
      <c r="AJ235" s="4"/>
      <c r="AK235" s="4"/>
    </row>
    <row r="236" spans="15:37" ht="20.6" hidden="1" customHeight="1" x14ac:dyDescent="0.35">
      <c r="O236" s="4"/>
      <c r="P236" s="4"/>
      <c r="Q236" s="4"/>
      <c r="R236" s="4"/>
      <c r="S236" s="4"/>
      <c r="T236" s="4"/>
      <c r="Z236" s="4"/>
      <c r="AA236" s="4"/>
      <c r="AB236" s="4"/>
      <c r="AC236" s="4"/>
      <c r="AD236" s="4"/>
      <c r="AE236" s="4"/>
      <c r="AF236" s="4"/>
      <c r="AG236" s="4"/>
      <c r="AH236" s="4"/>
      <c r="AI236" s="4"/>
      <c r="AJ236" s="4"/>
      <c r="AK236" s="4"/>
    </row>
    <row r="237" spans="15:37" ht="20.6" hidden="1" customHeight="1" x14ac:dyDescent="0.35">
      <c r="O237" s="4"/>
      <c r="P237" s="4"/>
      <c r="Q237" s="4"/>
      <c r="R237" s="4"/>
      <c r="S237" s="4"/>
      <c r="T237" s="4"/>
      <c r="Z237" s="4"/>
      <c r="AA237" s="4"/>
      <c r="AB237" s="4"/>
      <c r="AC237" s="4"/>
      <c r="AD237" s="4"/>
      <c r="AE237" s="4"/>
      <c r="AF237" s="4"/>
      <c r="AG237" s="4"/>
      <c r="AH237" s="4"/>
      <c r="AI237" s="4"/>
      <c r="AJ237" s="4"/>
      <c r="AK237" s="4"/>
    </row>
    <row r="238" spans="15:37" ht="20.6" hidden="1" customHeight="1" x14ac:dyDescent="0.35">
      <c r="O238" s="4"/>
      <c r="P238" s="4"/>
      <c r="Q238" s="4"/>
      <c r="R238" s="4"/>
      <c r="S238" s="4"/>
      <c r="T238" s="4"/>
    </row>
    <row r="239" spans="15:37" ht="20.6" hidden="1" customHeight="1" x14ac:dyDescent="0.35">
      <c r="O239" s="4"/>
      <c r="P239" s="4"/>
      <c r="Q239" s="4"/>
      <c r="R239" s="4"/>
      <c r="S239" s="4"/>
      <c r="T239" s="4"/>
    </row>
    <row r="240" spans="15:37" ht="20.6" hidden="1" customHeight="1" x14ac:dyDescent="0.35">
      <c r="O240" s="4"/>
      <c r="P240" s="4"/>
      <c r="Q240" s="4"/>
      <c r="R240" s="4"/>
      <c r="S240" s="4"/>
      <c r="T240" s="4"/>
    </row>
    <row r="241" spans="15:37" ht="20.6" hidden="1" customHeight="1" x14ac:dyDescent="0.35">
      <c r="O241" s="4"/>
      <c r="P241" s="4"/>
      <c r="Q241" s="4"/>
      <c r="R241" s="4"/>
      <c r="S241" s="4"/>
      <c r="T241" s="4"/>
    </row>
    <row r="242" spans="15:37" ht="20.6" hidden="1" customHeight="1" x14ac:dyDescent="0.35">
      <c r="O242" s="4"/>
      <c r="P242" s="4"/>
      <c r="Q242" s="4"/>
      <c r="R242" s="4"/>
      <c r="S242" s="4"/>
      <c r="T242" s="4"/>
    </row>
    <row r="243" spans="15:37" ht="20.6" hidden="1" customHeight="1" x14ac:dyDescent="0.35">
      <c r="O243" s="4"/>
      <c r="P243" s="4"/>
      <c r="Q243" s="4"/>
      <c r="R243" s="4"/>
      <c r="S243" s="4"/>
      <c r="T243" s="4"/>
      <c r="Z243" s="4"/>
      <c r="AA243" s="4"/>
      <c r="AB243" s="4"/>
      <c r="AC243" s="4"/>
      <c r="AD243" s="4"/>
      <c r="AE243" s="4"/>
      <c r="AF243" s="4"/>
      <c r="AG243" s="4"/>
      <c r="AH243" s="4"/>
      <c r="AI243" s="4"/>
      <c r="AJ243" s="4"/>
      <c r="AK243" s="4"/>
    </row>
    <row r="244" spans="15:37" ht="20.6" hidden="1" customHeight="1" x14ac:dyDescent="0.35">
      <c r="O244" s="4"/>
      <c r="P244" s="4"/>
      <c r="Q244" s="4"/>
      <c r="R244" s="4"/>
      <c r="S244" s="4"/>
      <c r="T244" s="4"/>
      <c r="Z244" s="4"/>
      <c r="AA244" s="4"/>
      <c r="AB244" s="4"/>
      <c r="AC244" s="4"/>
      <c r="AD244" s="4"/>
      <c r="AE244" s="4"/>
      <c r="AF244" s="4"/>
      <c r="AG244" s="4"/>
      <c r="AH244" s="4"/>
      <c r="AI244" s="4"/>
      <c r="AJ244" s="4"/>
      <c r="AK244" s="4"/>
    </row>
    <row r="245" spans="15:37" ht="20.6" hidden="1" customHeight="1" x14ac:dyDescent="0.35">
      <c r="O245" s="4"/>
      <c r="P245" s="4"/>
      <c r="Q245" s="4"/>
      <c r="R245" s="4"/>
      <c r="S245" s="4"/>
      <c r="T245" s="4"/>
      <c r="Z245" s="4"/>
      <c r="AA245" s="4"/>
      <c r="AB245" s="4"/>
      <c r="AC245" s="4"/>
      <c r="AD245" s="4"/>
      <c r="AE245" s="4"/>
      <c r="AF245" s="4"/>
      <c r="AG245" s="4"/>
      <c r="AH245" s="4"/>
      <c r="AI245" s="4"/>
      <c r="AJ245" s="4"/>
      <c r="AK245" s="4"/>
    </row>
    <row r="246" spans="15:37" ht="20.6" hidden="1" customHeight="1" x14ac:dyDescent="0.35">
      <c r="O246" s="4"/>
      <c r="P246" s="4"/>
      <c r="Q246" s="4"/>
      <c r="R246" s="4"/>
      <c r="S246" s="4"/>
      <c r="T246" s="4"/>
      <c r="Z246" s="4"/>
      <c r="AA246" s="4"/>
      <c r="AB246" s="4"/>
      <c r="AC246" s="4"/>
      <c r="AD246" s="4"/>
      <c r="AE246" s="4"/>
      <c r="AF246" s="4"/>
      <c r="AG246" s="4"/>
      <c r="AH246" s="4"/>
      <c r="AI246" s="4"/>
      <c r="AJ246" s="4"/>
      <c r="AK246" s="4"/>
    </row>
    <row r="247" spans="15:37" ht="20.6" hidden="1" customHeight="1" x14ac:dyDescent="0.35">
      <c r="O247" s="4"/>
      <c r="P247" s="4"/>
      <c r="Q247" s="4"/>
      <c r="R247" s="4"/>
      <c r="S247" s="4"/>
      <c r="T247" s="4"/>
      <c r="Z247" s="4"/>
      <c r="AA247" s="4"/>
      <c r="AB247" s="4"/>
      <c r="AC247" s="4"/>
      <c r="AD247" s="4"/>
      <c r="AE247" s="4"/>
      <c r="AF247" s="4"/>
      <c r="AG247" s="4"/>
      <c r="AH247" s="4"/>
      <c r="AI247" s="4"/>
      <c r="AJ247" s="4"/>
      <c r="AK247" s="4"/>
    </row>
    <row r="248" spans="15:37" ht="20.6" hidden="1" customHeight="1" x14ac:dyDescent="0.35">
      <c r="O248" s="4"/>
      <c r="P248" s="4"/>
      <c r="Q248" s="4"/>
      <c r="R248" s="4"/>
      <c r="S248" s="4"/>
      <c r="T248" s="4"/>
      <c r="Z248" s="4"/>
      <c r="AA248" s="4"/>
      <c r="AB248" s="4"/>
      <c r="AC248" s="4"/>
      <c r="AD248" s="4"/>
      <c r="AE248" s="4"/>
      <c r="AF248" s="4"/>
      <c r="AG248" s="4"/>
      <c r="AH248" s="4"/>
      <c r="AI248" s="4"/>
      <c r="AJ248" s="4"/>
      <c r="AK248" s="4"/>
    </row>
    <row r="249" spans="15:37" ht="20.6" hidden="1" customHeight="1" x14ac:dyDescent="0.35">
      <c r="O249" s="4"/>
      <c r="P249" s="4"/>
      <c r="Q249" s="4"/>
      <c r="R249" s="4"/>
      <c r="S249" s="4"/>
      <c r="T249" s="4"/>
      <c r="Z249" s="4"/>
      <c r="AA249" s="4"/>
      <c r="AB249" s="4"/>
      <c r="AC249" s="4"/>
      <c r="AD249" s="4"/>
      <c r="AE249" s="4"/>
      <c r="AF249" s="4"/>
      <c r="AG249" s="4"/>
      <c r="AH249" s="4"/>
      <c r="AI249" s="4"/>
      <c r="AJ249" s="4"/>
      <c r="AK249" s="4"/>
    </row>
    <row r="250" spans="15:37" ht="20.6" hidden="1" customHeight="1" x14ac:dyDescent="0.35">
      <c r="O250" s="4"/>
      <c r="P250" s="4"/>
      <c r="Q250" s="4"/>
      <c r="R250" s="4"/>
      <c r="S250" s="4"/>
      <c r="T250" s="4"/>
      <c r="Z250" s="4"/>
      <c r="AA250" s="4"/>
      <c r="AB250" s="4"/>
      <c r="AC250" s="4"/>
      <c r="AD250" s="4"/>
      <c r="AE250" s="4"/>
      <c r="AF250" s="4"/>
      <c r="AG250" s="4"/>
      <c r="AH250" s="4"/>
      <c r="AI250" s="4"/>
      <c r="AJ250" s="4"/>
      <c r="AK250" s="4"/>
    </row>
    <row r="251" spans="15:37" ht="20.6" hidden="1" customHeight="1" x14ac:dyDescent="0.35">
      <c r="O251" s="4"/>
      <c r="P251" s="4"/>
      <c r="Q251" s="4"/>
      <c r="R251" s="4"/>
      <c r="S251" s="4"/>
      <c r="T251" s="4"/>
      <c r="Z251" s="4"/>
      <c r="AA251" s="4"/>
      <c r="AB251" s="4"/>
      <c r="AC251" s="4"/>
      <c r="AD251" s="4"/>
      <c r="AE251" s="4"/>
      <c r="AF251" s="4"/>
      <c r="AG251" s="4"/>
      <c r="AH251" s="4"/>
      <c r="AI251" s="4"/>
      <c r="AJ251" s="4"/>
      <c r="AK251" s="4"/>
    </row>
    <row r="252" spans="15:37" ht="20.6" hidden="1" customHeight="1" x14ac:dyDescent="0.35">
      <c r="O252" s="4"/>
      <c r="P252" s="4"/>
      <c r="Q252" s="4"/>
      <c r="R252" s="4"/>
      <c r="S252" s="4"/>
      <c r="T252" s="4"/>
      <c r="Z252" s="4"/>
      <c r="AA252" s="4"/>
      <c r="AB252" s="4"/>
      <c r="AC252" s="4"/>
      <c r="AD252" s="4"/>
      <c r="AE252" s="4"/>
      <c r="AF252" s="4"/>
      <c r="AG252" s="4"/>
      <c r="AH252" s="4"/>
      <c r="AI252" s="4"/>
      <c r="AJ252" s="4"/>
      <c r="AK252" s="4"/>
    </row>
    <row r="253" spans="15:37" ht="20.6" hidden="1" customHeight="1" x14ac:dyDescent="0.35">
      <c r="O253" s="4"/>
      <c r="P253" s="4"/>
      <c r="Q253" s="4"/>
      <c r="R253" s="4"/>
      <c r="S253" s="4"/>
      <c r="T253" s="4"/>
      <c r="Z253" s="4"/>
      <c r="AA253" s="4"/>
      <c r="AB253" s="4"/>
      <c r="AC253" s="4"/>
      <c r="AD253" s="4"/>
      <c r="AE253" s="4"/>
      <c r="AF253" s="4"/>
      <c r="AG253" s="4"/>
      <c r="AH253" s="4"/>
      <c r="AI253" s="4"/>
      <c r="AJ253" s="4"/>
      <c r="AK253" s="4"/>
    </row>
    <row r="254" spans="15:37" ht="20.6" hidden="1" customHeight="1" x14ac:dyDescent="0.35">
      <c r="O254" s="4"/>
      <c r="P254" s="4"/>
      <c r="Q254" s="4"/>
      <c r="R254" s="4"/>
      <c r="S254" s="4"/>
      <c r="T254" s="4"/>
      <c r="Z254" s="4"/>
      <c r="AA254" s="4"/>
      <c r="AB254" s="4"/>
      <c r="AC254" s="4"/>
      <c r="AD254" s="4"/>
      <c r="AE254" s="4"/>
      <c r="AF254" s="4"/>
      <c r="AG254" s="4"/>
      <c r="AH254" s="4"/>
      <c r="AI254" s="4"/>
      <c r="AJ254" s="4"/>
      <c r="AK254" s="4"/>
    </row>
    <row r="255" spans="15:37" ht="20.6" hidden="1" customHeight="1" x14ac:dyDescent="0.35">
      <c r="O255" s="4"/>
      <c r="P255" s="4"/>
      <c r="Q255" s="4"/>
      <c r="R255" s="4"/>
      <c r="S255" s="4"/>
      <c r="T255" s="4"/>
      <c r="Z255" s="4"/>
      <c r="AA255" s="4"/>
      <c r="AB255" s="4"/>
      <c r="AC255" s="4"/>
      <c r="AD255" s="4"/>
      <c r="AE255" s="4"/>
      <c r="AF255" s="4"/>
      <c r="AG255" s="4"/>
      <c r="AH255" s="4"/>
      <c r="AI255" s="4"/>
      <c r="AJ255" s="4"/>
      <c r="AK255" s="4"/>
    </row>
    <row r="256" spans="15:37" ht="20.6" hidden="1" customHeight="1" x14ac:dyDescent="0.35">
      <c r="O256" s="4"/>
      <c r="P256" s="4"/>
      <c r="Q256" s="4"/>
      <c r="R256" s="4"/>
      <c r="S256" s="4"/>
      <c r="T256" s="4"/>
    </row>
    <row r="257" spans="15:37" ht="20.6" hidden="1" customHeight="1" x14ac:dyDescent="0.35">
      <c r="O257" s="4"/>
      <c r="P257" s="4"/>
      <c r="Q257" s="4"/>
      <c r="R257" s="4"/>
      <c r="S257" s="4"/>
      <c r="T257" s="4"/>
    </row>
    <row r="258" spans="15:37" ht="20.6" hidden="1" customHeight="1" x14ac:dyDescent="0.35">
      <c r="O258" s="4"/>
      <c r="P258" s="4"/>
      <c r="Q258" s="4"/>
      <c r="R258" s="4"/>
      <c r="S258" s="4"/>
      <c r="T258" s="4"/>
    </row>
    <row r="259" spans="15:37" ht="20.6" hidden="1" customHeight="1" x14ac:dyDescent="0.35">
      <c r="O259" s="4"/>
      <c r="P259" s="4"/>
      <c r="Q259" s="4"/>
      <c r="R259" s="4"/>
      <c r="S259" s="4"/>
      <c r="T259" s="4"/>
    </row>
    <row r="260" spans="15:37" ht="20.6" hidden="1" customHeight="1" x14ac:dyDescent="0.35">
      <c r="O260" s="4"/>
      <c r="P260" s="4"/>
      <c r="Q260" s="4"/>
      <c r="R260" s="4"/>
      <c r="S260" s="4"/>
      <c r="T260" s="4"/>
    </row>
    <row r="261" spans="15:37" ht="20.6" hidden="1" customHeight="1" x14ac:dyDescent="0.35">
      <c r="O261" s="4"/>
      <c r="P261" s="4"/>
      <c r="Q261" s="4"/>
      <c r="R261" s="4"/>
      <c r="S261" s="4"/>
      <c r="T261" s="4"/>
      <c r="Z261" s="4"/>
      <c r="AA261" s="4"/>
      <c r="AB261" s="4"/>
      <c r="AC261" s="4"/>
      <c r="AD261" s="4"/>
      <c r="AE261" s="4"/>
      <c r="AF261" s="4"/>
      <c r="AG261" s="4"/>
      <c r="AH261" s="4"/>
      <c r="AI261" s="4"/>
      <c r="AJ261" s="4"/>
      <c r="AK261" s="4"/>
    </row>
    <row r="262" spans="15:37" ht="20.6" hidden="1" customHeight="1" x14ac:dyDescent="0.35">
      <c r="O262" s="4"/>
      <c r="P262" s="4"/>
      <c r="Q262" s="4"/>
      <c r="R262" s="4"/>
      <c r="S262" s="4"/>
      <c r="T262" s="4"/>
      <c r="Z262" s="4"/>
      <c r="AA262" s="4"/>
      <c r="AB262" s="4"/>
      <c r="AC262" s="4"/>
      <c r="AD262" s="4"/>
      <c r="AE262" s="4"/>
      <c r="AF262" s="4"/>
      <c r="AG262" s="4"/>
      <c r="AH262" s="4"/>
      <c r="AI262" s="4"/>
      <c r="AJ262" s="4"/>
      <c r="AK262" s="4"/>
    </row>
    <row r="263" spans="15:37" ht="20.6" hidden="1" customHeight="1" x14ac:dyDescent="0.35">
      <c r="O263" s="4"/>
      <c r="P263" s="4"/>
      <c r="Q263" s="4"/>
      <c r="R263" s="4"/>
      <c r="S263" s="4"/>
      <c r="T263" s="4"/>
      <c r="Z263" s="4"/>
      <c r="AA263" s="4"/>
      <c r="AB263" s="4"/>
      <c r="AC263" s="4"/>
      <c r="AD263" s="4"/>
      <c r="AE263" s="4"/>
      <c r="AF263" s="4"/>
      <c r="AG263" s="4"/>
      <c r="AH263" s="4"/>
      <c r="AI263" s="4"/>
      <c r="AJ263" s="4"/>
      <c r="AK263" s="4"/>
    </row>
    <row r="264" spans="15:37" ht="20.6" hidden="1" customHeight="1" x14ac:dyDescent="0.35">
      <c r="O264" s="4"/>
      <c r="P264" s="4"/>
      <c r="Q264" s="4"/>
      <c r="R264" s="4"/>
      <c r="S264" s="4"/>
      <c r="T264" s="4"/>
      <c r="Z264" s="4"/>
      <c r="AA264" s="4"/>
      <c r="AB264" s="4"/>
      <c r="AC264" s="4"/>
      <c r="AD264" s="4"/>
      <c r="AE264" s="4"/>
      <c r="AF264" s="4"/>
      <c r="AG264" s="4"/>
      <c r="AH264" s="4"/>
      <c r="AI264" s="4"/>
      <c r="AJ264" s="4"/>
      <c r="AK264" s="4"/>
    </row>
    <row r="265" spans="15:37" ht="20.6" hidden="1" customHeight="1" x14ac:dyDescent="0.35">
      <c r="O265" s="4"/>
      <c r="P265" s="4"/>
      <c r="Q265" s="4"/>
      <c r="R265" s="4"/>
      <c r="S265" s="4"/>
      <c r="T265" s="4"/>
      <c r="Z265" s="4"/>
      <c r="AA265" s="4"/>
      <c r="AB265" s="4"/>
      <c r="AC265" s="4"/>
      <c r="AD265" s="4"/>
      <c r="AE265" s="4"/>
      <c r="AF265" s="4"/>
      <c r="AG265" s="4"/>
      <c r="AH265" s="4"/>
      <c r="AI265" s="4"/>
      <c r="AJ265" s="4"/>
      <c r="AK265" s="4"/>
    </row>
    <row r="266" spans="15:37" ht="20.6" hidden="1" customHeight="1" x14ac:dyDescent="0.35">
      <c r="O266" s="4"/>
      <c r="P266" s="4"/>
      <c r="Q266" s="4"/>
      <c r="R266" s="4"/>
      <c r="S266" s="4"/>
      <c r="T266" s="4"/>
      <c r="Z266" s="4"/>
      <c r="AA266" s="4"/>
      <c r="AB266" s="4"/>
      <c r="AC266" s="4"/>
      <c r="AD266" s="4"/>
      <c r="AE266" s="4"/>
      <c r="AF266" s="4"/>
      <c r="AG266" s="4"/>
      <c r="AH266" s="4"/>
      <c r="AI266" s="4"/>
      <c r="AJ266" s="4"/>
      <c r="AK266" s="4"/>
    </row>
    <row r="267" spans="15:37" ht="20.6" hidden="1" customHeight="1" x14ac:dyDescent="0.35">
      <c r="O267" s="4"/>
      <c r="P267" s="4"/>
      <c r="Q267" s="4"/>
      <c r="R267" s="4"/>
      <c r="S267" s="4"/>
      <c r="T267" s="4"/>
      <c r="Z267" s="4"/>
      <c r="AA267" s="4"/>
      <c r="AB267" s="4"/>
      <c r="AC267" s="4"/>
      <c r="AD267" s="4"/>
      <c r="AE267" s="4"/>
      <c r="AF267" s="4"/>
      <c r="AG267" s="4"/>
      <c r="AH267" s="4"/>
      <c r="AI267" s="4"/>
      <c r="AJ267" s="4"/>
      <c r="AK267" s="4"/>
    </row>
    <row r="268" spans="15:37" ht="20.6" hidden="1" customHeight="1" x14ac:dyDescent="0.35">
      <c r="O268" s="4"/>
      <c r="P268" s="4"/>
      <c r="Q268" s="4"/>
      <c r="R268" s="4"/>
      <c r="S268" s="4"/>
      <c r="T268" s="4"/>
      <c r="Z268" s="4"/>
      <c r="AA268" s="4"/>
      <c r="AB268" s="4"/>
      <c r="AC268" s="4"/>
      <c r="AD268" s="4"/>
      <c r="AE268" s="4"/>
      <c r="AF268" s="4"/>
      <c r="AG268" s="4"/>
      <c r="AH268" s="4"/>
      <c r="AI268" s="4"/>
      <c r="AJ268" s="4"/>
      <c r="AK268" s="4"/>
    </row>
    <row r="269" spans="15:37" ht="20.6" hidden="1" customHeight="1" x14ac:dyDescent="0.35">
      <c r="O269" s="4"/>
      <c r="P269" s="4"/>
      <c r="Q269" s="4"/>
      <c r="R269" s="4"/>
      <c r="S269" s="4"/>
      <c r="T269" s="4"/>
      <c r="Z269" s="4"/>
      <c r="AA269" s="4"/>
      <c r="AB269" s="4"/>
      <c r="AC269" s="4"/>
      <c r="AD269" s="4"/>
      <c r="AE269" s="4"/>
      <c r="AF269" s="4"/>
      <c r="AG269" s="4"/>
      <c r="AH269" s="4"/>
      <c r="AI269" s="4"/>
      <c r="AJ269" s="4"/>
      <c r="AK269" s="4"/>
    </row>
    <row r="270" spans="15:37" ht="20.6" hidden="1" customHeight="1" x14ac:dyDescent="0.35">
      <c r="O270" s="4"/>
      <c r="P270" s="4"/>
      <c r="Q270" s="4"/>
      <c r="R270" s="4"/>
      <c r="S270" s="4"/>
      <c r="T270" s="4"/>
      <c r="Z270" s="4"/>
      <c r="AA270" s="4"/>
      <c r="AB270" s="4"/>
      <c r="AC270" s="4"/>
      <c r="AD270" s="4"/>
      <c r="AE270" s="4"/>
      <c r="AF270" s="4"/>
      <c r="AG270" s="4"/>
      <c r="AH270" s="4"/>
      <c r="AI270" s="4"/>
      <c r="AJ270" s="4"/>
      <c r="AK270" s="4"/>
    </row>
    <row r="271" spans="15:37" ht="20.6" hidden="1" customHeight="1" x14ac:dyDescent="0.35">
      <c r="O271" s="4"/>
      <c r="P271" s="4"/>
      <c r="Q271" s="4"/>
      <c r="R271" s="4"/>
      <c r="S271" s="4"/>
      <c r="T271" s="4"/>
      <c r="Z271" s="4"/>
      <c r="AA271" s="4"/>
      <c r="AB271" s="4"/>
      <c r="AC271" s="4"/>
      <c r="AD271" s="4"/>
      <c r="AE271" s="4"/>
      <c r="AF271" s="4"/>
      <c r="AG271" s="4"/>
      <c r="AH271" s="4"/>
      <c r="AI271" s="4"/>
      <c r="AJ271" s="4"/>
      <c r="AK271" s="4"/>
    </row>
    <row r="272" spans="15:37" ht="20.6" hidden="1" customHeight="1" x14ac:dyDescent="0.35">
      <c r="O272" s="4"/>
      <c r="P272" s="4"/>
      <c r="Q272" s="4"/>
      <c r="R272" s="4"/>
      <c r="S272" s="4"/>
      <c r="T272" s="4"/>
      <c r="Z272" s="4"/>
      <c r="AA272" s="4"/>
      <c r="AB272" s="4"/>
      <c r="AC272" s="4"/>
      <c r="AD272" s="4"/>
      <c r="AE272" s="4"/>
      <c r="AF272" s="4"/>
      <c r="AG272" s="4"/>
      <c r="AH272" s="4"/>
      <c r="AI272" s="4"/>
      <c r="AJ272" s="4"/>
      <c r="AK272" s="4"/>
    </row>
    <row r="273" spans="15:37" ht="20.6" hidden="1" customHeight="1" x14ac:dyDescent="0.35">
      <c r="O273" s="4"/>
      <c r="P273" s="4"/>
      <c r="Q273" s="4"/>
      <c r="R273" s="4"/>
      <c r="S273" s="4"/>
      <c r="T273" s="4"/>
      <c r="Z273" s="4"/>
      <c r="AA273" s="4"/>
      <c r="AB273" s="4"/>
      <c r="AC273" s="4"/>
      <c r="AD273" s="4"/>
      <c r="AE273" s="4"/>
      <c r="AF273" s="4"/>
      <c r="AG273" s="4"/>
      <c r="AH273" s="4"/>
      <c r="AI273" s="4"/>
      <c r="AJ273" s="4"/>
      <c r="AK273" s="4"/>
    </row>
    <row r="274" spans="15:37" ht="20.6" hidden="1" customHeight="1" x14ac:dyDescent="0.35">
      <c r="O274" s="4"/>
      <c r="P274" s="4"/>
      <c r="Q274" s="4"/>
      <c r="R274" s="4"/>
      <c r="S274" s="4"/>
      <c r="T274" s="4"/>
    </row>
    <row r="275" spans="15:37" ht="20.6" hidden="1" customHeight="1" x14ac:dyDescent="0.35">
      <c r="O275" s="4"/>
      <c r="P275" s="4"/>
      <c r="Q275" s="4"/>
      <c r="R275" s="4"/>
      <c r="S275" s="4"/>
      <c r="T275" s="4"/>
    </row>
    <row r="276" spans="15:37" ht="20.6" hidden="1" customHeight="1" x14ac:dyDescent="0.35">
      <c r="O276" s="4"/>
      <c r="P276" s="4"/>
      <c r="Q276" s="4"/>
      <c r="R276" s="4"/>
      <c r="S276" s="4"/>
      <c r="T276" s="4"/>
    </row>
    <row r="277" spans="15:37" ht="20.6" hidden="1" customHeight="1" x14ac:dyDescent="0.35">
      <c r="O277" s="4"/>
      <c r="P277" s="4"/>
      <c r="Q277" s="4"/>
      <c r="R277" s="4"/>
      <c r="S277" s="4"/>
      <c r="T277" s="4"/>
    </row>
    <row r="278" spans="15:37" ht="20.6" hidden="1" customHeight="1" x14ac:dyDescent="0.35">
      <c r="O278" s="4"/>
      <c r="P278" s="4"/>
      <c r="Q278" s="4"/>
      <c r="R278" s="4"/>
      <c r="S278" s="4"/>
      <c r="T278" s="4"/>
    </row>
    <row r="279" spans="15:37" ht="20.6" hidden="1" customHeight="1" x14ac:dyDescent="0.35">
      <c r="O279" s="4"/>
      <c r="P279" s="4"/>
      <c r="Q279" s="4"/>
      <c r="R279" s="4"/>
      <c r="S279" s="4"/>
      <c r="T279" s="4"/>
      <c r="Z279" s="4"/>
      <c r="AA279" s="4"/>
      <c r="AB279" s="4"/>
      <c r="AC279" s="4"/>
      <c r="AD279" s="4"/>
      <c r="AE279" s="4"/>
      <c r="AF279" s="4"/>
      <c r="AG279" s="4"/>
      <c r="AH279" s="4"/>
      <c r="AI279" s="4"/>
      <c r="AJ279" s="4"/>
      <c r="AK279" s="4"/>
    </row>
    <row r="280" spans="15:37" ht="20.6" hidden="1" customHeight="1" x14ac:dyDescent="0.35">
      <c r="O280" s="4"/>
      <c r="P280" s="4"/>
      <c r="Q280" s="4"/>
      <c r="R280" s="4"/>
      <c r="S280" s="4"/>
      <c r="T280" s="4"/>
      <c r="Z280" s="4"/>
      <c r="AA280" s="4"/>
      <c r="AB280" s="4"/>
      <c r="AC280" s="4"/>
      <c r="AD280" s="4"/>
      <c r="AE280" s="4"/>
      <c r="AF280" s="4"/>
      <c r="AG280" s="4"/>
      <c r="AH280" s="4"/>
      <c r="AI280" s="4"/>
      <c r="AJ280" s="4"/>
      <c r="AK280" s="4"/>
    </row>
    <row r="281" spans="15:37" ht="20.6" hidden="1" customHeight="1" x14ac:dyDescent="0.35">
      <c r="O281" s="4"/>
      <c r="P281" s="4"/>
      <c r="Q281" s="4"/>
      <c r="R281" s="4"/>
      <c r="S281" s="4"/>
      <c r="T281" s="4"/>
      <c r="Z281" s="4"/>
      <c r="AA281" s="4"/>
      <c r="AB281" s="4"/>
      <c r="AC281" s="4"/>
      <c r="AD281" s="4"/>
      <c r="AE281" s="4"/>
      <c r="AF281" s="4"/>
      <c r="AG281" s="4"/>
      <c r="AH281" s="4"/>
      <c r="AI281" s="4"/>
      <c r="AJ281" s="4"/>
      <c r="AK281" s="4"/>
    </row>
    <row r="282" spans="15:37" ht="20.6" hidden="1" customHeight="1" x14ac:dyDescent="0.35">
      <c r="O282" s="4"/>
      <c r="P282" s="4"/>
      <c r="Q282" s="4"/>
      <c r="R282" s="4"/>
      <c r="S282" s="4"/>
      <c r="T282" s="4"/>
      <c r="Z282" s="4"/>
      <c r="AA282" s="4"/>
      <c r="AB282" s="4"/>
      <c r="AC282" s="4"/>
      <c r="AD282" s="4"/>
      <c r="AE282" s="4"/>
      <c r="AF282" s="4"/>
      <c r="AG282" s="4"/>
      <c r="AH282" s="4"/>
      <c r="AI282" s="4"/>
      <c r="AJ282" s="4"/>
      <c r="AK282" s="4"/>
    </row>
    <row r="283" spans="15:37" ht="20.6" hidden="1" customHeight="1" x14ac:dyDescent="0.35">
      <c r="O283" s="4"/>
      <c r="P283" s="4"/>
      <c r="Q283" s="4"/>
      <c r="R283" s="4"/>
      <c r="S283" s="4"/>
      <c r="T283" s="4"/>
      <c r="Z283" s="4"/>
      <c r="AA283" s="4"/>
      <c r="AB283" s="4"/>
      <c r="AC283" s="4"/>
      <c r="AD283" s="4"/>
      <c r="AE283" s="4"/>
      <c r="AF283" s="4"/>
      <c r="AG283" s="4"/>
      <c r="AH283" s="4"/>
      <c r="AI283" s="4"/>
      <c r="AJ283" s="4"/>
      <c r="AK283" s="4"/>
    </row>
    <row r="284" spans="15:37" ht="20.6" hidden="1" customHeight="1" x14ac:dyDescent="0.35">
      <c r="O284" s="4"/>
      <c r="P284" s="4"/>
      <c r="Q284" s="4"/>
      <c r="R284" s="4"/>
      <c r="S284" s="4"/>
      <c r="T284" s="4"/>
      <c r="Z284" s="4"/>
      <c r="AA284" s="4"/>
      <c r="AB284" s="4"/>
      <c r="AC284" s="4"/>
      <c r="AD284" s="4"/>
      <c r="AE284" s="4"/>
      <c r="AF284" s="4"/>
      <c r="AG284" s="4"/>
      <c r="AH284" s="4"/>
      <c r="AI284" s="4"/>
      <c r="AJ284" s="4"/>
      <c r="AK284" s="4"/>
    </row>
    <row r="285" spans="15:37" ht="20.6" hidden="1" customHeight="1" x14ac:dyDescent="0.35">
      <c r="O285" s="4"/>
      <c r="P285" s="4"/>
      <c r="Q285" s="4"/>
      <c r="R285" s="4"/>
      <c r="S285" s="4"/>
      <c r="T285" s="4"/>
      <c r="Z285" s="4"/>
      <c r="AA285" s="4"/>
      <c r="AB285" s="4"/>
      <c r="AC285" s="4"/>
      <c r="AD285" s="4"/>
      <c r="AE285" s="4"/>
      <c r="AF285" s="4"/>
      <c r="AG285" s="4"/>
      <c r="AH285" s="4"/>
      <c r="AI285" s="4"/>
      <c r="AJ285" s="4"/>
      <c r="AK285" s="4"/>
    </row>
    <row r="286" spans="15:37" ht="20.6" hidden="1" customHeight="1" x14ac:dyDescent="0.35">
      <c r="O286" s="4"/>
      <c r="P286" s="4"/>
      <c r="Q286" s="4"/>
      <c r="R286" s="4"/>
      <c r="S286" s="4"/>
      <c r="T286" s="4"/>
      <c r="Z286" s="4"/>
      <c r="AA286" s="4"/>
      <c r="AB286" s="4"/>
      <c r="AC286" s="4"/>
      <c r="AD286" s="4"/>
      <c r="AE286" s="4"/>
      <c r="AF286" s="4"/>
      <c r="AG286" s="4"/>
      <c r="AH286" s="4"/>
      <c r="AI286" s="4"/>
      <c r="AJ286" s="4"/>
      <c r="AK286" s="4"/>
    </row>
    <row r="287" spans="15:37" ht="20.6" hidden="1" customHeight="1" x14ac:dyDescent="0.35">
      <c r="O287" s="4"/>
      <c r="P287" s="4"/>
      <c r="Q287" s="4"/>
      <c r="R287" s="4"/>
      <c r="S287" s="4"/>
      <c r="T287" s="4"/>
      <c r="Z287" s="4"/>
      <c r="AA287" s="4"/>
      <c r="AB287" s="4"/>
      <c r="AC287" s="4"/>
      <c r="AD287" s="4"/>
      <c r="AE287" s="4"/>
      <c r="AF287" s="4"/>
      <c r="AG287" s="4"/>
      <c r="AH287" s="4"/>
      <c r="AI287" s="4"/>
      <c r="AJ287" s="4"/>
      <c r="AK287" s="4"/>
    </row>
    <row r="288" spans="15:37" ht="20.6" hidden="1" customHeight="1" x14ac:dyDescent="0.35">
      <c r="O288" s="4"/>
      <c r="P288" s="4"/>
      <c r="Q288" s="4"/>
      <c r="R288" s="4"/>
      <c r="S288" s="4"/>
      <c r="T288" s="4"/>
      <c r="Z288" s="4"/>
      <c r="AA288" s="4"/>
      <c r="AB288" s="4"/>
      <c r="AC288" s="4"/>
      <c r="AD288" s="4"/>
      <c r="AE288" s="4"/>
      <c r="AF288" s="4"/>
      <c r="AG288" s="4"/>
      <c r="AH288" s="4"/>
      <c r="AI288" s="4"/>
      <c r="AJ288" s="4"/>
      <c r="AK288" s="4"/>
    </row>
    <row r="289" spans="15:37" ht="20.6" hidden="1" customHeight="1" x14ac:dyDescent="0.35">
      <c r="O289" s="4"/>
      <c r="P289" s="4"/>
      <c r="Q289" s="4"/>
      <c r="R289" s="4"/>
      <c r="S289" s="4"/>
      <c r="T289" s="4"/>
      <c r="Z289" s="4"/>
      <c r="AA289" s="4"/>
      <c r="AB289" s="4"/>
      <c r="AC289" s="4"/>
      <c r="AD289" s="4"/>
      <c r="AE289" s="4"/>
      <c r="AF289" s="4"/>
      <c r="AG289" s="4"/>
      <c r="AH289" s="4"/>
      <c r="AI289" s="4"/>
      <c r="AJ289" s="4"/>
      <c r="AK289" s="4"/>
    </row>
    <row r="290" spans="15:37" ht="20.6" hidden="1" customHeight="1" x14ac:dyDescent="0.35">
      <c r="O290" s="4"/>
      <c r="P290" s="4"/>
      <c r="Q290" s="4"/>
      <c r="R290" s="4"/>
      <c r="S290" s="4"/>
      <c r="T290" s="4"/>
      <c r="Z290" s="4"/>
      <c r="AA290" s="4"/>
      <c r="AB290" s="4"/>
      <c r="AC290" s="4"/>
      <c r="AD290" s="4"/>
      <c r="AE290" s="4"/>
      <c r="AF290" s="4"/>
      <c r="AG290" s="4"/>
      <c r="AH290" s="4"/>
      <c r="AI290" s="4"/>
      <c r="AJ290" s="4"/>
      <c r="AK290" s="4"/>
    </row>
    <row r="291" spans="15:37" ht="20.6" hidden="1" customHeight="1" x14ac:dyDescent="0.35">
      <c r="O291" s="4"/>
      <c r="P291" s="4"/>
      <c r="Q291" s="4"/>
      <c r="R291" s="4"/>
      <c r="S291" s="4"/>
      <c r="T291" s="4"/>
      <c r="Z291" s="4"/>
      <c r="AA291" s="4"/>
      <c r="AB291" s="4"/>
      <c r="AC291" s="4"/>
      <c r="AD291" s="4"/>
      <c r="AE291" s="4"/>
      <c r="AF291" s="4"/>
      <c r="AG291" s="4"/>
      <c r="AH291" s="4"/>
      <c r="AI291" s="4"/>
      <c r="AJ291" s="4"/>
      <c r="AK291" s="4"/>
    </row>
    <row r="292" spans="15:37" ht="20.6" hidden="1" customHeight="1" x14ac:dyDescent="0.35">
      <c r="O292" s="4"/>
      <c r="P292" s="4"/>
      <c r="Q292" s="4"/>
      <c r="R292" s="4"/>
      <c r="S292" s="4"/>
      <c r="T292" s="4"/>
    </row>
    <row r="293" spans="15:37" ht="20.6" hidden="1" customHeight="1" x14ac:dyDescent="0.35">
      <c r="O293" s="4"/>
      <c r="P293" s="4"/>
      <c r="Q293" s="4"/>
      <c r="R293" s="4"/>
      <c r="S293" s="4"/>
      <c r="T293" s="4"/>
    </row>
    <row r="294" spans="15:37" ht="20.6" hidden="1" customHeight="1" x14ac:dyDescent="0.35">
      <c r="O294" s="4"/>
      <c r="P294" s="4"/>
      <c r="Q294" s="4"/>
      <c r="R294" s="4"/>
      <c r="S294" s="4"/>
      <c r="T294" s="4"/>
    </row>
    <row r="295" spans="15:37" ht="20.6" hidden="1" customHeight="1" x14ac:dyDescent="0.35">
      <c r="O295" s="4"/>
      <c r="P295" s="4"/>
      <c r="Q295" s="4"/>
      <c r="R295" s="4"/>
      <c r="S295" s="4"/>
      <c r="T295" s="4"/>
    </row>
    <row r="296" spans="15:37" ht="20.6" hidden="1" customHeight="1" x14ac:dyDescent="0.35">
      <c r="O296" s="4"/>
      <c r="P296" s="4"/>
      <c r="Q296" s="4"/>
      <c r="R296" s="4"/>
      <c r="S296" s="4"/>
      <c r="T296" s="4"/>
    </row>
    <row r="297" spans="15:37" ht="20.6" hidden="1" customHeight="1" x14ac:dyDescent="0.35">
      <c r="O297" s="4"/>
      <c r="P297" s="4"/>
      <c r="Q297" s="4"/>
      <c r="R297" s="4"/>
      <c r="S297" s="4"/>
      <c r="T297" s="4"/>
      <c r="Z297" s="4"/>
      <c r="AA297" s="4"/>
      <c r="AB297" s="4"/>
      <c r="AC297" s="4"/>
      <c r="AD297" s="4"/>
      <c r="AE297" s="4"/>
      <c r="AF297" s="4"/>
      <c r="AG297" s="4"/>
      <c r="AH297" s="4"/>
      <c r="AI297" s="4"/>
      <c r="AJ297" s="4"/>
      <c r="AK297" s="4"/>
    </row>
    <row r="298" spans="15:37" ht="20.6" hidden="1" customHeight="1" x14ac:dyDescent="0.35">
      <c r="O298" s="4"/>
      <c r="P298" s="4"/>
      <c r="Q298" s="4"/>
      <c r="R298" s="4"/>
      <c r="S298" s="4"/>
      <c r="T298" s="4"/>
      <c r="Z298" s="4"/>
      <c r="AA298" s="4"/>
      <c r="AB298" s="4"/>
      <c r="AC298" s="4"/>
      <c r="AD298" s="4"/>
      <c r="AE298" s="4"/>
      <c r="AF298" s="4"/>
      <c r="AG298" s="4"/>
      <c r="AH298" s="4"/>
      <c r="AI298" s="4"/>
      <c r="AJ298" s="4"/>
      <c r="AK298" s="4"/>
    </row>
    <row r="299" spans="15:37" ht="20.6" hidden="1" customHeight="1" x14ac:dyDescent="0.35">
      <c r="O299" s="4"/>
      <c r="P299" s="4"/>
      <c r="Q299" s="4"/>
      <c r="R299" s="4"/>
      <c r="S299" s="4"/>
      <c r="T299" s="4"/>
      <c r="Z299" s="4"/>
      <c r="AA299" s="4"/>
      <c r="AB299" s="4"/>
      <c r="AC299" s="4"/>
      <c r="AD299" s="4"/>
      <c r="AE299" s="4"/>
      <c r="AF299" s="4"/>
      <c r="AG299" s="4"/>
      <c r="AH299" s="4"/>
      <c r="AI299" s="4"/>
      <c r="AJ299" s="4"/>
      <c r="AK299" s="4"/>
    </row>
    <row r="300" spans="15:37" ht="20.6" hidden="1" customHeight="1" x14ac:dyDescent="0.35">
      <c r="O300" s="4"/>
      <c r="P300" s="4"/>
      <c r="Q300" s="4"/>
      <c r="R300" s="4"/>
      <c r="S300" s="4"/>
      <c r="T300" s="4"/>
      <c r="Z300" s="4"/>
      <c r="AA300" s="4"/>
      <c r="AB300" s="4"/>
      <c r="AC300" s="4"/>
      <c r="AD300" s="4"/>
      <c r="AE300" s="4"/>
      <c r="AF300" s="4"/>
      <c r="AG300" s="4"/>
      <c r="AH300" s="4"/>
      <c r="AI300" s="4"/>
      <c r="AJ300" s="4"/>
      <c r="AK300" s="4"/>
    </row>
    <row r="301" spans="15:37" ht="20.6" hidden="1" customHeight="1" x14ac:dyDescent="0.35">
      <c r="O301" s="4"/>
      <c r="P301" s="4"/>
      <c r="Q301" s="4"/>
      <c r="R301" s="4"/>
      <c r="S301" s="4"/>
      <c r="T301" s="4"/>
      <c r="Z301" s="4"/>
      <c r="AA301" s="4"/>
      <c r="AB301" s="4"/>
      <c r="AC301" s="4"/>
      <c r="AD301" s="4"/>
      <c r="AE301" s="4"/>
      <c r="AF301" s="4"/>
      <c r="AG301" s="4"/>
      <c r="AH301" s="4"/>
      <c r="AI301" s="4"/>
      <c r="AJ301" s="4"/>
      <c r="AK301" s="4"/>
    </row>
    <row r="302" spans="15:37" ht="20.6" hidden="1" customHeight="1" x14ac:dyDescent="0.35">
      <c r="O302" s="4"/>
      <c r="P302" s="4"/>
      <c r="Q302" s="4"/>
      <c r="R302" s="4"/>
      <c r="S302" s="4"/>
      <c r="T302" s="4"/>
      <c r="Z302" s="4"/>
      <c r="AA302" s="4"/>
      <c r="AB302" s="4"/>
      <c r="AC302" s="4"/>
      <c r="AD302" s="4"/>
      <c r="AE302" s="4"/>
      <c r="AF302" s="4"/>
      <c r="AG302" s="4"/>
      <c r="AH302" s="4"/>
      <c r="AI302" s="4"/>
      <c r="AJ302" s="4"/>
      <c r="AK302" s="4"/>
    </row>
    <row r="303" spans="15:37" ht="20.6" hidden="1" customHeight="1" x14ac:dyDescent="0.35">
      <c r="O303" s="4"/>
      <c r="P303" s="4"/>
      <c r="Q303" s="4"/>
      <c r="R303" s="4"/>
      <c r="S303" s="4"/>
      <c r="T303" s="4"/>
      <c r="Z303" s="4"/>
      <c r="AA303" s="4"/>
      <c r="AB303" s="4"/>
      <c r="AC303" s="4"/>
      <c r="AD303" s="4"/>
      <c r="AE303" s="4"/>
      <c r="AF303" s="4"/>
      <c r="AG303" s="4"/>
      <c r="AH303" s="4"/>
      <c r="AI303" s="4"/>
      <c r="AJ303" s="4"/>
      <c r="AK303" s="4"/>
    </row>
    <row r="304" spans="15:37" ht="20.6" hidden="1" customHeight="1" x14ac:dyDescent="0.35">
      <c r="O304" s="4"/>
      <c r="P304" s="4"/>
      <c r="Q304" s="4"/>
      <c r="R304" s="4"/>
      <c r="S304" s="4"/>
      <c r="T304" s="4"/>
      <c r="Z304" s="4"/>
      <c r="AA304" s="4"/>
      <c r="AB304" s="4"/>
      <c r="AC304" s="4"/>
      <c r="AD304" s="4"/>
      <c r="AE304" s="4"/>
      <c r="AF304" s="4"/>
      <c r="AG304" s="4"/>
      <c r="AH304" s="4"/>
      <c r="AI304" s="4"/>
      <c r="AJ304" s="4"/>
      <c r="AK304" s="4"/>
    </row>
    <row r="305" spans="15:37" ht="20.6" hidden="1" customHeight="1" x14ac:dyDescent="0.35">
      <c r="O305" s="4"/>
      <c r="P305" s="4"/>
      <c r="Q305" s="4"/>
      <c r="R305" s="4"/>
      <c r="S305" s="4"/>
      <c r="T305" s="4"/>
      <c r="Z305" s="4"/>
      <c r="AA305" s="4"/>
      <c r="AB305" s="4"/>
      <c r="AC305" s="4"/>
      <c r="AD305" s="4"/>
      <c r="AE305" s="4"/>
      <c r="AF305" s="4"/>
      <c r="AG305" s="4"/>
      <c r="AH305" s="4"/>
      <c r="AI305" s="4"/>
      <c r="AJ305" s="4"/>
      <c r="AK305" s="4"/>
    </row>
    <row r="306" spans="15:37" ht="20.6" hidden="1" customHeight="1" x14ac:dyDescent="0.35">
      <c r="O306" s="4"/>
      <c r="P306" s="4"/>
      <c r="Q306" s="4"/>
      <c r="R306" s="4"/>
      <c r="S306" s="4"/>
      <c r="T306" s="4"/>
      <c r="Z306" s="4"/>
      <c r="AA306" s="4"/>
      <c r="AB306" s="4"/>
      <c r="AC306" s="4"/>
      <c r="AD306" s="4"/>
      <c r="AE306" s="4"/>
      <c r="AF306" s="4"/>
      <c r="AG306" s="4"/>
      <c r="AH306" s="4"/>
      <c r="AI306" s="4"/>
      <c r="AJ306" s="4"/>
      <c r="AK306" s="4"/>
    </row>
    <row r="307" spans="15:37" ht="20.6" hidden="1" customHeight="1" x14ac:dyDescent="0.35">
      <c r="O307" s="4"/>
      <c r="P307" s="4"/>
      <c r="Q307" s="4"/>
      <c r="R307" s="4"/>
      <c r="S307" s="4"/>
      <c r="T307" s="4"/>
      <c r="Z307" s="4"/>
      <c r="AA307" s="4"/>
      <c r="AB307" s="4"/>
      <c r="AC307" s="4"/>
      <c r="AD307" s="4"/>
      <c r="AE307" s="4"/>
      <c r="AF307" s="4"/>
      <c r="AG307" s="4"/>
      <c r="AH307" s="4"/>
      <c r="AI307" s="4"/>
      <c r="AJ307" s="4"/>
      <c r="AK307" s="4"/>
    </row>
    <row r="308" spans="15:37" ht="20.6" hidden="1" customHeight="1" x14ac:dyDescent="0.35">
      <c r="O308" s="4"/>
      <c r="P308" s="4"/>
      <c r="Q308" s="4"/>
      <c r="R308" s="4"/>
      <c r="S308" s="4"/>
      <c r="T308" s="4"/>
      <c r="Z308" s="4"/>
      <c r="AA308" s="4"/>
      <c r="AB308" s="4"/>
      <c r="AC308" s="4"/>
      <c r="AD308" s="4"/>
      <c r="AE308" s="4"/>
      <c r="AF308" s="4"/>
      <c r="AG308" s="4"/>
      <c r="AH308" s="4"/>
      <c r="AI308" s="4"/>
      <c r="AJ308" s="4"/>
      <c r="AK308" s="4"/>
    </row>
    <row r="309" spans="15:37" ht="20.6" hidden="1" customHeight="1" x14ac:dyDescent="0.35">
      <c r="O309" s="4"/>
      <c r="P309" s="4"/>
      <c r="Q309" s="4"/>
      <c r="R309" s="4"/>
      <c r="S309" s="4"/>
      <c r="T309" s="4"/>
      <c r="Z309" s="4"/>
      <c r="AA309" s="4"/>
      <c r="AB309" s="4"/>
      <c r="AC309" s="4"/>
      <c r="AD309" s="4"/>
      <c r="AE309" s="4"/>
      <c r="AF309" s="4"/>
      <c r="AG309" s="4"/>
      <c r="AH309" s="4"/>
      <c r="AI309" s="4"/>
      <c r="AJ309" s="4"/>
      <c r="AK309" s="4"/>
    </row>
    <row r="310" spans="15:37" ht="20.6" hidden="1" customHeight="1" x14ac:dyDescent="0.35">
      <c r="O310" s="4"/>
      <c r="P310" s="4"/>
      <c r="Q310" s="4"/>
      <c r="R310" s="4"/>
      <c r="S310" s="4"/>
      <c r="T310" s="4"/>
    </row>
    <row r="311" spans="15:37" ht="20.6" hidden="1" customHeight="1" x14ac:dyDescent="0.35">
      <c r="O311" s="4"/>
      <c r="P311" s="4"/>
      <c r="Q311" s="4"/>
      <c r="R311" s="4"/>
      <c r="S311" s="4"/>
      <c r="T311" s="4"/>
    </row>
    <row r="312" spans="15:37" ht="20.6" hidden="1" customHeight="1" x14ac:dyDescent="0.35">
      <c r="O312" s="4"/>
      <c r="P312" s="4"/>
      <c r="Q312" s="4"/>
      <c r="R312" s="4"/>
      <c r="S312" s="4"/>
      <c r="T312" s="4"/>
    </row>
    <row r="313" spans="15:37" ht="20.6" hidden="1" customHeight="1" x14ac:dyDescent="0.35">
      <c r="O313" s="4"/>
      <c r="P313" s="4"/>
      <c r="Q313" s="4"/>
      <c r="R313" s="4"/>
      <c r="S313" s="4"/>
      <c r="T313" s="4"/>
    </row>
    <row r="314" spans="15:37" ht="20.6" hidden="1" customHeight="1" x14ac:dyDescent="0.35">
      <c r="O314" s="4"/>
      <c r="P314" s="4"/>
      <c r="Q314" s="4"/>
      <c r="R314" s="4"/>
      <c r="S314" s="4"/>
      <c r="T314" s="4"/>
    </row>
    <row r="315" spans="15:37" ht="20.6" hidden="1" customHeight="1" x14ac:dyDescent="0.35">
      <c r="O315" s="4"/>
      <c r="P315" s="4"/>
      <c r="Q315" s="4"/>
      <c r="R315" s="4"/>
      <c r="S315" s="4"/>
      <c r="T315" s="4"/>
      <c r="Z315" s="4"/>
      <c r="AA315" s="4"/>
      <c r="AB315" s="4"/>
      <c r="AC315" s="4"/>
      <c r="AD315" s="4"/>
      <c r="AE315" s="4"/>
      <c r="AF315" s="4"/>
      <c r="AG315" s="4"/>
      <c r="AH315" s="4"/>
      <c r="AI315" s="4"/>
      <c r="AJ315" s="4"/>
      <c r="AK315" s="4"/>
    </row>
    <row r="316" spans="15:37" ht="20.6" hidden="1" customHeight="1" x14ac:dyDescent="0.35">
      <c r="O316" s="4"/>
      <c r="P316" s="4"/>
      <c r="Q316" s="4"/>
      <c r="R316" s="4"/>
      <c r="S316" s="4"/>
      <c r="T316" s="4"/>
      <c r="Z316" s="4"/>
      <c r="AA316" s="4"/>
      <c r="AB316" s="4"/>
      <c r="AC316" s="4"/>
      <c r="AD316" s="4"/>
      <c r="AE316" s="4"/>
      <c r="AF316" s="4"/>
      <c r="AG316" s="4"/>
      <c r="AH316" s="4"/>
      <c r="AI316" s="4"/>
      <c r="AJ316" s="4"/>
      <c r="AK316" s="4"/>
    </row>
    <row r="317" spans="15:37" ht="20.6" hidden="1" customHeight="1" x14ac:dyDescent="0.35">
      <c r="O317" s="4"/>
      <c r="P317" s="4"/>
      <c r="Q317" s="4"/>
      <c r="R317" s="4"/>
      <c r="S317" s="4"/>
      <c r="T317" s="4"/>
      <c r="Z317" s="4"/>
      <c r="AA317" s="4"/>
      <c r="AB317" s="4"/>
      <c r="AC317" s="4"/>
      <c r="AD317" s="4"/>
      <c r="AE317" s="4"/>
      <c r="AF317" s="4"/>
      <c r="AG317" s="4"/>
      <c r="AH317" s="4"/>
      <c r="AI317" s="4"/>
      <c r="AJ317" s="4"/>
      <c r="AK317" s="4"/>
    </row>
    <row r="318" spans="15:37" ht="20.6" hidden="1" customHeight="1" x14ac:dyDescent="0.35">
      <c r="O318" s="4"/>
      <c r="P318" s="4"/>
      <c r="Q318" s="4"/>
      <c r="R318" s="4"/>
      <c r="S318" s="4"/>
      <c r="T318" s="4"/>
      <c r="Z318" s="4"/>
      <c r="AA318" s="4"/>
      <c r="AB318" s="4"/>
      <c r="AC318" s="4"/>
      <c r="AD318" s="4"/>
      <c r="AE318" s="4"/>
      <c r="AF318" s="4"/>
      <c r="AG318" s="4"/>
      <c r="AH318" s="4"/>
      <c r="AI318" s="4"/>
      <c r="AJ318" s="4"/>
      <c r="AK318" s="4"/>
    </row>
    <row r="319" spans="15:37" ht="20.6" hidden="1" customHeight="1" x14ac:dyDescent="0.35">
      <c r="O319" s="4"/>
      <c r="P319" s="4"/>
      <c r="Q319" s="4"/>
      <c r="R319" s="4"/>
      <c r="S319" s="4"/>
      <c r="T319" s="4"/>
      <c r="Z319" s="4"/>
      <c r="AA319" s="4"/>
      <c r="AB319" s="4"/>
      <c r="AC319" s="4"/>
      <c r="AD319" s="4"/>
      <c r="AE319" s="4"/>
      <c r="AF319" s="4"/>
      <c r="AG319" s="4"/>
      <c r="AH319" s="4"/>
      <c r="AI319" s="4"/>
      <c r="AJ319" s="4"/>
      <c r="AK319" s="4"/>
    </row>
    <row r="320" spans="15:37" ht="20.6" hidden="1" customHeight="1" x14ac:dyDescent="0.35">
      <c r="O320" s="4"/>
      <c r="P320" s="4"/>
      <c r="Q320" s="4"/>
      <c r="R320" s="4"/>
      <c r="S320" s="4"/>
      <c r="T320" s="4"/>
      <c r="Z320" s="4"/>
      <c r="AA320" s="4"/>
      <c r="AB320" s="4"/>
      <c r="AC320" s="4"/>
      <c r="AD320" s="4"/>
      <c r="AE320" s="4"/>
      <c r="AF320" s="4"/>
      <c r="AG320" s="4"/>
      <c r="AH320" s="4"/>
      <c r="AI320" s="4"/>
      <c r="AJ320" s="4"/>
      <c r="AK320" s="4"/>
    </row>
    <row r="321" spans="15:37" ht="20.6" hidden="1" customHeight="1" x14ac:dyDescent="0.35">
      <c r="O321" s="4"/>
      <c r="P321" s="4"/>
      <c r="Q321" s="4"/>
      <c r="R321" s="4"/>
      <c r="S321" s="4"/>
      <c r="T321" s="4"/>
      <c r="Z321" s="4"/>
      <c r="AA321" s="4"/>
      <c r="AB321" s="4"/>
      <c r="AC321" s="4"/>
      <c r="AD321" s="4"/>
      <c r="AE321" s="4"/>
      <c r="AF321" s="4"/>
      <c r="AG321" s="4"/>
      <c r="AH321" s="4"/>
      <c r="AI321" s="4"/>
      <c r="AJ321" s="4"/>
      <c r="AK321" s="4"/>
    </row>
    <row r="322" spans="15:37" ht="20.6" hidden="1" customHeight="1" x14ac:dyDescent="0.35">
      <c r="O322" s="4"/>
      <c r="P322" s="4"/>
      <c r="Q322" s="4"/>
      <c r="R322" s="4"/>
      <c r="S322" s="4"/>
      <c r="T322" s="4"/>
      <c r="Z322" s="4"/>
      <c r="AA322" s="4"/>
      <c r="AB322" s="4"/>
      <c r="AC322" s="4"/>
      <c r="AD322" s="4"/>
      <c r="AE322" s="4"/>
      <c r="AF322" s="4"/>
      <c r="AG322" s="4"/>
      <c r="AH322" s="4"/>
      <c r="AI322" s="4"/>
      <c r="AJ322" s="4"/>
      <c r="AK322" s="4"/>
    </row>
    <row r="323" spans="15:37" ht="20.6" hidden="1" customHeight="1" x14ac:dyDescent="0.35">
      <c r="O323" s="4"/>
      <c r="P323" s="4"/>
      <c r="Q323" s="4"/>
      <c r="R323" s="4"/>
      <c r="S323" s="4"/>
      <c r="T323" s="4"/>
      <c r="Z323" s="4"/>
      <c r="AA323" s="4"/>
      <c r="AB323" s="4"/>
      <c r="AC323" s="4"/>
      <c r="AD323" s="4"/>
      <c r="AE323" s="4"/>
      <c r="AF323" s="4"/>
      <c r="AG323" s="4"/>
      <c r="AH323" s="4"/>
      <c r="AI323" s="4"/>
      <c r="AJ323" s="4"/>
      <c r="AK323" s="4"/>
    </row>
    <row r="324" spans="15:37" ht="20.6" hidden="1" customHeight="1" x14ac:dyDescent="0.35">
      <c r="O324" s="4"/>
      <c r="P324" s="4"/>
      <c r="Q324" s="4"/>
      <c r="R324" s="4"/>
      <c r="S324" s="4"/>
      <c r="T324" s="4"/>
      <c r="Z324" s="4"/>
      <c r="AA324" s="4"/>
      <c r="AB324" s="4"/>
      <c r="AC324" s="4"/>
      <c r="AD324" s="4"/>
      <c r="AE324" s="4"/>
      <c r="AF324" s="4"/>
      <c r="AG324" s="4"/>
      <c r="AH324" s="4"/>
      <c r="AI324" s="4"/>
      <c r="AJ324" s="4"/>
      <c r="AK324" s="4"/>
    </row>
    <row r="325" spans="15:37" ht="20.6" hidden="1" customHeight="1" x14ac:dyDescent="0.35">
      <c r="O325" s="4"/>
      <c r="P325" s="4"/>
      <c r="Q325" s="4"/>
      <c r="R325" s="4"/>
      <c r="S325" s="4"/>
      <c r="T325" s="4"/>
      <c r="Z325" s="4"/>
      <c r="AA325" s="4"/>
      <c r="AB325" s="4"/>
      <c r="AC325" s="4"/>
      <c r="AD325" s="4"/>
      <c r="AE325" s="4"/>
      <c r="AF325" s="4"/>
      <c r="AG325" s="4"/>
      <c r="AH325" s="4"/>
      <c r="AI325" s="4"/>
      <c r="AJ325" s="4"/>
      <c r="AK325" s="4"/>
    </row>
    <row r="326" spans="15:37" ht="20.6" hidden="1" customHeight="1" x14ac:dyDescent="0.35">
      <c r="O326" s="4"/>
      <c r="P326" s="4"/>
      <c r="Q326" s="4"/>
      <c r="R326" s="4"/>
      <c r="S326" s="4"/>
      <c r="T326" s="4"/>
      <c r="Z326" s="4"/>
      <c r="AA326" s="4"/>
      <c r="AB326" s="4"/>
      <c r="AC326" s="4"/>
      <c r="AD326" s="4"/>
      <c r="AE326" s="4"/>
      <c r="AF326" s="4"/>
      <c r="AG326" s="4"/>
      <c r="AH326" s="4"/>
      <c r="AI326" s="4"/>
      <c r="AJ326" s="4"/>
      <c r="AK326" s="4"/>
    </row>
    <row r="327" spans="15:37" ht="20.6" hidden="1" customHeight="1" x14ac:dyDescent="0.35">
      <c r="O327" s="4"/>
      <c r="P327" s="4"/>
      <c r="Q327" s="4"/>
      <c r="R327" s="4"/>
      <c r="S327" s="4"/>
      <c r="T327" s="4"/>
      <c r="Z327" s="4"/>
      <c r="AA327" s="4"/>
      <c r="AB327" s="4"/>
      <c r="AC327" s="4"/>
      <c r="AD327" s="4"/>
      <c r="AE327" s="4"/>
      <c r="AF327" s="4"/>
      <c r="AG327" s="4"/>
      <c r="AH327" s="4"/>
      <c r="AI327" s="4"/>
      <c r="AJ327" s="4"/>
      <c r="AK327" s="4"/>
    </row>
    <row r="328" spans="15:37" ht="20.6" hidden="1" customHeight="1" x14ac:dyDescent="0.35">
      <c r="O328" s="4"/>
      <c r="P328" s="4"/>
      <c r="Q328" s="4"/>
      <c r="R328" s="4"/>
      <c r="S328" s="4"/>
      <c r="T328" s="4"/>
    </row>
    <row r="329" spans="15:37" ht="20.6" hidden="1" customHeight="1" x14ac:dyDescent="0.35">
      <c r="O329" s="4"/>
      <c r="P329" s="4"/>
      <c r="Q329" s="4"/>
      <c r="R329" s="4"/>
      <c r="S329" s="4"/>
      <c r="T329" s="4"/>
    </row>
    <row r="330" spans="15:37" ht="20.6" hidden="1" customHeight="1" x14ac:dyDescent="0.35">
      <c r="O330" s="4"/>
      <c r="P330" s="4"/>
      <c r="Q330" s="4"/>
      <c r="R330" s="4"/>
      <c r="S330" s="4"/>
      <c r="T330" s="4"/>
    </row>
    <row r="331" spans="15:37" ht="20.6" hidden="1" customHeight="1" x14ac:dyDescent="0.35">
      <c r="O331" s="4"/>
      <c r="P331" s="4"/>
      <c r="Q331" s="4"/>
      <c r="R331" s="4"/>
      <c r="S331" s="4"/>
      <c r="T331" s="4"/>
    </row>
    <row r="332" spans="15:37" ht="20.6" hidden="1" customHeight="1" x14ac:dyDescent="0.35">
      <c r="O332" s="4"/>
      <c r="P332" s="4"/>
      <c r="Q332" s="4"/>
      <c r="R332" s="4"/>
      <c r="S332" s="4"/>
      <c r="T332" s="4"/>
    </row>
    <row r="333" spans="15:37" ht="20.6" hidden="1" customHeight="1" x14ac:dyDescent="0.35">
      <c r="O333" s="4"/>
      <c r="P333" s="4"/>
      <c r="Q333" s="4"/>
      <c r="R333" s="4"/>
      <c r="S333" s="4"/>
      <c r="T333" s="4"/>
      <c r="Z333" s="4"/>
      <c r="AA333" s="4"/>
      <c r="AB333" s="4"/>
      <c r="AC333" s="4"/>
      <c r="AD333" s="4"/>
      <c r="AE333" s="4"/>
      <c r="AF333" s="4"/>
      <c r="AG333" s="4"/>
      <c r="AH333" s="4"/>
      <c r="AI333" s="4"/>
      <c r="AJ333" s="4"/>
      <c r="AK333" s="4"/>
    </row>
    <row r="334" spans="15:37" ht="20.6" hidden="1" customHeight="1" x14ac:dyDescent="0.35">
      <c r="O334" s="4"/>
      <c r="P334" s="4"/>
      <c r="Q334" s="4"/>
      <c r="R334" s="4"/>
      <c r="S334" s="4"/>
      <c r="T334" s="4"/>
      <c r="Z334" s="4"/>
      <c r="AA334" s="4"/>
      <c r="AB334" s="4"/>
      <c r="AC334" s="4"/>
      <c r="AD334" s="4"/>
      <c r="AE334" s="4"/>
      <c r="AF334" s="4"/>
      <c r="AG334" s="4"/>
      <c r="AH334" s="4"/>
      <c r="AI334" s="4"/>
      <c r="AJ334" s="4"/>
      <c r="AK334" s="4"/>
    </row>
    <row r="335" spans="15:37" ht="20.6" hidden="1" customHeight="1" x14ac:dyDescent="0.35">
      <c r="O335" s="4"/>
      <c r="P335" s="4"/>
      <c r="Q335" s="4"/>
      <c r="R335" s="4"/>
      <c r="S335" s="4"/>
      <c r="T335" s="4"/>
      <c r="Z335" s="4"/>
      <c r="AA335" s="4"/>
      <c r="AB335" s="4"/>
      <c r="AC335" s="4"/>
      <c r="AD335" s="4"/>
      <c r="AE335" s="4"/>
      <c r="AF335" s="4"/>
      <c r="AG335" s="4"/>
      <c r="AH335" s="4"/>
      <c r="AI335" s="4"/>
      <c r="AJ335" s="4"/>
      <c r="AK335" s="4"/>
    </row>
    <row r="336" spans="15:37" ht="20.6" hidden="1" customHeight="1" x14ac:dyDescent="0.35">
      <c r="O336" s="4"/>
      <c r="P336" s="4"/>
      <c r="Q336" s="4"/>
      <c r="R336" s="4"/>
      <c r="S336" s="4"/>
      <c r="T336" s="4"/>
      <c r="Z336" s="4"/>
      <c r="AA336" s="4"/>
      <c r="AB336" s="4"/>
      <c r="AC336" s="4"/>
      <c r="AD336" s="4"/>
      <c r="AE336" s="4"/>
      <c r="AF336" s="4"/>
      <c r="AG336" s="4"/>
      <c r="AH336" s="4"/>
      <c r="AI336" s="4"/>
      <c r="AJ336" s="4"/>
      <c r="AK336" s="4"/>
    </row>
    <row r="337" spans="15:37" ht="20.6" hidden="1" customHeight="1" x14ac:dyDescent="0.35">
      <c r="O337" s="4"/>
      <c r="P337" s="4"/>
      <c r="Q337" s="4"/>
      <c r="R337" s="4"/>
      <c r="S337" s="4"/>
      <c r="T337" s="4"/>
      <c r="Z337" s="4"/>
      <c r="AA337" s="4"/>
      <c r="AB337" s="4"/>
      <c r="AC337" s="4"/>
      <c r="AD337" s="4"/>
      <c r="AE337" s="4"/>
      <c r="AF337" s="4"/>
      <c r="AG337" s="4"/>
      <c r="AH337" s="4"/>
      <c r="AI337" s="4"/>
      <c r="AJ337" s="4"/>
      <c r="AK337" s="4"/>
    </row>
    <row r="338" spans="15:37" ht="20.6" hidden="1" customHeight="1" x14ac:dyDescent="0.35">
      <c r="O338" s="4"/>
      <c r="P338" s="4"/>
      <c r="Q338" s="4"/>
      <c r="R338" s="4"/>
      <c r="S338" s="4"/>
      <c r="T338" s="4"/>
      <c r="Z338" s="4"/>
      <c r="AA338" s="4"/>
      <c r="AB338" s="4"/>
      <c r="AC338" s="4"/>
      <c r="AD338" s="4"/>
      <c r="AE338" s="4"/>
      <c r="AF338" s="4"/>
      <c r="AG338" s="4"/>
      <c r="AH338" s="4"/>
      <c r="AI338" s="4"/>
      <c r="AJ338" s="4"/>
      <c r="AK338" s="4"/>
    </row>
    <row r="339" spans="15:37" ht="20.6" hidden="1" customHeight="1" x14ac:dyDescent="0.35">
      <c r="O339" s="4"/>
      <c r="P339" s="4"/>
      <c r="Q339" s="4"/>
      <c r="R339" s="4"/>
      <c r="S339" s="4"/>
      <c r="T339" s="4"/>
      <c r="Z339" s="4"/>
      <c r="AA339" s="4"/>
      <c r="AB339" s="4"/>
      <c r="AC339" s="4"/>
      <c r="AD339" s="4"/>
      <c r="AE339" s="4"/>
      <c r="AF339" s="4"/>
      <c r="AG339" s="4"/>
      <c r="AH339" s="4"/>
      <c r="AI339" s="4"/>
      <c r="AJ339" s="4"/>
      <c r="AK339" s="4"/>
    </row>
    <row r="340" spans="15:37" ht="20.6" hidden="1" customHeight="1" x14ac:dyDescent="0.35">
      <c r="O340" s="4"/>
      <c r="P340" s="4"/>
      <c r="Q340" s="4"/>
      <c r="R340" s="4"/>
      <c r="S340" s="4"/>
      <c r="T340" s="4"/>
      <c r="Z340" s="4"/>
      <c r="AA340" s="4"/>
      <c r="AB340" s="4"/>
      <c r="AC340" s="4"/>
      <c r="AD340" s="4"/>
      <c r="AE340" s="4"/>
      <c r="AF340" s="4"/>
      <c r="AG340" s="4"/>
      <c r="AH340" s="4"/>
      <c r="AI340" s="4"/>
      <c r="AJ340" s="4"/>
      <c r="AK340" s="4"/>
    </row>
    <row r="341" spans="15:37" ht="20.6" hidden="1" customHeight="1" x14ac:dyDescent="0.35">
      <c r="O341" s="4"/>
      <c r="P341" s="4"/>
      <c r="Q341" s="4"/>
      <c r="R341" s="4"/>
      <c r="S341" s="4"/>
      <c r="T341" s="4"/>
      <c r="Z341" s="4"/>
      <c r="AA341" s="4"/>
      <c r="AB341" s="4"/>
      <c r="AC341" s="4"/>
      <c r="AD341" s="4"/>
      <c r="AE341" s="4"/>
      <c r="AF341" s="4"/>
      <c r="AG341" s="4"/>
      <c r="AH341" s="4"/>
      <c r="AI341" s="4"/>
      <c r="AJ341" s="4"/>
      <c r="AK341" s="4"/>
    </row>
    <row r="342" spans="15:37" ht="20.6" hidden="1" customHeight="1" x14ac:dyDescent="0.35">
      <c r="O342" s="4"/>
      <c r="P342" s="4"/>
      <c r="Q342" s="4"/>
      <c r="R342" s="4"/>
      <c r="S342" s="4"/>
      <c r="T342" s="4"/>
      <c r="Z342" s="4"/>
      <c r="AA342" s="4"/>
      <c r="AB342" s="4"/>
      <c r="AC342" s="4"/>
      <c r="AD342" s="4"/>
      <c r="AE342" s="4"/>
      <c r="AF342" s="4"/>
      <c r="AG342" s="4"/>
      <c r="AH342" s="4"/>
      <c r="AI342" s="4"/>
      <c r="AJ342" s="4"/>
      <c r="AK342" s="4"/>
    </row>
    <row r="343" spans="15:37" ht="20.6" hidden="1" customHeight="1" x14ac:dyDescent="0.35">
      <c r="O343" s="4"/>
      <c r="P343" s="4"/>
      <c r="Q343" s="4"/>
      <c r="R343" s="4"/>
      <c r="S343" s="4"/>
      <c r="T343" s="4"/>
      <c r="Z343" s="4"/>
      <c r="AA343" s="4"/>
      <c r="AB343" s="4"/>
      <c r="AC343" s="4"/>
      <c r="AD343" s="4"/>
      <c r="AE343" s="4"/>
      <c r="AF343" s="4"/>
      <c r="AG343" s="4"/>
      <c r="AH343" s="4"/>
      <c r="AI343" s="4"/>
      <c r="AJ343" s="4"/>
      <c r="AK343" s="4"/>
    </row>
    <row r="344" spans="15:37" ht="20.6" hidden="1" customHeight="1" x14ac:dyDescent="0.35">
      <c r="O344" s="4"/>
      <c r="P344" s="4"/>
      <c r="Q344" s="4"/>
      <c r="R344" s="4"/>
      <c r="S344" s="4"/>
      <c r="T344" s="4"/>
      <c r="Z344" s="4"/>
      <c r="AA344" s="4"/>
      <c r="AB344" s="4"/>
      <c r="AC344" s="4"/>
      <c r="AD344" s="4"/>
      <c r="AE344" s="4"/>
      <c r="AF344" s="4"/>
      <c r="AG344" s="4"/>
      <c r="AH344" s="4"/>
      <c r="AI344" s="4"/>
      <c r="AJ344" s="4"/>
      <c r="AK344" s="4"/>
    </row>
    <row r="345" spans="15:37" ht="20.6" hidden="1" customHeight="1" x14ac:dyDescent="0.35">
      <c r="O345" s="4"/>
      <c r="P345" s="4"/>
      <c r="Q345" s="4"/>
      <c r="R345" s="4"/>
      <c r="S345" s="4"/>
      <c r="T345" s="4"/>
      <c r="Z345" s="4"/>
      <c r="AA345" s="4"/>
      <c r="AB345" s="4"/>
      <c r="AC345" s="4"/>
      <c r="AD345" s="4"/>
      <c r="AE345" s="4"/>
      <c r="AF345" s="4"/>
      <c r="AG345" s="4"/>
      <c r="AH345" s="4"/>
      <c r="AI345" s="4"/>
      <c r="AJ345" s="4"/>
      <c r="AK345" s="4"/>
    </row>
    <row r="346" spans="15:37" ht="20.6" hidden="1" customHeight="1" x14ac:dyDescent="0.35">
      <c r="O346" s="4"/>
      <c r="P346" s="4"/>
      <c r="Q346" s="4"/>
      <c r="R346" s="4"/>
      <c r="S346" s="4"/>
      <c r="T346" s="4"/>
    </row>
    <row r="347" spans="15:37" ht="20.6" hidden="1" customHeight="1" x14ac:dyDescent="0.35">
      <c r="O347" s="4"/>
      <c r="P347" s="4"/>
      <c r="Q347" s="4"/>
      <c r="R347" s="4"/>
      <c r="S347" s="4"/>
      <c r="T347" s="4"/>
    </row>
    <row r="348" spans="15:37" ht="20.6" hidden="1" customHeight="1" x14ac:dyDescent="0.35">
      <c r="O348" s="4"/>
      <c r="P348" s="4"/>
      <c r="Q348" s="4"/>
      <c r="R348" s="4"/>
      <c r="S348" s="4"/>
      <c r="T348" s="4"/>
    </row>
    <row r="349" spans="15:37" ht="20.6" hidden="1" customHeight="1" x14ac:dyDescent="0.35">
      <c r="O349" s="4"/>
      <c r="P349" s="4"/>
      <c r="Q349" s="4"/>
      <c r="R349" s="4"/>
      <c r="S349" s="4"/>
      <c r="T349" s="4"/>
    </row>
    <row r="350" spans="15:37" ht="20.6" hidden="1" customHeight="1" x14ac:dyDescent="0.35">
      <c r="O350" s="4"/>
      <c r="P350" s="4"/>
      <c r="Q350" s="4"/>
      <c r="R350" s="4"/>
      <c r="S350" s="4"/>
      <c r="T350" s="4"/>
    </row>
    <row r="351" spans="15:37" ht="20.6" hidden="1" customHeight="1" x14ac:dyDescent="0.35">
      <c r="O351" s="4"/>
      <c r="P351" s="4"/>
      <c r="Q351" s="4"/>
      <c r="R351" s="4"/>
      <c r="S351" s="4"/>
      <c r="T351" s="4"/>
      <c r="Z351" s="4"/>
      <c r="AA351" s="4"/>
      <c r="AB351" s="4"/>
      <c r="AC351" s="4"/>
      <c r="AD351" s="4"/>
      <c r="AE351" s="4"/>
      <c r="AF351" s="4"/>
      <c r="AG351" s="4"/>
      <c r="AH351" s="4"/>
      <c r="AI351" s="4"/>
      <c r="AJ351" s="4"/>
      <c r="AK351" s="4"/>
    </row>
    <row r="352" spans="15:37" ht="20.6" hidden="1" customHeight="1" x14ac:dyDescent="0.35">
      <c r="O352" s="4"/>
      <c r="P352" s="4"/>
      <c r="Q352" s="4"/>
      <c r="R352" s="4"/>
      <c r="S352" s="4"/>
      <c r="T352" s="4"/>
      <c r="Z352" s="4"/>
      <c r="AA352" s="4"/>
      <c r="AB352" s="4"/>
      <c r="AC352" s="4"/>
      <c r="AD352" s="4"/>
      <c r="AE352" s="4"/>
      <c r="AF352" s="4"/>
      <c r="AG352" s="4"/>
      <c r="AH352" s="4"/>
      <c r="AI352" s="4"/>
      <c r="AJ352" s="4"/>
      <c r="AK352" s="4"/>
    </row>
    <row r="353" spans="15:37" ht="20.6" hidden="1" customHeight="1" x14ac:dyDescent="0.35">
      <c r="O353" s="4"/>
      <c r="P353" s="4"/>
      <c r="Q353" s="4"/>
      <c r="R353" s="4"/>
      <c r="S353" s="4"/>
      <c r="T353" s="4"/>
      <c r="Z353" s="4"/>
      <c r="AA353" s="4"/>
      <c r="AB353" s="4"/>
      <c r="AC353" s="4"/>
      <c r="AD353" s="4"/>
      <c r="AE353" s="4"/>
      <c r="AF353" s="4"/>
      <c r="AG353" s="4"/>
      <c r="AH353" s="4"/>
      <c r="AI353" s="4"/>
      <c r="AJ353" s="4"/>
      <c r="AK353" s="4"/>
    </row>
    <row r="354" spans="15:37" ht="20.6" hidden="1" customHeight="1" x14ac:dyDescent="0.35">
      <c r="O354" s="4"/>
      <c r="P354" s="4"/>
      <c r="Q354" s="4"/>
      <c r="R354" s="4"/>
      <c r="S354" s="4"/>
      <c r="T354" s="4"/>
      <c r="Z354" s="4"/>
      <c r="AA354" s="4"/>
      <c r="AB354" s="4"/>
      <c r="AC354" s="4"/>
      <c r="AD354" s="4"/>
      <c r="AE354" s="4"/>
      <c r="AF354" s="4"/>
      <c r="AG354" s="4"/>
      <c r="AH354" s="4"/>
      <c r="AI354" s="4"/>
      <c r="AJ354" s="4"/>
      <c r="AK354" s="4"/>
    </row>
    <row r="355" spans="15:37" ht="20.6" hidden="1" customHeight="1" x14ac:dyDescent="0.35">
      <c r="O355" s="4"/>
      <c r="P355" s="4"/>
      <c r="Q355" s="4"/>
      <c r="R355" s="4"/>
      <c r="S355" s="4"/>
      <c r="T355" s="4"/>
      <c r="Z355" s="4"/>
      <c r="AA355" s="4"/>
      <c r="AB355" s="4"/>
      <c r="AC355" s="4"/>
      <c r="AD355" s="4"/>
      <c r="AE355" s="4"/>
      <c r="AF355" s="4"/>
      <c r="AG355" s="4"/>
      <c r="AH355" s="4"/>
      <c r="AI355" s="4"/>
      <c r="AJ355" s="4"/>
      <c r="AK355" s="4"/>
    </row>
    <row r="356" spans="15:37" ht="20.6" hidden="1" customHeight="1" x14ac:dyDescent="0.35">
      <c r="O356" s="4"/>
      <c r="P356" s="4"/>
      <c r="Q356" s="4"/>
      <c r="R356" s="4"/>
      <c r="S356" s="4"/>
      <c r="T356" s="4"/>
      <c r="Z356" s="4"/>
      <c r="AA356" s="4"/>
      <c r="AB356" s="4"/>
      <c r="AC356" s="4"/>
      <c r="AD356" s="4"/>
      <c r="AE356" s="4"/>
      <c r="AF356" s="4"/>
      <c r="AG356" s="4"/>
      <c r="AH356" s="4"/>
      <c r="AI356" s="4"/>
      <c r="AJ356" s="4"/>
      <c r="AK356" s="4"/>
    </row>
    <row r="357" spans="15:37" ht="20.6" hidden="1" customHeight="1" x14ac:dyDescent="0.35">
      <c r="O357" s="4"/>
      <c r="P357" s="4"/>
      <c r="Q357" s="4"/>
      <c r="R357" s="4"/>
      <c r="S357" s="4"/>
      <c r="T357" s="4"/>
      <c r="Z357" s="4"/>
      <c r="AA357" s="4"/>
      <c r="AB357" s="4"/>
      <c r="AC357" s="4"/>
      <c r="AD357" s="4"/>
      <c r="AE357" s="4"/>
      <c r="AF357" s="4"/>
      <c r="AG357" s="4"/>
      <c r="AH357" s="4"/>
      <c r="AI357" s="4"/>
      <c r="AJ357" s="4"/>
      <c r="AK357" s="4"/>
    </row>
    <row r="358" spans="15:37" ht="20.6" hidden="1" customHeight="1" x14ac:dyDescent="0.35">
      <c r="O358" s="4"/>
      <c r="P358" s="4"/>
      <c r="Q358" s="4"/>
      <c r="R358" s="4"/>
      <c r="S358" s="4"/>
      <c r="T358" s="4"/>
      <c r="Z358" s="4"/>
      <c r="AA358" s="4"/>
      <c r="AB358" s="4"/>
      <c r="AC358" s="4"/>
      <c r="AD358" s="4"/>
      <c r="AE358" s="4"/>
      <c r="AF358" s="4"/>
      <c r="AG358" s="4"/>
      <c r="AH358" s="4"/>
      <c r="AI358" s="4"/>
      <c r="AJ358" s="4"/>
      <c r="AK358" s="4"/>
    </row>
    <row r="359" spans="15:37" ht="20.6" hidden="1" customHeight="1" x14ac:dyDescent="0.35">
      <c r="O359" s="4"/>
      <c r="P359" s="4"/>
      <c r="Q359" s="4"/>
      <c r="R359" s="4"/>
      <c r="S359" s="4"/>
      <c r="T359" s="4"/>
      <c r="Z359" s="4"/>
      <c r="AA359" s="4"/>
      <c r="AB359" s="4"/>
      <c r="AC359" s="4"/>
      <c r="AD359" s="4"/>
      <c r="AE359" s="4"/>
      <c r="AF359" s="4"/>
      <c r="AG359" s="4"/>
      <c r="AH359" s="4"/>
      <c r="AI359" s="4"/>
      <c r="AJ359" s="4"/>
      <c r="AK359" s="4"/>
    </row>
    <row r="360" spans="15:37" ht="20.6" hidden="1" customHeight="1" x14ac:dyDescent="0.35">
      <c r="O360" s="4"/>
      <c r="P360" s="4"/>
      <c r="Q360" s="4"/>
      <c r="R360" s="4"/>
      <c r="S360" s="4"/>
      <c r="T360" s="4"/>
      <c r="Z360" s="4"/>
      <c r="AA360" s="4"/>
      <c r="AB360" s="4"/>
      <c r="AC360" s="4"/>
      <c r="AD360" s="4"/>
      <c r="AE360" s="4"/>
      <c r="AF360" s="4"/>
      <c r="AG360" s="4"/>
      <c r="AH360" s="4"/>
      <c r="AI360" s="4"/>
      <c r="AJ360" s="4"/>
      <c r="AK360" s="4"/>
    </row>
    <row r="361" spans="15:37" ht="20.6" hidden="1" customHeight="1" x14ac:dyDescent="0.35">
      <c r="O361" s="4"/>
      <c r="P361" s="4"/>
      <c r="Q361" s="4"/>
      <c r="R361" s="4"/>
      <c r="S361" s="4"/>
      <c r="T361" s="4"/>
      <c r="Z361" s="4"/>
      <c r="AA361" s="4"/>
      <c r="AB361" s="4"/>
      <c r="AC361" s="4"/>
      <c r="AD361" s="4"/>
      <c r="AE361" s="4"/>
      <c r="AF361" s="4"/>
      <c r="AG361" s="4"/>
      <c r="AH361" s="4"/>
      <c r="AI361" s="4"/>
      <c r="AJ361" s="4"/>
      <c r="AK361" s="4"/>
    </row>
    <row r="362" spans="15:37" ht="20.6" hidden="1" customHeight="1" x14ac:dyDescent="0.35">
      <c r="O362" s="4"/>
      <c r="P362" s="4"/>
      <c r="Q362" s="4"/>
      <c r="R362" s="4"/>
      <c r="S362" s="4"/>
      <c r="T362" s="4"/>
      <c r="Z362" s="4"/>
      <c r="AA362" s="4"/>
      <c r="AB362" s="4"/>
      <c r="AC362" s="4"/>
      <c r="AD362" s="4"/>
      <c r="AE362" s="4"/>
      <c r="AF362" s="4"/>
      <c r="AG362" s="4"/>
      <c r="AH362" s="4"/>
      <c r="AI362" s="4"/>
      <c r="AJ362" s="4"/>
      <c r="AK362" s="4"/>
    </row>
    <row r="363" spans="15:37" ht="20.6" hidden="1" customHeight="1" x14ac:dyDescent="0.35">
      <c r="O363" s="4"/>
      <c r="P363" s="4"/>
      <c r="Q363" s="4"/>
      <c r="R363" s="4"/>
      <c r="S363" s="4"/>
      <c r="T363" s="4"/>
      <c r="Z363" s="4"/>
      <c r="AA363" s="4"/>
      <c r="AB363" s="4"/>
      <c r="AC363" s="4"/>
      <c r="AD363" s="4"/>
      <c r="AE363" s="4"/>
      <c r="AF363" s="4"/>
      <c r="AG363" s="4"/>
      <c r="AH363" s="4"/>
      <c r="AI363" s="4"/>
      <c r="AJ363" s="4"/>
      <c r="AK363" s="4"/>
    </row>
    <row r="364" spans="15:37" ht="20.6" hidden="1" customHeight="1" x14ac:dyDescent="0.35">
      <c r="O364" s="4"/>
      <c r="P364" s="4"/>
      <c r="Q364" s="4"/>
      <c r="R364" s="4"/>
      <c r="S364" s="4"/>
      <c r="T364" s="4"/>
    </row>
    <row r="365" spans="15:37" ht="20.6" hidden="1" customHeight="1" x14ac:dyDescent="0.35">
      <c r="O365" s="4"/>
      <c r="P365" s="4"/>
      <c r="Q365" s="4"/>
      <c r="R365" s="4"/>
      <c r="S365" s="4"/>
      <c r="T365" s="4"/>
    </row>
    <row r="366" spans="15:37" ht="20.6" hidden="1" customHeight="1" x14ac:dyDescent="0.35">
      <c r="O366" s="4"/>
      <c r="P366" s="4"/>
      <c r="Q366" s="4"/>
      <c r="R366" s="4"/>
      <c r="S366" s="4"/>
      <c r="T366" s="4"/>
    </row>
    <row r="367" spans="15:37" ht="20.6" hidden="1" customHeight="1" x14ac:dyDescent="0.35">
      <c r="O367" s="4"/>
      <c r="P367" s="4"/>
      <c r="Q367" s="4"/>
      <c r="R367" s="4"/>
      <c r="S367" s="4"/>
      <c r="T367" s="4"/>
    </row>
    <row r="368" spans="15:37" ht="20.6" hidden="1" customHeight="1" x14ac:dyDescent="0.35">
      <c r="O368" s="4"/>
      <c r="P368" s="4"/>
      <c r="Q368" s="4"/>
      <c r="R368" s="4"/>
      <c r="S368" s="4"/>
      <c r="T368" s="4"/>
    </row>
    <row r="369" spans="15:37" ht="20.6" hidden="1" customHeight="1" x14ac:dyDescent="0.35">
      <c r="O369" s="4"/>
      <c r="P369" s="4"/>
      <c r="Q369" s="4"/>
      <c r="R369" s="4"/>
      <c r="S369" s="4"/>
      <c r="T369" s="4"/>
      <c r="Z369" s="4"/>
      <c r="AA369" s="4"/>
      <c r="AB369" s="4"/>
      <c r="AC369" s="4"/>
      <c r="AD369" s="4"/>
      <c r="AE369" s="4"/>
      <c r="AF369" s="4"/>
      <c r="AG369" s="4"/>
      <c r="AH369" s="4"/>
      <c r="AI369" s="4"/>
      <c r="AJ369" s="4"/>
      <c r="AK369" s="4"/>
    </row>
    <row r="370" spans="15:37" ht="20.6" hidden="1" customHeight="1" x14ac:dyDescent="0.35">
      <c r="O370" s="4"/>
      <c r="P370" s="4"/>
      <c r="Q370" s="4"/>
      <c r="R370" s="4"/>
      <c r="S370" s="4"/>
      <c r="T370" s="4"/>
      <c r="Z370" s="4"/>
      <c r="AA370" s="4"/>
      <c r="AB370" s="4"/>
      <c r="AC370" s="4"/>
      <c r="AD370" s="4"/>
      <c r="AE370" s="4"/>
      <c r="AF370" s="4"/>
      <c r="AG370" s="4"/>
      <c r="AH370" s="4"/>
      <c r="AI370" s="4"/>
      <c r="AJ370" s="4"/>
      <c r="AK370" s="4"/>
    </row>
    <row r="371" spans="15:37" ht="20.6" hidden="1" customHeight="1" x14ac:dyDescent="0.35">
      <c r="O371" s="4"/>
      <c r="P371" s="4"/>
      <c r="Q371" s="4"/>
      <c r="R371" s="4"/>
      <c r="S371" s="4"/>
      <c r="T371" s="4"/>
      <c r="Z371" s="4"/>
      <c r="AA371" s="4"/>
      <c r="AB371" s="4"/>
      <c r="AC371" s="4"/>
      <c r="AD371" s="4"/>
      <c r="AE371" s="4"/>
      <c r="AF371" s="4"/>
      <c r="AG371" s="4"/>
      <c r="AH371" s="4"/>
      <c r="AI371" s="4"/>
      <c r="AJ371" s="4"/>
      <c r="AK371" s="4"/>
    </row>
    <row r="372" spans="15:37" ht="20.6" hidden="1" customHeight="1" x14ac:dyDescent="0.35">
      <c r="O372" s="4"/>
      <c r="P372" s="4"/>
      <c r="Q372" s="4"/>
      <c r="R372" s="4"/>
      <c r="S372" s="4"/>
      <c r="T372" s="4"/>
      <c r="Z372" s="4"/>
      <c r="AA372" s="4"/>
      <c r="AB372" s="4"/>
      <c r="AC372" s="4"/>
      <c r="AD372" s="4"/>
      <c r="AE372" s="4"/>
      <c r="AF372" s="4"/>
      <c r="AG372" s="4"/>
      <c r="AH372" s="4"/>
      <c r="AI372" s="4"/>
      <c r="AJ372" s="4"/>
      <c r="AK372" s="4"/>
    </row>
    <row r="373" spans="15:37" ht="20.6" hidden="1" customHeight="1" x14ac:dyDescent="0.35">
      <c r="O373" s="4"/>
      <c r="P373" s="4"/>
      <c r="Q373" s="4"/>
      <c r="R373" s="4"/>
      <c r="S373" s="4"/>
      <c r="T373" s="4"/>
      <c r="Z373" s="4"/>
      <c r="AA373" s="4"/>
      <c r="AB373" s="4"/>
      <c r="AC373" s="4"/>
      <c r="AD373" s="4"/>
      <c r="AE373" s="4"/>
      <c r="AF373" s="4"/>
      <c r="AG373" s="4"/>
      <c r="AH373" s="4"/>
      <c r="AI373" s="4"/>
      <c r="AJ373" s="4"/>
      <c r="AK373" s="4"/>
    </row>
    <row r="374" spans="15:37" ht="20.6" hidden="1" customHeight="1" x14ac:dyDescent="0.35">
      <c r="O374" s="4"/>
      <c r="P374" s="4"/>
      <c r="Q374" s="4"/>
      <c r="R374" s="4"/>
      <c r="S374" s="4"/>
      <c r="T374" s="4"/>
      <c r="Z374" s="4"/>
      <c r="AA374" s="4"/>
      <c r="AB374" s="4"/>
      <c r="AC374" s="4"/>
      <c r="AD374" s="4"/>
      <c r="AE374" s="4"/>
      <c r="AF374" s="4"/>
      <c r="AG374" s="4"/>
      <c r="AH374" s="4"/>
      <c r="AI374" s="4"/>
      <c r="AJ374" s="4"/>
      <c r="AK374" s="4"/>
    </row>
    <row r="375" spans="15:37" ht="20.6" hidden="1" customHeight="1" x14ac:dyDescent="0.35">
      <c r="O375" s="4"/>
      <c r="P375" s="4"/>
      <c r="Q375" s="4"/>
      <c r="R375" s="4"/>
      <c r="S375" s="4"/>
      <c r="T375" s="4"/>
      <c r="Z375" s="4"/>
      <c r="AA375" s="4"/>
      <c r="AB375" s="4"/>
      <c r="AC375" s="4"/>
      <c r="AD375" s="4"/>
      <c r="AE375" s="4"/>
      <c r="AF375" s="4"/>
      <c r="AG375" s="4"/>
      <c r="AH375" s="4"/>
      <c r="AI375" s="4"/>
      <c r="AJ375" s="4"/>
      <c r="AK375" s="4"/>
    </row>
    <row r="376" spans="15:37" ht="20.6" hidden="1" customHeight="1" x14ac:dyDescent="0.35">
      <c r="O376" s="4"/>
      <c r="P376" s="4"/>
      <c r="Q376" s="4"/>
      <c r="R376" s="4"/>
      <c r="S376" s="4"/>
      <c r="T376" s="4"/>
      <c r="Z376" s="4"/>
      <c r="AA376" s="4"/>
      <c r="AB376" s="4"/>
      <c r="AC376" s="4"/>
      <c r="AD376" s="4"/>
      <c r="AE376" s="4"/>
      <c r="AF376" s="4"/>
      <c r="AG376" s="4"/>
      <c r="AH376" s="4"/>
      <c r="AI376" s="4"/>
      <c r="AJ376" s="4"/>
      <c r="AK376" s="4"/>
    </row>
    <row r="377" spans="15:37" ht="20.6" hidden="1" customHeight="1" x14ac:dyDescent="0.35">
      <c r="O377" s="4"/>
      <c r="P377" s="4"/>
      <c r="Q377" s="4"/>
      <c r="R377" s="4"/>
      <c r="S377" s="4"/>
      <c r="T377" s="4"/>
      <c r="Z377" s="4"/>
      <c r="AA377" s="4"/>
      <c r="AB377" s="4"/>
      <c r="AC377" s="4"/>
      <c r="AD377" s="4"/>
      <c r="AE377" s="4"/>
      <c r="AF377" s="4"/>
      <c r="AG377" s="4"/>
      <c r="AH377" s="4"/>
      <c r="AI377" s="4"/>
      <c r="AJ377" s="4"/>
      <c r="AK377" s="4"/>
    </row>
    <row r="378" spans="15:37" ht="20.6" hidden="1" customHeight="1" x14ac:dyDescent="0.35">
      <c r="O378" s="4"/>
      <c r="P378" s="4"/>
      <c r="Q378" s="4"/>
      <c r="R378" s="4"/>
      <c r="S378" s="4"/>
      <c r="T378" s="4"/>
      <c r="Z378" s="4"/>
      <c r="AA378" s="4"/>
      <c r="AB378" s="4"/>
      <c r="AC378" s="4"/>
      <c r="AD378" s="4"/>
      <c r="AE378" s="4"/>
      <c r="AF378" s="4"/>
      <c r="AG378" s="4"/>
      <c r="AH378" s="4"/>
      <c r="AI378" s="4"/>
      <c r="AJ378" s="4"/>
      <c r="AK378" s="4"/>
    </row>
    <row r="379" spans="15:37" ht="20.6" hidden="1" customHeight="1" x14ac:dyDescent="0.35">
      <c r="O379" s="4"/>
      <c r="P379" s="4"/>
      <c r="Q379" s="4"/>
      <c r="R379" s="4"/>
      <c r="S379" s="4"/>
      <c r="T379" s="4"/>
      <c r="Z379" s="4"/>
      <c r="AA379" s="4"/>
      <c r="AB379" s="4"/>
      <c r="AC379" s="4"/>
      <c r="AD379" s="4"/>
      <c r="AE379" s="4"/>
      <c r="AF379" s="4"/>
      <c r="AG379" s="4"/>
      <c r="AH379" s="4"/>
      <c r="AI379" s="4"/>
      <c r="AJ379" s="4"/>
      <c r="AK379" s="4"/>
    </row>
    <row r="380" spans="15:37" ht="20.6" hidden="1" customHeight="1" x14ac:dyDescent="0.35">
      <c r="O380" s="4"/>
      <c r="P380" s="4"/>
      <c r="Q380" s="4"/>
      <c r="R380" s="4"/>
      <c r="S380" s="4"/>
      <c r="T380" s="4"/>
      <c r="Z380" s="4"/>
      <c r="AA380" s="4"/>
      <c r="AB380" s="4"/>
      <c r="AC380" s="4"/>
      <c r="AD380" s="4"/>
      <c r="AE380" s="4"/>
      <c r="AF380" s="4"/>
      <c r="AG380" s="4"/>
      <c r="AH380" s="4"/>
      <c r="AI380" s="4"/>
      <c r="AJ380" s="4"/>
      <c r="AK380" s="4"/>
    </row>
    <row r="381" spans="15:37" ht="20.6" hidden="1" customHeight="1" x14ac:dyDescent="0.35">
      <c r="O381" s="4"/>
      <c r="P381" s="4"/>
      <c r="Q381" s="4"/>
      <c r="R381" s="4"/>
      <c r="S381" s="4"/>
      <c r="T381" s="4"/>
      <c r="Z381" s="4"/>
      <c r="AA381" s="4"/>
      <c r="AB381" s="4"/>
      <c r="AC381" s="4"/>
      <c r="AD381" s="4"/>
      <c r="AE381" s="4"/>
      <c r="AF381" s="4"/>
      <c r="AG381" s="4"/>
      <c r="AH381" s="4"/>
      <c r="AI381" s="4"/>
      <c r="AJ381" s="4"/>
      <c r="AK381" s="4"/>
    </row>
    <row r="382" spans="15:37" ht="20.6" hidden="1" customHeight="1" x14ac:dyDescent="0.35">
      <c r="O382" s="4"/>
      <c r="P382" s="4"/>
      <c r="Q382" s="4"/>
      <c r="R382" s="4"/>
      <c r="S382" s="4"/>
      <c r="T382" s="4"/>
    </row>
    <row r="383" spans="15:37" ht="20.6" hidden="1" customHeight="1" x14ac:dyDescent="0.35">
      <c r="O383" s="4"/>
      <c r="P383" s="4"/>
      <c r="Q383" s="4"/>
      <c r="R383" s="4"/>
      <c r="S383" s="4"/>
      <c r="T383" s="4"/>
    </row>
    <row r="384" spans="15:37" ht="20.6" hidden="1" customHeight="1" x14ac:dyDescent="0.35">
      <c r="O384" s="4"/>
      <c r="P384" s="4"/>
      <c r="Q384" s="4"/>
      <c r="R384" s="4"/>
      <c r="S384" s="4"/>
      <c r="T384" s="4"/>
    </row>
    <row r="385" spans="15:37" ht="20.6" hidden="1" customHeight="1" x14ac:dyDescent="0.35">
      <c r="O385" s="4"/>
      <c r="P385" s="4"/>
      <c r="Q385" s="4"/>
      <c r="R385" s="4"/>
      <c r="S385" s="4"/>
      <c r="T385" s="4"/>
    </row>
    <row r="386" spans="15:37" ht="20.6" hidden="1" customHeight="1" x14ac:dyDescent="0.35">
      <c r="O386" s="4"/>
      <c r="P386" s="4"/>
      <c r="Q386" s="4"/>
      <c r="R386" s="4"/>
      <c r="S386" s="4"/>
      <c r="T386" s="4"/>
    </row>
    <row r="387" spans="15:37" ht="20.6" hidden="1" customHeight="1" x14ac:dyDescent="0.35">
      <c r="O387" s="4"/>
      <c r="P387" s="4"/>
      <c r="Q387" s="4"/>
      <c r="R387" s="4"/>
      <c r="S387" s="4"/>
      <c r="T387" s="4"/>
      <c r="Z387" s="4"/>
      <c r="AA387" s="4"/>
      <c r="AB387" s="4"/>
      <c r="AC387" s="4"/>
      <c r="AD387" s="4"/>
      <c r="AE387" s="4"/>
      <c r="AF387" s="4"/>
      <c r="AG387" s="4"/>
      <c r="AH387" s="4"/>
      <c r="AI387" s="4"/>
      <c r="AJ387" s="4"/>
      <c r="AK387" s="4"/>
    </row>
    <row r="388" spans="15:37" ht="20.6" hidden="1" customHeight="1" x14ac:dyDescent="0.35">
      <c r="O388" s="4"/>
      <c r="P388" s="4"/>
      <c r="Q388" s="4"/>
      <c r="R388" s="4"/>
      <c r="S388" s="4"/>
      <c r="T388" s="4"/>
      <c r="Z388" s="4"/>
      <c r="AA388" s="4"/>
      <c r="AB388" s="4"/>
      <c r="AC388" s="4"/>
      <c r="AD388" s="4"/>
      <c r="AE388" s="4"/>
      <c r="AF388" s="4"/>
      <c r="AG388" s="4"/>
      <c r="AH388" s="4"/>
      <c r="AI388" s="4"/>
      <c r="AJ388" s="4"/>
      <c r="AK388" s="4"/>
    </row>
    <row r="389" spans="15:37" ht="20.6" hidden="1" customHeight="1" x14ac:dyDescent="0.35">
      <c r="O389" s="4"/>
      <c r="P389" s="4"/>
      <c r="Q389" s="4"/>
      <c r="R389" s="4"/>
      <c r="S389" s="4"/>
      <c r="T389" s="4"/>
      <c r="Z389" s="4"/>
      <c r="AA389" s="4"/>
      <c r="AB389" s="4"/>
      <c r="AC389" s="4"/>
      <c r="AD389" s="4"/>
      <c r="AE389" s="4"/>
      <c r="AF389" s="4"/>
      <c r="AG389" s="4"/>
      <c r="AH389" s="4"/>
      <c r="AI389" s="4"/>
      <c r="AJ389" s="4"/>
      <c r="AK389" s="4"/>
    </row>
    <row r="390" spans="15:37" ht="20.6" hidden="1" customHeight="1" x14ac:dyDescent="0.35">
      <c r="O390" s="4"/>
      <c r="P390" s="4"/>
      <c r="Q390" s="4"/>
      <c r="R390" s="4"/>
      <c r="S390" s="4"/>
      <c r="T390" s="4"/>
      <c r="Z390" s="4"/>
      <c r="AA390" s="4"/>
      <c r="AB390" s="4"/>
      <c r="AC390" s="4"/>
      <c r="AD390" s="4"/>
      <c r="AE390" s="4"/>
      <c r="AF390" s="4"/>
      <c r="AG390" s="4"/>
      <c r="AH390" s="4"/>
      <c r="AI390" s="4"/>
      <c r="AJ390" s="4"/>
      <c r="AK390" s="4"/>
    </row>
    <row r="391" spans="15:37" ht="20.6" hidden="1" customHeight="1" x14ac:dyDescent="0.35">
      <c r="O391" s="4"/>
      <c r="P391" s="4"/>
      <c r="Q391" s="4"/>
      <c r="R391" s="4"/>
      <c r="S391" s="4"/>
      <c r="T391" s="4"/>
      <c r="Z391" s="4"/>
      <c r="AA391" s="4"/>
      <c r="AB391" s="4"/>
      <c r="AC391" s="4"/>
      <c r="AD391" s="4"/>
      <c r="AE391" s="4"/>
      <c r="AF391" s="4"/>
      <c r="AG391" s="4"/>
      <c r="AH391" s="4"/>
      <c r="AI391" s="4"/>
      <c r="AJ391" s="4"/>
      <c r="AK391" s="4"/>
    </row>
    <row r="392" spans="15:37" ht="20.6" hidden="1" customHeight="1" x14ac:dyDescent="0.35">
      <c r="O392" s="4"/>
      <c r="P392" s="4"/>
      <c r="Q392" s="4"/>
      <c r="R392" s="4"/>
      <c r="S392" s="4"/>
      <c r="T392" s="4"/>
      <c r="Z392" s="4"/>
      <c r="AA392" s="4"/>
      <c r="AB392" s="4"/>
      <c r="AC392" s="4"/>
      <c r="AD392" s="4"/>
      <c r="AE392" s="4"/>
      <c r="AF392" s="4"/>
      <c r="AG392" s="4"/>
      <c r="AH392" s="4"/>
      <c r="AI392" s="4"/>
      <c r="AJ392" s="4"/>
      <c r="AK392" s="4"/>
    </row>
    <row r="393" spans="15:37" ht="20.6" hidden="1" customHeight="1" x14ac:dyDescent="0.35">
      <c r="O393" s="4"/>
      <c r="P393" s="4"/>
      <c r="Q393" s="4"/>
      <c r="R393" s="4"/>
      <c r="S393" s="4"/>
      <c r="T393" s="4"/>
      <c r="Z393" s="4"/>
      <c r="AA393" s="4"/>
      <c r="AB393" s="4"/>
      <c r="AC393" s="4"/>
      <c r="AD393" s="4"/>
      <c r="AE393" s="4"/>
      <c r="AF393" s="4"/>
      <c r="AG393" s="4"/>
      <c r="AH393" s="4"/>
      <c r="AI393" s="4"/>
      <c r="AJ393" s="4"/>
      <c r="AK393" s="4"/>
    </row>
    <row r="394" spans="15:37" ht="20.6" hidden="1" customHeight="1" x14ac:dyDescent="0.35">
      <c r="O394" s="4"/>
      <c r="P394" s="4"/>
      <c r="Q394" s="4"/>
      <c r="R394" s="4"/>
      <c r="S394" s="4"/>
      <c r="T394" s="4"/>
      <c r="Z394" s="4"/>
      <c r="AA394" s="4"/>
      <c r="AB394" s="4"/>
      <c r="AC394" s="4"/>
      <c r="AD394" s="4"/>
      <c r="AE394" s="4"/>
      <c r="AF394" s="4"/>
      <c r="AG394" s="4"/>
      <c r="AH394" s="4"/>
      <c r="AI394" s="4"/>
      <c r="AJ394" s="4"/>
      <c r="AK394" s="4"/>
    </row>
    <row r="395" spans="15:37" ht="20.6" hidden="1" customHeight="1" x14ac:dyDescent="0.35">
      <c r="O395" s="4"/>
      <c r="P395" s="4"/>
      <c r="Q395" s="4"/>
      <c r="R395" s="4"/>
      <c r="S395" s="4"/>
      <c r="T395" s="4"/>
      <c r="Z395" s="4"/>
      <c r="AA395" s="4"/>
      <c r="AB395" s="4"/>
      <c r="AC395" s="4"/>
      <c r="AD395" s="4"/>
      <c r="AE395" s="4"/>
      <c r="AF395" s="4"/>
      <c r="AG395" s="4"/>
      <c r="AH395" s="4"/>
      <c r="AI395" s="4"/>
      <c r="AJ395" s="4"/>
      <c r="AK395" s="4"/>
    </row>
    <row r="396" spans="15:37" ht="20.6" hidden="1" customHeight="1" x14ac:dyDescent="0.35">
      <c r="O396" s="4"/>
      <c r="P396" s="4"/>
      <c r="Q396" s="4"/>
      <c r="R396" s="4"/>
      <c r="S396" s="4"/>
      <c r="T396" s="4"/>
      <c r="Z396" s="4"/>
      <c r="AA396" s="4"/>
      <c r="AB396" s="4"/>
      <c r="AC396" s="4"/>
      <c r="AD396" s="4"/>
      <c r="AE396" s="4"/>
      <c r="AF396" s="4"/>
      <c r="AG396" s="4"/>
      <c r="AH396" s="4"/>
      <c r="AI396" s="4"/>
      <c r="AJ396" s="4"/>
      <c r="AK396" s="4"/>
    </row>
    <row r="397" spans="15:37" ht="20.6" hidden="1" customHeight="1" x14ac:dyDescent="0.35">
      <c r="O397" s="4"/>
      <c r="P397" s="4"/>
      <c r="Q397" s="4"/>
      <c r="R397" s="4"/>
      <c r="S397" s="4"/>
      <c r="T397" s="4"/>
      <c r="Z397" s="4"/>
      <c r="AA397" s="4"/>
      <c r="AB397" s="4"/>
      <c r="AC397" s="4"/>
      <c r="AD397" s="4"/>
      <c r="AE397" s="4"/>
      <c r="AF397" s="4"/>
      <c r="AG397" s="4"/>
      <c r="AH397" s="4"/>
      <c r="AI397" s="4"/>
      <c r="AJ397" s="4"/>
      <c r="AK397" s="4"/>
    </row>
    <row r="398" spans="15:37" ht="20.6" hidden="1" customHeight="1" x14ac:dyDescent="0.35">
      <c r="O398" s="4"/>
      <c r="P398" s="4"/>
      <c r="Q398" s="4"/>
      <c r="R398" s="4"/>
      <c r="S398" s="4"/>
      <c r="T398" s="4"/>
      <c r="Z398" s="4"/>
      <c r="AA398" s="4"/>
      <c r="AB398" s="4"/>
      <c r="AC398" s="4"/>
      <c r="AD398" s="4"/>
      <c r="AE398" s="4"/>
      <c r="AF398" s="4"/>
      <c r="AG398" s="4"/>
      <c r="AH398" s="4"/>
      <c r="AI398" s="4"/>
      <c r="AJ398" s="4"/>
      <c r="AK398" s="4"/>
    </row>
    <row r="399" spans="15:37" ht="20.6" hidden="1" customHeight="1" x14ac:dyDescent="0.35">
      <c r="O399" s="4"/>
      <c r="P399" s="4"/>
      <c r="Q399" s="4"/>
      <c r="R399" s="4"/>
      <c r="S399" s="4"/>
      <c r="T399" s="4"/>
      <c r="Z399" s="4"/>
      <c r="AA399" s="4"/>
      <c r="AB399" s="4"/>
      <c r="AC399" s="4"/>
      <c r="AD399" s="4"/>
      <c r="AE399" s="4"/>
      <c r="AF399" s="4"/>
      <c r="AG399" s="4"/>
      <c r="AH399" s="4"/>
      <c r="AI399" s="4"/>
      <c r="AJ399" s="4"/>
      <c r="AK399" s="4"/>
    </row>
    <row r="400" spans="15:37" ht="20.6" hidden="1" customHeight="1" x14ac:dyDescent="0.35">
      <c r="O400" s="4"/>
      <c r="P400" s="4"/>
      <c r="Q400" s="4"/>
      <c r="R400" s="4"/>
      <c r="S400" s="4"/>
      <c r="T400" s="4"/>
    </row>
    <row r="401" spans="15:37" ht="20.6" hidden="1" customHeight="1" x14ac:dyDescent="0.35">
      <c r="O401" s="4"/>
      <c r="P401" s="4"/>
      <c r="Q401" s="4"/>
      <c r="R401" s="4"/>
      <c r="S401" s="4"/>
      <c r="T401" s="4"/>
    </row>
    <row r="402" spans="15:37" ht="20.6" hidden="1" customHeight="1" x14ac:dyDescent="0.35">
      <c r="O402" s="4"/>
      <c r="P402" s="4"/>
      <c r="Q402" s="4"/>
      <c r="R402" s="4"/>
      <c r="S402" s="4"/>
      <c r="T402" s="4"/>
    </row>
    <row r="403" spans="15:37" ht="20.6" hidden="1" customHeight="1" x14ac:dyDescent="0.35">
      <c r="O403" s="4"/>
      <c r="P403" s="4"/>
      <c r="Q403" s="4"/>
      <c r="R403" s="4"/>
      <c r="S403" s="4"/>
      <c r="T403" s="4"/>
    </row>
    <row r="404" spans="15:37" ht="20.6" hidden="1" customHeight="1" x14ac:dyDescent="0.35">
      <c r="O404" s="4"/>
      <c r="P404" s="4"/>
      <c r="Q404" s="4"/>
      <c r="R404" s="4"/>
      <c r="S404" s="4"/>
      <c r="T404" s="4"/>
    </row>
    <row r="405" spans="15:37" ht="20.6" hidden="1" customHeight="1" x14ac:dyDescent="0.35">
      <c r="O405" s="4"/>
      <c r="P405" s="4"/>
      <c r="Q405" s="4"/>
      <c r="R405" s="4"/>
      <c r="S405" s="4"/>
      <c r="T405" s="4"/>
      <c r="Z405" s="4"/>
      <c r="AA405" s="4"/>
      <c r="AB405" s="4"/>
      <c r="AC405" s="4"/>
      <c r="AD405" s="4"/>
      <c r="AE405" s="4"/>
      <c r="AF405" s="4"/>
      <c r="AG405" s="4"/>
      <c r="AH405" s="4"/>
      <c r="AI405" s="4"/>
      <c r="AJ405" s="4"/>
      <c r="AK405" s="4"/>
    </row>
    <row r="406" spans="15:37" ht="20.6" hidden="1" customHeight="1" x14ac:dyDescent="0.35">
      <c r="O406" s="4"/>
      <c r="P406" s="4"/>
      <c r="Q406" s="4"/>
      <c r="R406" s="4"/>
      <c r="S406" s="4"/>
      <c r="T406" s="4"/>
      <c r="Z406" s="4"/>
      <c r="AA406" s="4"/>
      <c r="AB406" s="4"/>
      <c r="AC406" s="4"/>
      <c r="AD406" s="4"/>
      <c r="AE406" s="4"/>
      <c r="AF406" s="4"/>
      <c r="AG406" s="4"/>
      <c r="AH406" s="4"/>
      <c r="AI406" s="4"/>
      <c r="AJ406" s="4"/>
      <c r="AK406" s="4"/>
    </row>
    <row r="407" spans="15:37" ht="20.6" hidden="1" customHeight="1" x14ac:dyDescent="0.35">
      <c r="O407" s="4"/>
      <c r="P407" s="4"/>
      <c r="Q407" s="4"/>
      <c r="R407" s="4"/>
      <c r="S407" s="4"/>
      <c r="T407" s="4"/>
      <c r="Z407" s="4"/>
      <c r="AA407" s="4"/>
      <c r="AB407" s="4"/>
      <c r="AC407" s="4"/>
      <c r="AD407" s="4"/>
      <c r="AE407" s="4"/>
      <c r="AF407" s="4"/>
      <c r="AG407" s="4"/>
      <c r="AH407" s="4"/>
      <c r="AI407" s="4"/>
      <c r="AJ407" s="4"/>
      <c r="AK407" s="4"/>
    </row>
    <row r="408" spans="15:37" ht="20.6" hidden="1" customHeight="1" x14ac:dyDescent="0.35">
      <c r="O408" s="4"/>
      <c r="P408" s="4"/>
      <c r="Q408" s="4"/>
      <c r="R408" s="4"/>
      <c r="S408" s="4"/>
      <c r="T408" s="4"/>
      <c r="Z408" s="4"/>
      <c r="AA408" s="4"/>
      <c r="AB408" s="4"/>
      <c r="AC408" s="4"/>
      <c r="AD408" s="4"/>
      <c r="AE408" s="4"/>
      <c r="AF408" s="4"/>
      <c r="AG408" s="4"/>
      <c r="AH408" s="4"/>
      <c r="AI408" s="4"/>
      <c r="AJ408" s="4"/>
      <c r="AK408" s="4"/>
    </row>
    <row r="409" spans="15:37" ht="20.6" hidden="1" customHeight="1" x14ac:dyDescent="0.35">
      <c r="O409" s="4"/>
      <c r="P409" s="4"/>
      <c r="Q409" s="4"/>
      <c r="R409" s="4"/>
      <c r="S409" s="4"/>
      <c r="T409" s="4"/>
      <c r="Z409" s="4"/>
      <c r="AA409" s="4"/>
      <c r="AB409" s="4"/>
      <c r="AC409" s="4"/>
      <c r="AD409" s="4"/>
      <c r="AE409" s="4"/>
      <c r="AF409" s="4"/>
      <c r="AG409" s="4"/>
      <c r="AH409" s="4"/>
      <c r="AI409" s="4"/>
      <c r="AJ409" s="4"/>
      <c r="AK409" s="4"/>
    </row>
    <row r="410" spans="15:37" ht="20.6" hidden="1" customHeight="1" x14ac:dyDescent="0.35">
      <c r="O410" s="4"/>
      <c r="P410" s="4"/>
      <c r="Q410" s="4"/>
      <c r="R410" s="4"/>
      <c r="S410" s="4"/>
      <c r="T410" s="4"/>
      <c r="Z410" s="4"/>
      <c r="AA410" s="4"/>
      <c r="AB410" s="4"/>
      <c r="AC410" s="4"/>
      <c r="AD410" s="4"/>
      <c r="AE410" s="4"/>
      <c r="AF410" s="4"/>
      <c r="AG410" s="4"/>
      <c r="AH410" s="4"/>
      <c r="AI410" s="4"/>
      <c r="AJ410" s="4"/>
      <c r="AK410" s="4"/>
    </row>
    <row r="411" spans="15:37" ht="20.6" hidden="1" customHeight="1" x14ac:dyDescent="0.35">
      <c r="O411" s="4"/>
      <c r="P411" s="4"/>
      <c r="Q411" s="4"/>
      <c r="R411" s="4"/>
      <c r="S411" s="4"/>
      <c r="T411" s="4"/>
      <c r="Z411" s="4"/>
      <c r="AA411" s="4"/>
      <c r="AB411" s="4"/>
      <c r="AC411" s="4"/>
      <c r="AD411" s="4"/>
      <c r="AE411" s="4"/>
      <c r="AF411" s="4"/>
      <c r="AG411" s="4"/>
      <c r="AH411" s="4"/>
      <c r="AI411" s="4"/>
      <c r="AJ411" s="4"/>
      <c r="AK411" s="4"/>
    </row>
    <row r="412" spans="15:37" ht="20.6" hidden="1" customHeight="1" x14ac:dyDescent="0.35">
      <c r="O412" s="4"/>
      <c r="P412" s="4"/>
      <c r="Q412" s="4"/>
      <c r="R412" s="4"/>
      <c r="S412" s="4"/>
      <c r="T412" s="4"/>
      <c r="Z412" s="4"/>
      <c r="AA412" s="4"/>
      <c r="AB412" s="4"/>
      <c r="AC412" s="4"/>
      <c r="AD412" s="4"/>
      <c r="AE412" s="4"/>
      <c r="AF412" s="4"/>
      <c r="AG412" s="4"/>
      <c r="AH412" s="4"/>
      <c r="AI412" s="4"/>
      <c r="AJ412" s="4"/>
      <c r="AK412" s="4"/>
    </row>
    <row r="413" spans="15:37" ht="20.6" hidden="1" customHeight="1" x14ac:dyDescent="0.35">
      <c r="O413" s="4"/>
      <c r="P413" s="4"/>
      <c r="Q413" s="4"/>
      <c r="R413" s="4"/>
      <c r="S413" s="4"/>
      <c r="T413" s="4"/>
      <c r="Z413" s="4"/>
      <c r="AA413" s="4"/>
      <c r="AB413" s="4"/>
      <c r="AC413" s="4"/>
      <c r="AD413" s="4"/>
      <c r="AE413" s="4"/>
      <c r="AF413" s="4"/>
      <c r="AG413" s="4"/>
      <c r="AH413" s="4"/>
      <c r="AI413" s="4"/>
      <c r="AJ413" s="4"/>
      <c r="AK413" s="4"/>
    </row>
    <row r="414" spans="15:37" ht="20.6" hidden="1" customHeight="1" x14ac:dyDescent="0.35">
      <c r="O414" s="4"/>
      <c r="P414" s="4"/>
      <c r="Q414" s="4"/>
      <c r="R414" s="4"/>
      <c r="S414" s="4"/>
      <c r="T414" s="4"/>
      <c r="Z414" s="4"/>
      <c r="AA414" s="4"/>
      <c r="AB414" s="4"/>
      <c r="AC414" s="4"/>
      <c r="AD414" s="4"/>
      <c r="AE414" s="4"/>
      <c r="AF414" s="4"/>
      <c r="AG414" s="4"/>
      <c r="AH414" s="4"/>
      <c r="AI414" s="4"/>
      <c r="AJ414" s="4"/>
      <c r="AK414" s="4"/>
    </row>
    <row r="415" spans="15:37" ht="20.6" hidden="1" customHeight="1" x14ac:dyDescent="0.35">
      <c r="O415" s="4"/>
      <c r="P415" s="4"/>
      <c r="Q415" s="4"/>
      <c r="R415" s="4"/>
      <c r="S415" s="4"/>
      <c r="T415" s="4"/>
      <c r="Z415" s="4"/>
      <c r="AA415" s="4"/>
      <c r="AB415" s="4"/>
      <c r="AC415" s="4"/>
      <c r="AD415" s="4"/>
      <c r="AE415" s="4"/>
      <c r="AF415" s="4"/>
      <c r="AG415" s="4"/>
      <c r="AH415" s="4"/>
      <c r="AI415" s="4"/>
      <c r="AJ415" s="4"/>
      <c r="AK415" s="4"/>
    </row>
    <row r="416" spans="15:37" ht="20.6" hidden="1" customHeight="1" x14ac:dyDescent="0.35">
      <c r="O416" s="4"/>
      <c r="P416" s="4"/>
      <c r="Q416" s="4"/>
      <c r="R416" s="4"/>
      <c r="S416" s="4"/>
      <c r="T416" s="4"/>
      <c r="Z416" s="4"/>
      <c r="AA416" s="4"/>
      <c r="AB416" s="4"/>
      <c r="AC416" s="4"/>
      <c r="AD416" s="4"/>
      <c r="AE416" s="4"/>
      <c r="AF416" s="4"/>
      <c r="AG416" s="4"/>
      <c r="AH416" s="4"/>
      <c r="AI416" s="4"/>
      <c r="AJ416" s="4"/>
      <c r="AK416" s="4"/>
    </row>
    <row r="417" spans="15:37" ht="20.6" hidden="1" customHeight="1" x14ac:dyDescent="0.35">
      <c r="O417" s="4"/>
      <c r="P417" s="4"/>
      <c r="Q417" s="4"/>
      <c r="R417" s="4"/>
      <c r="S417" s="4"/>
      <c r="T417" s="4"/>
      <c r="Z417" s="4"/>
      <c r="AA417" s="4"/>
      <c r="AB417" s="4"/>
      <c r="AC417" s="4"/>
      <c r="AD417" s="4"/>
      <c r="AE417" s="4"/>
      <c r="AF417" s="4"/>
      <c r="AG417" s="4"/>
      <c r="AH417" s="4"/>
      <c r="AI417" s="4"/>
      <c r="AJ417" s="4"/>
      <c r="AK417" s="4"/>
    </row>
    <row r="418" spans="15:37" ht="20.6" hidden="1" customHeight="1" x14ac:dyDescent="0.35">
      <c r="O418" s="4"/>
      <c r="P418" s="4"/>
      <c r="Q418" s="4"/>
      <c r="R418" s="4"/>
      <c r="S418" s="4"/>
      <c r="T418" s="4"/>
    </row>
    <row r="419" spans="15:37" ht="20.6" hidden="1" customHeight="1" x14ac:dyDescent="0.35">
      <c r="O419" s="4"/>
      <c r="P419" s="4"/>
      <c r="Q419" s="4"/>
      <c r="R419" s="4"/>
      <c r="S419" s="4"/>
      <c r="T419" s="4"/>
    </row>
    <row r="420" spans="15:37" ht="20.6" hidden="1" customHeight="1" x14ac:dyDescent="0.35">
      <c r="O420" s="4"/>
      <c r="P420" s="4"/>
      <c r="Q420" s="4"/>
      <c r="R420" s="4"/>
      <c r="S420" s="4"/>
      <c r="T420" s="4"/>
    </row>
    <row r="421" spans="15:37" ht="20.6" hidden="1" customHeight="1" x14ac:dyDescent="0.35">
      <c r="O421" s="4"/>
      <c r="P421" s="4"/>
      <c r="Q421" s="4"/>
      <c r="R421" s="4"/>
      <c r="S421" s="4"/>
      <c r="T421" s="4"/>
    </row>
    <row r="422" spans="15:37" ht="20.6" hidden="1" customHeight="1" x14ac:dyDescent="0.35">
      <c r="O422" s="4"/>
      <c r="P422" s="4"/>
      <c r="Q422" s="4"/>
      <c r="R422" s="4"/>
      <c r="S422" s="4"/>
      <c r="T422" s="4"/>
    </row>
    <row r="423" spans="15:37" ht="20.6" hidden="1" customHeight="1" x14ac:dyDescent="0.35">
      <c r="O423" s="4"/>
      <c r="P423" s="4"/>
      <c r="Q423" s="4"/>
      <c r="R423" s="4"/>
      <c r="S423" s="4"/>
      <c r="T423" s="4"/>
      <c r="Z423" s="4"/>
      <c r="AA423" s="4"/>
      <c r="AB423" s="4"/>
      <c r="AC423" s="4"/>
      <c r="AD423" s="4"/>
      <c r="AE423" s="4"/>
      <c r="AF423" s="4"/>
      <c r="AG423" s="4"/>
      <c r="AH423" s="4"/>
      <c r="AI423" s="4"/>
      <c r="AJ423" s="4"/>
      <c r="AK423" s="4"/>
    </row>
    <row r="424" spans="15:37" ht="20.6" hidden="1" customHeight="1" x14ac:dyDescent="0.35">
      <c r="O424" s="4"/>
      <c r="P424" s="4"/>
      <c r="Q424" s="4"/>
      <c r="R424" s="4"/>
      <c r="S424" s="4"/>
      <c r="T424" s="4"/>
      <c r="Z424" s="4"/>
      <c r="AA424" s="4"/>
      <c r="AB424" s="4"/>
      <c r="AC424" s="4"/>
      <c r="AD424" s="4"/>
      <c r="AE424" s="4"/>
      <c r="AF424" s="4"/>
      <c r="AG424" s="4"/>
      <c r="AH424" s="4"/>
      <c r="AI424" s="4"/>
      <c r="AJ424" s="4"/>
      <c r="AK424" s="4"/>
    </row>
    <row r="425" spans="15:37" ht="20.6" hidden="1" customHeight="1" x14ac:dyDescent="0.35">
      <c r="O425" s="4"/>
      <c r="P425" s="4"/>
      <c r="Q425" s="4"/>
      <c r="R425" s="4"/>
      <c r="S425" s="4"/>
      <c r="T425" s="4"/>
      <c r="Z425" s="4"/>
      <c r="AA425" s="4"/>
      <c r="AB425" s="4"/>
      <c r="AC425" s="4"/>
      <c r="AD425" s="4"/>
      <c r="AE425" s="4"/>
      <c r="AF425" s="4"/>
      <c r="AG425" s="4"/>
      <c r="AH425" s="4"/>
      <c r="AI425" s="4"/>
      <c r="AJ425" s="4"/>
      <c r="AK425" s="4"/>
    </row>
    <row r="426" spans="15:37" ht="20.6" hidden="1" customHeight="1" x14ac:dyDescent="0.35">
      <c r="O426" s="4"/>
      <c r="P426" s="4"/>
      <c r="Q426" s="4"/>
      <c r="R426" s="4"/>
      <c r="S426" s="4"/>
      <c r="T426" s="4"/>
      <c r="Z426" s="4"/>
      <c r="AA426" s="4"/>
      <c r="AB426" s="4"/>
      <c r="AC426" s="4"/>
      <c r="AD426" s="4"/>
      <c r="AE426" s="4"/>
      <c r="AF426" s="4"/>
      <c r="AG426" s="4"/>
      <c r="AH426" s="4"/>
      <c r="AI426" s="4"/>
      <c r="AJ426" s="4"/>
      <c r="AK426" s="4"/>
    </row>
    <row r="427" spans="15:37" ht="20.6" hidden="1" customHeight="1" x14ac:dyDescent="0.35">
      <c r="O427" s="4"/>
      <c r="P427" s="4"/>
      <c r="Q427" s="4"/>
      <c r="R427" s="4"/>
      <c r="S427" s="4"/>
      <c r="T427" s="4"/>
      <c r="Z427" s="4"/>
      <c r="AA427" s="4"/>
      <c r="AB427" s="4"/>
      <c r="AC427" s="4"/>
      <c r="AD427" s="4"/>
      <c r="AE427" s="4"/>
      <c r="AF427" s="4"/>
      <c r="AG427" s="4"/>
      <c r="AH427" s="4"/>
      <c r="AI427" s="4"/>
      <c r="AJ427" s="4"/>
      <c r="AK427" s="4"/>
    </row>
    <row r="428" spans="15:37" ht="20.6" hidden="1" customHeight="1" x14ac:dyDescent="0.35">
      <c r="O428" s="4"/>
      <c r="P428" s="4"/>
      <c r="Q428" s="4"/>
      <c r="R428" s="4"/>
      <c r="S428" s="4"/>
      <c r="T428" s="4"/>
      <c r="Z428" s="4"/>
      <c r="AA428" s="4"/>
      <c r="AB428" s="4"/>
      <c r="AC428" s="4"/>
      <c r="AD428" s="4"/>
      <c r="AE428" s="4"/>
      <c r="AF428" s="4"/>
      <c r="AG428" s="4"/>
      <c r="AH428" s="4"/>
      <c r="AI428" s="4"/>
      <c r="AJ428" s="4"/>
      <c r="AK428" s="4"/>
    </row>
    <row r="429" spans="15:37" ht="20.6" hidden="1" customHeight="1" x14ac:dyDescent="0.35">
      <c r="O429" s="4"/>
      <c r="P429" s="4"/>
      <c r="Q429" s="4"/>
      <c r="R429" s="4"/>
      <c r="S429" s="4"/>
      <c r="T429" s="4"/>
      <c r="Z429" s="4"/>
      <c r="AA429" s="4"/>
      <c r="AB429" s="4"/>
      <c r="AC429" s="4"/>
      <c r="AD429" s="4"/>
      <c r="AE429" s="4"/>
      <c r="AF429" s="4"/>
      <c r="AG429" s="4"/>
      <c r="AH429" s="4"/>
      <c r="AI429" s="4"/>
      <c r="AJ429" s="4"/>
      <c r="AK429" s="4"/>
    </row>
    <row r="430" spans="15:37" ht="20.6" hidden="1" customHeight="1" x14ac:dyDescent="0.35">
      <c r="O430" s="4"/>
      <c r="P430" s="4"/>
      <c r="Q430" s="4"/>
      <c r="R430" s="4"/>
      <c r="S430" s="4"/>
      <c r="T430" s="4"/>
      <c r="Z430" s="4"/>
      <c r="AA430" s="4"/>
      <c r="AB430" s="4"/>
      <c r="AC430" s="4"/>
      <c r="AD430" s="4"/>
      <c r="AE430" s="4"/>
      <c r="AF430" s="4"/>
      <c r="AG430" s="4"/>
      <c r="AH430" s="4"/>
      <c r="AI430" s="4"/>
      <c r="AJ430" s="4"/>
      <c r="AK430" s="4"/>
    </row>
    <row r="431" spans="15:37" ht="20.6" hidden="1" customHeight="1" x14ac:dyDescent="0.35">
      <c r="O431" s="4"/>
      <c r="P431" s="4"/>
      <c r="Q431" s="4"/>
      <c r="R431" s="4"/>
      <c r="S431" s="4"/>
      <c r="T431" s="4"/>
      <c r="Z431" s="4"/>
      <c r="AA431" s="4"/>
      <c r="AB431" s="4"/>
      <c r="AC431" s="4"/>
      <c r="AD431" s="4"/>
      <c r="AE431" s="4"/>
      <c r="AF431" s="4"/>
      <c r="AG431" s="4"/>
      <c r="AH431" s="4"/>
      <c r="AI431" s="4"/>
      <c r="AJ431" s="4"/>
      <c r="AK431" s="4"/>
    </row>
    <row r="432" spans="15:37" ht="20.6" hidden="1" customHeight="1" x14ac:dyDescent="0.35">
      <c r="O432" s="4"/>
      <c r="P432" s="4"/>
      <c r="Q432" s="4"/>
      <c r="R432" s="4"/>
      <c r="S432" s="4"/>
      <c r="T432" s="4"/>
      <c r="Z432" s="4"/>
      <c r="AA432" s="4"/>
      <c r="AB432" s="4"/>
      <c r="AC432" s="4"/>
      <c r="AD432" s="4"/>
      <c r="AE432" s="4"/>
      <c r="AF432" s="4"/>
      <c r="AG432" s="4"/>
      <c r="AH432" s="4"/>
      <c r="AI432" s="4"/>
      <c r="AJ432" s="4"/>
      <c r="AK432" s="4"/>
    </row>
    <row r="433" spans="15:37" ht="20.6" hidden="1" customHeight="1" x14ac:dyDescent="0.35">
      <c r="O433" s="4"/>
      <c r="P433" s="4"/>
      <c r="Q433" s="4"/>
      <c r="R433" s="4"/>
      <c r="S433" s="4"/>
      <c r="T433" s="4"/>
      <c r="Z433" s="4"/>
      <c r="AA433" s="4"/>
      <c r="AB433" s="4"/>
      <c r="AC433" s="4"/>
      <c r="AD433" s="4"/>
      <c r="AE433" s="4"/>
      <c r="AF433" s="4"/>
      <c r="AG433" s="4"/>
      <c r="AH433" s="4"/>
      <c r="AI433" s="4"/>
      <c r="AJ433" s="4"/>
      <c r="AK433" s="4"/>
    </row>
    <row r="434" spans="15:37" ht="20.6" hidden="1" customHeight="1" x14ac:dyDescent="0.35">
      <c r="O434" s="4"/>
      <c r="P434" s="4"/>
      <c r="Q434" s="4"/>
      <c r="R434" s="4"/>
      <c r="S434" s="4"/>
      <c r="T434" s="4"/>
      <c r="Z434" s="4"/>
      <c r="AA434" s="4"/>
      <c r="AB434" s="4"/>
      <c r="AC434" s="4"/>
      <c r="AD434" s="4"/>
      <c r="AE434" s="4"/>
      <c r="AF434" s="4"/>
      <c r="AG434" s="4"/>
      <c r="AH434" s="4"/>
      <c r="AI434" s="4"/>
      <c r="AJ434" s="4"/>
      <c r="AK434" s="4"/>
    </row>
    <row r="435" spans="15:37" ht="20.6" hidden="1" customHeight="1" x14ac:dyDescent="0.35">
      <c r="O435" s="4"/>
      <c r="P435" s="4"/>
      <c r="Q435" s="4"/>
      <c r="R435" s="4"/>
      <c r="S435" s="4"/>
      <c r="T435" s="4"/>
      <c r="Z435" s="4"/>
      <c r="AA435" s="4"/>
      <c r="AB435" s="4"/>
      <c r="AC435" s="4"/>
      <c r="AD435" s="4"/>
      <c r="AE435" s="4"/>
      <c r="AF435" s="4"/>
      <c r="AG435" s="4"/>
      <c r="AH435" s="4"/>
      <c r="AI435" s="4"/>
      <c r="AJ435" s="4"/>
      <c r="AK435" s="4"/>
    </row>
    <row r="436" spans="15:37" ht="20.6" hidden="1" customHeight="1" x14ac:dyDescent="0.35">
      <c r="O436" s="4"/>
      <c r="P436" s="4"/>
      <c r="Q436" s="4"/>
      <c r="R436" s="4"/>
      <c r="S436" s="4"/>
      <c r="T436" s="4"/>
    </row>
    <row r="437" spans="15:37" ht="20.6" hidden="1" customHeight="1" x14ac:dyDescent="0.35">
      <c r="O437" s="4"/>
      <c r="P437" s="4"/>
      <c r="Q437" s="4"/>
      <c r="R437" s="4"/>
      <c r="S437" s="4"/>
      <c r="T437" s="4"/>
    </row>
    <row r="438" spans="15:37" ht="20.6" hidden="1" customHeight="1" x14ac:dyDescent="0.35">
      <c r="O438" s="4"/>
      <c r="P438" s="4"/>
      <c r="Q438" s="4"/>
      <c r="R438" s="4"/>
      <c r="S438" s="4"/>
      <c r="T438" s="4"/>
    </row>
    <row r="439" spans="15:37" ht="20.6" hidden="1" customHeight="1" x14ac:dyDescent="0.35">
      <c r="O439" s="4"/>
      <c r="P439" s="4"/>
      <c r="Q439" s="4"/>
      <c r="R439" s="4"/>
      <c r="S439" s="4"/>
      <c r="T439" s="4"/>
    </row>
    <row r="440" spans="15:37" ht="20.6" hidden="1" customHeight="1" x14ac:dyDescent="0.35">
      <c r="O440" s="4"/>
      <c r="P440" s="4"/>
      <c r="Q440" s="4"/>
      <c r="R440" s="4"/>
      <c r="S440" s="4"/>
      <c r="T440" s="4"/>
    </row>
    <row r="441" spans="15:37" ht="20.6" hidden="1" customHeight="1" x14ac:dyDescent="0.35">
      <c r="O441" s="4"/>
      <c r="P441" s="4"/>
      <c r="Q441" s="4"/>
      <c r="R441" s="4"/>
      <c r="S441" s="4"/>
      <c r="T441" s="4"/>
      <c r="Z441" s="4"/>
      <c r="AA441" s="4"/>
      <c r="AB441" s="4"/>
      <c r="AC441" s="4"/>
      <c r="AD441" s="4"/>
      <c r="AE441" s="4"/>
      <c r="AF441" s="4"/>
      <c r="AG441" s="4"/>
      <c r="AH441" s="4"/>
      <c r="AI441" s="4"/>
      <c r="AJ441" s="4"/>
      <c r="AK441" s="4"/>
    </row>
    <row r="442" spans="15:37" ht="20.6" hidden="1" customHeight="1" x14ac:dyDescent="0.35">
      <c r="O442" s="4"/>
      <c r="P442" s="4"/>
      <c r="Q442" s="4"/>
      <c r="R442" s="4"/>
      <c r="S442" s="4"/>
      <c r="T442" s="4"/>
      <c r="Z442" s="4"/>
      <c r="AA442" s="4"/>
      <c r="AB442" s="4"/>
      <c r="AC442" s="4"/>
      <c r="AD442" s="4"/>
      <c r="AE442" s="4"/>
      <c r="AF442" s="4"/>
      <c r="AG442" s="4"/>
      <c r="AH442" s="4"/>
      <c r="AI442" s="4"/>
      <c r="AJ442" s="4"/>
      <c r="AK442" s="4"/>
    </row>
    <row r="443" spans="15:37" ht="20.6" hidden="1" customHeight="1" x14ac:dyDescent="0.35">
      <c r="O443" s="4"/>
      <c r="P443" s="4"/>
      <c r="Q443" s="4"/>
      <c r="R443" s="4"/>
      <c r="S443" s="4"/>
      <c r="T443" s="4"/>
      <c r="Z443" s="4"/>
      <c r="AA443" s="4"/>
      <c r="AB443" s="4"/>
      <c r="AC443" s="4"/>
      <c r="AD443" s="4"/>
      <c r="AE443" s="4"/>
      <c r="AF443" s="4"/>
      <c r="AG443" s="4"/>
      <c r="AH443" s="4"/>
      <c r="AI443" s="4"/>
      <c r="AJ443" s="4"/>
      <c r="AK443" s="4"/>
    </row>
    <row r="444" spans="15:37" ht="20.6" hidden="1" customHeight="1" x14ac:dyDescent="0.35">
      <c r="O444" s="4"/>
      <c r="P444" s="4"/>
      <c r="Q444" s="4"/>
      <c r="R444" s="4"/>
      <c r="S444" s="4"/>
      <c r="T444" s="4"/>
      <c r="Z444" s="4"/>
      <c r="AA444" s="4"/>
      <c r="AB444" s="4"/>
      <c r="AC444" s="4"/>
      <c r="AD444" s="4"/>
      <c r="AE444" s="4"/>
      <c r="AF444" s="4"/>
      <c r="AG444" s="4"/>
      <c r="AH444" s="4"/>
      <c r="AI444" s="4"/>
      <c r="AJ444" s="4"/>
      <c r="AK444" s="4"/>
    </row>
    <row r="445" spans="15:37" ht="20.6" hidden="1" customHeight="1" x14ac:dyDescent="0.35">
      <c r="O445" s="4"/>
      <c r="P445" s="4"/>
      <c r="Q445" s="4"/>
      <c r="R445" s="4"/>
      <c r="S445" s="4"/>
      <c r="T445" s="4"/>
      <c r="Z445" s="4"/>
      <c r="AA445" s="4"/>
      <c r="AB445" s="4"/>
      <c r="AC445" s="4"/>
      <c r="AD445" s="4"/>
      <c r="AE445" s="4"/>
      <c r="AF445" s="4"/>
      <c r="AG445" s="4"/>
      <c r="AH445" s="4"/>
      <c r="AI445" s="4"/>
      <c r="AJ445" s="4"/>
      <c r="AK445" s="4"/>
    </row>
    <row r="446" spans="15:37" ht="20.6" hidden="1" customHeight="1" x14ac:dyDescent="0.35">
      <c r="O446" s="4"/>
      <c r="P446" s="4"/>
      <c r="Q446" s="4"/>
      <c r="R446" s="4"/>
      <c r="S446" s="4"/>
      <c r="T446" s="4"/>
      <c r="Z446" s="4"/>
      <c r="AA446" s="4"/>
      <c r="AB446" s="4"/>
      <c r="AC446" s="4"/>
      <c r="AD446" s="4"/>
      <c r="AE446" s="4"/>
      <c r="AF446" s="4"/>
      <c r="AG446" s="4"/>
      <c r="AH446" s="4"/>
      <c r="AI446" s="4"/>
      <c r="AJ446" s="4"/>
      <c r="AK446" s="4"/>
    </row>
    <row r="447" spans="15:37" ht="20.6" hidden="1" customHeight="1" x14ac:dyDescent="0.35">
      <c r="O447" s="4"/>
      <c r="P447" s="4"/>
      <c r="Q447" s="4"/>
      <c r="R447" s="4"/>
      <c r="S447" s="4"/>
      <c r="T447" s="4"/>
      <c r="Z447" s="4"/>
      <c r="AA447" s="4"/>
      <c r="AB447" s="4"/>
      <c r="AC447" s="4"/>
      <c r="AD447" s="4"/>
      <c r="AE447" s="4"/>
      <c r="AF447" s="4"/>
      <c r="AG447" s="4"/>
      <c r="AH447" s="4"/>
      <c r="AI447" s="4"/>
      <c r="AJ447" s="4"/>
      <c r="AK447" s="4"/>
    </row>
    <row r="448" spans="15:37" ht="20.6" hidden="1" customHeight="1" x14ac:dyDescent="0.35">
      <c r="O448" s="4"/>
      <c r="P448" s="4"/>
      <c r="Q448" s="4"/>
      <c r="R448" s="4"/>
      <c r="S448" s="4"/>
      <c r="T448" s="4"/>
      <c r="Z448" s="4"/>
      <c r="AA448" s="4"/>
      <c r="AB448" s="4"/>
      <c r="AC448" s="4"/>
      <c r="AD448" s="4"/>
      <c r="AE448" s="4"/>
      <c r="AF448" s="4"/>
      <c r="AG448" s="4"/>
      <c r="AH448" s="4"/>
      <c r="AI448" s="4"/>
      <c r="AJ448" s="4"/>
      <c r="AK448" s="4"/>
    </row>
    <row r="449" spans="15:37" ht="20.6" hidden="1" customHeight="1" x14ac:dyDescent="0.35">
      <c r="O449" s="4"/>
      <c r="P449" s="4"/>
      <c r="Q449" s="4"/>
      <c r="R449" s="4"/>
      <c r="S449" s="4"/>
      <c r="T449" s="4"/>
      <c r="Z449" s="4"/>
      <c r="AA449" s="4"/>
      <c r="AB449" s="4"/>
      <c r="AC449" s="4"/>
      <c r="AD449" s="4"/>
      <c r="AE449" s="4"/>
      <c r="AF449" s="4"/>
      <c r="AG449" s="4"/>
      <c r="AH449" s="4"/>
      <c r="AI449" s="4"/>
      <c r="AJ449" s="4"/>
      <c r="AK449" s="4"/>
    </row>
    <row r="450" spans="15:37" ht="20.6" hidden="1" customHeight="1" x14ac:dyDescent="0.35">
      <c r="O450" s="4"/>
      <c r="P450" s="4"/>
      <c r="Q450" s="4"/>
      <c r="R450" s="4"/>
      <c r="S450" s="4"/>
      <c r="T450" s="4"/>
      <c r="Z450" s="4"/>
      <c r="AA450" s="4"/>
      <c r="AB450" s="4"/>
      <c r="AC450" s="4"/>
      <c r="AD450" s="4"/>
      <c r="AE450" s="4"/>
      <c r="AF450" s="4"/>
      <c r="AG450" s="4"/>
      <c r="AH450" s="4"/>
      <c r="AI450" s="4"/>
      <c r="AJ450" s="4"/>
      <c r="AK450" s="4"/>
    </row>
    <row r="451" spans="15:37" ht="20.6" hidden="1" customHeight="1" x14ac:dyDescent="0.35">
      <c r="O451" s="4"/>
      <c r="P451" s="4"/>
      <c r="Q451" s="4"/>
      <c r="R451" s="4"/>
      <c r="S451" s="4"/>
      <c r="T451" s="4"/>
      <c r="Z451" s="4"/>
      <c r="AA451" s="4"/>
      <c r="AB451" s="4"/>
      <c r="AC451" s="4"/>
      <c r="AD451" s="4"/>
      <c r="AE451" s="4"/>
      <c r="AF451" s="4"/>
      <c r="AG451" s="4"/>
      <c r="AH451" s="4"/>
      <c r="AI451" s="4"/>
      <c r="AJ451" s="4"/>
      <c r="AK451" s="4"/>
    </row>
    <row r="452" spans="15:37" ht="20.6" hidden="1" customHeight="1" x14ac:dyDescent="0.35">
      <c r="O452" s="4"/>
      <c r="P452" s="4"/>
      <c r="Q452" s="4"/>
      <c r="R452" s="4"/>
      <c r="S452" s="4"/>
      <c r="T452" s="4"/>
      <c r="Z452" s="4"/>
      <c r="AA452" s="4"/>
      <c r="AB452" s="4"/>
      <c r="AC452" s="4"/>
      <c r="AD452" s="4"/>
      <c r="AE452" s="4"/>
      <c r="AF452" s="4"/>
      <c r="AG452" s="4"/>
      <c r="AH452" s="4"/>
      <c r="AI452" s="4"/>
      <c r="AJ452" s="4"/>
      <c r="AK452" s="4"/>
    </row>
    <row r="453" spans="15:37" ht="20.6" hidden="1" customHeight="1" x14ac:dyDescent="0.35">
      <c r="O453" s="4"/>
      <c r="P453" s="4"/>
      <c r="Q453" s="4"/>
      <c r="R453" s="4"/>
      <c r="S453" s="4"/>
      <c r="T453" s="4"/>
      <c r="Z453" s="4"/>
      <c r="AA453" s="4"/>
      <c r="AB453" s="4"/>
      <c r="AC453" s="4"/>
      <c r="AD453" s="4"/>
      <c r="AE453" s="4"/>
      <c r="AF453" s="4"/>
      <c r="AG453" s="4"/>
      <c r="AH453" s="4"/>
      <c r="AI453" s="4"/>
      <c r="AJ453" s="4"/>
      <c r="AK453" s="4"/>
    </row>
    <row r="454" spans="15:37" ht="20.6" hidden="1" customHeight="1" x14ac:dyDescent="0.35">
      <c r="O454" s="4"/>
      <c r="P454" s="4"/>
      <c r="Q454" s="4"/>
      <c r="R454" s="4"/>
      <c r="S454" s="4"/>
      <c r="T454" s="4"/>
    </row>
    <row r="455" spans="15:37" ht="20.6" hidden="1" customHeight="1" x14ac:dyDescent="0.35">
      <c r="O455" s="4"/>
      <c r="P455" s="4"/>
      <c r="Q455" s="4"/>
      <c r="R455" s="4"/>
      <c r="S455" s="4"/>
      <c r="T455" s="4"/>
    </row>
    <row r="456" spans="15:37" ht="20.6" hidden="1" customHeight="1" x14ac:dyDescent="0.35">
      <c r="O456" s="4"/>
      <c r="P456" s="4"/>
      <c r="Q456" s="4"/>
      <c r="R456" s="4"/>
      <c r="S456" s="4"/>
      <c r="T456" s="4"/>
    </row>
    <row r="457" spans="15:37" ht="20.6" hidden="1" customHeight="1" x14ac:dyDescent="0.35">
      <c r="O457" s="4"/>
      <c r="P457" s="4"/>
      <c r="Q457" s="4"/>
      <c r="R457" s="4"/>
      <c r="S457" s="4"/>
      <c r="T457" s="4"/>
    </row>
    <row r="458" spans="15:37" ht="20.6" hidden="1" customHeight="1" x14ac:dyDescent="0.35">
      <c r="O458" s="4"/>
      <c r="P458" s="4"/>
      <c r="Q458" s="4"/>
      <c r="R458" s="4"/>
      <c r="S458" s="4"/>
      <c r="T458" s="4"/>
    </row>
    <row r="459" spans="15:37" ht="20.6" hidden="1" customHeight="1" x14ac:dyDescent="0.35">
      <c r="O459" s="4"/>
      <c r="P459" s="4"/>
      <c r="Q459" s="4"/>
      <c r="R459" s="4"/>
      <c r="S459" s="4"/>
      <c r="T459" s="4"/>
      <c r="Z459" s="4"/>
      <c r="AA459" s="4"/>
      <c r="AB459" s="4"/>
      <c r="AC459" s="4"/>
      <c r="AD459" s="4"/>
      <c r="AE459" s="4"/>
      <c r="AF459" s="4"/>
      <c r="AG459" s="4"/>
      <c r="AH459" s="4"/>
      <c r="AI459" s="4"/>
      <c r="AJ459" s="4"/>
      <c r="AK459" s="4"/>
    </row>
    <row r="460" spans="15:37" ht="20.6" hidden="1" customHeight="1" x14ac:dyDescent="0.35">
      <c r="O460" s="4"/>
      <c r="P460" s="4"/>
      <c r="Q460" s="4"/>
      <c r="R460" s="4"/>
      <c r="S460" s="4"/>
      <c r="T460" s="4"/>
      <c r="Z460" s="4"/>
      <c r="AA460" s="4"/>
      <c r="AB460" s="4"/>
      <c r="AC460" s="4"/>
      <c r="AD460" s="4"/>
      <c r="AE460" s="4"/>
      <c r="AF460" s="4"/>
      <c r="AG460" s="4"/>
      <c r="AH460" s="4"/>
      <c r="AI460" s="4"/>
      <c r="AJ460" s="4"/>
      <c r="AK460" s="4"/>
    </row>
    <row r="461" spans="15:37" ht="20.6" hidden="1" customHeight="1" x14ac:dyDescent="0.35">
      <c r="T461" s="4"/>
      <c r="Z461" s="4"/>
      <c r="AA461" s="4"/>
      <c r="AB461" s="4"/>
      <c r="AC461" s="4"/>
      <c r="AD461" s="4"/>
      <c r="AE461" s="4"/>
      <c r="AF461" s="4"/>
      <c r="AG461" s="4"/>
      <c r="AH461" s="4"/>
      <c r="AI461" s="4"/>
      <c r="AJ461" s="4"/>
      <c r="AK461" s="4"/>
    </row>
    <row r="462" spans="15:37" ht="20.6" hidden="1" customHeight="1" x14ac:dyDescent="0.35">
      <c r="T462" s="4"/>
      <c r="Z462" s="4"/>
      <c r="AA462" s="4"/>
      <c r="AB462" s="4"/>
      <c r="AC462" s="4"/>
      <c r="AD462" s="4"/>
      <c r="AE462" s="4"/>
      <c r="AF462" s="4"/>
      <c r="AG462" s="4"/>
      <c r="AH462" s="4"/>
      <c r="AI462" s="4"/>
      <c r="AJ462" s="4"/>
      <c r="AK462" s="4"/>
    </row>
    <row r="463" spans="15:37" ht="20.6" hidden="1" customHeight="1" x14ac:dyDescent="0.35">
      <c r="T463" s="4"/>
      <c r="Z463" s="4"/>
      <c r="AA463" s="4"/>
      <c r="AB463" s="4"/>
      <c r="AC463" s="4"/>
      <c r="AD463" s="4"/>
      <c r="AE463" s="4"/>
      <c r="AF463" s="4"/>
      <c r="AG463" s="4"/>
      <c r="AH463" s="4"/>
      <c r="AI463" s="4"/>
      <c r="AJ463" s="4"/>
      <c r="AK463" s="4"/>
    </row>
    <row r="464" spans="15:37" ht="20.6" hidden="1" customHeight="1" x14ac:dyDescent="0.35">
      <c r="T464" s="4"/>
      <c r="Z464" s="4"/>
      <c r="AA464" s="4"/>
      <c r="AB464" s="4"/>
      <c r="AC464" s="4"/>
      <c r="AD464" s="4"/>
      <c r="AE464" s="4"/>
      <c r="AF464" s="4"/>
      <c r="AG464" s="4"/>
      <c r="AH464" s="4"/>
      <c r="AI464" s="4"/>
      <c r="AJ464" s="4"/>
      <c r="AK464" s="4"/>
    </row>
    <row r="465" spans="20:37" ht="20.6" hidden="1" customHeight="1" x14ac:dyDescent="0.35">
      <c r="T465" s="4"/>
      <c r="Z465" s="4"/>
      <c r="AA465" s="4"/>
      <c r="AB465" s="4"/>
      <c r="AC465" s="4"/>
      <c r="AD465" s="4"/>
      <c r="AE465" s="4"/>
      <c r="AF465" s="4"/>
      <c r="AG465" s="4"/>
      <c r="AH465" s="4"/>
      <c r="AI465" s="4"/>
      <c r="AJ465" s="4"/>
      <c r="AK465" s="4"/>
    </row>
    <row r="466" spans="20:37" ht="20.6" hidden="1" customHeight="1" x14ac:dyDescent="0.35">
      <c r="T466" s="4"/>
      <c r="Z466" s="4"/>
      <c r="AA466" s="4"/>
      <c r="AB466" s="4"/>
      <c r="AC466" s="4"/>
      <c r="AD466" s="4"/>
      <c r="AE466" s="4"/>
      <c r="AF466" s="4"/>
      <c r="AG466" s="4"/>
      <c r="AH466" s="4"/>
      <c r="AI466" s="4"/>
      <c r="AJ466" s="4"/>
      <c r="AK466" s="4"/>
    </row>
    <row r="467" spans="20:37" ht="20.6" hidden="1" customHeight="1" x14ac:dyDescent="0.35">
      <c r="T467" s="4"/>
      <c r="Z467" s="4"/>
      <c r="AA467" s="4"/>
      <c r="AB467" s="4"/>
      <c r="AC467" s="4"/>
      <c r="AD467" s="4"/>
      <c r="AE467" s="4"/>
      <c r="AF467" s="4"/>
      <c r="AG467" s="4"/>
      <c r="AH467" s="4"/>
      <c r="AI467" s="4"/>
      <c r="AJ467" s="4"/>
      <c r="AK467" s="4"/>
    </row>
    <row r="468" spans="20:37" ht="20.6" hidden="1" customHeight="1" x14ac:dyDescent="0.35">
      <c r="T468" s="4"/>
      <c r="Z468" s="4"/>
      <c r="AA468" s="4"/>
      <c r="AB468" s="4"/>
      <c r="AC468" s="4"/>
      <c r="AD468" s="4"/>
      <c r="AE468" s="4"/>
      <c r="AF468" s="4"/>
      <c r="AG468" s="4"/>
      <c r="AH468" s="4"/>
      <c r="AI468" s="4"/>
      <c r="AJ468" s="4"/>
      <c r="AK468" s="4"/>
    </row>
    <row r="469" spans="20:37" ht="20.6" hidden="1" customHeight="1" x14ac:dyDescent="0.35">
      <c r="T469" s="4"/>
      <c r="Z469" s="4"/>
      <c r="AA469" s="4"/>
      <c r="AB469" s="4"/>
      <c r="AC469" s="4"/>
      <c r="AD469" s="4"/>
      <c r="AE469" s="4"/>
      <c r="AF469" s="4"/>
      <c r="AG469" s="4"/>
      <c r="AH469" s="4"/>
      <c r="AI469" s="4"/>
      <c r="AJ469" s="4"/>
      <c r="AK469" s="4"/>
    </row>
    <row r="470" spans="20:37" ht="20.6" hidden="1" customHeight="1" x14ac:dyDescent="0.35">
      <c r="T470" s="4"/>
      <c r="Z470" s="4"/>
      <c r="AA470" s="4"/>
      <c r="AB470" s="4"/>
      <c r="AC470" s="4"/>
      <c r="AD470" s="4"/>
      <c r="AE470" s="4"/>
      <c r="AF470" s="4"/>
      <c r="AG470" s="4"/>
      <c r="AH470" s="4"/>
      <c r="AI470" s="4"/>
      <c r="AJ470" s="4"/>
      <c r="AK470" s="4"/>
    </row>
    <row r="471" spans="20:37" ht="20.6" hidden="1" customHeight="1" x14ac:dyDescent="0.35">
      <c r="T471" s="4"/>
      <c r="Z471" s="4"/>
      <c r="AA471" s="4"/>
      <c r="AB471" s="4"/>
      <c r="AC471" s="4"/>
      <c r="AD471" s="4"/>
      <c r="AE471" s="4"/>
      <c r="AF471" s="4"/>
      <c r="AG471" s="4"/>
      <c r="AH471" s="4"/>
      <c r="AI471" s="4"/>
      <c r="AJ471" s="4"/>
      <c r="AK471" s="4"/>
    </row>
    <row r="477" spans="20:37" ht="20.6" hidden="1" customHeight="1" x14ac:dyDescent="0.35">
      <c r="T477" s="4"/>
      <c r="Z477" s="4"/>
      <c r="AA477" s="4"/>
      <c r="AB477" s="4"/>
      <c r="AC477" s="4"/>
      <c r="AD477" s="4"/>
      <c r="AE477" s="4"/>
      <c r="AF477" s="4"/>
      <c r="AG477" s="4"/>
      <c r="AH477" s="4"/>
      <c r="AI477" s="4"/>
      <c r="AJ477" s="4"/>
      <c r="AK477" s="4"/>
    </row>
    <row r="478" spans="20:37" ht="20.6" hidden="1" customHeight="1" x14ac:dyDescent="0.35">
      <c r="T478" s="4"/>
      <c r="Z478" s="4"/>
      <c r="AA478" s="4"/>
      <c r="AB478" s="4"/>
      <c r="AC478" s="4"/>
      <c r="AD478" s="4"/>
      <c r="AE478" s="4"/>
      <c r="AF478" s="4"/>
      <c r="AG478" s="4"/>
      <c r="AH478" s="4"/>
      <c r="AI478" s="4"/>
      <c r="AJ478" s="4"/>
      <c r="AK478" s="4"/>
    </row>
    <row r="479" spans="20:37" ht="20.6" hidden="1" customHeight="1" x14ac:dyDescent="0.35">
      <c r="T479" s="4"/>
      <c r="Z479" s="4"/>
      <c r="AA479" s="4"/>
      <c r="AB479" s="4"/>
      <c r="AC479" s="4"/>
      <c r="AD479" s="4"/>
      <c r="AE479" s="4"/>
      <c r="AF479" s="4"/>
      <c r="AG479" s="4"/>
      <c r="AH479" s="4"/>
      <c r="AI479" s="4"/>
      <c r="AJ479" s="4"/>
      <c r="AK479" s="4"/>
    </row>
    <row r="480" spans="20:37" ht="20.6" hidden="1" customHeight="1" x14ac:dyDescent="0.35">
      <c r="T480" s="4"/>
      <c r="Z480" s="4"/>
      <c r="AA480" s="4"/>
      <c r="AB480" s="4"/>
      <c r="AC480" s="4"/>
      <c r="AD480" s="4"/>
      <c r="AE480" s="4"/>
      <c r="AF480" s="4"/>
      <c r="AG480" s="4"/>
      <c r="AH480" s="4"/>
      <c r="AI480" s="4"/>
      <c r="AJ480" s="4"/>
      <c r="AK480" s="4"/>
    </row>
    <row r="481" spans="20:37" ht="20.6" hidden="1" customHeight="1" x14ac:dyDescent="0.35">
      <c r="T481" s="4"/>
      <c r="Z481" s="4"/>
      <c r="AA481" s="4"/>
      <c r="AB481" s="4"/>
      <c r="AC481" s="4"/>
      <c r="AD481" s="4"/>
      <c r="AE481" s="4"/>
      <c r="AF481" s="4"/>
      <c r="AG481" s="4"/>
      <c r="AH481" s="4"/>
      <c r="AI481" s="4"/>
      <c r="AJ481" s="4"/>
      <c r="AK481" s="4"/>
    </row>
    <row r="482" spans="20:37" ht="20.6" hidden="1" customHeight="1" x14ac:dyDescent="0.35">
      <c r="T482" s="4"/>
      <c r="Z482" s="4"/>
      <c r="AA482" s="4"/>
      <c r="AB482" s="4"/>
      <c r="AC482" s="4"/>
      <c r="AD482" s="4"/>
      <c r="AE482" s="4"/>
      <c r="AF482" s="4"/>
      <c r="AG482" s="4"/>
      <c r="AH482" s="4"/>
      <c r="AI482" s="4"/>
      <c r="AJ482" s="4"/>
      <c r="AK482" s="4"/>
    </row>
    <row r="483" spans="20:37" ht="20.6" hidden="1" customHeight="1" x14ac:dyDescent="0.35">
      <c r="T483" s="4"/>
      <c r="Z483" s="4"/>
      <c r="AA483" s="4"/>
      <c r="AB483" s="4"/>
      <c r="AC483" s="4"/>
      <c r="AD483" s="4"/>
      <c r="AE483" s="4"/>
      <c r="AF483" s="4"/>
      <c r="AG483" s="4"/>
      <c r="AH483" s="4"/>
      <c r="AI483" s="4"/>
      <c r="AJ483" s="4"/>
      <c r="AK483" s="4"/>
    </row>
    <row r="484" spans="20:37" ht="20.6" hidden="1" customHeight="1" x14ac:dyDescent="0.35">
      <c r="T484" s="4"/>
      <c r="Z484" s="4"/>
      <c r="AA484" s="4"/>
      <c r="AB484" s="4"/>
      <c r="AC484" s="4"/>
      <c r="AD484" s="4"/>
      <c r="AE484" s="4"/>
      <c r="AF484" s="4"/>
      <c r="AG484" s="4"/>
      <c r="AH484" s="4"/>
      <c r="AI484" s="4"/>
      <c r="AJ484" s="4"/>
      <c r="AK484" s="4"/>
    </row>
    <row r="485" spans="20:37" ht="20.6" hidden="1" customHeight="1" x14ac:dyDescent="0.35">
      <c r="T485" s="4"/>
      <c r="Z485" s="4"/>
      <c r="AA485" s="4"/>
      <c r="AB485" s="4"/>
      <c r="AC485" s="4"/>
      <c r="AD485" s="4"/>
      <c r="AE485" s="4"/>
      <c r="AF485" s="4"/>
      <c r="AG485" s="4"/>
      <c r="AH485" s="4"/>
      <c r="AI485" s="4"/>
      <c r="AJ485" s="4"/>
      <c r="AK485" s="4"/>
    </row>
    <row r="486" spans="20:37" ht="20.6" hidden="1" customHeight="1" x14ac:dyDescent="0.35">
      <c r="T486" s="4"/>
      <c r="Z486" s="4"/>
      <c r="AA486" s="4"/>
      <c r="AB486" s="4"/>
      <c r="AC486" s="4"/>
      <c r="AD486" s="4"/>
      <c r="AE486" s="4"/>
      <c r="AF486" s="4"/>
      <c r="AG486" s="4"/>
      <c r="AH486" s="4"/>
      <c r="AI486" s="4"/>
      <c r="AJ486" s="4"/>
      <c r="AK486" s="4"/>
    </row>
    <row r="487" spans="20:37" ht="20.6" hidden="1" customHeight="1" x14ac:dyDescent="0.35">
      <c r="T487" s="4"/>
      <c r="Z487" s="4"/>
      <c r="AA487" s="4"/>
      <c r="AB487" s="4"/>
      <c r="AC487" s="4"/>
      <c r="AD487" s="4"/>
      <c r="AE487" s="4"/>
      <c r="AF487" s="4"/>
      <c r="AG487" s="4"/>
      <c r="AH487" s="4"/>
      <c r="AI487" s="4"/>
      <c r="AJ487" s="4"/>
      <c r="AK487" s="4"/>
    </row>
    <row r="488" spans="20:37" ht="20.6" hidden="1" customHeight="1" x14ac:dyDescent="0.35">
      <c r="T488" s="4"/>
      <c r="Z488" s="4"/>
      <c r="AA488" s="4"/>
      <c r="AB488" s="4"/>
      <c r="AC488" s="4"/>
      <c r="AD488" s="4"/>
      <c r="AE488" s="4"/>
      <c r="AF488" s="4"/>
      <c r="AG488" s="4"/>
      <c r="AH488" s="4"/>
      <c r="AI488" s="4"/>
      <c r="AJ488" s="4"/>
      <c r="AK488" s="4"/>
    </row>
    <row r="489" spans="20:37" ht="20.6" hidden="1" customHeight="1" x14ac:dyDescent="0.35">
      <c r="T489" s="4"/>
      <c r="Z489" s="4"/>
      <c r="AA489" s="4"/>
      <c r="AB489" s="4"/>
      <c r="AC489" s="4"/>
      <c r="AD489" s="4"/>
      <c r="AE489" s="4"/>
      <c r="AF489" s="4"/>
      <c r="AG489" s="4"/>
      <c r="AH489" s="4"/>
      <c r="AI489" s="4"/>
      <c r="AJ489" s="4"/>
      <c r="AK489" s="4"/>
    </row>
    <row r="495" spans="20:37" ht="20.6" hidden="1" customHeight="1" x14ac:dyDescent="0.35">
      <c r="T495" s="4"/>
      <c r="Z495" s="4"/>
      <c r="AA495" s="4"/>
      <c r="AB495" s="4"/>
      <c r="AC495" s="4"/>
      <c r="AD495" s="4"/>
      <c r="AE495" s="4"/>
      <c r="AF495" s="4"/>
      <c r="AG495" s="4"/>
      <c r="AH495" s="4"/>
      <c r="AI495" s="4"/>
      <c r="AJ495" s="4"/>
      <c r="AK495" s="4"/>
    </row>
    <row r="496" spans="20:37" ht="20.6" hidden="1" customHeight="1" x14ac:dyDescent="0.35">
      <c r="T496" s="4"/>
      <c r="Z496" s="4"/>
      <c r="AA496" s="4"/>
      <c r="AB496" s="4"/>
      <c r="AC496" s="4"/>
      <c r="AD496" s="4"/>
      <c r="AE496" s="4"/>
      <c r="AF496" s="4"/>
      <c r="AG496" s="4"/>
      <c r="AH496" s="4"/>
      <c r="AI496" s="4"/>
      <c r="AJ496" s="4"/>
      <c r="AK496" s="4"/>
    </row>
    <row r="497" spans="20:37" ht="20.6" hidden="1" customHeight="1" x14ac:dyDescent="0.35">
      <c r="T497" s="4"/>
      <c r="Z497" s="4"/>
      <c r="AA497" s="4"/>
      <c r="AB497" s="4"/>
      <c r="AC497" s="4"/>
      <c r="AD497" s="4"/>
      <c r="AE497" s="4"/>
      <c r="AF497" s="4"/>
      <c r="AG497" s="4"/>
      <c r="AH497" s="4"/>
      <c r="AI497" s="4"/>
      <c r="AJ497" s="4"/>
      <c r="AK497" s="4"/>
    </row>
    <row r="498" spans="20:37" ht="20.6" hidden="1" customHeight="1" x14ac:dyDescent="0.35">
      <c r="T498" s="4"/>
      <c r="Z498" s="4"/>
      <c r="AA498" s="4"/>
      <c r="AB498" s="4"/>
      <c r="AC498" s="4"/>
      <c r="AD498" s="4"/>
      <c r="AE498" s="4"/>
      <c r="AF498" s="4"/>
      <c r="AG498" s="4"/>
      <c r="AH498" s="4"/>
      <c r="AI498" s="4"/>
      <c r="AJ498" s="4"/>
      <c r="AK498" s="4"/>
    </row>
    <row r="499" spans="20:37" ht="20.6" hidden="1" customHeight="1" x14ac:dyDescent="0.35">
      <c r="T499" s="4"/>
      <c r="Z499" s="4"/>
      <c r="AA499" s="4"/>
      <c r="AB499" s="4"/>
      <c r="AC499" s="4"/>
      <c r="AD499" s="4"/>
      <c r="AE499" s="4"/>
      <c r="AF499" s="4"/>
      <c r="AG499" s="4"/>
      <c r="AH499" s="4"/>
      <c r="AI499" s="4"/>
      <c r="AJ499" s="4"/>
      <c r="AK499" s="4"/>
    </row>
    <row r="500" spans="20:37" ht="20.6" hidden="1" customHeight="1" x14ac:dyDescent="0.35">
      <c r="T500" s="4"/>
      <c r="Z500" s="4"/>
      <c r="AA500" s="4"/>
      <c r="AB500" s="4"/>
      <c r="AC500" s="4"/>
      <c r="AD500" s="4"/>
      <c r="AE500" s="4"/>
      <c r="AF500" s="4"/>
      <c r="AG500" s="4"/>
      <c r="AH500" s="4"/>
      <c r="AI500" s="4"/>
      <c r="AJ500" s="4"/>
      <c r="AK500" s="4"/>
    </row>
    <row r="501" spans="20:37" ht="20.6" hidden="1" customHeight="1" x14ac:dyDescent="0.35">
      <c r="T501" s="4"/>
      <c r="Z501" s="4"/>
      <c r="AA501" s="4"/>
      <c r="AB501" s="4"/>
      <c r="AC501" s="4"/>
      <c r="AD501" s="4"/>
      <c r="AE501" s="4"/>
      <c r="AF501" s="4"/>
      <c r="AG501" s="4"/>
      <c r="AH501" s="4"/>
      <c r="AI501" s="4"/>
      <c r="AJ501" s="4"/>
      <c r="AK501" s="4"/>
    </row>
    <row r="502" spans="20:37" ht="20.6" hidden="1" customHeight="1" x14ac:dyDescent="0.35">
      <c r="T502" s="4"/>
      <c r="Z502" s="4"/>
      <c r="AA502" s="4"/>
      <c r="AB502" s="4"/>
      <c r="AC502" s="4"/>
      <c r="AD502" s="4"/>
      <c r="AE502" s="4"/>
      <c r="AF502" s="4"/>
      <c r="AG502" s="4"/>
      <c r="AH502" s="4"/>
      <c r="AI502" s="4"/>
      <c r="AJ502" s="4"/>
      <c r="AK502" s="4"/>
    </row>
    <row r="503" spans="20:37" ht="20.6" hidden="1" customHeight="1" x14ac:dyDescent="0.35">
      <c r="T503" s="4"/>
      <c r="Z503" s="4"/>
      <c r="AA503" s="4"/>
      <c r="AB503" s="4"/>
      <c r="AC503" s="4"/>
      <c r="AD503" s="4"/>
      <c r="AE503" s="4"/>
      <c r="AF503" s="4"/>
      <c r="AG503" s="4"/>
      <c r="AH503" s="4"/>
      <c r="AI503" s="4"/>
      <c r="AJ503" s="4"/>
      <c r="AK503" s="4"/>
    </row>
    <row r="504" spans="20:37" ht="20.6" hidden="1" customHeight="1" x14ac:dyDescent="0.35">
      <c r="T504" s="4"/>
      <c r="Z504" s="4"/>
      <c r="AA504" s="4"/>
      <c r="AB504" s="4"/>
      <c r="AC504" s="4"/>
      <c r="AD504" s="4"/>
      <c r="AE504" s="4"/>
      <c r="AF504" s="4"/>
      <c r="AG504" s="4"/>
      <c r="AH504" s="4"/>
      <c r="AI504" s="4"/>
      <c r="AJ504" s="4"/>
      <c r="AK504" s="4"/>
    </row>
    <row r="505" spans="20:37" ht="20.6" hidden="1" customHeight="1" x14ac:dyDescent="0.35">
      <c r="T505" s="4"/>
      <c r="Z505" s="4"/>
      <c r="AA505" s="4"/>
      <c r="AB505" s="4"/>
      <c r="AC505" s="4"/>
      <c r="AD505" s="4"/>
      <c r="AE505" s="4"/>
      <c r="AF505" s="4"/>
      <c r="AG505" s="4"/>
      <c r="AH505" s="4"/>
      <c r="AI505" s="4"/>
      <c r="AJ505" s="4"/>
      <c r="AK505" s="4"/>
    </row>
    <row r="506" spans="20:37" ht="20.6" hidden="1" customHeight="1" x14ac:dyDescent="0.35">
      <c r="T506" s="4"/>
      <c r="Z506" s="4"/>
      <c r="AA506" s="4"/>
      <c r="AB506" s="4"/>
      <c r="AC506" s="4"/>
      <c r="AD506" s="4"/>
      <c r="AE506" s="4"/>
      <c r="AF506" s="4"/>
      <c r="AG506" s="4"/>
      <c r="AH506" s="4"/>
      <c r="AI506" s="4"/>
      <c r="AJ506" s="4"/>
      <c r="AK506" s="4"/>
    </row>
    <row r="507" spans="20:37" ht="20.6" hidden="1" customHeight="1" x14ac:dyDescent="0.35">
      <c r="T507" s="4"/>
      <c r="Z507" s="4"/>
      <c r="AA507" s="4"/>
      <c r="AB507" s="4"/>
      <c r="AC507" s="4"/>
      <c r="AD507" s="4"/>
      <c r="AE507" s="4"/>
      <c r="AF507" s="4"/>
      <c r="AG507" s="4"/>
      <c r="AH507" s="4"/>
      <c r="AI507" s="4"/>
      <c r="AJ507" s="4"/>
      <c r="AK507" s="4"/>
    </row>
    <row r="513" spans="20:37" ht="20.6" hidden="1" customHeight="1" x14ac:dyDescent="0.35">
      <c r="T513" s="4"/>
      <c r="Z513" s="4"/>
      <c r="AA513" s="4"/>
      <c r="AB513" s="4"/>
      <c r="AC513" s="4"/>
      <c r="AD513" s="4"/>
      <c r="AE513" s="4"/>
      <c r="AF513" s="4"/>
      <c r="AG513" s="4"/>
      <c r="AH513" s="4"/>
      <c r="AI513" s="4"/>
      <c r="AJ513" s="4"/>
      <c r="AK513" s="4"/>
    </row>
    <row r="514" spans="20:37" ht="20.6" hidden="1" customHeight="1" x14ac:dyDescent="0.35">
      <c r="T514" s="4"/>
      <c r="Z514" s="4"/>
      <c r="AA514" s="4"/>
      <c r="AB514" s="4"/>
      <c r="AC514" s="4"/>
      <c r="AD514" s="4"/>
      <c r="AE514" s="4"/>
      <c r="AF514" s="4"/>
      <c r="AG514" s="4"/>
      <c r="AH514" s="4"/>
      <c r="AI514" s="4"/>
      <c r="AJ514" s="4"/>
      <c r="AK514" s="4"/>
    </row>
    <row r="515" spans="20:37" ht="20.6" hidden="1" customHeight="1" x14ac:dyDescent="0.35">
      <c r="T515" s="4"/>
      <c r="Z515" s="4"/>
      <c r="AA515" s="4"/>
      <c r="AB515" s="4"/>
      <c r="AC515" s="4"/>
      <c r="AD515" s="4"/>
      <c r="AE515" s="4"/>
      <c r="AF515" s="4"/>
      <c r="AG515" s="4"/>
      <c r="AH515" s="4"/>
      <c r="AI515" s="4"/>
      <c r="AJ515" s="4"/>
      <c r="AK515" s="4"/>
    </row>
    <row r="516" spans="20:37" ht="20.6" hidden="1" customHeight="1" x14ac:dyDescent="0.35">
      <c r="T516" s="4"/>
      <c r="Z516" s="4"/>
      <c r="AA516" s="4"/>
      <c r="AB516" s="4"/>
      <c r="AC516" s="4"/>
      <c r="AD516" s="4"/>
      <c r="AE516" s="4"/>
      <c r="AF516" s="4"/>
      <c r="AG516" s="4"/>
      <c r="AH516" s="4"/>
      <c r="AI516" s="4"/>
      <c r="AJ516" s="4"/>
      <c r="AK516" s="4"/>
    </row>
    <row r="517" spans="20:37" ht="20.6" hidden="1" customHeight="1" x14ac:dyDescent="0.35">
      <c r="T517" s="4"/>
      <c r="Z517" s="4"/>
      <c r="AA517" s="4"/>
      <c r="AB517" s="4"/>
      <c r="AC517" s="4"/>
      <c r="AD517" s="4"/>
      <c r="AE517" s="4"/>
      <c r="AF517" s="4"/>
      <c r="AG517" s="4"/>
      <c r="AH517" s="4"/>
      <c r="AI517" s="4"/>
      <c r="AJ517" s="4"/>
      <c r="AK517" s="4"/>
    </row>
    <row r="518" spans="20:37" ht="20.6" hidden="1" customHeight="1" x14ac:dyDescent="0.35">
      <c r="T518" s="4"/>
      <c r="Z518" s="4"/>
      <c r="AA518" s="4"/>
      <c r="AB518" s="4"/>
      <c r="AC518" s="4"/>
      <c r="AD518" s="4"/>
      <c r="AE518" s="4"/>
      <c r="AF518" s="4"/>
      <c r="AG518" s="4"/>
      <c r="AH518" s="4"/>
      <c r="AI518" s="4"/>
      <c r="AJ518" s="4"/>
      <c r="AK518" s="4"/>
    </row>
    <row r="519" spans="20:37" ht="20.6" hidden="1" customHeight="1" x14ac:dyDescent="0.35">
      <c r="T519" s="4"/>
      <c r="Z519" s="4"/>
      <c r="AA519" s="4"/>
      <c r="AB519" s="4"/>
      <c r="AC519" s="4"/>
      <c r="AD519" s="4"/>
      <c r="AE519" s="4"/>
      <c r="AF519" s="4"/>
      <c r="AG519" s="4"/>
      <c r="AH519" s="4"/>
      <c r="AI519" s="4"/>
      <c r="AJ519" s="4"/>
      <c r="AK519" s="4"/>
    </row>
    <row r="520" spans="20:37" ht="20.6" hidden="1" customHeight="1" x14ac:dyDescent="0.35">
      <c r="T520" s="4"/>
      <c r="Z520" s="4"/>
      <c r="AA520" s="4"/>
      <c r="AB520" s="4"/>
      <c r="AC520" s="4"/>
      <c r="AD520" s="4"/>
      <c r="AE520" s="4"/>
      <c r="AF520" s="4"/>
      <c r="AG520" s="4"/>
      <c r="AH520" s="4"/>
      <c r="AI520" s="4"/>
      <c r="AJ520" s="4"/>
      <c r="AK520" s="4"/>
    </row>
    <row r="521" spans="20:37" ht="20.6" hidden="1" customHeight="1" x14ac:dyDescent="0.35">
      <c r="T521" s="4"/>
      <c r="Z521" s="4"/>
      <c r="AA521" s="4"/>
      <c r="AB521" s="4"/>
      <c r="AC521" s="4"/>
      <c r="AD521" s="4"/>
      <c r="AE521" s="4"/>
      <c r="AF521" s="4"/>
      <c r="AG521" s="4"/>
      <c r="AH521" s="4"/>
      <c r="AI521" s="4"/>
      <c r="AJ521" s="4"/>
      <c r="AK521" s="4"/>
    </row>
    <row r="522" spans="20:37" ht="20.6" hidden="1" customHeight="1" x14ac:dyDescent="0.35">
      <c r="T522" s="4"/>
      <c r="Z522" s="4"/>
      <c r="AA522" s="4"/>
      <c r="AB522" s="4"/>
      <c r="AC522" s="4"/>
      <c r="AD522" s="4"/>
      <c r="AE522" s="4"/>
      <c r="AF522" s="4"/>
      <c r="AG522" s="4"/>
      <c r="AH522" s="4"/>
      <c r="AI522" s="4"/>
      <c r="AJ522" s="4"/>
      <c r="AK522" s="4"/>
    </row>
    <row r="523" spans="20:37" ht="20.6" hidden="1" customHeight="1" x14ac:dyDescent="0.35">
      <c r="T523" s="4"/>
      <c r="Z523" s="4"/>
      <c r="AA523" s="4"/>
      <c r="AB523" s="4"/>
      <c r="AC523" s="4"/>
      <c r="AD523" s="4"/>
      <c r="AE523" s="4"/>
      <c r="AF523" s="4"/>
      <c r="AG523" s="4"/>
      <c r="AH523" s="4"/>
      <c r="AI523" s="4"/>
      <c r="AJ523" s="4"/>
      <c r="AK523" s="4"/>
    </row>
    <row r="524" spans="20:37" ht="20.6" hidden="1" customHeight="1" x14ac:dyDescent="0.35">
      <c r="T524" s="4"/>
      <c r="Z524" s="4"/>
      <c r="AA524" s="4"/>
      <c r="AB524" s="4"/>
      <c r="AC524" s="4"/>
      <c r="AD524" s="4"/>
      <c r="AE524" s="4"/>
      <c r="AF524" s="4"/>
      <c r="AG524" s="4"/>
      <c r="AH524" s="4"/>
      <c r="AI524" s="4"/>
      <c r="AJ524" s="4"/>
      <c r="AK524" s="4"/>
    </row>
    <row r="525" spans="20:37" ht="20.6" hidden="1" customHeight="1" x14ac:dyDescent="0.35">
      <c r="T525" s="4"/>
      <c r="Z525" s="4"/>
      <c r="AA525" s="4"/>
      <c r="AB525" s="4"/>
      <c r="AC525" s="4"/>
      <c r="AD525" s="4"/>
      <c r="AE525" s="4"/>
      <c r="AF525" s="4"/>
      <c r="AG525" s="4"/>
      <c r="AH525" s="4"/>
      <c r="AI525" s="4"/>
      <c r="AJ525" s="4"/>
      <c r="AK525" s="4"/>
    </row>
    <row r="531" spans="20:37" ht="20.6" hidden="1" customHeight="1" x14ac:dyDescent="0.35">
      <c r="T531" s="4"/>
      <c r="Z531" s="4"/>
      <c r="AA531" s="4"/>
      <c r="AB531" s="4"/>
      <c r="AC531" s="4"/>
      <c r="AD531" s="4"/>
      <c r="AE531" s="4"/>
      <c r="AF531" s="4"/>
      <c r="AG531" s="4"/>
      <c r="AH531" s="4"/>
      <c r="AI531" s="4"/>
      <c r="AJ531" s="4"/>
      <c r="AK531" s="4"/>
    </row>
    <row r="532" spans="20:37" ht="20.6" hidden="1" customHeight="1" x14ac:dyDescent="0.35">
      <c r="T532" s="4"/>
      <c r="Z532" s="4"/>
      <c r="AA532" s="4"/>
      <c r="AB532" s="4"/>
      <c r="AC532" s="4"/>
      <c r="AD532" s="4"/>
      <c r="AE532" s="4"/>
      <c r="AF532" s="4"/>
      <c r="AG532" s="4"/>
      <c r="AH532" s="4"/>
      <c r="AI532" s="4"/>
      <c r="AJ532" s="4"/>
      <c r="AK532" s="4"/>
    </row>
    <row r="533" spans="20:37" ht="20.6" hidden="1" customHeight="1" x14ac:dyDescent="0.35">
      <c r="T533" s="4"/>
      <c r="Z533" s="4"/>
      <c r="AA533" s="4"/>
      <c r="AB533" s="4"/>
      <c r="AC533" s="4"/>
      <c r="AD533" s="4"/>
      <c r="AE533" s="4"/>
      <c r="AF533" s="4"/>
      <c r="AG533" s="4"/>
      <c r="AH533" s="4"/>
      <c r="AI533" s="4"/>
      <c r="AJ533" s="4"/>
      <c r="AK533" s="4"/>
    </row>
    <row r="534" spans="20:37" ht="20.6" hidden="1" customHeight="1" x14ac:dyDescent="0.35">
      <c r="T534" s="4"/>
      <c r="Z534" s="4"/>
      <c r="AA534" s="4"/>
      <c r="AB534" s="4"/>
      <c r="AC534" s="4"/>
      <c r="AD534" s="4"/>
      <c r="AE534" s="4"/>
      <c r="AF534" s="4"/>
      <c r="AG534" s="4"/>
      <c r="AH534" s="4"/>
      <c r="AI534" s="4"/>
      <c r="AJ534" s="4"/>
      <c r="AK534" s="4"/>
    </row>
    <row r="535" spans="20:37" ht="20.6" hidden="1" customHeight="1" x14ac:dyDescent="0.35">
      <c r="T535" s="4"/>
      <c r="Z535" s="4"/>
      <c r="AA535" s="4"/>
      <c r="AB535" s="4"/>
      <c r="AC535" s="4"/>
      <c r="AD535" s="4"/>
      <c r="AE535" s="4"/>
      <c r="AF535" s="4"/>
      <c r="AG535" s="4"/>
      <c r="AH535" s="4"/>
      <c r="AI535" s="4"/>
      <c r="AJ535" s="4"/>
      <c r="AK535" s="4"/>
    </row>
    <row r="536" spans="20:37" ht="20.6" hidden="1" customHeight="1" x14ac:dyDescent="0.35">
      <c r="T536" s="4"/>
      <c r="Z536" s="4"/>
      <c r="AA536" s="4"/>
      <c r="AB536" s="4"/>
      <c r="AC536" s="4"/>
      <c r="AD536" s="4"/>
      <c r="AE536" s="4"/>
      <c r="AF536" s="4"/>
      <c r="AG536" s="4"/>
      <c r="AH536" s="4"/>
      <c r="AI536" s="4"/>
      <c r="AJ536" s="4"/>
      <c r="AK536" s="4"/>
    </row>
    <row r="537" spans="20:37" ht="20.6" hidden="1" customHeight="1" x14ac:dyDescent="0.35">
      <c r="T537" s="4"/>
      <c r="Z537" s="4"/>
      <c r="AA537" s="4"/>
      <c r="AB537" s="4"/>
      <c r="AC537" s="4"/>
      <c r="AD537" s="4"/>
      <c r="AE537" s="4"/>
      <c r="AF537" s="4"/>
      <c r="AG537" s="4"/>
      <c r="AH537" s="4"/>
      <c r="AI537" s="4"/>
      <c r="AJ537" s="4"/>
      <c r="AK537" s="4"/>
    </row>
    <row r="538" spans="20:37" ht="20.6" hidden="1" customHeight="1" x14ac:dyDescent="0.35">
      <c r="T538" s="4"/>
      <c r="Z538" s="4"/>
      <c r="AA538" s="4"/>
      <c r="AB538" s="4"/>
      <c r="AC538" s="4"/>
      <c r="AD538" s="4"/>
      <c r="AE538" s="4"/>
      <c r="AF538" s="4"/>
      <c r="AG538" s="4"/>
      <c r="AH538" s="4"/>
      <c r="AI538" s="4"/>
      <c r="AJ538" s="4"/>
      <c r="AK538" s="4"/>
    </row>
    <row r="539" spans="20:37" ht="20.6" hidden="1" customHeight="1" x14ac:dyDescent="0.35">
      <c r="T539" s="4"/>
      <c r="Z539" s="4"/>
      <c r="AA539" s="4"/>
      <c r="AB539" s="4"/>
      <c r="AC539" s="4"/>
      <c r="AD539" s="4"/>
      <c r="AE539" s="4"/>
      <c r="AF539" s="4"/>
      <c r="AG539" s="4"/>
      <c r="AH539" s="4"/>
      <c r="AI539" s="4"/>
      <c r="AJ539" s="4"/>
      <c r="AK539" s="4"/>
    </row>
    <row r="540" spans="20:37" ht="20.6" hidden="1" customHeight="1" x14ac:dyDescent="0.35">
      <c r="T540" s="4"/>
      <c r="Z540" s="4"/>
      <c r="AA540" s="4"/>
      <c r="AB540" s="4"/>
      <c r="AC540" s="4"/>
      <c r="AD540" s="4"/>
      <c r="AE540" s="4"/>
      <c r="AF540" s="4"/>
      <c r="AG540" s="4"/>
      <c r="AH540" s="4"/>
      <c r="AI540" s="4"/>
      <c r="AJ540" s="4"/>
      <c r="AK540" s="4"/>
    </row>
    <row r="541" spans="20:37" ht="20.6" hidden="1" customHeight="1" x14ac:dyDescent="0.35">
      <c r="T541" s="4"/>
      <c r="Z541" s="4"/>
      <c r="AA541" s="4"/>
      <c r="AB541" s="4"/>
      <c r="AC541" s="4"/>
      <c r="AD541" s="4"/>
      <c r="AE541" s="4"/>
      <c r="AF541" s="4"/>
      <c r="AG541" s="4"/>
      <c r="AH541" s="4"/>
      <c r="AI541" s="4"/>
      <c r="AJ541" s="4"/>
      <c r="AK541" s="4"/>
    </row>
    <row r="542" spans="20:37" ht="20.6" hidden="1" customHeight="1" x14ac:dyDescent="0.35">
      <c r="T542" s="4"/>
      <c r="Z542" s="4"/>
      <c r="AA542" s="4"/>
      <c r="AB542" s="4"/>
      <c r="AC542" s="4"/>
      <c r="AD542" s="4"/>
      <c r="AE542" s="4"/>
      <c r="AF542" s="4"/>
      <c r="AG542" s="4"/>
      <c r="AH542" s="4"/>
      <c r="AI542" s="4"/>
      <c r="AJ542" s="4"/>
      <c r="AK542" s="4"/>
    </row>
    <row r="543" spans="20:37" ht="20.6" hidden="1" customHeight="1" x14ac:dyDescent="0.35">
      <c r="T543" s="4"/>
      <c r="Z543" s="4"/>
      <c r="AA543" s="4"/>
      <c r="AB543" s="4"/>
      <c r="AC543" s="4"/>
      <c r="AD543" s="4"/>
      <c r="AE543" s="4"/>
      <c r="AF543" s="4"/>
      <c r="AG543" s="4"/>
      <c r="AH543" s="4"/>
      <c r="AI543" s="4"/>
      <c r="AJ543" s="4"/>
      <c r="AK543" s="4"/>
    </row>
    <row r="549" spans="20:37" ht="20.6" hidden="1" customHeight="1" x14ac:dyDescent="0.35">
      <c r="T549" s="4"/>
      <c r="Z549" s="4"/>
      <c r="AA549" s="4"/>
      <c r="AB549" s="4"/>
      <c r="AC549" s="4"/>
      <c r="AD549" s="4"/>
      <c r="AE549" s="4"/>
      <c r="AF549" s="4"/>
      <c r="AG549" s="4"/>
      <c r="AH549" s="4"/>
      <c r="AI549" s="4"/>
      <c r="AJ549" s="4"/>
      <c r="AK549" s="4"/>
    </row>
    <row r="550" spans="20:37" ht="20.6" hidden="1" customHeight="1" x14ac:dyDescent="0.35">
      <c r="T550" s="4"/>
      <c r="Z550" s="4"/>
      <c r="AA550" s="4"/>
      <c r="AB550" s="4"/>
      <c r="AC550" s="4"/>
      <c r="AD550" s="4"/>
      <c r="AE550" s="4"/>
      <c r="AF550" s="4"/>
      <c r="AG550" s="4"/>
      <c r="AH550" s="4"/>
      <c r="AI550" s="4"/>
      <c r="AJ550" s="4"/>
      <c r="AK550" s="4"/>
    </row>
    <row r="551" spans="20:37" ht="20.6" hidden="1" customHeight="1" x14ac:dyDescent="0.35">
      <c r="T551" s="4"/>
      <c r="Z551" s="4"/>
      <c r="AA551" s="4"/>
      <c r="AB551" s="4"/>
      <c r="AC551" s="4"/>
      <c r="AD551" s="4"/>
      <c r="AE551" s="4"/>
      <c r="AF551" s="4"/>
      <c r="AG551" s="4"/>
      <c r="AH551" s="4"/>
      <c r="AI551" s="4"/>
      <c r="AJ551" s="4"/>
      <c r="AK551" s="4"/>
    </row>
    <row r="552" spans="20:37" ht="20.6" hidden="1" customHeight="1" x14ac:dyDescent="0.35">
      <c r="T552" s="4"/>
      <c r="Z552" s="4"/>
      <c r="AA552" s="4"/>
      <c r="AB552" s="4"/>
      <c r="AC552" s="4"/>
      <c r="AD552" s="4"/>
      <c r="AE552" s="4"/>
      <c r="AF552" s="4"/>
      <c r="AG552" s="4"/>
      <c r="AH552" s="4"/>
      <c r="AI552" s="4"/>
      <c r="AJ552" s="4"/>
      <c r="AK552" s="4"/>
    </row>
    <row r="553" spans="20:37" ht="20.6" hidden="1" customHeight="1" x14ac:dyDescent="0.35">
      <c r="T553" s="4"/>
      <c r="Z553" s="4"/>
      <c r="AA553" s="4"/>
      <c r="AB553" s="4"/>
      <c r="AC553" s="4"/>
      <c r="AD553" s="4"/>
      <c r="AE553" s="4"/>
      <c r="AF553" s="4"/>
      <c r="AG553" s="4"/>
      <c r="AH553" s="4"/>
      <c r="AI553" s="4"/>
      <c r="AJ553" s="4"/>
      <c r="AK553" s="4"/>
    </row>
    <row r="554" spans="20:37" ht="20.6" hidden="1" customHeight="1" x14ac:dyDescent="0.35">
      <c r="T554" s="4"/>
      <c r="Z554" s="4"/>
      <c r="AA554" s="4"/>
      <c r="AB554" s="4"/>
      <c r="AC554" s="4"/>
      <c r="AD554" s="4"/>
      <c r="AE554" s="4"/>
      <c r="AF554" s="4"/>
      <c r="AG554" s="4"/>
      <c r="AH554" s="4"/>
      <c r="AI554" s="4"/>
      <c r="AJ554" s="4"/>
      <c r="AK554" s="4"/>
    </row>
    <row r="555" spans="20:37" ht="20.6" hidden="1" customHeight="1" x14ac:dyDescent="0.35">
      <c r="T555" s="4"/>
      <c r="Z555" s="4"/>
      <c r="AA555" s="4"/>
      <c r="AB555" s="4"/>
      <c r="AC555" s="4"/>
      <c r="AD555" s="4"/>
      <c r="AE555" s="4"/>
      <c r="AF555" s="4"/>
      <c r="AG555" s="4"/>
      <c r="AH555" s="4"/>
      <c r="AI555" s="4"/>
      <c r="AJ555" s="4"/>
      <c r="AK555" s="4"/>
    </row>
    <row r="556" spans="20:37" ht="20.6" hidden="1" customHeight="1" x14ac:dyDescent="0.35">
      <c r="T556" s="4"/>
      <c r="Z556" s="4"/>
      <c r="AA556" s="4"/>
      <c r="AB556" s="4"/>
      <c r="AC556" s="4"/>
      <c r="AD556" s="4"/>
      <c r="AE556" s="4"/>
      <c r="AF556" s="4"/>
      <c r="AG556" s="4"/>
      <c r="AH556" s="4"/>
      <c r="AI556" s="4"/>
      <c r="AJ556" s="4"/>
      <c r="AK556" s="4"/>
    </row>
    <row r="557" spans="20:37" ht="20.6" hidden="1" customHeight="1" x14ac:dyDescent="0.35">
      <c r="T557" s="4"/>
      <c r="Z557" s="4"/>
      <c r="AA557" s="4"/>
      <c r="AB557" s="4"/>
      <c r="AC557" s="4"/>
      <c r="AD557" s="4"/>
      <c r="AE557" s="4"/>
      <c r="AF557" s="4"/>
      <c r="AG557" s="4"/>
      <c r="AH557" s="4"/>
      <c r="AI557" s="4"/>
      <c r="AJ557" s="4"/>
      <c r="AK557" s="4"/>
    </row>
    <row r="558" spans="20:37" ht="20.6" hidden="1" customHeight="1" x14ac:dyDescent="0.35">
      <c r="T558" s="4"/>
      <c r="Z558" s="4"/>
      <c r="AA558" s="4"/>
      <c r="AB558" s="4"/>
      <c r="AC558" s="4"/>
      <c r="AD558" s="4"/>
      <c r="AE558" s="4"/>
      <c r="AF558" s="4"/>
      <c r="AG558" s="4"/>
      <c r="AH558" s="4"/>
      <c r="AI558" s="4"/>
      <c r="AJ558" s="4"/>
      <c r="AK558" s="4"/>
    </row>
    <row r="559" spans="20:37" ht="20.6" hidden="1" customHeight="1" x14ac:dyDescent="0.35">
      <c r="T559" s="4"/>
      <c r="Z559" s="4"/>
      <c r="AA559" s="4"/>
      <c r="AB559" s="4"/>
      <c r="AC559" s="4"/>
      <c r="AD559" s="4"/>
      <c r="AE559" s="4"/>
      <c r="AF559" s="4"/>
      <c r="AG559" s="4"/>
      <c r="AH559" s="4"/>
      <c r="AI559" s="4"/>
      <c r="AJ559" s="4"/>
      <c r="AK559" s="4"/>
    </row>
    <row r="560" spans="20:37" ht="20.6" hidden="1" customHeight="1" x14ac:dyDescent="0.35">
      <c r="T560" s="4"/>
      <c r="Z560" s="4"/>
      <c r="AA560" s="4"/>
      <c r="AB560" s="4"/>
      <c r="AC560" s="4"/>
      <c r="AD560" s="4"/>
      <c r="AE560" s="4"/>
      <c r="AF560" s="4"/>
      <c r="AG560" s="4"/>
      <c r="AH560" s="4"/>
      <c r="AI560" s="4"/>
      <c r="AJ560" s="4"/>
      <c r="AK560" s="4"/>
    </row>
    <row r="561" spans="20:37" ht="20.6" hidden="1" customHeight="1" x14ac:dyDescent="0.35">
      <c r="T561" s="4"/>
      <c r="Z561" s="4"/>
      <c r="AA561" s="4"/>
      <c r="AB561" s="4"/>
      <c r="AC561" s="4"/>
      <c r="AD561" s="4"/>
      <c r="AE561" s="4"/>
      <c r="AF561" s="4"/>
      <c r="AG561" s="4"/>
      <c r="AH561" s="4"/>
      <c r="AI561" s="4"/>
      <c r="AJ561" s="4"/>
      <c r="AK561" s="4"/>
    </row>
    <row r="567" spans="20:37" ht="20.6" hidden="1" customHeight="1" x14ac:dyDescent="0.35">
      <c r="T567" s="4"/>
      <c r="Z567" s="4"/>
      <c r="AA567" s="4"/>
      <c r="AB567" s="4"/>
      <c r="AC567" s="4"/>
      <c r="AD567" s="4"/>
      <c r="AE567" s="4"/>
      <c r="AF567" s="4"/>
      <c r="AG567" s="4"/>
      <c r="AH567" s="4"/>
      <c r="AI567" s="4"/>
      <c r="AJ567" s="4"/>
      <c r="AK567" s="4"/>
    </row>
    <row r="568" spans="20:37" ht="20.6" hidden="1" customHeight="1" x14ac:dyDescent="0.35">
      <c r="T568" s="4"/>
      <c r="Z568" s="4"/>
      <c r="AA568" s="4"/>
      <c r="AB568" s="4"/>
      <c r="AC568" s="4"/>
      <c r="AD568" s="4"/>
      <c r="AE568" s="4"/>
      <c r="AF568" s="4"/>
      <c r="AG568" s="4"/>
      <c r="AH568" s="4"/>
      <c r="AI568" s="4"/>
      <c r="AJ568" s="4"/>
      <c r="AK568" s="4"/>
    </row>
    <row r="569" spans="20:37" ht="20.6" hidden="1" customHeight="1" x14ac:dyDescent="0.35">
      <c r="T569" s="4"/>
      <c r="Z569" s="4"/>
      <c r="AA569" s="4"/>
      <c r="AB569" s="4"/>
      <c r="AC569" s="4"/>
      <c r="AD569" s="4"/>
      <c r="AE569" s="4"/>
      <c r="AF569" s="4"/>
      <c r="AG569" s="4"/>
      <c r="AH569" s="4"/>
      <c r="AI569" s="4"/>
      <c r="AJ569" s="4"/>
      <c r="AK569" s="4"/>
    </row>
    <row r="570" spans="20:37" ht="20.6" hidden="1" customHeight="1" x14ac:dyDescent="0.35">
      <c r="T570" s="4"/>
      <c r="Z570" s="4"/>
      <c r="AA570" s="4"/>
      <c r="AB570" s="4"/>
      <c r="AC570" s="4"/>
      <c r="AD570" s="4"/>
      <c r="AE570" s="4"/>
      <c r="AF570" s="4"/>
      <c r="AG570" s="4"/>
      <c r="AH570" s="4"/>
      <c r="AI570" s="4"/>
      <c r="AJ570" s="4"/>
      <c r="AK570" s="4"/>
    </row>
    <row r="571" spans="20:37" ht="20.6" hidden="1" customHeight="1" x14ac:dyDescent="0.35">
      <c r="T571" s="4"/>
      <c r="Z571" s="4"/>
      <c r="AA571" s="4"/>
      <c r="AB571" s="4"/>
      <c r="AC571" s="4"/>
      <c r="AD571" s="4"/>
      <c r="AE571" s="4"/>
      <c r="AF571" s="4"/>
      <c r="AG571" s="4"/>
      <c r="AH571" s="4"/>
      <c r="AI571" s="4"/>
      <c r="AJ571" s="4"/>
      <c r="AK571" s="4"/>
    </row>
    <row r="572" spans="20:37" ht="20.6" hidden="1" customHeight="1" x14ac:dyDescent="0.35">
      <c r="T572" s="4"/>
      <c r="Z572" s="4"/>
      <c r="AA572" s="4"/>
      <c r="AB572" s="4"/>
      <c r="AC572" s="4"/>
      <c r="AD572" s="4"/>
      <c r="AE572" s="4"/>
      <c r="AF572" s="4"/>
      <c r="AG572" s="4"/>
      <c r="AH572" s="4"/>
      <c r="AI572" s="4"/>
      <c r="AJ572" s="4"/>
      <c r="AK572" s="4"/>
    </row>
    <row r="573" spans="20:37" ht="20.6" hidden="1" customHeight="1" x14ac:dyDescent="0.35">
      <c r="T573" s="4"/>
      <c r="Z573" s="4"/>
      <c r="AA573" s="4"/>
      <c r="AB573" s="4"/>
      <c r="AC573" s="4"/>
      <c r="AD573" s="4"/>
      <c r="AE573" s="4"/>
      <c r="AF573" s="4"/>
      <c r="AG573" s="4"/>
      <c r="AH573" s="4"/>
      <c r="AI573" s="4"/>
      <c r="AJ573" s="4"/>
      <c r="AK573" s="4"/>
    </row>
    <row r="574" spans="20:37" ht="20.6" hidden="1" customHeight="1" x14ac:dyDescent="0.35">
      <c r="T574" s="4"/>
      <c r="Z574" s="4"/>
      <c r="AA574" s="4"/>
      <c r="AB574" s="4"/>
      <c r="AC574" s="4"/>
      <c r="AD574" s="4"/>
      <c r="AE574" s="4"/>
      <c r="AF574" s="4"/>
      <c r="AG574" s="4"/>
      <c r="AH574" s="4"/>
      <c r="AI574" s="4"/>
      <c r="AJ574" s="4"/>
      <c r="AK574" s="4"/>
    </row>
    <row r="575" spans="20:37" ht="20.6" hidden="1" customHeight="1" x14ac:dyDescent="0.35">
      <c r="T575" s="4"/>
      <c r="Z575" s="4"/>
      <c r="AA575" s="4"/>
      <c r="AB575" s="4"/>
      <c r="AC575" s="4"/>
      <c r="AD575" s="4"/>
      <c r="AE575" s="4"/>
      <c r="AF575" s="4"/>
      <c r="AG575" s="4"/>
      <c r="AH575" s="4"/>
      <c r="AI575" s="4"/>
      <c r="AJ575" s="4"/>
      <c r="AK575" s="4"/>
    </row>
    <row r="576" spans="20:37" ht="20.6" hidden="1" customHeight="1" x14ac:dyDescent="0.35">
      <c r="T576" s="4"/>
      <c r="Z576" s="4"/>
      <c r="AA576" s="4"/>
      <c r="AB576" s="4"/>
      <c r="AC576" s="4"/>
      <c r="AD576" s="4"/>
      <c r="AE576" s="4"/>
      <c r="AF576" s="4"/>
      <c r="AG576" s="4"/>
      <c r="AH576" s="4"/>
      <c r="AI576" s="4"/>
      <c r="AJ576" s="4"/>
      <c r="AK576" s="4"/>
    </row>
    <row r="577" spans="20:37" ht="20.6" hidden="1" customHeight="1" x14ac:dyDescent="0.35">
      <c r="T577" s="4"/>
      <c r="Z577" s="4"/>
      <c r="AA577" s="4"/>
      <c r="AB577" s="4"/>
      <c r="AC577" s="4"/>
      <c r="AD577" s="4"/>
      <c r="AE577" s="4"/>
      <c r="AF577" s="4"/>
      <c r="AG577" s="4"/>
      <c r="AH577" s="4"/>
      <c r="AI577" s="4"/>
      <c r="AJ577" s="4"/>
      <c r="AK577" s="4"/>
    </row>
    <row r="578" spans="20:37" ht="20.6" hidden="1" customHeight="1" x14ac:dyDescent="0.35">
      <c r="T578" s="4"/>
      <c r="Z578" s="4"/>
      <c r="AA578" s="4"/>
      <c r="AB578" s="4"/>
      <c r="AC578" s="4"/>
      <c r="AD578" s="4"/>
      <c r="AE578" s="4"/>
      <c r="AF578" s="4"/>
      <c r="AG578" s="4"/>
      <c r="AH578" s="4"/>
      <c r="AI578" s="4"/>
      <c r="AJ578" s="4"/>
      <c r="AK578" s="4"/>
    </row>
    <row r="579" spans="20:37" ht="20.6" hidden="1" customHeight="1" x14ac:dyDescent="0.35">
      <c r="T579" s="4"/>
      <c r="Z579" s="4"/>
      <c r="AA579" s="4"/>
      <c r="AB579" s="4"/>
      <c r="AC579" s="4"/>
      <c r="AD579" s="4"/>
      <c r="AE579" s="4"/>
      <c r="AF579" s="4"/>
      <c r="AG579" s="4"/>
      <c r="AH579" s="4"/>
      <c r="AI579" s="4"/>
      <c r="AJ579" s="4"/>
      <c r="AK579" s="4"/>
    </row>
    <row r="585" spans="20:37" ht="20.6" hidden="1" customHeight="1" x14ac:dyDescent="0.35">
      <c r="T585" s="4"/>
      <c r="Z585" s="4"/>
      <c r="AA585" s="4"/>
      <c r="AB585" s="4"/>
      <c r="AC585" s="4"/>
      <c r="AD585" s="4"/>
      <c r="AE585" s="4"/>
      <c r="AF585" s="4"/>
      <c r="AG585" s="4"/>
      <c r="AH585" s="4"/>
      <c r="AI585" s="4"/>
      <c r="AJ585" s="4"/>
      <c r="AK585" s="4"/>
    </row>
    <row r="586" spans="20:37" ht="20.6" hidden="1" customHeight="1" x14ac:dyDescent="0.35">
      <c r="T586" s="4"/>
      <c r="Z586" s="4"/>
      <c r="AA586" s="4"/>
      <c r="AB586" s="4"/>
      <c r="AC586" s="4"/>
      <c r="AD586" s="4"/>
      <c r="AE586" s="4"/>
      <c r="AF586" s="4"/>
      <c r="AG586" s="4"/>
      <c r="AH586" s="4"/>
      <c r="AI586" s="4"/>
      <c r="AJ586" s="4"/>
      <c r="AK586" s="4"/>
    </row>
    <row r="587" spans="20:37" ht="20.6" hidden="1" customHeight="1" x14ac:dyDescent="0.35">
      <c r="T587" s="4"/>
      <c r="Z587" s="4"/>
      <c r="AA587" s="4"/>
      <c r="AB587" s="4"/>
      <c r="AC587" s="4"/>
      <c r="AD587" s="4"/>
      <c r="AE587" s="4"/>
      <c r="AF587" s="4"/>
      <c r="AG587" s="4"/>
      <c r="AH587" s="4"/>
      <c r="AI587" s="4"/>
      <c r="AJ587" s="4"/>
      <c r="AK587" s="4"/>
    </row>
    <row r="588" spans="20:37" ht="20.6" hidden="1" customHeight="1" x14ac:dyDescent="0.35">
      <c r="T588" s="4"/>
      <c r="Z588" s="4"/>
      <c r="AA588" s="4"/>
      <c r="AB588" s="4"/>
      <c r="AC588" s="4"/>
      <c r="AD588" s="4"/>
      <c r="AE588" s="4"/>
      <c r="AF588" s="4"/>
      <c r="AG588" s="4"/>
      <c r="AH588" s="4"/>
      <c r="AI588" s="4"/>
      <c r="AJ588" s="4"/>
      <c r="AK588" s="4"/>
    </row>
    <row r="589" spans="20:37" ht="20.6" hidden="1" customHeight="1" x14ac:dyDescent="0.35">
      <c r="T589" s="4"/>
      <c r="Z589" s="4"/>
      <c r="AA589" s="4"/>
      <c r="AB589" s="4"/>
      <c r="AC589" s="4"/>
      <c r="AD589" s="4"/>
      <c r="AE589" s="4"/>
      <c r="AF589" s="4"/>
      <c r="AG589" s="4"/>
      <c r="AH589" s="4"/>
      <c r="AI589" s="4"/>
      <c r="AJ589" s="4"/>
      <c r="AK589" s="4"/>
    </row>
    <row r="590" spans="20:37" ht="20.6" hidden="1" customHeight="1" x14ac:dyDescent="0.35">
      <c r="T590" s="4"/>
      <c r="Z590" s="4"/>
      <c r="AA590" s="4"/>
      <c r="AB590" s="4"/>
      <c r="AC590" s="4"/>
      <c r="AD590" s="4"/>
      <c r="AE590" s="4"/>
      <c r="AF590" s="4"/>
      <c r="AG590" s="4"/>
      <c r="AH590" s="4"/>
      <c r="AI590" s="4"/>
      <c r="AJ590" s="4"/>
      <c r="AK590" s="4"/>
    </row>
    <row r="591" spans="20:37" ht="20.6" hidden="1" customHeight="1" x14ac:dyDescent="0.35">
      <c r="T591" s="4"/>
      <c r="Z591" s="4"/>
      <c r="AA591" s="4"/>
      <c r="AB591" s="4"/>
      <c r="AC591" s="4"/>
      <c r="AD591" s="4"/>
      <c r="AE591" s="4"/>
      <c r="AF591" s="4"/>
      <c r="AG591" s="4"/>
      <c r="AH591" s="4"/>
      <c r="AI591" s="4"/>
      <c r="AJ591" s="4"/>
      <c r="AK591" s="4"/>
    </row>
    <row r="592" spans="20:37" ht="20.6" hidden="1" customHeight="1" x14ac:dyDescent="0.35">
      <c r="T592" s="4"/>
      <c r="Z592" s="4"/>
      <c r="AA592" s="4"/>
      <c r="AB592" s="4"/>
      <c r="AC592" s="4"/>
      <c r="AD592" s="4"/>
      <c r="AE592" s="4"/>
      <c r="AF592" s="4"/>
      <c r="AG592" s="4"/>
      <c r="AH592" s="4"/>
      <c r="AI592" s="4"/>
      <c r="AJ592" s="4"/>
      <c r="AK592" s="4"/>
    </row>
    <row r="593" spans="20:37" ht="20.6" hidden="1" customHeight="1" x14ac:dyDescent="0.35">
      <c r="T593" s="4"/>
      <c r="Z593" s="4"/>
      <c r="AA593" s="4"/>
      <c r="AB593" s="4"/>
      <c r="AC593" s="4"/>
      <c r="AD593" s="4"/>
      <c r="AE593" s="4"/>
      <c r="AF593" s="4"/>
      <c r="AG593" s="4"/>
      <c r="AH593" s="4"/>
      <c r="AI593" s="4"/>
      <c r="AJ593" s="4"/>
      <c r="AK593" s="4"/>
    </row>
    <row r="594" spans="20:37" ht="20.6" hidden="1" customHeight="1" x14ac:dyDescent="0.35">
      <c r="T594" s="4"/>
      <c r="Z594" s="4"/>
      <c r="AA594" s="4"/>
      <c r="AB594" s="4"/>
      <c r="AC594" s="4"/>
      <c r="AD594" s="4"/>
      <c r="AE594" s="4"/>
      <c r="AF594" s="4"/>
      <c r="AG594" s="4"/>
      <c r="AH594" s="4"/>
      <c r="AI594" s="4"/>
      <c r="AJ594" s="4"/>
      <c r="AK594" s="4"/>
    </row>
    <row r="595" spans="20:37" ht="20.6" hidden="1" customHeight="1" x14ac:dyDescent="0.35">
      <c r="T595" s="4"/>
      <c r="Z595" s="4"/>
      <c r="AA595" s="4"/>
      <c r="AB595" s="4"/>
      <c r="AC595" s="4"/>
      <c r="AD595" s="4"/>
      <c r="AE595" s="4"/>
      <c r="AF595" s="4"/>
      <c r="AG595" s="4"/>
      <c r="AH595" s="4"/>
      <c r="AI595" s="4"/>
      <c r="AJ595" s="4"/>
      <c r="AK595" s="4"/>
    </row>
    <row r="596" spans="20:37" ht="20.6" hidden="1" customHeight="1" x14ac:dyDescent="0.35">
      <c r="T596" s="4"/>
      <c r="Z596" s="4"/>
      <c r="AA596" s="4"/>
      <c r="AB596" s="4"/>
      <c r="AC596" s="4"/>
      <c r="AD596" s="4"/>
      <c r="AE596" s="4"/>
      <c r="AF596" s="4"/>
      <c r="AG596" s="4"/>
      <c r="AH596" s="4"/>
      <c r="AI596" s="4"/>
      <c r="AJ596" s="4"/>
      <c r="AK596" s="4"/>
    </row>
    <row r="597" spans="20:37" ht="20.6" hidden="1" customHeight="1" x14ac:dyDescent="0.35">
      <c r="T597" s="4"/>
      <c r="Z597" s="4"/>
      <c r="AA597" s="4"/>
      <c r="AB597" s="4"/>
      <c r="AC597" s="4"/>
      <c r="AD597" s="4"/>
      <c r="AE597" s="4"/>
      <c r="AF597" s="4"/>
      <c r="AG597" s="4"/>
      <c r="AH597" s="4"/>
      <c r="AI597" s="4"/>
      <c r="AJ597" s="4"/>
      <c r="AK597" s="4"/>
    </row>
    <row r="603" spans="20:37" ht="20.6" hidden="1" customHeight="1" x14ac:dyDescent="0.35">
      <c r="T603" s="4"/>
      <c r="Z603" s="4"/>
      <c r="AA603" s="4"/>
      <c r="AB603" s="4"/>
      <c r="AC603" s="4"/>
      <c r="AD603" s="4"/>
      <c r="AE603" s="4"/>
      <c r="AF603" s="4"/>
      <c r="AG603" s="4"/>
      <c r="AH603" s="4"/>
      <c r="AI603" s="4"/>
      <c r="AJ603" s="4"/>
      <c r="AK603" s="4"/>
    </row>
    <row r="604" spans="20:37" ht="20.6" hidden="1" customHeight="1" x14ac:dyDescent="0.35">
      <c r="T604" s="4"/>
      <c r="Z604" s="4"/>
      <c r="AA604" s="4"/>
      <c r="AB604" s="4"/>
      <c r="AC604" s="4"/>
      <c r="AD604" s="4"/>
      <c r="AE604" s="4"/>
      <c r="AF604" s="4"/>
      <c r="AG604" s="4"/>
      <c r="AH604" s="4"/>
      <c r="AI604" s="4"/>
      <c r="AJ604" s="4"/>
      <c r="AK604" s="4"/>
    </row>
    <row r="605" spans="20:37" ht="20.6" hidden="1" customHeight="1" x14ac:dyDescent="0.35">
      <c r="T605" s="4"/>
      <c r="Z605" s="4"/>
      <c r="AA605" s="4"/>
      <c r="AB605" s="4"/>
      <c r="AC605" s="4"/>
      <c r="AD605" s="4"/>
      <c r="AE605" s="4"/>
      <c r="AF605" s="4"/>
      <c r="AG605" s="4"/>
      <c r="AH605" s="4"/>
      <c r="AI605" s="4"/>
      <c r="AJ605" s="4"/>
      <c r="AK605" s="4"/>
    </row>
    <row r="606" spans="20:37" ht="20.6" hidden="1" customHeight="1" x14ac:dyDescent="0.35">
      <c r="T606" s="4"/>
      <c r="Z606" s="4"/>
      <c r="AA606" s="4"/>
      <c r="AB606" s="4"/>
      <c r="AC606" s="4"/>
      <c r="AD606" s="4"/>
      <c r="AE606" s="4"/>
      <c r="AF606" s="4"/>
      <c r="AG606" s="4"/>
      <c r="AH606" s="4"/>
      <c r="AI606" s="4"/>
      <c r="AJ606" s="4"/>
      <c r="AK606" s="4"/>
    </row>
    <row r="607" spans="20:37" ht="20.6" hidden="1" customHeight="1" x14ac:dyDescent="0.35">
      <c r="T607" s="4"/>
      <c r="Z607" s="4"/>
      <c r="AA607" s="4"/>
      <c r="AB607" s="4"/>
      <c r="AC607" s="4"/>
      <c r="AD607" s="4"/>
      <c r="AE607" s="4"/>
      <c r="AF607" s="4"/>
      <c r="AG607" s="4"/>
      <c r="AH607" s="4"/>
      <c r="AI607" s="4"/>
      <c r="AJ607" s="4"/>
      <c r="AK607" s="4"/>
    </row>
    <row r="608" spans="20:37" ht="20.6" hidden="1" customHeight="1" x14ac:dyDescent="0.35">
      <c r="T608" s="4"/>
      <c r="Z608" s="4"/>
      <c r="AA608" s="4"/>
      <c r="AB608" s="4"/>
      <c r="AC608" s="4"/>
      <c r="AD608" s="4"/>
      <c r="AE608" s="4"/>
      <c r="AF608" s="4"/>
      <c r="AG608" s="4"/>
      <c r="AH608" s="4"/>
      <c r="AI608" s="4"/>
      <c r="AJ608" s="4"/>
      <c r="AK608" s="4"/>
    </row>
    <row r="609" spans="20:37" ht="20.6" hidden="1" customHeight="1" x14ac:dyDescent="0.35">
      <c r="T609" s="4"/>
      <c r="Z609" s="4"/>
      <c r="AA609" s="4"/>
      <c r="AB609" s="4"/>
      <c r="AC609" s="4"/>
      <c r="AD609" s="4"/>
      <c r="AE609" s="4"/>
      <c r="AF609" s="4"/>
      <c r="AG609" s="4"/>
      <c r="AH609" s="4"/>
      <c r="AI609" s="4"/>
      <c r="AJ609" s="4"/>
      <c r="AK609" s="4"/>
    </row>
    <row r="610" spans="20:37" ht="20.6" hidden="1" customHeight="1" x14ac:dyDescent="0.35">
      <c r="T610" s="4"/>
      <c r="Z610" s="4"/>
      <c r="AA610" s="4"/>
      <c r="AB610" s="4"/>
      <c r="AC610" s="4"/>
      <c r="AD610" s="4"/>
      <c r="AE610" s="4"/>
      <c r="AF610" s="4"/>
      <c r="AG610" s="4"/>
      <c r="AH610" s="4"/>
      <c r="AI610" s="4"/>
      <c r="AJ610" s="4"/>
      <c r="AK610" s="4"/>
    </row>
    <row r="611" spans="20:37" ht="20.6" hidden="1" customHeight="1" x14ac:dyDescent="0.35">
      <c r="T611" s="4"/>
      <c r="Z611" s="4"/>
      <c r="AA611" s="4"/>
      <c r="AB611" s="4"/>
      <c r="AC611" s="4"/>
      <c r="AD611" s="4"/>
      <c r="AE611" s="4"/>
      <c r="AF611" s="4"/>
      <c r="AG611" s="4"/>
      <c r="AH611" s="4"/>
      <c r="AI611" s="4"/>
      <c r="AJ611" s="4"/>
      <c r="AK611" s="4"/>
    </row>
    <row r="612" spans="20:37" ht="20.6" hidden="1" customHeight="1" x14ac:dyDescent="0.35">
      <c r="T612" s="4"/>
      <c r="Z612" s="4"/>
      <c r="AA612" s="4"/>
      <c r="AB612" s="4"/>
      <c r="AC612" s="4"/>
      <c r="AD612" s="4"/>
      <c r="AE612" s="4"/>
      <c r="AF612" s="4"/>
      <c r="AG612" s="4"/>
      <c r="AH612" s="4"/>
      <c r="AI612" s="4"/>
      <c r="AJ612" s="4"/>
      <c r="AK612" s="4"/>
    </row>
    <row r="613" spans="20:37" ht="20.6" hidden="1" customHeight="1" x14ac:dyDescent="0.35">
      <c r="T613" s="4"/>
      <c r="Z613" s="4"/>
      <c r="AA613" s="4"/>
      <c r="AB613" s="4"/>
      <c r="AC613" s="4"/>
      <c r="AD613" s="4"/>
      <c r="AE613" s="4"/>
      <c r="AF613" s="4"/>
      <c r="AG613" s="4"/>
      <c r="AH613" s="4"/>
      <c r="AI613" s="4"/>
      <c r="AJ613" s="4"/>
      <c r="AK613" s="4"/>
    </row>
    <row r="614" spans="20:37" ht="20.6" hidden="1" customHeight="1" x14ac:dyDescent="0.35">
      <c r="T614" s="4"/>
      <c r="Z614" s="4"/>
      <c r="AA614" s="4"/>
      <c r="AB614" s="4"/>
      <c r="AC614" s="4"/>
      <c r="AD614" s="4"/>
      <c r="AE614" s="4"/>
      <c r="AF614" s="4"/>
      <c r="AG614" s="4"/>
      <c r="AH614" s="4"/>
      <c r="AI614" s="4"/>
      <c r="AJ614" s="4"/>
      <c r="AK614" s="4"/>
    </row>
    <row r="615" spans="20:37" ht="20.6" hidden="1" customHeight="1" x14ac:dyDescent="0.35">
      <c r="T615" s="4"/>
      <c r="Z615" s="4"/>
      <c r="AA615" s="4"/>
      <c r="AB615" s="4"/>
      <c r="AC615" s="4"/>
      <c r="AD615" s="4"/>
      <c r="AE615" s="4"/>
      <c r="AF615" s="4"/>
      <c r="AG615" s="4"/>
      <c r="AH615" s="4"/>
      <c r="AI615" s="4"/>
      <c r="AJ615" s="4"/>
      <c r="AK615" s="4"/>
    </row>
    <row r="621" spans="20:37" ht="20.6" hidden="1" customHeight="1" x14ac:dyDescent="0.35">
      <c r="T621" s="4"/>
      <c r="Z621" s="4"/>
      <c r="AA621" s="4"/>
      <c r="AB621" s="4"/>
      <c r="AC621" s="4"/>
      <c r="AD621" s="4"/>
      <c r="AE621" s="4"/>
      <c r="AF621" s="4"/>
      <c r="AG621" s="4"/>
      <c r="AH621" s="4"/>
      <c r="AI621" s="4"/>
      <c r="AJ621" s="4"/>
      <c r="AK621" s="4"/>
    </row>
    <row r="622" spans="20:37" ht="20.6" hidden="1" customHeight="1" x14ac:dyDescent="0.35">
      <c r="T622" s="4"/>
      <c r="Z622" s="4"/>
      <c r="AA622" s="4"/>
      <c r="AB622" s="4"/>
      <c r="AC622" s="4"/>
      <c r="AD622" s="4"/>
      <c r="AE622" s="4"/>
      <c r="AF622" s="4"/>
      <c r="AG622" s="4"/>
      <c r="AH622" s="4"/>
      <c r="AI622" s="4"/>
      <c r="AJ622" s="4"/>
      <c r="AK622" s="4"/>
    </row>
    <row r="623" spans="20:37" ht="20.6" hidden="1" customHeight="1" x14ac:dyDescent="0.35">
      <c r="T623" s="4"/>
      <c r="Z623" s="4"/>
      <c r="AA623" s="4"/>
      <c r="AB623" s="4"/>
      <c r="AC623" s="4"/>
      <c r="AD623" s="4"/>
      <c r="AE623" s="4"/>
      <c r="AF623" s="4"/>
      <c r="AG623" s="4"/>
      <c r="AH623" s="4"/>
      <c r="AI623" s="4"/>
      <c r="AJ623" s="4"/>
      <c r="AK623" s="4"/>
    </row>
    <row r="624" spans="20:37" ht="20.6" hidden="1" customHeight="1" x14ac:dyDescent="0.35">
      <c r="T624" s="4"/>
      <c r="Z624" s="4"/>
      <c r="AA624" s="4"/>
      <c r="AB624" s="4"/>
      <c r="AC624" s="4"/>
      <c r="AD624" s="4"/>
      <c r="AE624" s="4"/>
      <c r="AF624" s="4"/>
      <c r="AG624" s="4"/>
      <c r="AH624" s="4"/>
      <c r="AI624" s="4"/>
      <c r="AJ624" s="4"/>
      <c r="AK624" s="4"/>
    </row>
    <row r="625" spans="20:37" ht="20.6" hidden="1" customHeight="1" x14ac:dyDescent="0.35">
      <c r="T625" s="4"/>
      <c r="Z625" s="4"/>
      <c r="AA625" s="4"/>
      <c r="AB625" s="4"/>
      <c r="AC625" s="4"/>
      <c r="AD625" s="4"/>
      <c r="AE625" s="4"/>
      <c r="AF625" s="4"/>
      <c r="AG625" s="4"/>
      <c r="AH625" s="4"/>
      <c r="AI625" s="4"/>
      <c r="AJ625" s="4"/>
      <c r="AK625" s="4"/>
    </row>
    <row r="626" spans="20:37" ht="20.6" hidden="1" customHeight="1" x14ac:dyDescent="0.35">
      <c r="T626" s="4"/>
      <c r="Z626" s="4"/>
      <c r="AA626" s="4"/>
      <c r="AB626" s="4"/>
      <c r="AC626" s="4"/>
      <c r="AD626" s="4"/>
      <c r="AE626" s="4"/>
      <c r="AF626" s="4"/>
      <c r="AG626" s="4"/>
      <c r="AH626" s="4"/>
      <c r="AI626" s="4"/>
      <c r="AJ626" s="4"/>
      <c r="AK626" s="4"/>
    </row>
    <row r="627" spans="20:37" ht="20.6" hidden="1" customHeight="1" x14ac:dyDescent="0.35">
      <c r="T627" s="4"/>
      <c r="Z627" s="4"/>
      <c r="AA627" s="4"/>
      <c r="AB627" s="4"/>
      <c r="AC627" s="4"/>
      <c r="AD627" s="4"/>
      <c r="AE627" s="4"/>
      <c r="AF627" s="4"/>
      <c r="AG627" s="4"/>
      <c r="AH627" s="4"/>
      <c r="AI627" s="4"/>
      <c r="AJ627" s="4"/>
      <c r="AK627" s="4"/>
    </row>
    <row r="628" spans="20:37" ht="20.6" hidden="1" customHeight="1" x14ac:dyDescent="0.35">
      <c r="T628" s="4"/>
      <c r="Z628" s="4"/>
      <c r="AA628" s="4"/>
      <c r="AB628" s="4"/>
      <c r="AC628" s="4"/>
      <c r="AD628" s="4"/>
      <c r="AE628" s="4"/>
      <c r="AF628" s="4"/>
      <c r="AG628" s="4"/>
      <c r="AH628" s="4"/>
      <c r="AI628" s="4"/>
      <c r="AJ628" s="4"/>
      <c r="AK628" s="4"/>
    </row>
    <row r="629" spans="20:37" ht="20.6" hidden="1" customHeight="1" x14ac:dyDescent="0.35">
      <c r="T629" s="4"/>
      <c r="Z629" s="4"/>
      <c r="AA629" s="4"/>
      <c r="AB629" s="4"/>
      <c r="AC629" s="4"/>
      <c r="AD629" s="4"/>
      <c r="AE629" s="4"/>
      <c r="AF629" s="4"/>
      <c r="AG629" s="4"/>
      <c r="AH629" s="4"/>
      <c r="AI629" s="4"/>
      <c r="AJ629" s="4"/>
      <c r="AK629" s="4"/>
    </row>
    <row r="630" spans="20:37" ht="20.6" hidden="1" customHeight="1" x14ac:dyDescent="0.35">
      <c r="T630" s="4"/>
      <c r="Z630" s="4"/>
      <c r="AA630" s="4"/>
      <c r="AB630" s="4"/>
      <c r="AC630" s="4"/>
      <c r="AD630" s="4"/>
      <c r="AE630" s="4"/>
      <c r="AF630" s="4"/>
      <c r="AG630" s="4"/>
      <c r="AH630" s="4"/>
      <c r="AI630" s="4"/>
      <c r="AJ630" s="4"/>
      <c r="AK630" s="4"/>
    </row>
    <row r="631" spans="20:37" ht="20.6" hidden="1" customHeight="1" x14ac:dyDescent="0.35">
      <c r="T631" s="4"/>
      <c r="Z631" s="4"/>
      <c r="AA631" s="4"/>
      <c r="AB631" s="4"/>
      <c r="AC631" s="4"/>
      <c r="AD631" s="4"/>
      <c r="AE631" s="4"/>
      <c r="AF631" s="4"/>
      <c r="AG631" s="4"/>
      <c r="AH631" s="4"/>
      <c r="AI631" s="4"/>
      <c r="AJ631" s="4"/>
      <c r="AK631" s="4"/>
    </row>
  </sheetData>
  <sheetProtection algorithmName="SHA-512" hashValue="+CajZAjlUPmelHMxxVMlC1Bg/MEE6CyEvN8yFukR4/uocqJQxkkG1zeU0QAgEcpzbFV4ZCDkGdMKhJBvrvzsLg==" saltValue="Ul/gmUAQ0TL7XEDgFnZXhQ==" spinCount="100000" sheet="1" selectLockedCells="1"/>
  <mergeCells count="34">
    <mergeCell ref="C13:H14"/>
    <mergeCell ref="C15:H16"/>
    <mergeCell ref="C17:H18"/>
    <mergeCell ref="Z10:AC10"/>
    <mergeCell ref="L19:M19"/>
    <mergeCell ref="L13:M13"/>
    <mergeCell ref="L14:M14"/>
    <mergeCell ref="L15:M15"/>
    <mergeCell ref="L16:M16"/>
    <mergeCell ref="L17:M17"/>
    <mergeCell ref="Z11:AC11"/>
    <mergeCell ref="L18:M18"/>
    <mergeCell ref="D2:G2"/>
    <mergeCell ref="J8:M8"/>
    <mergeCell ref="L11:M11"/>
    <mergeCell ref="L12:M12"/>
    <mergeCell ref="C4:H5"/>
    <mergeCell ref="J10:L10"/>
    <mergeCell ref="B3:H3"/>
    <mergeCell ref="J3:R4"/>
    <mergeCell ref="B7:B11"/>
    <mergeCell ref="C12:H12"/>
    <mergeCell ref="J9:M9"/>
    <mergeCell ref="C6:D6"/>
    <mergeCell ref="F6:F7"/>
    <mergeCell ref="G6:G7"/>
    <mergeCell ref="H6:H7"/>
    <mergeCell ref="N6:Q6"/>
    <mergeCell ref="L23:M23"/>
    <mergeCell ref="L24:M24"/>
    <mergeCell ref="L20:M20"/>
    <mergeCell ref="L25:M25"/>
    <mergeCell ref="L21:M21"/>
    <mergeCell ref="L22:M22"/>
  </mergeCells>
  <conditionalFormatting sqref="H8:H11">
    <cfRule type="containsText" dxfId="39" priority="18" operator="containsText" text="Strength">
      <formula>NOT(ISERROR(SEARCH("Strength",H8)))</formula>
    </cfRule>
    <cfRule type="containsText" dxfId="38" priority="19" operator="containsText" text="Weakness">
      <formula>NOT(ISERROR(SEARCH("Weakness",H8)))</formula>
    </cfRule>
  </conditionalFormatting>
  <conditionalFormatting sqref="G8:G11">
    <cfRule type="containsText" dxfId="37" priority="20" operator="containsText" text="Strength">
      <formula>NOT(ISERROR(SEARCH("Strength",G8)))</formula>
    </cfRule>
    <cfRule type="containsText" dxfId="36" priority="21" operator="containsText" text="Weakness">
      <formula>NOT(ISERROR(SEARCH("Weakness",G8)))</formula>
    </cfRule>
  </conditionalFormatting>
  <conditionalFormatting sqref="K11:K25">
    <cfRule type="cellIs" dxfId="35" priority="5" operator="between">
      <formula>90</formula>
      <formula>160</formula>
    </cfRule>
    <cfRule type="cellIs" dxfId="34" priority="6" operator="between">
      <formula>40</formula>
      <formula>89</formula>
    </cfRule>
  </conditionalFormatting>
  <conditionalFormatting sqref="J11:J25">
    <cfRule type="cellIs" dxfId="33" priority="3" operator="lessThan">
      <formula>90</formula>
    </cfRule>
    <cfRule type="cellIs" dxfId="32" priority="4" operator="greaterThanOrEqual">
      <formula>90</formula>
    </cfRule>
  </conditionalFormatting>
  <conditionalFormatting sqref="D8:D11">
    <cfRule type="cellIs" dxfId="31" priority="1" operator="lessThan">
      <formula>90</formula>
    </cfRule>
    <cfRule type="cellIs" dxfId="30" priority="2" operator="greaterThanOrEqual">
      <formula>90</formula>
    </cfRule>
  </conditionalFormatting>
  <pageMargins left="0.2" right="0.2" top="0.25" bottom="0.25" header="0.05" footer="0.05"/>
  <pageSetup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38D1-1496-4966-82A3-1E7241FFF0D0}">
  <sheetPr codeName="Sheet3">
    <tabColor theme="9" tint="0.59999389629810485"/>
  </sheetPr>
  <dimension ref="A1:FJ631"/>
  <sheetViews>
    <sheetView showRowColHeaders="0" zoomScale="80" zoomScaleNormal="80" workbookViewId="0">
      <selection activeCell="D8" sqref="D8"/>
    </sheetView>
  </sheetViews>
  <sheetFormatPr defaultColWidth="0" defaultRowHeight="20.6" customHeight="1" zeroHeight="1" x14ac:dyDescent="0.35"/>
  <cols>
    <col min="1" max="1" width="6.765625" style="1" customWidth="1"/>
    <col min="2" max="2" width="1.765625" style="2" customWidth="1"/>
    <col min="3" max="3" width="14.23046875" style="1" customWidth="1"/>
    <col min="4" max="4" width="11.53515625" style="1" customWidth="1"/>
    <col min="5" max="5" width="16" style="1" customWidth="1"/>
    <col min="6" max="6" width="18.23046875" style="1" customWidth="1"/>
    <col min="7" max="7" width="11.23046875" style="1" customWidth="1"/>
    <col min="8" max="8" width="10.765625" style="1" customWidth="1"/>
    <col min="9" max="9" width="8" style="1" customWidth="1"/>
    <col min="10" max="10" width="6.765625" style="2" customWidth="1"/>
    <col min="11" max="11" width="7.921875" style="2" customWidth="1"/>
    <col min="12" max="12" width="14.23046875" style="2" customWidth="1"/>
    <col min="13" max="13" width="15.4609375" style="2" customWidth="1"/>
    <col min="14" max="14" width="12.4609375" style="2" customWidth="1"/>
    <col min="15" max="15" width="14.765625" style="2" customWidth="1"/>
    <col min="16" max="17" width="12.4609375" style="2" customWidth="1"/>
    <col min="18" max="18" width="2" style="2" customWidth="1"/>
    <col min="19" max="19" width="4.23046875" style="2" customWidth="1"/>
    <col min="20" max="20" width="6" style="2" customWidth="1"/>
    <col min="21" max="21" width="6" style="6" customWidth="1"/>
    <col min="22" max="23" width="6" style="8" customWidth="1"/>
    <col min="24" max="29" width="6" style="2" customWidth="1"/>
    <col min="30" max="35" width="6" style="1" customWidth="1"/>
    <col min="36" max="53" width="8.765625" style="1" hidden="1" customWidth="1"/>
    <col min="54" max="56" width="14.765625" style="1" hidden="1" customWidth="1"/>
    <col min="57" max="57" width="4.23046875" style="1" hidden="1" customWidth="1"/>
    <col min="58" max="60" width="14.765625" style="80" hidden="1" customWidth="1"/>
    <col min="61" max="166" width="0" style="1" hidden="1" customWidth="1"/>
    <col min="167" max="16384" width="8.765625" style="1" hidden="1"/>
  </cols>
  <sheetData>
    <row r="1" spans="2:166" ht="20.6" customHeight="1" x14ac:dyDescent="0.3">
      <c r="B1" s="1"/>
      <c r="J1" s="1"/>
      <c r="K1" s="104"/>
      <c r="L1" s="1"/>
      <c r="M1" s="1"/>
      <c r="N1" s="1"/>
      <c r="O1" s="1"/>
      <c r="P1" s="1"/>
      <c r="Q1" s="1"/>
      <c r="R1" s="1"/>
      <c r="S1" s="1"/>
      <c r="T1" s="1"/>
      <c r="U1" s="1"/>
      <c r="V1" s="1"/>
      <c r="W1" s="1"/>
      <c r="X1" s="1"/>
      <c r="Y1" s="1"/>
      <c r="Z1" s="1"/>
      <c r="AA1" s="1"/>
      <c r="AB1" s="1"/>
      <c r="AC1" s="1"/>
      <c r="BF1" s="1"/>
      <c r="BG1" s="1"/>
      <c r="BH1" s="1"/>
    </row>
    <row r="2" spans="2:166" s="2" customFormat="1" ht="20.6" customHeight="1" thickBot="1" x14ac:dyDescent="0.45">
      <c r="D2" s="186" t="s">
        <v>110</v>
      </c>
      <c r="E2" s="186"/>
      <c r="F2" s="186"/>
      <c r="G2" s="186"/>
      <c r="I2" s="4"/>
      <c r="S2" s="1"/>
      <c r="T2" s="55"/>
      <c r="U2" s="56"/>
      <c r="V2" s="55"/>
      <c r="W2" s="55"/>
      <c r="X2" s="55"/>
      <c r="Y2" s="55"/>
      <c r="Z2" s="55"/>
      <c r="AB2" s="55"/>
      <c r="AC2" s="56"/>
      <c r="AD2" s="55"/>
      <c r="AE2" s="55"/>
      <c r="AF2" s="55"/>
      <c r="AG2" s="55"/>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4">
      <c r="B3" s="231" t="s">
        <v>73</v>
      </c>
      <c r="C3" s="232"/>
      <c r="D3" s="232"/>
      <c r="E3" s="232"/>
      <c r="F3" s="232"/>
      <c r="G3" s="232"/>
      <c r="H3" s="233"/>
      <c r="I3" s="4"/>
      <c r="J3" s="225" t="s">
        <v>75</v>
      </c>
      <c r="K3" s="226"/>
      <c r="L3" s="226"/>
      <c r="M3" s="226"/>
      <c r="N3" s="226"/>
      <c r="O3" s="226"/>
      <c r="P3" s="226"/>
      <c r="Q3" s="226"/>
      <c r="R3" s="227"/>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6" customHeight="1" thickBot="1" x14ac:dyDescent="0.4">
      <c r="B4" s="5"/>
      <c r="C4" s="189" t="s">
        <v>111</v>
      </c>
      <c r="D4" s="189"/>
      <c r="E4" s="189"/>
      <c r="F4" s="189"/>
      <c r="G4" s="189"/>
      <c r="H4" s="190"/>
      <c r="I4" s="4"/>
      <c r="J4" s="228"/>
      <c r="K4" s="229"/>
      <c r="L4" s="229"/>
      <c r="M4" s="229"/>
      <c r="N4" s="229"/>
      <c r="O4" s="229"/>
      <c r="P4" s="229"/>
      <c r="Q4" s="229"/>
      <c r="R4" s="230"/>
      <c r="S4" s="1"/>
      <c r="V4" s="7"/>
      <c r="BF4" s="1"/>
      <c r="BG4" s="1"/>
      <c r="BH4" s="1"/>
    </row>
    <row r="5" spans="2:166" ht="20.6" customHeight="1" thickBot="1" x14ac:dyDescent="0.4">
      <c r="B5" s="5"/>
      <c r="C5" s="191"/>
      <c r="D5" s="191"/>
      <c r="E5" s="191"/>
      <c r="F5" s="191"/>
      <c r="G5" s="191"/>
      <c r="H5" s="192"/>
      <c r="I5" s="4"/>
      <c r="J5" s="9"/>
      <c r="K5" s="10"/>
      <c r="L5" s="11"/>
      <c r="M5" s="10"/>
      <c r="N5" s="12"/>
      <c r="O5" s="12"/>
      <c r="P5" s="12"/>
      <c r="Q5" s="12"/>
      <c r="R5" s="13"/>
      <c r="S5" s="1"/>
      <c r="BB5" s="73" t="s">
        <v>63</v>
      </c>
      <c r="BC5" s="74"/>
      <c r="BD5" s="74"/>
      <c r="BE5" s="74"/>
      <c r="BF5" s="74"/>
      <c r="BG5" s="74"/>
      <c r="BH5" s="75"/>
    </row>
    <row r="6" spans="2:166" ht="28.2" customHeight="1" x14ac:dyDescent="0.4">
      <c r="B6" s="5"/>
      <c r="C6" s="210" t="s">
        <v>34</v>
      </c>
      <c r="D6" s="211"/>
      <c r="E6" s="14" t="s">
        <v>51</v>
      </c>
      <c r="F6" s="212" t="s">
        <v>35</v>
      </c>
      <c r="G6" s="214" t="s">
        <v>36</v>
      </c>
      <c r="H6" s="216" t="s">
        <v>37</v>
      </c>
      <c r="I6" s="4"/>
      <c r="J6" s="5"/>
      <c r="N6" s="218" t="s">
        <v>72</v>
      </c>
      <c r="O6" s="219"/>
      <c r="P6" s="219"/>
      <c r="Q6" s="220"/>
      <c r="R6" s="15"/>
      <c r="S6" s="1"/>
      <c r="BB6" s="64" t="s">
        <v>38</v>
      </c>
      <c r="BC6" s="65"/>
      <c r="BD6" s="65"/>
      <c r="BE6" s="65"/>
      <c r="BF6" s="65" t="s">
        <v>38</v>
      </c>
      <c r="BG6" s="65"/>
      <c r="BH6" s="66"/>
    </row>
    <row r="7" spans="2:166" ht="27" customHeight="1" x14ac:dyDescent="0.35">
      <c r="B7" s="204"/>
      <c r="C7" s="16" t="s">
        <v>39</v>
      </c>
      <c r="D7" s="91" t="s">
        <v>40</v>
      </c>
      <c r="E7" s="17" t="str">
        <f>IF(D8&gt;0,(AVERAGE(D8:D11)),"")</f>
        <v/>
      </c>
      <c r="F7" s="213"/>
      <c r="G7" s="215"/>
      <c r="H7" s="217"/>
      <c r="I7" s="4"/>
      <c r="J7" s="18"/>
      <c r="K7" s="19"/>
      <c r="L7" s="20"/>
      <c r="M7" s="19"/>
      <c r="N7" s="21" t="s">
        <v>43</v>
      </c>
      <c r="O7" s="22" t="s">
        <v>44</v>
      </c>
      <c r="P7" s="22" t="s">
        <v>45</v>
      </c>
      <c r="Q7" s="23" t="s">
        <v>46</v>
      </c>
      <c r="R7" s="15"/>
      <c r="S7" s="1"/>
      <c r="V7" s="7"/>
      <c r="BB7" s="64" t="s">
        <v>58</v>
      </c>
      <c r="BC7" s="65" t="s">
        <v>41</v>
      </c>
      <c r="BD7" s="65"/>
      <c r="BE7" s="65"/>
      <c r="BF7" s="65" t="str">
        <f>BB7</f>
        <v>Ages 5-18</v>
      </c>
      <c r="BG7" s="65" t="s">
        <v>41</v>
      </c>
      <c r="BH7" s="66" t="s">
        <v>42</v>
      </c>
    </row>
    <row r="8" spans="2:166" ht="20.6" customHeight="1" thickBot="1" x14ac:dyDescent="0.4">
      <c r="B8" s="204"/>
      <c r="C8" s="270" t="s">
        <v>43</v>
      </c>
      <c r="D8" s="61"/>
      <c r="E8" s="25" t="str">
        <f>IF(D8&gt;0,(D8-E$7),"")</f>
        <v/>
      </c>
      <c r="F8" s="26" t="str">
        <f>IFERROR((IF((E8^2^0.5)&gt;BC8,"yes","no")),"")</f>
        <v/>
      </c>
      <c r="G8" s="27" t="str">
        <f>IF(AND(D8&gt;109,E8&gt;0,F8="yes"),"Strength","")</f>
        <v/>
      </c>
      <c r="H8" s="28" t="str">
        <f>IF(AND(D8&lt;E$7,D8&lt;90,F8="yes"),"Weakness","")</f>
        <v/>
      </c>
      <c r="I8" s="4"/>
      <c r="J8" s="187"/>
      <c r="K8" s="188"/>
      <c r="L8" s="188"/>
      <c r="M8" s="188"/>
      <c r="N8" s="76" t="str">
        <f>IF(D8&gt;22,D8,"")</f>
        <v/>
      </c>
      <c r="O8" s="77" t="str">
        <f>IF(D9&gt;22,D9,"")</f>
        <v/>
      </c>
      <c r="P8" s="77" t="str">
        <f>IF(D10&gt;22,D10,"")</f>
        <v/>
      </c>
      <c r="Q8" s="78" t="str">
        <f>IF(D11&gt;22,D11,"")</f>
        <v/>
      </c>
      <c r="R8" s="79"/>
      <c r="S8" s="1"/>
      <c r="V8" s="7"/>
      <c r="AE8" s="2"/>
      <c r="BB8" s="64" t="s">
        <v>43</v>
      </c>
      <c r="BC8" s="65">
        <f>BG26</f>
        <v>10.7</v>
      </c>
      <c r="BD8" s="65"/>
      <c r="BE8" s="65"/>
      <c r="BF8" s="65" t="s">
        <v>43</v>
      </c>
      <c r="BG8" s="65">
        <f>BG26</f>
        <v>10.7</v>
      </c>
      <c r="BH8" s="66"/>
    </row>
    <row r="9" spans="2:166" ht="20.6" customHeight="1" thickBot="1" x14ac:dyDescent="0.45">
      <c r="B9" s="204"/>
      <c r="C9" s="270" t="s">
        <v>44</v>
      </c>
      <c r="D9" s="61"/>
      <c r="E9" s="25" t="str">
        <f t="shared" ref="E9" si="0">IF(D9&gt;0,(D9-E$7),"")</f>
        <v/>
      </c>
      <c r="F9" s="26" t="str">
        <f>IFERROR((IF((E9^2^0.5)&gt;BC9,"yes","no")),"")</f>
        <v/>
      </c>
      <c r="G9" s="27" t="str">
        <f>IF(AND(D9&gt;109,E9&gt;0,F9="yes"),"Strength","")</f>
        <v/>
      </c>
      <c r="H9" s="28" t="str">
        <f>IF(AND(D9&lt;E$7,D9&lt;90,F9="yes"),"Weakness","")</f>
        <v/>
      </c>
      <c r="I9" s="4"/>
      <c r="J9" s="207" t="s">
        <v>162</v>
      </c>
      <c r="K9" s="208"/>
      <c r="L9" s="209"/>
      <c r="M9" s="209"/>
      <c r="N9" s="19"/>
      <c r="O9" s="19"/>
      <c r="P9" s="19"/>
      <c r="Q9" s="29"/>
      <c r="R9" s="15"/>
      <c r="S9" s="1"/>
      <c r="V9" s="7"/>
      <c r="W9" s="3"/>
      <c r="X9" s="4"/>
      <c r="AD9" s="2"/>
      <c r="BB9" s="64" t="s">
        <v>44</v>
      </c>
      <c r="BC9" s="65">
        <f t="shared" ref="BC9:BC11" si="1">BG27</f>
        <v>9.6</v>
      </c>
      <c r="BD9" s="65"/>
      <c r="BE9" s="65"/>
      <c r="BF9" s="65" t="s">
        <v>44</v>
      </c>
      <c r="BG9" s="65">
        <f t="shared" ref="BG9:BG11" si="2">BG27</f>
        <v>9.6</v>
      </c>
      <c r="BH9" s="66"/>
    </row>
    <row r="10" spans="2:166" ht="20.6" customHeight="1" x14ac:dyDescent="0.4">
      <c r="B10" s="204"/>
      <c r="C10" s="270" t="s">
        <v>45</v>
      </c>
      <c r="D10" s="61"/>
      <c r="E10" s="25" t="str">
        <f>IF(D10&gt;0,(D10-E$7),"")</f>
        <v/>
      </c>
      <c r="F10" s="26" t="str">
        <f>IFERROR((IF((E10^2^0.5)&gt;BC10,"yes","no")),"")</f>
        <v/>
      </c>
      <c r="G10" s="27" t="str">
        <f>IF(AND(D10&gt;109,E10&gt;0,F10="yes"),"Strength","")</f>
        <v/>
      </c>
      <c r="H10" s="28" t="str">
        <f>IF(AND(D10&lt;E$7,D10&lt;90,F10="yes"),"Weakness","")</f>
        <v/>
      </c>
      <c r="I10" s="4"/>
      <c r="J10" s="193" t="s">
        <v>32</v>
      </c>
      <c r="K10" s="194"/>
      <c r="L10" s="194"/>
      <c r="M10" s="12"/>
      <c r="N10" s="10"/>
      <c r="O10" s="10"/>
      <c r="P10" s="10"/>
      <c r="Q10" s="30"/>
      <c r="R10" s="13"/>
      <c r="S10" s="1"/>
      <c r="X10" s="3"/>
      <c r="Z10" s="221" t="s">
        <v>56</v>
      </c>
      <c r="AA10" s="221"/>
      <c r="AB10" s="221"/>
      <c r="AC10" s="221"/>
      <c r="BB10" s="64" t="s">
        <v>45</v>
      </c>
      <c r="BC10" s="65">
        <f t="shared" si="1"/>
        <v>9.9499999999999993</v>
      </c>
      <c r="BD10" s="65"/>
      <c r="BE10" s="65"/>
      <c r="BF10" s="65" t="s">
        <v>45</v>
      </c>
      <c r="BG10" s="65">
        <f t="shared" si="2"/>
        <v>9.9499999999999993</v>
      </c>
      <c r="BH10" s="66"/>
    </row>
    <row r="11" spans="2:166" ht="20.6" customHeight="1" thickBot="1" x14ac:dyDescent="0.45">
      <c r="B11" s="204"/>
      <c r="C11" s="271" t="s">
        <v>46</v>
      </c>
      <c r="D11" s="62"/>
      <c r="E11" s="31" t="str">
        <f>IF(D11&gt;0,(D11-E$7),"")</f>
        <v/>
      </c>
      <c r="F11" s="32" t="str">
        <f>IFERROR((IF((E11^2^0.5)&gt;BC11,"yes","no")),"")</f>
        <v/>
      </c>
      <c r="G11" s="33" t="str">
        <f>IF(AND(D11&gt;109,E11&gt;0,F11="yes"),"Strength","")</f>
        <v/>
      </c>
      <c r="H11" s="34" t="str">
        <f>IF(AND(D11&lt;E$7,D11&lt;90,F11="yes"),"Weakness","")</f>
        <v/>
      </c>
      <c r="I11" s="4"/>
      <c r="J11" s="60"/>
      <c r="K11" s="67" t="str">
        <f>V!C11</f>
        <v>R</v>
      </c>
      <c r="L11" s="184" t="str">
        <f>V!B11</f>
        <v>Reading</v>
      </c>
      <c r="M11" s="184"/>
      <c r="N11" s="63" t="str">
        <f>IF(ISBLANK($J11),"",IF(AND($J11&lt;86,N$8&lt;86),"Consistent",IF(AND(ABS(N$8-$J11)&gt;V!Q11,$J11&lt;86),"Discrepant","")))</f>
        <v/>
      </c>
      <c r="O11" s="63" t="str">
        <f>IF(ISBLANK($J11),"",IF(AND($J11&lt;86,O$8&lt;86),"Consistent",IF(AND(ABS(O$8-$J11)&gt;V!R11,$J11&lt;86),"Discrepant","")))</f>
        <v/>
      </c>
      <c r="P11" s="63" t="str">
        <f>IF(ISBLANK($J11),"",IF(AND($J11&lt;86,P$8&lt;86),"Consistent",IF(AND(ABS(P$8-$J11)&gt;V!S11,$J11&lt;86),"Discrepant","")))</f>
        <v/>
      </c>
      <c r="Q11" s="63" t="str">
        <f>IF(ISBLANK($J11),"",IF(AND($J11&lt;86,Q$8&lt;86),"Consistent",IF(AND(ABS(Q$8-$J11)&gt;V!T11,$J11&lt;86),"Discrepant","")))</f>
        <v/>
      </c>
      <c r="R11" s="35" t="str">
        <f>IF(J11&gt;1,(RANK(J11,J$11:J$30,1)),"")</f>
        <v/>
      </c>
      <c r="S11" s="1"/>
      <c r="X11" s="3"/>
      <c r="Z11" s="221" t="s">
        <v>57</v>
      </c>
      <c r="AA11" s="221"/>
      <c r="AB11" s="221"/>
      <c r="AC11" s="221"/>
      <c r="BB11" s="64" t="s">
        <v>46</v>
      </c>
      <c r="BC11" s="65">
        <f t="shared" si="1"/>
        <v>10.55</v>
      </c>
      <c r="BD11" s="65"/>
      <c r="BE11" s="65"/>
      <c r="BF11" s="65" t="s">
        <v>46</v>
      </c>
      <c r="BG11" s="65">
        <f t="shared" si="2"/>
        <v>10.55</v>
      </c>
      <c r="BH11" s="66"/>
    </row>
    <row r="12" spans="2:166" ht="20.6" customHeight="1" x14ac:dyDescent="0.35">
      <c r="B12" s="5"/>
      <c r="C12" s="205" t="s">
        <v>47</v>
      </c>
      <c r="D12" s="205"/>
      <c r="E12" s="205"/>
      <c r="F12" s="205"/>
      <c r="G12" s="205"/>
      <c r="H12" s="206"/>
      <c r="I12" s="4"/>
      <c r="J12" s="60"/>
      <c r="K12" s="67" t="str">
        <f>V!C12</f>
        <v>WE</v>
      </c>
      <c r="L12" s="184" t="str">
        <f>V!B12</f>
        <v>Written Expression</v>
      </c>
      <c r="M12" s="184"/>
      <c r="N12" s="63" t="str">
        <f>IF(ISBLANK($J12),"",IF(AND($J12&lt;86,N$8&lt;86),"Consistent",IF(AND(ABS(N$8-$J12)&gt;V!Q12,$J12&lt;86),"Discrepant","")))</f>
        <v/>
      </c>
      <c r="O12" s="63" t="str">
        <f>IF(ISBLANK($J12),"",IF(AND($J12&lt;86,O$8&lt;86),"Consistent",IF(AND(ABS(O$8-$J12)&gt;V!R12,$J12&lt;86),"Discrepant","")))</f>
        <v/>
      </c>
      <c r="P12" s="63" t="str">
        <f>IF(ISBLANK($J12),"",IF(AND($J12&lt;86,P$8&lt;86),"Consistent",IF(AND(ABS(P$8-$J12)&gt;V!S12,$J12&lt;86),"Discrepant","")))</f>
        <v/>
      </c>
      <c r="Q12" s="63" t="str">
        <f>IF(ISBLANK($J12),"",IF(AND($J12&lt;86,Q$8&lt;86),"Consistent",IF(AND(ABS(Q$8-$J12)&gt;V!T12,$J12&lt;86),"Discrepant","")))</f>
        <v/>
      </c>
      <c r="R12" s="35" t="str">
        <f t="shared" ref="R12:R25" si="3">IF(J12&gt;1,(RANK(J12,J$11:J$30,1)),"")</f>
        <v/>
      </c>
      <c r="S12" s="1"/>
      <c r="X12" s="3"/>
      <c r="BB12" s="64"/>
      <c r="BC12" s="65"/>
      <c r="BD12" s="65"/>
      <c r="BE12" s="65"/>
      <c r="BF12" s="65"/>
      <c r="BG12" s="65"/>
      <c r="BH12" s="66"/>
    </row>
    <row r="13" spans="2:166" s="2" customFormat="1" ht="20.6" customHeight="1" x14ac:dyDescent="0.35">
      <c r="B13" s="5"/>
      <c r="C13" s="205" t="s">
        <v>74</v>
      </c>
      <c r="D13" s="205"/>
      <c r="E13" s="205"/>
      <c r="F13" s="205"/>
      <c r="G13" s="205"/>
      <c r="H13" s="206"/>
      <c r="I13" s="4"/>
      <c r="J13" s="60"/>
      <c r="K13" s="67" t="str">
        <f>V!C13</f>
        <v>M</v>
      </c>
      <c r="L13" s="184" t="str">
        <f>V!B13</f>
        <v>Mathematics</v>
      </c>
      <c r="M13" s="184"/>
      <c r="N13" s="63" t="str">
        <f>IF(ISBLANK($J13),"",IF(AND($J13&lt;86,N$8&lt;86),"Consistent",IF(AND(ABS(N$8-$J13)&gt;V!Q13,$J13&lt;86),"Discrepant","")))</f>
        <v/>
      </c>
      <c r="O13" s="63" t="str">
        <f>IF(ISBLANK($J13),"",IF(AND($J13&lt;86,O$8&lt;86),"Consistent",IF(AND(ABS(O$8-$J13)&gt;V!R13,$J13&lt;86),"Discrepant","")))</f>
        <v/>
      </c>
      <c r="P13" s="63" t="str">
        <f>IF(ISBLANK($J13),"",IF(AND($J13&lt;86,P$8&lt;86),"Consistent",IF(AND(ABS(P$8-$J13)&gt;V!S13,$J13&lt;86),"Discrepant","")))</f>
        <v/>
      </c>
      <c r="Q13" s="63" t="str">
        <f>IF(ISBLANK($J13),"",IF(AND($J13&lt;86,Q$8&lt;86),"Consistent",IF(AND(ABS(Q$8-$J13)&gt;V!T13,$J13&lt;86),"Discrepant","")))</f>
        <v/>
      </c>
      <c r="R13" s="35" t="str">
        <f t="shared" si="3"/>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4"/>
      <c r="BC13" s="65"/>
      <c r="BD13" s="65"/>
      <c r="BE13" s="65"/>
      <c r="BF13" s="65"/>
      <c r="BG13" s="65"/>
      <c r="BH13" s="66"/>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6" customHeight="1" x14ac:dyDescent="0.35">
      <c r="B14" s="5"/>
      <c r="C14" s="205"/>
      <c r="D14" s="205"/>
      <c r="E14" s="205"/>
      <c r="F14" s="205"/>
      <c r="G14" s="205"/>
      <c r="H14" s="206"/>
      <c r="I14" s="4"/>
      <c r="J14" s="60"/>
      <c r="K14" s="67" t="str">
        <f>V!C14</f>
        <v>TOT</v>
      </c>
      <c r="L14" s="184" t="str">
        <f>V!B14</f>
        <v>Total Achievement</v>
      </c>
      <c r="M14" s="184"/>
      <c r="N14" s="63" t="str">
        <f>IF(ISBLANK($J14),"",IF(AND($J14&lt;86,N$8&lt;86),"Consistent",IF(AND(ABS(N$8-$J14)&gt;V!Q14,$J14&lt;86),"Discrepant","")))</f>
        <v/>
      </c>
      <c r="O14" s="63" t="str">
        <f>IF(ISBLANK($J14),"",IF(AND($J14&lt;86,O$8&lt;86),"Consistent",IF(AND(ABS(O$8-$J14)&gt;V!R14,$J14&lt;86),"Discrepant","")))</f>
        <v/>
      </c>
      <c r="P14" s="63" t="str">
        <f>IF(ISBLANK($J14),"",IF(AND($J14&lt;86,P$8&lt;86),"Consistent",IF(AND(ABS(P$8-$J14)&gt;V!S14,$J14&lt;86),"Discrepant","")))</f>
        <v/>
      </c>
      <c r="Q14" s="63" t="str">
        <f>IF(ISBLANK($J14),"",IF(AND($J14&lt;86,Q$8&lt;86),"Consistent",IF(AND(ABS(Q$8-$J14)&gt;V!T14,$J14&lt;86),"Discrepant","")))</f>
        <v/>
      </c>
      <c r="R14" s="35" t="str">
        <f t="shared" si="3"/>
        <v/>
      </c>
      <c r="S14" s="1"/>
      <c r="X14" s="3"/>
      <c r="Y14" s="37" t="str">
        <f>IF(G9="Strength","Strength","")</f>
        <v/>
      </c>
      <c r="AC14" s="36" t="str">
        <f>IF(OR(G9="Strength",D9&gt;89),C9,"")</f>
        <v/>
      </c>
      <c r="AD14" s="37" t="str">
        <f>IF(OR(G9="Strength",D9&gt;89),D9,"")</f>
        <v/>
      </c>
      <c r="AT14" s="1"/>
      <c r="AU14" s="1"/>
      <c r="AV14" s="1"/>
      <c r="AW14" s="1"/>
      <c r="AX14" s="1"/>
      <c r="AY14" s="1"/>
      <c r="AZ14" s="1"/>
      <c r="BA14" s="1"/>
      <c r="BB14" s="64" t="s">
        <v>61</v>
      </c>
      <c r="BC14" s="65"/>
      <c r="BD14" s="65"/>
      <c r="BE14" s="65"/>
      <c r="BF14" s="65" t="s">
        <v>62</v>
      </c>
      <c r="BG14" s="65"/>
      <c r="BH14" s="66"/>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6" customHeight="1" x14ac:dyDescent="0.35">
      <c r="B15" s="5"/>
      <c r="C15" s="205" t="s">
        <v>50</v>
      </c>
      <c r="D15" s="205"/>
      <c r="E15" s="205"/>
      <c r="F15" s="205"/>
      <c r="G15" s="205"/>
      <c r="H15" s="206"/>
      <c r="I15" s="4"/>
      <c r="J15" s="60"/>
      <c r="K15" s="67" t="str">
        <f>V!C15</f>
        <v>BR</v>
      </c>
      <c r="L15" s="184" t="str">
        <f>V!B15</f>
        <v>Basic Reading</v>
      </c>
      <c r="M15" s="184"/>
      <c r="N15" s="63" t="str">
        <f>IF(ISBLANK($J15),"",IF(AND($J15&lt;86,N$8&lt;86),"Consistent",IF(AND(ABS(N$8-$J15)&gt;V!Q15,$J15&lt;86),"Discrepant","")))</f>
        <v/>
      </c>
      <c r="O15" s="63" t="str">
        <f>IF(ISBLANK($J15),"",IF(AND($J15&lt;86,O$8&lt;86),"Consistent",IF(AND(ABS(O$8-$J15)&gt;V!R15,$J15&lt;86),"Discrepant","")))</f>
        <v/>
      </c>
      <c r="P15" s="63" t="str">
        <f>IF(ISBLANK($J15),"",IF(AND($J15&lt;86,P$8&lt;86),"Consistent",IF(AND(ABS(P$8-$J15)&gt;V!S15,$J15&lt;86),"Discrepant","")))</f>
        <v/>
      </c>
      <c r="Q15" s="63" t="str">
        <f>IF(ISBLANK($J15),"",IF(AND($J15&lt;86,Q$8&lt;86),"Consistent",IF(AND(ABS(Q$8-$J15)&gt;V!T15,$J15&lt;86),"Discrepant","")))</f>
        <v/>
      </c>
      <c r="R15" s="35" t="str">
        <f t="shared" si="3"/>
        <v/>
      </c>
      <c r="S15" s="1"/>
      <c r="X15" s="6"/>
      <c r="Y15" s="37" t="str">
        <f>IF(G10="Strength","Strength","")</f>
        <v/>
      </c>
      <c r="AC15" s="36" t="str">
        <f>IF(OR(G10="Strength",D10&gt;89),C10,"")</f>
        <v/>
      </c>
      <c r="AD15" s="37" t="str">
        <f>IF(OR(G10="Strength",D10&gt;89),D10,"")</f>
        <v/>
      </c>
      <c r="AG15" s="1"/>
      <c r="AT15" s="1"/>
      <c r="AU15" s="1"/>
      <c r="AV15" s="1"/>
      <c r="AW15" s="1"/>
      <c r="AX15" s="1"/>
      <c r="AY15" s="1"/>
      <c r="AZ15" s="1"/>
      <c r="BA15" s="1"/>
      <c r="BB15" s="64" t="s">
        <v>59</v>
      </c>
      <c r="BC15" s="65">
        <v>0.05</v>
      </c>
      <c r="BD15" s="65"/>
      <c r="BE15" s="65"/>
      <c r="BF15" s="65" t="s">
        <v>59</v>
      </c>
      <c r="BG15" s="65">
        <v>0.05</v>
      </c>
      <c r="BH15" s="66"/>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6" customHeight="1" x14ac:dyDescent="0.35">
      <c r="B16" s="5"/>
      <c r="C16" s="205"/>
      <c r="D16" s="205"/>
      <c r="E16" s="205"/>
      <c r="F16" s="205"/>
      <c r="G16" s="205"/>
      <c r="H16" s="206"/>
      <c r="I16" s="4"/>
      <c r="J16" s="60"/>
      <c r="K16" s="67" t="str">
        <f>V!C16</f>
        <v>D</v>
      </c>
      <c r="L16" s="184" t="str">
        <f>V!B16</f>
        <v>Decoding</v>
      </c>
      <c r="M16" s="184"/>
      <c r="N16" s="63" t="str">
        <f>IF(ISBLANK($J16),"",IF(AND($J16&lt;86,N$8&lt;86),"Consistent",IF(AND(ABS(N$8-$J16)&gt;V!Q16,$J16&lt;86),"Discrepant","")))</f>
        <v/>
      </c>
      <c r="O16" s="63" t="str">
        <f>IF(ISBLANK($J16),"",IF(AND($J16&lt;86,O$8&lt;86),"Consistent",IF(AND(ABS(O$8-$J16)&gt;V!R16,$J16&lt;86),"Discrepant","")))</f>
        <v/>
      </c>
      <c r="P16" s="63" t="str">
        <f>IF(ISBLANK($J16),"",IF(AND($J16&lt;86,P$8&lt;86),"Consistent",IF(AND(ABS(P$8-$J16)&gt;V!S16,$J16&lt;86),"Discrepant","")))</f>
        <v/>
      </c>
      <c r="Q16" s="63" t="str">
        <f>IF(ISBLANK($J16),"",IF(AND($J16&lt;86,Q$8&lt;86),"Consistent",IF(AND(ABS(Q$8-$J16)&gt;V!T16,$J16&lt;86),"Discrepant","")))</f>
        <v/>
      </c>
      <c r="R16" s="35" t="str">
        <f t="shared" si="3"/>
        <v/>
      </c>
      <c r="S16" s="1"/>
      <c r="Y16" s="37" t="str">
        <f>IF(G11="Strength","Strength","")</f>
        <v/>
      </c>
      <c r="AC16" s="36" t="str">
        <f>IF(OR(G11="Strength",D11&gt;89),C11,"")</f>
        <v/>
      </c>
      <c r="AD16" s="37" t="str">
        <f>IF(OR(G11="Strength",D11&gt;89),D11,"")</f>
        <v/>
      </c>
      <c r="AG16" s="1"/>
      <c r="AH16" s="4"/>
      <c r="AT16" s="1"/>
      <c r="AU16" s="1"/>
      <c r="AV16" s="1"/>
      <c r="AW16" s="1"/>
      <c r="AX16" s="1"/>
      <c r="AY16" s="1"/>
      <c r="AZ16" s="1"/>
      <c r="BA16" s="1"/>
      <c r="BB16" s="64" t="s">
        <v>43</v>
      </c>
      <c r="BC16" s="65">
        <v>9.5</v>
      </c>
      <c r="BD16" s="65"/>
      <c r="BE16" s="65"/>
      <c r="BF16" s="65" t="s">
        <v>43</v>
      </c>
      <c r="BG16" s="65">
        <v>11.2</v>
      </c>
      <c r="BH16" s="66"/>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6" customHeight="1" x14ac:dyDescent="0.35">
      <c r="B17" s="5"/>
      <c r="C17" s="205" t="s">
        <v>77</v>
      </c>
      <c r="D17" s="205"/>
      <c r="E17" s="205"/>
      <c r="F17" s="205"/>
      <c r="G17" s="205"/>
      <c r="H17" s="206"/>
      <c r="I17" s="4"/>
      <c r="J17" s="60"/>
      <c r="K17" s="67" t="str">
        <f>V!C17</f>
        <v>RF</v>
      </c>
      <c r="L17" s="184" t="str">
        <f>V!B17</f>
        <v>Reading Fluency</v>
      </c>
      <c r="M17" s="184"/>
      <c r="N17" s="63" t="str">
        <f>IF(ISBLANK($J17),"",IF(AND($J17&lt;86,N$8&lt;86),"Consistent",IF(AND(ABS(N$8-$J17)&gt;V!Q17,$J17&lt;86),"Discrepant","")))</f>
        <v/>
      </c>
      <c r="O17" s="63" t="str">
        <f>IF(ISBLANK($J17),"",IF(AND($J17&lt;86,O$8&lt;86),"Consistent",IF(AND(ABS(O$8-$J17)&gt;V!R17,$J17&lt;86),"Discrepant","")))</f>
        <v/>
      </c>
      <c r="P17" s="63" t="str">
        <f>IF(ISBLANK($J17),"",IF(AND($J17&lt;86,P$8&lt;86),"Consistent",IF(AND(ABS(P$8-$J17)&gt;V!S17,$J17&lt;86),"Discrepant","")))</f>
        <v/>
      </c>
      <c r="Q17" s="63" t="str">
        <f>IF(ISBLANK($J17),"",IF(AND($J17&lt;86,Q$8&lt;86),"Consistent",IF(AND(ABS(Q$8-$J17)&gt;V!T17,$J17&lt;86),"Discrepant","")))</f>
        <v/>
      </c>
      <c r="R17" s="35" t="str">
        <f t="shared" si="3"/>
        <v/>
      </c>
      <c r="S17" s="1"/>
      <c r="AA17" s="41"/>
      <c r="AG17" s="1"/>
      <c r="AH17" s="4"/>
      <c r="AT17" s="1"/>
      <c r="AU17" s="1"/>
      <c r="AV17" s="1"/>
      <c r="AW17" s="1"/>
      <c r="AX17" s="1"/>
      <c r="AY17" s="1"/>
      <c r="AZ17" s="1"/>
      <c r="BA17" s="1"/>
      <c r="BB17" s="64" t="s">
        <v>44</v>
      </c>
      <c r="BC17" s="65">
        <v>9.3000000000000007</v>
      </c>
      <c r="BD17" s="65"/>
      <c r="BE17" s="65"/>
      <c r="BF17" s="65" t="s">
        <v>44</v>
      </c>
      <c r="BG17" s="65">
        <v>10.1</v>
      </c>
      <c r="BH17" s="66"/>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6" customHeight="1" thickBot="1" x14ac:dyDescent="0.5">
      <c r="B18" s="42"/>
      <c r="C18" s="222"/>
      <c r="D18" s="222"/>
      <c r="E18" s="222"/>
      <c r="F18" s="222"/>
      <c r="G18" s="222"/>
      <c r="H18" s="223"/>
      <c r="I18" s="4"/>
      <c r="J18" s="60"/>
      <c r="K18" s="67" t="str">
        <f>V!C18</f>
        <v>MF</v>
      </c>
      <c r="L18" s="184" t="str">
        <f>V!B18</f>
        <v>Math Fluency</v>
      </c>
      <c r="M18" s="184"/>
      <c r="N18" s="63" t="str">
        <f>IF(ISBLANK($J18),"",IF(AND($J18&lt;86,N$8&lt;86),"Consistent",IF(AND(ABS(N$8-$J18)&gt;V!Q18,$J18&lt;86),"Discrepant","")))</f>
        <v/>
      </c>
      <c r="O18" s="63" t="str">
        <f>IF(ISBLANK($J18),"",IF(AND($J18&lt;86,O$8&lt;86),"Consistent",IF(AND(ABS(O$8-$J18)&gt;V!R18,$J18&lt;86),"Discrepant","")))</f>
        <v/>
      </c>
      <c r="P18" s="63" t="str">
        <f>IF(ISBLANK($J18),"",IF(AND($J18&lt;86,P$8&lt;86),"Consistent",IF(AND(ABS(P$8-$J18)&gt;V!S18,$J18&lt;86),"Discrepant","")))</f>
        <v/>
      </c>
      <c r="Q18" s="63" t="str">
        <f>IF(ISBLANK($J18),"",IF(AND($J18&lt;86,Q$8&lt;86),"Consistent",IF(AND(ABS(Q$8-$J18)&gt;V!T18,$J18&lt;86),"Discrepant","")))</f>
        <v/>
      </c>
      <c r="R18" s="35" t="str">
        <f t="shared" si="3"/>
        <v/>
      </c>
      <c r="S18" s="1"/>
      <c r="AG18" s="1"/>
      <c r="AH18" s="4"/>
      <c r="AT18" s="1"/>
      <c r="AU18" s="1"/>
      <c r="AV18" s="1"/>
      <c r="AW18" s="1"/>
      <c r="AX18" s="1"/>
      <c r="AY18" s="1"/>
      <c r="AZ18" s="1"/>
      <c r="BA18" s="1"/>
      <c r="BB18" s="64" t="s">
        <v>45</v>
      </c>
      <c r="BC18" s="65">
        <v>8</v>
      </c>
      <c r="BD18" s="65"/>
      <c r="BE18" s="65"/>
      <c r="BF18" s="65" t="s">
        <v>45</v>
      </c>
      <c r="BG18" s="65">
        <v>9</v>
      </c>
      <c r="BH18" s="66"/>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6" customHeight="1" x14ac:dyDescent="0.35">
      <c r="B19" s="4"/>
      <c r="I19" s="4"/>
      <c r="J19" s="60"/>
      <c r="K19" s="67" t="str">
        <f>V!C19</f>
        <v>WF</v>
      </c>
      <c r="L19" s="184" t="str">
        <f>V!B19</f>
        <v>Writing Fluency</v>
      </c>
      <c r="M19" s="184"/>
      <c r="N19" s="63" t="str">
        <f>IF(ISBLANK($J19),"",IF(AND($J19&lt;86,N$8&lt;86),"Consistent",IF(AND(ABS(N$8-$J19)&gt;V!Q19,$J19&lt;86),"Discrepant","")))</f>
        <v/>
      </c>
      <c r="O19" s="63" t="str">
        <f>IF(ISBLANK($J19),"",IF(AND($J19&lt;86,O$8&lt;86),"Consistent",IF(AND(ABS(O$8-$J19)&gt;V!R19,$J19&lt;86),"Discrepant","")))</f>
        <v/>
      </c>
      <c r="P19" s="63" t="str">
        <f>IF(ISBLANK($J19),"",IF(AND($J19&lt;86,P$8&lt;86),"Consistent",IF(AND(ABS(P$8-$J19)&gt;V!S19,$J19&lt;86),"Discrepant","")))</f>
        <v/>
      </c>
      <c r="Q19" s="63" t="str">
        <f>IF(ISBLANK($J19),"",IF(AND($J19&lt;86,Q$8&lt;86),"Consistent",IF(AND(ABS(Q$8-$J19)&gt;V!T19,$J19&lt;86),"Discrepant","")))</f>
        <v/>
      </c>
      <c r="R19" s="35" t="str">
        <f t="shared" si="3"/>
        <v/>
      </c>
      <c r="S19" s="1"/>
      <c r="X19" s="4"/>
      <c r="Y19" s="39" t="str">
        <f t="shared" ref="Y19:Y31" si="4">IF(AND(J11&gt;33,Z19&lt;86),K11,"")</f>
        <v/>
      </c>
      <c r="Z19" s="40" t="str">
        <f t="shared" ref="Z19:Z31" si="5">IF(ISBLANK(J11),"",IF(J11&gt;85,"",IF(OR(R11=1,R11=2,R11=3,R11=4,R11=5,J11&lt;85),J11,"")))</f>
        <v/>
      </c>
      <c r="AA19" s="41"/>
      <c r="AH19" s="4"/>
      <c r="AT19" s="1"/>
      <c r="AU19" s="1"/>
      <c r="AV19" s="1"/>
      <c r="AW19" s="1"/>
      <c r="AX19" s="1"/>
      <c r="AY19" s="1"/>
      <c r="AZ19" s="1"/>
      <c r="BA19" s="1"/>
      <c r="BB19" s="64" t="s">
        <v>46</v>
      </c>
      <c r="BC19" s="65">
        <v>9.4</v>
      </c>
      <c r="BD19" s="65"/>
      <c r="BE19" s="65"/>
      <c r="BF19" s="65" t="s">
        <v>46</v>
      </c>
      <c r="BG19" s="65">
        <v>10.7</v>
      </c>
      <c r="BH19" s="66"/>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6" customHeight="1" x14ac:dyDescent="0.35">
      <c r="B20" s="4"/>
      <c r="I20" s="4"/>
      <c r="J20" s="60"/>
      <c r="K20" s="67" t="str">
        <f>V!C20</f>
        <v>OL</v>
      </c>
      <c r="L20" s="184" t="str">
        <f>V!B20</f>
        <v>Oral Language</v>
      </c>
      <c r="M20" s="184"/>
      <c r="N20" s="63" t="str">
        <f>IF(ISBLANK($J20),"",IF(AND($J20&lt;86,N$8&lt;86),"Consistent",IF(AND(ABS(N$8-$J20)&gt;V!Q20,$J20&lt;86),"Discrepant","")))</f>
        <v/>
      </c>
      <c r="O20" s="63" t="str">
        <f>IF(ISBLANK($J20),"",IF(AND($J20&lt;86,O$8&lt;86),"Consistent",IF(AND(ABS(O$8-$J20)&gt;V!R20,$J20&lt;86),"Discrepant","")))</f>
        <v/>
      </c>
      <c r="P20" s="63" t="str">
        <f>IF(ISBLANK($J20),"",IF(AND($J20&lt;86,P$8&lt;86),"Consistent",IF(AND(ABS(P$8-$J20)&gt;V!S20,$J20&lt;86),"Discrepant","")))</f>
        <v/>
      </c>
      <c r="Q20" s="63" t="str">
        <f>IF(ISBLANK($J20),"",IF(AND($J20&lt;86,Q$8&lt;86),"Consistent",IF(AND(ABS(Q$8-$J20)&gt;V!T20,$J20&lt;86),"Discrepant","")))</f>
        <v/>
      </c>
      <c r="R20" s="35" t="str">
        <f t="shared" si="3"/>
        <v/>
      </c>
      <c r="S20" s="1"/>
      <c r="X20" s="4"/>
      <c r="Y20" s="39" t="str">
        <f t="shared" si="4"/>
        <v/>
      </c>
      <c r="Z20" s="40" t="str">
        <f t="shared" si="5"/>
        <v/>
      </c>
      <c r="AA20" s="41"/>
      <c r="AC20" s="38"/>
      <c r="AD20" s="38"/>
      <c r="AE20" s="4"/>
      <c r="AH20" s="4"/>
      <c r="AT20" s="1"/>
      <c r="AU20" s="1"/>
      <c r="AV20" s="1"/>
      <c r="AW20" s="1"/>
      <c r="AX20" s="1"/>
      <c r="AY20" s="1"/>
      <c r="AZ20" s="1"/>
      <c r="BA20" s="1"/>
      <c r="BB20" s="64" t="s">
        <v>60</v>
      </c>
      <c r="BC20" s="65"/>
      <c r="BD20" s="65"/>
      <c r="BE20" s="65"/>
      <c r="BF20" s="65" t="s">
        <v>60</v>
      </c>
      <c r="BG20" s="65"/>
      <c r="BH20" s="66"/>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6" customHeight="1" x14ac:dyDescent="0.35">
      <c r="E21" s="105"/>
      <c r="J21" s="60"/>
      <c r="K21" s="67" t="str">
        <f>V!C21</f>
        <v>PP</v>
      </c>
      <c r="L21" s="184" t="str">
        <f>V!B21</f>
        <v>Phonological Processing</v>
      </c>
      <c r="M21" s="184"/>
      <c r="N21" s="63" t="str">
        <f>IF(ISBLANK($J21),"",IF(AND($J21&lt;86,N$8&lt;86),"Consistent",IF(AND(ABS(N$8-$J21)&gt;V!Q21,$J21&lt;86),"Discrepant","")))</f>
        <v/>
      </c>
      <c r="O21" s="63" t="str">
        <f>IF(ISBLANK($J21),"",IF(AND($J21&lt;86,O$8&lt;86),"Consistent",IF(AND(ABS(O$8-$J21)&gt;V!R21,$J21&lt;86),"Discrepant","")))</f>
        <v/>
      </c>
      <c r="P21" s="63" t="str">
        <f>IF(ISBLANK($J21),"",IF(AND($J21&lt;86,P$8&lt;86),"Consistent",IF(AND(ABS(P$8-$J21)&gt;V!S21,$J21&lt;86),"Discrepant","")))</f>
        <v/>
      </c>
      <c r="Q21" s="63" t="str">
        <f>IF(ISBLANK($J21),"",IF(AND($J21&lt;86,Q$8&lt;86),"Consistent",IF(AND(ABS(Q$8-$J21)&gt;V!T21,$J21&lt;86),"Discrepant","")))</f>
        <v/>
      </c>
      <c r="R21" s="35" t="str">
        <f t="shared" si="3"/>
        <v/>
      </c>
      <c r="S21" s="1"/>
      <c r="T21" s="2"/>
      <c r="U21" s="2"/>
      <c r="V21" s="2"/>
      <c r="W21" s="2"/>
      <c r="Y21" s="39" t="str">
        <f t="shared" si="4"/>
        <v/>
      </c>
      <c r="Z21" s="40" t="str">
        <f t="shared" si="5"/>
        <v/>
      </c>
      <c r="AA21" s="41"/>
      <c r="AB21" s="2"/>
      <c r="AC21" s="38"/>
      <c r="AD21" s="38"/>
      <c r="AF21" s="2"/>
      <c r="AG21" s="2"/>
      <c r="AT21" s="1"/>
      <c r="AU21" s="1"/>
      <c r="AV21" s="1"/>
      <c r="AW21" s="1"/>
      <c r="AX21" s="1"/>
      <c r="AY21" s="1"/>
      <c r="AZ21" s="1"/>
      <c r="BA21" s="1"/>
      <c r="BB21" s="64" t="s">
        <v>43</v>
      </c>
      <c r="BC21" s="65">
        <v>9.3000000000000007</v>
      </c>
      <c r="BD21" s="65"/>
      <c r="BE21" s="65"/>
      <c r="BF21" s="65" t="s">
        <v>43</v>
      </c>
      <c r="BG21" s="65">
        <v>10.199999999999999</v>
      </c>
      <c r="BH21" s="66"/>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6" customHeight="1" x14ac:dyDescent="0.35">
      <c r="J22" s="60"/>
      <c r="K22" s="67" t="str">
        <f>V!C22</f>
        <v>OP</v>
      </c>
      <c r="L22" s="184" t="str">
        <f>V!B22</f>
        <v>Orthographic Processing</v>
      </c>
      <c r="M22" s="184"/>
      <c r="N22" s="63" t="str">
        <f>IF(ISBLANK($J22),"",IF(AND($J22&lt;86,N$8&lt;86),"Consistent",IF(AND(ABS(N$8-$J22)&gt;V!Q22,$J22&lt;86),"Discrepant","")))</f>
        <v/>
      </c>
      <c r="O22" s="63" t="str">
        <f>IF(ISBLANK($J22),"",IF(AND($J22&lt;86,O$8&lt;86),"Consistent",IF(AND(ABS(O$8-$J22)&gt;V!R22,$J22&lt;86),"Discrepant","")))</f>
        <v/>
      </c>
      <c r="P22" s="63" t="str">
        <f>IF(ISBLANK($J22),"",IF(AND($J22&lt;86,P$8&lt;86),"Consistent",IF(AND(ABS(P$8-$J22)&gt;V!S22,$J22&lt;86),"Discrepant","")))</f>
        <v/>
      </c>
      <c r="Q22" s="63" t="str">
        <f>IF(ISBLANK($J22),"",IF(AND($J22&lt;86,Q$8&lt;86),"Consistent",IF(AND(ABS(Q$8-$J22)&gt;V!T22,$J22&lt;86),"Discrepant","")))</f>
        <v/>
      </c>
      <c r="R22" s="35" t="str">
        <f t="shared" si="3"/>
        <v/>
      </c>
      <c r="S22" s="1"/>
      <c r="U22" s="2"/>
      <c r="V22" s="2"/>
      <c r="W22" s="2"/>
      <c r="Y22" s="39" t="str">
        <f t="shared" si="4"/>
        <v/>
      </c>
      <c r="Z22" s="40" t="str">
        <f t="shared" si="5"/>
        <v/>
      </c>
      <c r="AA22" s="41"/>
      <c r="AD22" s="36" t="str">
        <f>IF(H11="Weakness",C11,"")</f>
        <v/>
      </c>
      <c r="AE22" s="36" t="str">
        <f>IF(H11="Weakness",D11,"")</f>
        <v/>
      </c>
      <c r="AF22" s="2"/>
      <c r="AG22" s="2"/>
      <c r="AT22" s="1"/>
      <c r="AU22" s="1"/>
      <c r="AV22" s="1"/>
      <c r="AW22" s="1"/>
      <c r="AX22" s="1"/>
      <c r="AY22" s="1"/>
      <c r="AZ22" s="1"/>
      <c r="BA22" s="1"/>
      <c r="BB22" s="64" t="s">
        <v>44</v>
      </c>
      <c r="BC22" s="65">
        <v>8.3000000000000007</v>
      </c>
      <c r="BD22" s="65"/>
      <c r="BE22" s="65"/>
      <c r="BF22" s="65" t="s">
        <v>44</v>
      </c>
      <c r="BG22" s="65">
        <v>9.1</v>
      </c>
      <c r="BH22" s="66"/>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6" customHeight="1" x14ac:dyDescent="0.35">
      <c r="J23" s="60"/>
      <c r="K23" s="67" t="str">
        <f>V!C23</f>
        <v>OPE</v>
      </c>
      <c r="L23" s="184" t="str">
        <f>V!B23</f>
        <v>Ortographic Processing Extended</v>
      </c>
      <c r="M23" s="184"/>
      <c r="N23" s="63" t="str">
        <f>IF(ISBLANK($J23),"",IF(AND($J23&lt;86,N$8&lt;86),"Consistent",IF(AND(ABS(N$8-$J23)&gt;V!Q23,$J23&lt;86),"Discrepant","")))</f>
        <v/>
      </c>
      <c r="O23" s="63" t="str">
        <f>IF(ISBLANK($J23),"",IF(AND($J23&lt;86,O$8&lt;86),"Consistent",IF(AND(ABS(O$8-$J23)&gt;V!R23,$J23&lt;86),"Discrepant","")))</f>
        <v/>
      </c>
      <c r="P23" s="63" t="str">
        <f>IF(ISBLANK($J23),"",IF(AND($J23&lt;86,P$8&lt;86),"Consistent",IF(AND(ABS(P$8-$J23)&gt;V!S23,$J23&lt;86),"Discrepant","")))</f>
        <v/>
      </c>
      <c r="Q23" s="63" t="str">
        <f>IF(ISBLANK($J23),"",IF(AND($J23&lt;86,Q$8&lt;86),"Consistent",IF(AND(ABS(Q$8-$J23)&gt;V!T23,$J23&lt;86),"Discrepant","")))</f>
        <v/>
      </c>
      <c r="R23" s="35" t="str">
        <f t="shared" si="3"/>
        <v/>
      </c>
      <c r="S23" s="1"/>
      <c r="U23" s="2"/>
      <c r="V23" s="2"/>
      <c r="W23" s="2"/>
      <c r="Y23" s="39" t="str">
        <f t="shared" si="4"/>
        <v/>
      </c>
      <c r="Z23" s="40" t="str">
        <f t="shared" si="5"/>
        <v/>
      </c>
      <c r="AA23" s="41"/>
      <c r="AB23" s="53"/>
      <c r="AD23" s="36"/>
      <c r="AE23" s="58"/>
      <c r="AF23" s="2"/>
      <c r="AG23" s="2"/>
      <c r="AT23" s="1"/>
      <c r="AU23" s="1"/>
      <c r="AV23" s="1"/>
      <c r="AW23" s="1"/>
      <c r="AX23" s="1"/>
      <c r="AY23" s="1"/>
      <c r="AZ23" s="1"/>
      <c r="BA23" s="1"/>
      <c r="BB23" s="64" t="s">
        <v>45</v>
      </c>
      <c r="BC23" s="65">
        <v>9.5</v>
      </c>
      <c r="BD23" s="65"/>
      <c r="BE23" s="65"/>
      <c r="BF23" s="65" t="s">
        <v>45</v>
      </c>
      <c r="BG23" s="65">
        <v>10.9</v>
      </c>
      <c r="BH23" s="66"/>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6" customHeight="1" x14ac:dyDescent="0.35">
      <c r="J24" s="60"/>
      <c r="K24" s="67" t="str">
        <f>V!C24</f>
        <v>DISPK</v>
      </c>
      <c r="L24" s="184" t="str">
        <f>V!B24</f>
        <v>Dyslexia Index Score PK-3</v>
      </c>
      <c r="M24" s="184"/>
      <c r="N24" s="63" t="str">
        <f>IF(ISBLANK($J24),"",IF(AND($J24&lt;86,N$8&lt;86),"Consistent",IF(AND(ABS(N$8-$J24)&gt;V!Q24,$J24&lt;86),"Discrepant","")))</f>
        <v/>
      </c>
      <c r="O24" s="63" t="str">
        <f>IF(ISBLANK($J24),"",IF(AND($J24&lt;86,O$8&lt;86),"Consistent",IF(AND(ABS(O$8-$J24)&gt;V!R24,$J24&lt;86),"Discrepant","")))</f>
        <v/>
      </c>
      <c r="P24" s="63" t="str">
        <f>IF(ISBLANK($J24),"",IF(AND($J24&lt;86,P$8&lt;86),"Consistent",IF(AND(ABS(P$8-$J24)&gt;V!S24,$J24&lt;86),"Discrepant","")))</f>
        <v/>
      </c>
      <c r="Q24" s="63" t="str">
        <f>IF(ISBLANK($J24),"",IF(AND($J24&lt;86,Q$8&lt;86),"Consistent",IF(AND(ABS(Q$8-$J24)&gt;V!T24,$J24&lt;86),"Discrepant","")))</f>
        <v/>
      </c>
      <c r="R24" s="35" t="str">
        <f t="shared" si="3"/>
        <v/>
      </c>
      <c r="S24" s="1"/>
      <c r="U24" s="2"/>
      <c r="V24" s="2"/>
      <c r="W24" s="2"/>
      <c r="Y24" s="39" t="str">
        <f t="shared" si="4"/>
        <v/>
      </c>
      <c r="Z24" s="40" t="str">
        <f t="shared" si="5"/>
        <v/>
      </c>
      <c r="AA24" s="41"/>
      <c r="AB24" s="53"/>
      <c r="AD24" s="36"/>
      <c r="AE24" s="58"/>
      <c r="AF24" s="2"/>
      <c r="AG24" s="2"/>
      <c r="AT24" s="1"/>
      <c r="AU24" s="1"/>
      <c r="AV24" s="1"/>
      <c r="AW24" s="1"/>
      <c r="AX24" s="1"/>
      <c r="AY24" s="1"/>
      <c r="AZ24" s="1"/>
      <c r="BA24" s="1"/>
      <c r="BB24" s="64" t="s">
        <v>46</v>
      </c>
      <c r="BC24" s="65">
        <v>9.1</v>
      </c>
      <c r="BD24" s="65"/>
      <c r="BE24" s="65"/>
      <c r="BF24" s="65" t="s">
        <v>46</v>
      </c>
      <c r="BG24" s="65">
        <v>10.4</v>
      </c>
      <c r="BH24" s="66"/>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6" customHeight="1" thickBot="1" x14ac:dyDescent="0.4">
      <c r="J25" s="93"/>
      <c r="K25" s="68" t="str">
        <f>V!C25</f>
        <v>DIS4</v>
      </c>
      <c r="L25" s="185" t="str">
        <f>V!B25</f>
        <v>Dyslexia Index Score 4-12+</v>
      </c>
      <c r="M25" s="185"/>
      <c r="N25" s="69" t="str">
        <f>IF(ISBLANK($J25),"",IF(AND($J25&lt;86,N$8&lt;86),"Consistent",IF(AND(ABS(N$8-$J25)&gt;V!Q25,$J25&lt;86),"Discrepant","")))</f>
        <v/>
      </c>
      <c r="O25" s="69" t="str">
        <f>IF(ISBLANK($J25),"",IF(AND($J25&lt;86,O$8&lt;86),"Consistent",IF(AND(ABS(O$8-$J25)&gt;V!R25,$J25&lt;86),"Discrepant","")))</f>
        <v/>
      </c>
      <c r="P25" s="69" t="str">
        <f>IF(ISBLANK($J25),"",IF(AND($J25&lt;86,P$8&lt;86),"Consistent",IF(AND(ABS(P$8-$J25)&gt;V!S25,$J25&lt;86),"Discrepant","")))</f>
        <v/>
      </c>
      <c r="Q25" s="69" t="str">
        <f>IF(ISBLANK($J25),"",IF(AND($J25&lt;86,Q$8&lt;86),"Consistent",IF(AND(ABS(Q$8-$J25)&gt;V!T25,$J25&lt;86),"Discrepant","")))</f>
        <v/>
      </c>
      <c r="R25" s="43" t="str">
        <f t="shared" si="3"/>
        <v/>
      </c>
      <c r="S25" s="1"/>
      <c r="U25" s="2"/>
      <c r="V25" s="2"/>
      <c r="W25" s="2"/>
      <c r="Y25" s="39" t="str">
        <f t="shared" si="4"/>
        <v/>
      </c>
      <c r="Z25" s="40" t="str">
        <f t="shared" si="5"/>
        <v/>
      </c>
      <c r="AA25" s="41"/>
      <c r="AB25" s="53"/>
      <c r="AD25" s="36" t="str">
        <f>IF(H9="Weakness",C9,"")</f>
        <v/>
      </c>
      <c r="AE25" s="36" t="str">
        <f>IF(H9="Weakness",D9,"")</f>
        <v/>
      </c>
      <c r="AF25" s="2"/>
      <c r="AG25" s="2"/>
      <c r="AT25" s="1"/>
      <c r="AU25" s="1"/>
      <c r="AV25" s="1"/>
      <c r="AW25" s="1"/>
      <c r="AX25" s="1"/>
      <c r="AY25" s="1"/>
      <c r="AZ25" s="1"/>
      <c r="BA25" s="1"/>
      <c r="BB25" s="64"/>
      <c r="BC25" s="65"/>
      <c r="BD25" s="65"/>
      <c r="BE25" s="65"/>
      <c r="BF25" s="65"/>
      <c r="BG25" s="65"/>
      <c r="BH25" s="66"/>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6" customHeight="1" x14ac:dyDescent="0.35">
      <c r="U26" s="2"/>
      <c r="V26" s="39" t="str">
        <f t="shared" ref="V26:V31" si="6">IF(AND(J24&gt;33,W26&lt;86),K24,"")</f>
        <v/>
      </c>
      <c r="W26" s="40" t="str">
        <f t="shared" ref="W26:W31" si="7">IF(ISBLANK(J24),"",IF(J24&gt;85,"",IF(OR(R24=1,R24=2,R24=3,R24=4,R24=5,J24&lt;85),J24,"")))</f>
        <v/>
      </c>
      <c r="Y26" s="39" t="str">
        <f t="shared" si="4"/>
        <v/>
      </c>
      <c r="Z26" s="40" t="str">
        <f t="shared" si="5"/>
        <v/>
      </c>
      <c r="AA26" s="41"/>
      <c r="AB26" s="53"/>
      <c r="AD26" s="36"/>
      <c r="AE26" s="58"/>
      <c r="AF26" s="2"/>
      <c r="AG26" s="2"/>
      <c r="AT26" s="1"/>
      <c r="AU26" s="1"/>
      <c r="AV26" s="1"/>
      <c r="AW26" s="1"/>
      <c r="AX26" s="1"/>
      <c r="AY26" s="1"/>
      <c r="AZ26" s="1"/>
      <c r="BA26" s="1"/>
      <c r="BB26" s="64"/>
      <c r="BC26" s="65">
        <f>(BC16+BC21)/2</f>
        <v>9.4</v>
      </c>
      <c r="BD26" s="65"/>
      <c r="BE26" s="65"/>
      <c r="BF26" s="65"/>
      <c r="BG26" s="65">
        <f>(BG16+BG21)/2</f>
        <v>10.7</v>
      </c>
      <c r="BH26" s="66"/>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6" customHeight="1" x14ac:dyDescent="0.35">
      <c r="U27" s="2"/>
      <c r="V27" s="39" t="str">
        <f t="shared" si="6"/>
        <v/>
      </c>
      <c r="W27" s="40" t="str">
        <f t="shared" si="7"/>
        <v/>
      </c>
      <c r="Y27" s="39" t="str">
        <f t="shared" si="4"/>
        <v/>
      </c>
      <c r="Z27" s="40" t="str">
        <f t="shared" si="5"/>
        <v/>
      </c>
      <c r="AA27" s="41"/>
      <c r="AD27" s="58"/>
      <c r="AE27" s="58"/>
      <c r="AT27" s="1"/>
      <c r="AU27" s="1"/>
      <c r="AV27" s="1"/>
      <c r="AW27" s="1"/>
      <c r="AX27" s="1"/>
      <c r="AY27" s="1"/>
      <c r="AZ27" s="1"/>
      <c r="BA27" s="1"/>
      <c r="BB27" s="64"/>
      <c r="BC27" s="65">
        <f t="shared" ref="BC27:BC28" si="8">(BC17+BC22)/2</f>
        <v>8.8000000000000007</v>
      </c>
      <c r="BD27" s="65"/>
      <c r="BE27" s="65"/>
      <c r="BF27" s="65"/>
      <c r="BG27" s="65">
        <f t="shared" ref="BG27:BG28" si="9">(BG17+BG22)/2</f>
        <v>9.6</v>
      </c>
      <c r="BH27" s="66"/>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6" customHeight="1" x14ac:dyDescent="0.35">
      <c r="U28" s="2"/>
      <c r="V28" s="39" t="str">
        <f t="shared" si="6"/>
        <v/>
      </c>
      <c r="W28" s="40" t="str">
        <f t="shared" si="7"/>
        <v/>
      </c>
      <c r="Y28" s="39" t="str">
        <f t="shared" si="4"/>
        <v/>
      </c>
      <c r="Z28" s="40" t="str">
        <f t="shared" si="5"/>
        <v/>
      </c>
      <c r="AA28" s="41"/>
      <c r="AB28" s="53"/>
      <c r="AD28" s="36" t="str">
        <f>IF(H8="Weakness",C8,"")</f>
        <v/>
      </c>
      <c r="AE28" s="36" t="str">
        <f>IF(H8="Weakness",D8,"")</f>
        <v/>
      </c>
      <c r="AT28" s="1"/>
      <c r="AU28" s="1"/>
      <c r="AV28" s="1"/>
      <c r="AW28" s="1"/>
      <c r="AX28" s="1"/>
      <c r="AY28" s="1"/>
      <c r="AZ28" s="1"/>
      <c r="BA28" s="1"/>
      <c r="BB28" s="64"/>
      <c r="BC28" s="65">
        <f t="shared" si="8"/>
        <v>8.75</v>
      </c>
      <c r="BD28" s="65"/>
      <c r="BE28" s="65"/>
      <c r="BF28" s="65"/>
      <c r="BG28" s="65">
        <f t="shared" si="9"/>
        <v>9.9499999999999993</v>
      </c>
      <c r="BH28" s="66"/>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33" customHeight="1" x14ac:dyDescent="0.35">
      <c r="U29" s="2"/>
      <c r="V29" s="39" t="str">
        <f t="shared" si="6"/>
        <v/>
      </c>
      <c r="W29" s="40" t="str">
        <f t="shared" si="7"/>
        <v/>
      </c>
      <c r="Y29" s="39" t="str">
        <f t="shared" si="4"/>
        <v/>
      </c>
      <c r="Z29" s="40" t="str">
        <f t="shared" si="5"/>
        <v/>
      </c>
      <c r="AA29" s="41"/>
      <c r="AB29" s="53"/>
      <c r="AD29" s="36"/>
      <c r="AE29" s="58"/>
      <c r="AT29" s="1"/>
      <c r="AU29" s="1"/>
      <c r="AV29" s="1"/>
      <c r="AW29" s="1"/>
      <c r="AX29" s="1"/>
      <c r="AY29" s="1"/>
      <c r="AZ29" s="1"/>
      <c r="BA29" s="1"/>
      <c r="BB29" s="64"/>
      <c r="BC29" s="65">
        <f>(BC19+BC24)/2</f>
        <v>9.25</v>
      </c>
      <c r="BD29" s="65"/>
      <c r="BE29" s="65"/>
      <c r="BF29" s="65"/>
      <c r="BG29" s="65">
        <f>(BG19+BG24)/2</f>
        <v>10.55</v>
      </c>
      <c r="BH29" s="66"/>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6" customHeight="1" x14ac:dyDescent="0.35">
      <c r="U30" s="2"/>
      <c r="V30" s="39" t="str">
        <f t="shared" si="6"/>
        <v/>
      </c>
      <c r="W30" s="40" t="str">
        <f t="shared" si="7"/>
        <v/>
      </c>
      <c r="Y30" s="39" t="str">
        <f t="shared" si="4"/>
        <v/>
      </c>
      <c r="Z30" s="40" t="str">
        <f t="shared" si="5"/>
        <v/>
      </c>
      <c r="AA30" s="41"/>
      <c r="AB30" s="53"/>
      <c r="AD30" s="36" t="str">
        <f>IF(H10="Weakness",C10,"")</f>
        <v/>
      </c>
      <c r="AE30" s="36" t="str">
        <f>IF(H10="Weakness",D10,"")</f>
        <v/>
      </c>
      <c r="AT30" s="1"/>
      <c r="AU30" s="1"/>
      <c r="AV30" s="1"/>
      <c r="AW30" s="1"/>
      <c r="AX30" s="1"/>
      <c r="AY30" s="1"/>
      <c r="AZ30" s="1"/>
      <c r="BA30" s="1"/>
      <c r="BB30" s="70"/>
      <c r="BC30" s="71"/>
      <c r="BD30" s="71"/>
      <c r="BE30" s="71"/>
      <c r="BF30" s="71"/>
      <c r="BG30" s="71"/>
      <c r="BH30" s="72"/>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6" customHeight="1" x14ac:dyDescent="0.35">
      <c r="J31" s="224"/>
      <c r="K31" s="224"/>
      <c r="L31" s="224"/>
      <c r="M31" s="224"/>
      <c r="S31" s="1"/>
      <c r="V31" s="39" t="str">
        <f t="shared" si="6"/>
        <v/>
      </c>
      <c r="W31" s="40" t="str">
        <f t="shared" si="7"/>
        <v/>
      </c>
      <c r="Y31" s="39" t="str">
        <f t="shared" si="4"/>
        <v/>
      </c>
      <c r="Z31" s="40" t="str">
        <f t="shared" si="5"/>
        <v/>
      </c>
      <c r="AA31" s="41"/>
      <c r="AB31" s="53"/>
      <c r="AC31" s="54"/>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6" customHeight="1" x14ac:dyDescent="0.35">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9:166" s="4" customFormat="1" ht="20.6" customHeight="1" x14ac:dyDescent="0.4">
      <c r="S33" s="1"/>
      <c r="U33" s="59" t="s">
        <v>78</v>
      </c>
      <c r="V33" s="59"/>
      <c r="W33" s="59"/>
      <c r="X33" s="59"/>
      <c r="Y33" s="59"/>
      <c r="Z33" s="59"/>
      <c r="AA33" s="41"/>
      <c r="AB33" s="2"/>
      <c r="AC33" s="51"/>
      <c r="AE33" s="8"/>
      <c r="AH33" s="57" t="s">
        <v>49</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9:166" s="4" customFormat="1" ht="20.6" customHeight="1" x14ac:dyDescent="0.35">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9:166" s="4" customFormat="1" ht="18" customHeight="1" x14ac:dyDescent="0.3">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9:166" s="4" customFormat="1" ht="7.2" hidden="1" customHeight="1" x14ac:dyDescent="0.35">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9:166" s="4" customFormat="1" ht="20.6" hidden="1" customHeight="1" x14ac:dyDescent="0.35">
      <c r="S37" s="1"/>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9:166" s="4" customFormat="1" ht="20.6" hidden="1" customHeight="1" x14ac:dyDescent="0.35">
      <c r="S38" s="1"/>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9:166" s="4" customFormat="1" ht="20.6" hidden="1" customHeight="1" x14ac:dyDescent="0.3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9:166" s="4" customFormat="1" ht="20.6" hidden="1" customHeight="1" x14ac:dyDescent="0.35">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9:166" s="4" customFormat="1" ht="20.6" hidden="1" customHeight="1" x14ac:dyDescent="0.3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9:166" s="4" customFormat="1" ht="20.6" hidden="1" customHeight="1" x14ac:dyDescent="0.3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9:166" s="4" customFormat="1" ht="20.6" hidden="1" customHeight="1" x14ac:dyDescent="0.3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9:166" s="4" customFormat="1" ht="20.6" hidden="1" customHeight="1" x14ac:dyDescent="0.3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9:166" s="4" customFormat="1" ht="20.6" hidden="1" customHeight="1" x14ac:dyDescent="0.3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9:166" s="4" customFormat="1" ht="20.6" hidden="1" customHeight="1" x14ac:dyDescent="0.3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9:166" s="4" customFormat="1" ht="20.6" hidden="1" customHeight="1" x14ac:dyDescent="0.3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9:166" s="4" customFormat="1" ht="20.6" hidden="1" customHeight="1" x14ac:dyDescent="0.3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6" hidden="1" customHeight="1" x14ac:dyDescent="0.3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6" hidden="1" customHeight="1" x14ac:dyDescent="0.3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6" hidden="1" customHeight="1" x14ac:dyDescent="0.3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6" hidden="1" customHeight="1" x14ac:dyDescent="0.3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6" hidden="1" customHeight="1" x14ac:dyDescent="0.3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6" hidden="1" customHeight="1" x14ac:dyDescent="0.35">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6" hidden="1" customHeight="1" x14ac:dyDescent="0.35">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6" hidden="1" customHeight="1" x14ac:dyDescent="0.35">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6" hidden="1" customHeight="1" x14ac:dyDescent="0.35">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6" hidden="1" customHeight="1" x14ac:dyDescent="0.35">
      <c r="O58" s="4"/>
      <c r="P58" s="4"/>
      <c r="Q58" s="4"/>
      <c r="R58" s="4"/>
      <c r="S58" s="4"/>
      <c r="T58" s="4"/>
      <c r="BF58" s="1"/>
      <c r="BG58" s="1"/>
      <c r="BH58" s="1"/>
    </row>
    <row r="59" spans="2:166" ht="20.6" hidden="1" customHeight="1" x14ac:dyDescent="0.35">
      <c r="O59" s="4"/>
      <c r="P59" s="4"/>
      <c r="Q59" s="4"/>
      <c r="R59" s="4"/>
      <c r="S59" s="4"/>
      <c r="T59" s="4"/>
      <c r="BF59" s="1"/>
      <c r="BG59" s="1"/>
      <c r="BH59" s="1"/>
    </row>
    <row r="60" spans="2:166" ht="20.6" hidden="1" customHeight="1" x14ac:dyDescent="0.35">
      <c r="O60" s="4"/>
      <c r="P60" s="4"/>
      <c r="Q60" s="4"/>
      <c r="R60" s="4"/>
      <c r="S60" s="4"/>
      <c r="T60" s="4"/>
      <c r="BF60" s="1"/>
      <c r="BG60" s="1"/>
      <c r="BH60" s="1"/>
    </row>
    <row r="61" spans="2:166" ht="20.6" hidden="1" customHeight="1" x14ac:dyDescent="0.35">
      <c r="O61" s="4"/>
      <c r="P61" s="4"/>
      <c r="Q61" s="4"/>
      <c r="R61" s="4"/>
      <c r="S61" s="4"/>
      <c r="T61" s="4"/>
      <c r="BF61" s="1"/>
      <c r="BG61" s="1"/>
      <c r="BH61" s="1"/>
    </row>
    <row r="62" spans="2:166" ht="20.6" hidden="1" customHeight="1" x14ac:dyDescent="0.35">
      <c r="O62" s="4"/>
      <c r="P62" s="4"/>
      <c r="Q62" s="4"/>
      <c r="R62" s="4"/>
      <c r="S62" s="4"/>
      <c r="T62" s="4"/>
      <c r="BF62" s="1"/>
      <c r="BG62" s="1"/>
      <c r="BH62" s="1"/>
    </row>
    <row r="63" spans="2:166" ht="20.6" hidden="1" customHeight="1" x14ac:dyDescent="0.35">
      <c r="O63" s="4"/>
      <c r="P63" s="4"/>
      <c r="Q63" s="4"/>
      <c r="R63" s="4"/>
      <c r="S63" s="4"/>
      <c r="T63" s="4"/>
      <c r="Z63" s="4"/>
      <c r="AA63" s="4"/>
      <c r="AB63" s="4"/>
      <c r="AC63" s="4"/>
      <c r="AD63" s="4"/>
      <c r="AE63" s="4"/>
      <c r="AF63" s="4"/>
      <c r="AG63" s="4"/>
      <c r="AH63" s="4"/>
      <c r="AI63" s="4"/>
      <c r="AJ63" s="4"/>
      <c r="AK63" s="4"/>
      <c r="BF63" s="1"/>
      <c r="BG63" s="1"/>
      <c r="BH63" s="1"/>
    </row>
    <row r="64" spans="2:166" ht="20.6" hidden="1" customHeight="1" x14ac:dyDescent="0.35">
      <c r="O64" s="4"/>
      <c r="P64" s="4"/>
      <c r="Q64" s="4"/>
      <c r="R64" s="4"/>
      <c r="S64" s="4"/>
      <c r="T64" s="4"/>
      <c r="Z64" s="4"/>
      <c r="AA64" s="4"/>
      <c r="AB64" s="4"/>
      <c r="AC64" s="4"/>
      <c r="AD64" s="4"/>
      <c r="AE64" s="4"/>
      <c r="AF64" s="4"/>
      <c r="AG64" s="4"/>
      <c r="AH64" s="4"/>
      <c r="AI64" s="4"/>
      <c r="AJ64" s="4"/>
      <c r="AK64" s="4"/>
      <c r="BF64" s="1"/>
      <c r="BG64" s="1"/>
      <c r="BH64" s="1"/>
    </row>
    <row r="65" spans="2:37" s="1" customFormat="1" ht="20.6" hidden="1" customHeight="1" x14ac:dyDescent="0.3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6" hidden="1" customHeight="1" x14ac:dyDescent="0.3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6" hidden="1" customHeight="1" x14ac:dyDescent="0.3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6" hidden="1" customHeight="1" x14ac:dyDescent="0.3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6" hidden="1" customHeight="1" x14ac:dyDescent="0.3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6" hidden="1" customHeight="1" x14ac:dyDescent="0.3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6" hidden="1" customHeight="1" x14ac:dyDescent="0.3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6" hidden="1" customHeight="1" x14ac:dyDescent="0.3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6" hidden="1" customHeight="1" x14ac:dyDescent="0.3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6" hidden="1" customHeight="1" x14ac:dyDescent="0.3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6" hidden="1" customHeight="1" x14ac:dyDescent="0.3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6" hidden="1" customHeight="1" x14ac:dyDescent="0.35">
      <c r="B76" s="2"/>
      <c r="J76" s="2"/>
      <c r="K76" s="2"/>
      <c r="L76" s="2"/>
      <c r="M76" s="2"/>
      <c r="N76" s="2"/>
      <c r="O76" s="4"/>
      <c r="P76" s="4"/>
      <c r="Q76" s="4"/>
      <c r="R76" s="4"/>
      <c r="S76" s="4"/>
      <c r="T76" s="4"/>
      <c r="U76" s="6"/>
      <c r="V76" s="8"/>
      <c r="W76" s="8"/>
      <c r="X76" s="2"/>
      <c r="Y76" s="2"/>
      <c r="Z76" s="2"/>
      <c r="AA76" s="2"/>
      <c r="AB76" s="2"/>
      <c r="AC76" s="2"/>
    </row>
    <row r="77" spans="2:37" s="1" customFormat="1" ht="20.6" hidden="1" customHeight="1" x14ac:dyDescent="0.35">
      <c r="B77" s="2"/>
      <c r="J77" s="2"/>
      <c r="K77" s="2"/>
      <c r="L77" s="2"/>
      <c r="M77" s="2"/>
      <c r="N77" s="2"/>
      <c r="O77" s="4"/>
      <c r="P77" s="4"/>
      <c r="Q77" s="4"/>
      <c r="R77" s="4"/>
      <c r="S77" s="4"/>
      <c r="T77" s="4"/>
      <c r="U77" s="6"/>
      <c r="V77" s="8"/>
      <c r="W77" s="8"/>
      <c r="X77" s="2"/>
      <c r="Y77" s="2"/>
      <c r="Z77" s="2"/>
      <c r="AA77" s="2"/>
      <c r="AB77" s="2"/>
      <c r="AC77" s="2"/>
    </row>
    <row r="78" spans="2:37" s="1" customFormat="1" ht="20.6" hidden="1" customHeight="1" x14ac:dyDescent="0.35">
      <c r="B78" s="2"/>
      <c r="J78" s="2"/>
      <c r="K78" s="2"/>
      <c r="L78" s="2"/>
      <c r="M78" s="2"/>
      <c r="N78" s="2"/>
      <c r="O78" s="4"/>
      <c r="P78" s="4"/>
      <c r="Q78" s="4"/>
      <c r="R78" s="4"/>
      <c r="S78" s="4"/>
      <c r="T78" s="4"/>
      <c r="U78" s="6"/>
      <c r="V78" s="8"/>
      <c r="W78" s="8"/>
      <c r="X78" s="2"/>
      <c r="Y78" s="2"/>
      <c r="Z78" s="2"/>
      <c r="AA78" s="2"/>
      <c r="AB78" s="2"/>
      <c r="AC78" s="2"/>
    </row>
    <row r="79" spans="2:37" s="1" customFormat="1" ht="20.6" hidden="1" customHeight="1" x14ac:dyDescent="0.35">
      <c r="B79" s="2"/>
      <c r="J79" s="2"/>
      <c r="K79" s="2"/>
      <c r="L79" s="2"/>
      <c r="M79" s="2"/>
      <c r="N79" s="2"/>
      <c r="O79" s="4"/>
      <c r="P79" s="4"/>
      <c r="Q79" s="4"/>
      <c r="R79" s="4"/>
      <c r="S79" s="4"/>
      <c r="T79" s="4"/>
      <c r="U79" s="6"/>
      <c r="V79" s="8"/>
      <c r="W79" s="8"/>
      <c r="X79" s="2"/>
      <c r="Y79" s="2"/>
      <c r="Z79" s="2"/>
      <c r="AA79" s="2"/>
      <c r="AB79" s="2"/>
      <c r="AC79" s="2"/>
    </row>
    <row r="80" spans="2:37" s="1" customFormat="1" ht="20.6" hidden="1" customHeight="1" x14ac:dyDescent="0.35">
      <c r="B80" s="2"/>
      <c r="J80" s="2"/>
      <c r="K80" s="2"/>
      <c r="L80" s="2"/>
      <c r="M80" s="2"/>
      <c r="N80" s="2"/>
      <c r="O80" s="4"/>
      <c r="P80" s="4"/>
      <c r="Q80" s="4"/>
      <c r="R80" s="4"/>
      <c r="S80" s="4"/>
      <c r="T80" s="4"/>
      <c r="U80" s="6"/>
      <c r="V80" s="8"/>
      <c r="W80" s="8"/>
      <c r="X80" s="2"/>
      <c r="Y80" s="2"/>
      <c r="Z80" s="2"/>
      <c r="AA80" s="2"/>
      <c r="AB80" s="2"/>
      <c r="AC80" s="2"/>
    </row>
    <row r="81" spans="2:37" s="1" customFormat="1" ht="20.6" hidden="1" customHeight="1" x14ac:dyDescent="0.3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6" hidden="1" customHeight="1" x14ac:dyDescent="0.3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6" hidden="1" customHeight="1" x14ac:dyDescent="0.3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6" hidden="1" customHeight="1" x14ac:dyDescent="0.3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6" hidden="1" customHeight="1" x14ac:dyDescent="0.3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6" hidden="1" customHeight="1" x14ac:dyDescent="0.3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6" hidden="1" customHeight="1" x14ac:dyDescent="0.3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6" hidden="1" customHeight="1" x14ac:dyDescent="0.3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6" hidden="1" customHeight="1" x14ac:dyDescent="0.3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6" hidden="1" customHeight="1" x14ac:dyDescent="0.3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6" hidden="1" customHeight="1" x14ac:dyDescent="0.3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6" hidden="1" customHeight="1" x14ac:dyDescent="0.3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6" hidden="1" customHeight="1" x14ac:dyDescent="0.3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6" hidden="1" customHeight="1" x14ac:dyDescent="0.35">
      <c r="B94" s="2"/>
      <c r="J94" s="2"/>
      <c r="K94" s="2"/>
      <c r="L94" s="2"/>
      <c r="M94" s="2"/>
      <c r="N94" s="2"/>
      <c r="O94" s="4"/>
      <c r="P94" s="4"/>
      <c r="Q94" s="4"/>
      <c r="R94" s="4"/>
      <c r="S94" s="4"/>
      <c r="T94" s="4"/>
      <c r="U94" s="6"/>
      <c r="V94" s="8"/>
      <c r="W94" s="8"/>
      <c r="X94" s="2"/>
      <c r="Y94" s="2"/>
      <c r="Z94" s="2"/>
      <c r="AA94" s="2"/>
      <c r="AB94" s="2"/>
      <c r="AC94" s="2"/>
    </row>
    <row r="95" spans="2:37" s="1" customFormat="1" ht="20.6" hidden="1" customHeight="1" x14ac:dyDescent="0.35">
      <c r="B95" s="2"/>
      <c r="J95" s="2"/>
      <c r="K95" s="2"/>
      <c r="L95" s="2"/>
      <c r="M95" s="2"/>
      <c r="N95" s="2"/>
      <c r="O95" s="4"/>
      <c r="P95" s="4"/>
      <c r="Q95" s="4"/>
      <c r="R95" s="4"/>
      <c r="S95" s="4"/>
      <c r="T95" s="4"/>
      <c r="U95" s="6"/>
      <c r="V95" s="8"/>
      <c r="W95" s="8"/>
      <c r="X95" s="2"/>
      <c r="Y95" s="2"/>
      <c r="Z95" s="2"/>
      <c r="AA95" s="2"/>
      <c r="AB95" s="2"/>
      <c r="AC95" s="2"/>
    </row>
    <row r="96" spans="2:37" s="1" customFormat="1" ht="20.6" hidden="1" customHeight="1" x14ac:dyDescent="0.35">
      <c r="B96" s="2"/>
      <c r="J96" s="2"/>
      <c r="K96" s="2"/>
      <c r="L96" s="2"/>
      <c r="M96" s="2"/>
      <c r="N96" s="2"/>
      <c r="O96" s="4"/>
      <c r="P96" s="4"/>
      <c r="Q96" s="4"/>
      <c r="R96" s="4"/>
      <c r="S96" s="4"/>
      <c r="T96" s="4"/>
      <c r="U96" s="6"/>
      <c r="V96" s="8"/>
      <c r="W96" s="8"/>
      <c r="X96" s="2"/>
      <c r="Y96" s="2"/>
      <c r="Z96" s="2"/>
      <c r="AA96" s="2"/>
      <c r="AB96" s="2"/>
      <c r="AC96" s="2"/>
    </row>
    <row r="97" spans="2:37" s="1" customFormat="1" ht="20.6" hidden="1" customHeight="1" x14ac:dyDescent="0.35">
      <c r="B97" s="2"/>
      <c r="J97" s="2"/>
      <c r="K97" s="2"/>
      <c r="L97" s="2"/>
      <c r="M97" s="2"/>
      <c r="N97" s="2"/>
      <c r="O97" s="4"/>
      <c r="P97" s="4"/>
      <c r="Q97" s="4"/>
      <c r="R97" s="4"/>
      <c r="S97" s="4"/>
      <c r="T97" s="4"/>
      <c r="U97" s="6"/>
      <c r="V97" s="8"/>
      <c r="W97" s="8"/>
      <c r="X97" s="2"/>
      <c r="Y97" s="2"/>
      <c r="Z97" s="2"/>
      <c r="AA97" s="2"/>
      <c r="AB97" s="2"/>
      <c r="AC97" s="2"/>
    </row>
    <row r="98" spans="2:37" s="1" customFormat="1" ht="20.6" hidden="1" customHeight="1" x14ac:dyDescent="0.35">
      <c r="B98" s="2"/>
      <c r="J98" s="2"/>
      <c r="K98" s="2"/>
      <c r="L98" s="2"/>
      <c r="M98" s="2"/>
      <c r="N98" s="2"/>
      <c r="O98" s="4"/>
      <c r="P98" s="4"/>
      <c r="Q98" s="4"/>
      <c r="R98" s="4"/>
      <c r="S98" s="4"/>
      <c r="T98" s="4"/>
      <c r="U98" s="6"/>
      <c r="V98" s="8"/>
      <c r="W98" s="8"/>
      <c r="X98" s="2"/>
      <c r="Y98" s="2"/>
      <c r="Z98" s="2"/>
      <c r="AA98" s="2"/>
      <c r="AB98" s="2"/>
      <c r="AC98" s="2"/>
    </row>
    <row r="99" spans="2:37" s="1" customFormat="1" ht="20.6" hidden="1" customHeight="1" x14ac:dyDescent="0.3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6" hidden="1" customHeight="1" x14ac:dyDescent="0.3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6" hidden="1" customHeight="1" x14ac:dyDescent="0.3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6" hidden="1" customHeight="1" x14ac:dyDescent="0.3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6" hidden="1" customHeight="1" x14ac:dyDescent="0.3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6" hidden="1" customHeight="1" x14ac:dyDescent="0.3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6" hidden="1" customHeight="1" x14ac:dyDescent="0.3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6" hidden="1" customHeight="1" x14ac:dyDescent="0.3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6" hidden="1" customHeight="1" x14ac:dyDescent="0.3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6" hidden="1" customHeight="1" x14ac:dyDescent="0.3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6" hidden="1" customHeight="1" x14ac:dyDescent="0.3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6" hidden="1" customHeight="1" x14ac:dyDescent="0.3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6" hidden="1" customHeight="1" x14ac:dyDescent="0.3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6" hidden="1" customHeight="1" x14ac:dyDescent="0.35">
      <c r="B112" s="2"/>
      <c r="J112" s="2"/>
      <c r="K112" s="2"/>
      <c r="L112" s="2"/>
      <c r="M112" s="2"/>
      <c r="N112" s="2"/>
      <c r="O112" s="4"/>
      <c r="P112" s="4"/>
      <c r="Q112" s="4"/>
      <c r="R112" s="4"/>
      <c r="S112" s="4"/>
      <c r="T112" s="4"/>
      <c r="U112" s="6"/>
      <c r="V112" s="8"/>
      <c r="W112" s="8"/>
      <c r="X112" s="2"/>
      <c r="Y112" s="2"/>
      <c r="Z112" s="2"/>
      <c r="AA112" s="2"/>
      <c r="AB112" s="2"/>
      <c r="AC112" s="2"/>
    </row>
    <row r="113" spans="2:37" s="1" customFormat="1" ht="20.6" hidden="1" customHeight="1" x14ac:dyDescent="0.35">
      <c r="B113" s="2"/>
      <c r="J113" s="2"/>
      <c r="K113" s="2"/>
      <c r="L113" s="2"/>
      <c r="M113" s="2"/>
      <c r="N113" s="2"/>
      <c r="O113" s="4"/>
      <c r="P113" s="4"/>
      <c r="Q113" s="4"/>
      <c r="R113" s="4"/>
      <c r="S113" s="4"/>
      <c r="T113" s="4"/>
      <c r="U113" s="6"/>
      <c r="V113" s="8"/>
      <c r="W113" s="8"/>
      <c r="X113" s="2"/>
      <c r="Y113" s="2"/>
      <c r="Z113" s="2"/>
      <c r="AA113" s="2"/>
      <c r="AB113" s="2"/>
      <c r="AC113" s="2"/>
    </row>
    <row r="114" spans="2:37" s="1" customFormat="1" ht="20.6" hidden="1" customHeight="1" x14ac:dyDescent="0.35">
      <c r="B114" s="2"/>
      <c r="J114" s="2"/>
      <c r="K114" s="2"/>
      <c r="L114" s="2"/>
      <c r="M114" s="2"/>
      <c r="N114" s="2"/>
      <c r="O114" s="4"/>
      <c r="P114" s="4"/>
      <c r="Q114" s="4"/>
      <c r="R114" s="4"/>
      <c r="S114" s="4"/>
      <c r="T114" s="4"/>
      <c r="U114" s="6"/>
      <c r="V114" s="8"/>
      <c r="W114" s="8"/>
      <c r="X114" s="2"/>
      <c r="Y114" s="2"/>
      <c r="Z114" s="2"/>
      <c r="AA114" s="2"/>
      <c r="AB114" s="2"/>
      <c r="AC114" s="2"/>
    </row>
    <row r="115" spans="2:37" s="1" customFormat="1" ht="20.6" hidden="1" customHeight="1" x14ac:dyDescent="0.35">
      <c r="B115" s="2"/>
      <c r="J115" s="2"/>
      <c r="K115" s="2"/>
      <c r="L115" s="2"/>
      <c r="M115" s="2"/>
      <c r="N115" s="2"/>
      <c r="O115" s="4"/>
      <c r="P115" s="4"/>
      <c r="Q115" s="4"/>
      <c r="R115" s="4"/>
      <c r="S115" s="4"/>
      <c r="T115" s="4"/>
      <c r="U115" s="6"/>
      <c r="V115" s="8"/>
      <c r="W115" s="8"/>
      <c r="X115" s="2"/>
      <c r="Y115" s="2"/>
      <c r="Z115" s="2"/>
      <c r="AA115" s="2"/>
      <c r="AB115" s="2"/>
      <c r="AC115" s="2"/>
    </row>
    <row r="116" spans="2:37" s="1" customFormat="1" ht="20.6" hidden="1" customHeight="1" x14ac:dyDescent="0.35">
      <c r="B116" s="2"/>
      <c r="J116" s="2"/>
      <c r="K116" s="2"/>
      <c r="L116" s="2"/>
      <c r="M116" s="2"/>
      <c r="N116" s="2"/>
      <c r="O116" s="4"/>
      <c r="P116" s="4"/>
      <c r="Q116" s="4"/>
      <c r="R116" s="4"/>
      <c r="S116" s="4"/>
      <c r="T116" s="4"/>
      <c r="U116" s="6"/>
      <c r="V116" s="8"/>
      <c r="W116" s="8"/>
      <c r="X116" s="2"/>
      <c r="Y116" s="2"/>
      <c r="Z116" s="2"/>
      <c r="AA116" s="2"/>
      <c r="AB116" s="2"/>
      <c r="AC116" s="2"/>
    </row>
    <row r="117" spans="2:37" s="1" customFormat="1" ht="20.6" hidden="1" customHeight="1" x14ac:dyDescent="0.3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6" hidden="1" customHeight="1" x14ac:dyDescent="0.3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6" hidden="1" customHeight="1" x14ac:dyDescent="0.3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6" hidden="1" customHeight="1" x14ac:dyDescent="0.3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6" hidden="1" customHeight="1" x14ac:dyDescent="0.3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6" hidden="1" customHeight="1" x14ac:dyDescent="0.3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6" hidden="1" customHeight="1" x14ac:dyDescent="0.3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6" hidden="1" customHeight="1" x14ac:dyDescent="0.3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6" hidden="1" customHeight="1" x14ac:dyDescent="0.3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6" hidden="1" customHeight="1" x14ac:dyDescent="0.3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6" hidden="1" customHeight="1" x14ac:dyDescent="0.3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6" hidden="1" customHeight="1" x14ac:dyDescent="0.3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6" hidden="1" customHeight="1" x14ac:dyDescent="0.3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6" hidden="1" customHeight="1" x14ac:dyDescent="0.35">
      <c r="B130" s="2"/>
      <c r="J130" s="2"/>
      <c r="K130" s="2"/>
      <c r="L130" s="2"/>
      <c r="M130" s="2"/>
      <c r="N130" s="2"/>
      <c r="O130" s="4"/>
      <c r="P130" s="4"/>
      <c r="Q130" s="4"/>
      <c r="R130" s="4"/>
      <c r="S130" s="4"/>
      <c r="T130" s="4"/>
      <c r="U130" s="6"/>
      <c r="V130" s="8"/>
      <c r="W130" s="8"/>
      <c r="X130" s="2"/>
      <c r="Y130" s="2"/>
      <c r="Z130" s="2"/>
      <c r="AA130" s="2"/>
      <c r="AB130" s="2"/>
      <c r="AC130" s="2"/>
    </row>
    <row r="131" spans="2:37" s="1" customFormat="1" ht="20.6" hidden="1" customHeight="1" x14ac:dyDescent="0.35">
      <c r="B131" s="2"/>
      <c r="J131" s="2"/>
      <c r="K131" s="2"/>
      <c r="L131" s="2"/>
      <c r="M131" s="2"/>
      <c r="N131" s="2"/>
      <c r="O131" s="4"/>
      <c r="P131" s="4"/>
      <c r="Q131" s="4"/>
      <c r="R131" s="4"/>
      <c r="S131" s="4"/>
      <c r="T131" s="4"/>
      <c r="U131" s="6"/>
      <c r="V131" s="8"/>
      <c r="W131" s="8"/>
      <c r="X131" s="2"/>
      <c r="Y131" s="2"/>
      <c r="Z131" s="2"/>
      <c r="AA131" s="2"/>
      <c r="AB131" s="2"/>
      <c r="AC131" s="2"/>
    </row>
    <row r="132" spans="2:37" s="1" customFormat="1" ht="20.6" hidden="1" customHeight="1" x14ac:dyDescent="0.35">
      <c r="B132" s="2"/>
      <c r="J132" s="2"/>
      <c r="K132" s="2"/>
      <c r="L132" s="2"/>
      <c r="M132" s="2"/>
      <c r="N132" s="2"/>
      <c r="O132" s="4"/>
      <c r="P132" s="4"/>
      <c r="Q132" s="4"/>
      <c r="R132" s="4"/>
      <c r="S132" s="4"/>
      <c r="T132" s="4"/>
      <c r="U132" s="6"/>
      <c r="V132" s="8"/>
      <c r="W132" s="8"/>
      <c r="X132" s="2"/>
      <c r="Y132" s="2"/>
      <c r="Z132" s="2"/>
      <c r="AA132" s="2"/>
      <c r="AB132" s="2"/>
      <c r="AC132" s="2"/>
    </row>
    <row r="133" spans="2:37" s="1" customFormat="1" ht="20.6" hidden="1" customHeight="1" x14ac:dyDescent="0.35">
      <c r="B133" s="2"/>
      <c r="J133" s="2"/>
      <c r="K133" s="2"/>
      <c r="L133" s="2"/>
      <c r="M133" s="2"/>
      <c r="N133" s="2"/>
      <c r="O133" s="4"/>
      <c r="P133" s="4"/>
      <c r="Q133" s="4"/>
      <c r="R133" s="4"/>
      <c r="S133" s="4"/>
      <c r="T133" s="4"/>
      <c r="U133" s="6"/>
      <c r="V133" s="8"/>
      <c r="W133" s="8"/>
      <c r="X133" s="2"/>
      <c r="Y133" s="2"/>
      <c r="Z133" s="2"/>
      <c r="AA133" s="2"/>
      <c r="AB133" s="2"/>
      <c r="AC133" s="2"/>
    </row>
    <row r="134" spans="2:37" s="1" customFormat="1" ht="20.6" hidden="1" customHeight="1" x14ac:dyDescent="0.35">
      <c r="B134" s="2"/>
      <c r="J134" s="2"/>
      <c r="K134" s="2"/>
      <c r="L134" s="2"/>
      <c r="M134" s="2"/>
      <c r="N134" s="2"/>
      <c r="O134" s="4"/>
      <c r="P134" s="4"/>
      <c r="Q134" s="4"/>
      <c r="R134" s="4"/>
      <c r="S134" s="4"/>
      <c r="T134" s="4"/>
      <c r="U134" s="6"/>
      <c r="V134" s="8"/>
      <c r="W134" s="8"/>
      <c r="X134" s="2"/>
      <c r="Y134" s="2"/>
      <c r="Z134" s="2"/>
      <c r="AA134" s="2"/>
      <c r="AB134" s="2"/>
      <c r="AC134" s="2"/>
    </row>
    <row r="135" spans="2:37" s="1" customFormat="1" ht="20.6" hidden="1" customHeight="1" x14ac:dyDescent="0.3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6" hidden="1" customHeight="1" x14ac:dyDescent="0.3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6" hidden="1" customHeight="1" x14ac:dyDescent="0.3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6" hidden="1" customHeight="1" x14ac:dyDescent="0.3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6" hidden="1" customHeight="1" x14ac:dyDescent="0.3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6" hidden="1" customHeight="1" x14ac:dyDescent="0.3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6" hidden="1" customHeight="1" x14ac:dyDescent="0.3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6" hidden="1" customHeight="1" x14ac:dyDescent="0.3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6" hidden="1" customHeight="1" x14ac:dyDescent="0.3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6" hidden="1" customHeight="1" x14ac:dyDescent="0.3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6" hidden="1" customHeight="1" x14ac:dyDescent="0.3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6" hidden="1" customHeight="1" x14ac:dyDescent="0.3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6" hidden="1" customHeight="1" x14ac:dyDescent="0.3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6" hidden="1" customHeight="1" x14ac:dyDescent="0.35">
      <c r="B148" s="2"/>
      <c r="J148" s="2"/>
      <c r="K148" s="2"/>
      <c r="L148" s="2"/>
      <c r="M148" s="2"/>
      <c r="N148" s="2"/>
      <c r="O148" s="4"/>
      <c r="P148" s="4"/>
      <c r="Q148" s="4"/>
      <c r="R148" s="4"/>
      <c r="S148" s="4"/>
      <c r="T148" s="4"/>
      <c r="U148" s="6"/>
      <c r="V148" s="8"/>
      <c r="W148" s="8"/>
      <c r="X148" s="2"/>
      <c r="Y148" s="2"/>
      <c r="Z148" s="2"/>
      <c r="AA148" s="2"/>
      <c r="AB148" s="2"/>
      <c r="AC148" s="2"/>
    </row>
    <row r="149" spans="2:37" s="1" customFormat="1" ht="20.6" hidden="1" customHeight="1" x14ac:dyDescent="0.35">
      <c r="B149" s="2"/>
      <c r="J149" s="2"/>
      <c r="K149" s="2"/>
      <c r="L149" s="2"/>
      <c r="M149" s="2"/>
      <c r="N149" s="2"/>
      <c r="O149" s="4"/>
      <c r="P149" s="4"/>
      <c r="Q149" s="4"/>
      <c r="R149" s="4"/>
      <c r="S149" s="4"/>
      <c r="T149" s="4"/>
      <c r="U149" s="6"/>
      <c r="V149" s="8"/>
      <c r="W149" s="8"/>
      <c r="X149" s="2"/>
      <c r="Y149" s="2"/>
      <c r="Z149" s="2"/>
      <c r="AA149" s="2"/>
      <c r="AB149" s="2"/>
      <c r="AC149" s="2"/>
    </row>
    <row r="150" spans="2:37" s="1" customFormat="1" ht="20.6" hidden="1" customHeight="1" x14ac:dyDescent="0.35">
      <c r="B150" s="2"/>
      <c r="J150" s="2"/>
      <c r="K150" s="2"/>
      <c r="L150" s="2"/>
      <c r="M150" s="2"/>
      <c r="N150" s="2"/>
      <c r="O150" s="4"/>
      <c r="P150" s="4"/>
      <c r="Q150" s="4"/>
      <c r="R150" s="4"/>
      <c r="S150" s="4"/>
      <c r="T150" s="4"/>
      <c r="U150" s="6"/>
      <c r="V150" s="8"/>
      <c r="W150" s="8"/>
      <c r="X150" s="2"/>
      <c r="Y150" s="2"/>
      <c r="Z150" s="2"/>
      <c r="AA150" s="2"/>
      <c r="AB150" s="2"/>
      <c r="AC150" s="2"/>
    </row>
    <row r="151" spans="2:37" s="1" customFormat="1" ht="20.6" hidden="1" customHeight="1" x14ac:dyDescent="0.35">
      <c r="B151" s="2"/>
      <c r="J151" s="2"/>
      <c r="K151" s="2"/>
      <c r="L151" s="2"/>
      <c r="M151" s="2"/>
      <c r="N151" s="2"/>
      <c r="O151" s="4"/>
      <c r="P151" s="4"/>
      <c r="Q151" s="4"/>
      <c r="R151" s="4"/>
      <c r="S151" s="4"/>
      <c r="T151" s="4"/>
      <c r="U151" s="6"/>
      <c r="V151" s="8"/>
      <c r="W151" s="8"/>
      <c r="X151" s="2"/>
      <c r="Y151" s="2"/>
      <c r="Z151" s="2"/>
      <c r="AA151" s="2"/>
      <c r="AB151" s="2"/>
      <c r="AC151" s="2"/>
    </row>
    <row r="152" spans="2:37" s="1" customFormat="1" ht="20.6" hidden="1" customHeight="1" x14ac:dyDescent="0.35">
      <c r="B152" s="2"/>
      <c r="J152" s="2"/>
      <c r="K152" s="2"/>
      <c r="L152" s="2"/>
      <c r="M152" s="2"/>
      <c r="N152" s="2"/>
      <c r="O152" s="4"/>
      <c r="P152" s="4"/>
      <c r="Q152" s="4"/>
      <c r="R152" s="4"/>
      <c r="S152" s="4"/>
      <c r="T152" s="4"/>
      <c r="U152" s="6"/>
      <c r="V152" s="8"/>
      <c r="W152" s="8"/>
      <c r="X152" s="2"/>
      <c r="Y152" s="2"/>
      <c r="Z152" s="2"/>
      <c r="AA152" s="2"/>
      <c r="AB152" s="2"/>
      <c r="AC152" s="2"/>
    </row>
    <row r="153" spans="2:37" s="1" customFormat="1" ht="20.6" hidden="1" customHeight="1" x14ac:dyDescent="0.3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6" hidden="1" customHeight="1" x14ac:dyDescent="0.3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6" hidden="1" customHeight="1" x14ac:dyDescent="0.3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6" hidden="1" customHeight="1" x14ac:dyDescent="0.3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6" hidden="1" customHeight="1" x14ac:dyDescent="0.3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6" hidden="1" customHeight="1" x14ac:dyDescent="0.3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6" hidden="1" customHeight="1" x14ac:dyDescent="0.3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6" hidden="1" customHeight="1" x14ac:dyDescent="0.3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15:60" ht="20.6" hidden="1" customHeight="1" x14ac:dyDescent="0.35">
      <c r="O161" s="4"/>
      <c r="P161" s="4"/>
      <c r="Q161" s="4"/>
      <c r="R161" s="4"/>
      <c r="S161" s="4"/>
      <c r="T161" s="4"/>
      <c r="Z161" s="4"/>
      <c r="AA161" s="4"/>
      <c r="AB161" s="4"/>
      <c r="AC161" s="4"/>
      <c r="AD161" s="4"/>
      <c r="AE161" s="4"/>
      <c r="AF161" s="4"/>
      <c r="AG161" s="4"/>
      <c r="AH161" s="4"/>
      <c r="AI161" s="4"/>
      <c r="AJ161" s="4"/>
      <c r="AK161" s="4"/>
      <c r="BF161" s="1"/>
      <c r="BG161" s="1"/>
      <c r="BH161" s="1"/>
    </row>
    <row r="162" spans="15:60" ht="20.6" hidden="1" customHeight="1" x14ac:dyDescent="0.35">
      <c r="O162" s="4"/>
      <c r="P162" s="4"/>
      <c r="Q162" s="4"/>
      <c r="R162" s="4"/>
      <c r="S162" s="4"/>
      <c r="T162" s="4"/>
      <c r="Z162" s="4"/>
      <c r="AA162" s="4"/>
      <c r="AB162" s="4"/>
      <c r="AC162" s="4"/>
      <c r="AD162" s="4"/>
      <c r="AE162" s="4"/>
      <c r="AF162" s="4"/>
      <c r="AG162" s="4"/>
      <c r="AH162" s="4"/>
      <c r="AI162" s="4"/>
      <c r="AJ162" s="4"/>
      <c r="AK162" s="4"/>
      <c r="BF162" s="1"/>
      <c r="BG162" s="1"/>
      <c r="BH162" s="1"/>
    </row>
    <row r="163" spans="15:60" ht="20.6" hidden="1" customHeight="1" x14ac:dyDescent="0.35">
      <c r="O163" s="4"/>
      <c r="P163" s="4"/>
      <c r="Q163" s="4"/>
      <c r="R163" s="4"/>
      <c r="S163" s="4"/>
      <c r="T163" s="4"/>
      <c r="Z163" s="4"/>
      <c r="AA163" s="4"/>
      <c r="AB163" s="4"/>
      <c r="AC163" s="4"/>
      <c r="AD163" s="4"/>
      <c r="AE163" s="4"/>
      <c r="AF163" s="4"/>
      <c r="AG163" s="4"/>
      <c r="AH163" s="4"/>
      <c r="AI163" s="4"/>
      <c r="AJ163" s="4"/>
      <c r="AK163" s="4"/>
      <c r="BF163" s="1"/>
      <c r="BG163" s="1"/>
      <c r="BH163" s="1"/>
    </row>
    <row r="164" spans="15:60" ht="20.6" hidden="1" customHeight="1" x14ac:dyDescent="0.35">
      <c r="O164" s="4"/>
      <c r="P164" s="4"/>
      <c r="Q164" s="4"/>
      <c r="R164" s="4"/>
      <c r="S164" s="4"/>
      <c r="T164" s="4"/>
      <c r="Z164" s="4"/>
      <c r="AA164" s="4"/>
      <c r="AB164" s="4"/>
      <c r="AC164" s="4"/>
      <c r="AD164" s="4"/>
      <c r="AE164" s="4"/>
      <c r="AF164" s="4"/>
      <c r="AG164" s="4"/>
      <c r="AH164" s="4"/>
      <c r="AI164" s="4"/>
      <c r="AJ164" s="4"/>
      <c r="AK164" s="4"/>
      <c r="BF164" s="1"/>
      <c r="BG164" s="1"/>
      <c r="BH164" s="1"/>
    </row>
    <row r="165" spans="15:60" ht="20.6" hidden="1" customHeight="1" x14ac:dyDescent="0.35">
      <c r="O165" s="4"/>
      <c r="P165" s="4"/>
      <c r="Q165" s="4"/>
      <c r="R165" s="4"/>
      <c r="S165" s="4"/>
      <c r="T165" s="4"/>
      <c r="Z165" s="4"/>
      <c r="AA165" s="4"/>
      <c r="AB165" s="4"/>
      <c r="AC165" s="4"/>
      <c r="AD165" s="4"/>
      <c r="AE165" s="4"/>
      <c r="AF165" s="4"/>
      <c r="AG165" s="4"/>
      <c r="AH165" s="4"/>
      <c r="AI165" s="4"/>
      <c r="AJ165" s="4"/>
      <c r="AK165" s="4"/>
      <c r="BF165" s="1"/>
      <c r="BG165" s="1"/>
      <c r="BH165" s="1"/>
    </row>
    <row r="166" spans="15:60" ht="20.6" hidden="1" customHeight="1" x14ac:dyDescent="0.35">
      <c r="O166" s="4"/>
      <c r="P166" s="4"/>
      <c r="Q166" s="4"/>
      <c r="R166" s="4"/>
      <c r="S166" s="4"/>
      <c r="T166" s="4"/>
      <c r="BF166" s="1"/>
      <c r="BG166" s="1"/>
      <c r="BH166" s="1"/>
    </row>
    <row r="167" spans="15:60" ht="20.6" hidden="1" customHeight="1" x14ac:dyDescent="0.35">
      <c r="O167" s="4"/>
      <c r="P167" s="4"/>
      <c r="Q167" s="4"/>
      <c r="R167" s="4"/>
      <c r="S167" s="4"/>
      <c r="T167" s="4"/>
      <c r="BF167" s="1"/>
      <c r="BG167" s="1"/>
      <c r="BH167" s="1"/>
    </row>
    <row r="168" spans="15:60" ht="20.6" hidden="1" customHeight="1" x14ac:dyDescent="0.35">
      <c r="O168" s="4"/>
      <c r="P168" s="4"/>
      <c r="Q168" s="4"/>
      <c r="R168" s="4"/>
      <c r="S168" s="4"/>
      <c r="T168" s="4"/>
      <c r="BF168" s="1"/>
      <c r="BG168" s="1"/>
      <c r="BH168" s="1"/>
    </row>
    <row r="169" spans="15:60" ht="20.6" hidden="1" customHeight="1" x14ac:dyDescent="0.35">
      <c r="O169" s="4"/>
      <c r="P169" s="4"/>
      <c r="Q169" s="4"/>
      <c r="R169" s="4"/>
      <c r="S169" s="4"/>
      <c r="T169" s="4"/>
      <c r="BF169" s="1"/>
      <c r="BG169" s="1"/>
      <c r="BH169" s="1"/>
    </row>
    <row r="170" spans="15:60" ht="20.6" hidden="1" customHeight="1" x14ac:dyDescent="0.35">
      <c r="O170" s="4"/>
      <c r="P170" s="4"/>
      <c r="Q170" s="4"/>
      <c r="R170" s="4"/>
      <c r="S170" s="4"/>
      <c r="T170" s="4"/>
      <c r="BF170" s="1"/>
      <c r="BG170" s="1"/>
      <c r="BH170" s="1"/>
    </row>
    <row r="171" spans="15:60" ht="20.6" hidden="1" customHeight="1" x14ac:dyDescent="0.35">
      <c r="O171" s="4"/>
      <c r="P171" s="4"/>
      <c r="Q171" s="4"/>
      <c r="R171" s="4"/>
      <c r="S171" s="4"/>
      <c r="T171" s="4"/>
      <c r="Z171" s="4"/>
      <c r="AA171" s="4"/>
      <c r="AB171" s="4"/>
      <c r="AC171" s="4"/>
      <c r="AD171" s="4"/>
      <c r="AE171" s="4"/>
      <c r="AF171" s="4"/>
      <c r="AG171" s="4"/>
      <c r="AH171" s="4"/>
      <c r="AI171" s="4"/>
      <c r="AJ171" s="4"/>
      <c r="AK171" s="4"/>
      <c r="BF171" s="1"/>
      <c r="BG171" s="1"/>
      <c r="BH171" s="1"/>
    </row>
    <row r="172" spans="15:60" ht="20.6" hidden="1" customHeight="1" x14ac:dyDescent="0.35">
      <c r="O172" s="4"/>
      <c r="P172" s="4"/>
      <c r="Q172" s="4"/>
      <c r="R172" s="4"/>
      <c r="S172" s="4"/>
      <c r="T172" s="4"/>
      <c r="Z172" s="4"/>
      <c r="AA172" s="4"/>
      <c r="AB172" s="4"/>
      <c r="AC172" s="4"/>
      <c r="AD172" s="4"/>
      <c r="AE172" s="4"/>
      <c r="AF172" s="4"/>
      <c r="AG172" s="4"/>
      <c r="AH172" s="4"/>
      <c r="AI172" s="4"/>
      <c r="AJ172" s="4"/>
      <c r="AK172" s="4"/>
      <c r="BF172" s="1"/>
      <c r="BG172" s="1"/>
      <c r="BH172" s="1"/>
    </row>
    <row r="173" spans="15:60" ht="20.6" hidden="1" customHeight="1" x14ac:dyDescent="0.35">
      <c r="O173" s="4"/>
      <c r="P173" s="4"/>
      <c r="Q173" s="4"/>
      <c r="R173" s="4"/>
      <c r="S173" s="4"/>
      <c r="T173" s="4"/>
      <c r="Z173" s="4"/>
      <c r="AA173" s="4"/>
      <c r="AB173" s="4"/>
      <c r="AC173" s="4"/>
      <c r="AD173" s="4"/>
      <c r="AE173" s="4"/>
      <c r="AF173" s="4"/>
      <c r="AG173" s="4"/>
      <c r="AH173" s="4"/>
      <c r="AI173" s="4"/>
      <c r="AJ173" s="4"/>
      <c r="AK173" s="4"/>
      <c r="BF173" s="1"/>
      <c r="BG173" s="1"/>
      <c r="BH173" s="1"/>
    </row>
    <row r="174" spans="15:60" ht="20.6" hidden="1" customHeight="1" x14ac:dyDescent="0.35">
      <c r="O174" s="4"/>
      <c r="P174" s="4"/>
      <c r="Q174" s="4"/>
      <c r="R174" s="4"/>
      <c r="S174" s="4"/>
      <c r="T174" s="4"/>
      <c r="Z174" s="4"/>
      <c r="AA174" s="4"/>
      <c r="AB174" s="4"/>
      <c r="AC174" s="4"/>
      <c r="AD174" s="4"/>
      <c r="AE174" s="4"/>
      <c r="AF174" s="4"/>
      <c r="AG174" s="4"/>
      <c r="AH174" s="4"/>
      <c r="AI174" s="4"/>
      <c r="AJ174" s="4"/>
      <c r="AK174" s="4"/>
      <c r="BF174" s="1"/>
      <c r="BG174" s="1"/>
      <c r="BH174" s="1"/>
    </row>
    <row r="175" spans="15:60" ht="20.6" hidden="1" customHeight="1" x14ac:dyDescent="0.35">
      <c r="O175" s="4"/>
      <c r="P175" s="4"/>
      <c r="Q175" s="4"/>
      <c r="R175" s="4"/>
      <c r="S175" s="4"/>
      <c r="T175" s="4"/>
      <c r="Z175" s="4"/>
      <c r="AA175" s="4"/>
      <c r="AB175" s="4"/>
      <c r="AC175" s="4"/>
      <c r="AD175" s="4"/>
      <c r="AE175" s="4"/>
      <c r="AF175" s="4"/>
      <c r="AG175" s="4"/>
      <c r="AH175" s="4"/>
      <c r="AI175" s="4"/>
      <c r="AJ175" s="4"/>
      <c r="AK175" s="4"/>
      <c r="BF175" s="1"/>
      <c r="BG175" s="1"/>
      <c r="BH175" s="1"/>
    </row>
    <row r="176" spans="15:60" ht="20.6" hidden="1" customHeight="1" x14ac:dyDescent="0.35">
      <c r="O176" s="4"/>
      <c r="P176" s="4"/>
      <c r="Q176" s="4"/>
      <c r="R176" s="4"/>
      <c r="S176" s="4"/>
      <c r="T176" s="4"/>
      <c r="Z176" s="4"/>
      <c r="AA176" s="4"/>
      <c r="AB176" s="4"/>
      <c r="AC176" s="4"/>
      <c r="AD176" s="4"/>
      <c r="AE176" s="4"/>
      <c r="AF176" s="4"/>
      <c r="AG176" s="4"/>
      <c r="AH176" s="4"/>
      <c r="AI176" s="4"/>
      <c r="AJ176" s="4"/>
      <c r="AK176" s="4"/>
      <c r="BF176" s="1"/>
      <c r="BG176" s="1"/>
      <c r="BH176" s="1"/>
    </row>
    <row r="177" spans="15:60" ht="20.6" hidden="1" customHeight="1" x14ac:dyDescent="0.35">
      <c r="O177" s="4"/>
      <c r="P177" s="4"/>
      <c r="Q177" s="4"/>
      <c r="R177" s="4"/>
      <c r="S177" s="4"/>
      <c r="T177" s="4"/>
      <c r="Z177" s="4"/>
      <c r="AA177" s="4"/>
      <c r="AB177" s="4"/>
      <c r="AC177" s="4"/>
      <c r="AD177" s="4"/>
      <c r="AE177" s="4"/>
      <c r="AF177" s="4"/>
      <c r="AG177" s="4"/>
      <c r="AH177" s="4"/>
      <c r="AI177" s="4"/>
      <c r="AJ177" s="4"/>
      <c r="AK177" s="4"/>
      <c r="BF177" s="1"/>
      <c r="BG177" s="1"/>
      <c r="BH177" s="1"/>
    </row>
    <row r="178" spans="15:60" ht="20.6" hidden="1" customHeight="1" x14ac:dyDescent="0.35">
      <c r="O178" s="4"/>
      <c r="P178" s="4"/>
      <c r="Q178" s="4"/>
      <c r="R178" s="4"/>
      <c r="S178" s="4"/>
      <c r="T178" s="4"/>
      <c r="Z178" s="4"/>
      <c r="AA178" s="4"/>
      <c r="AB178" s="4"/>
      <c r="AC178" s="4"/>
      <c r="AD178" s="4"/>
      <c r="AE178" s="4"/>
      <c r="AF178" s="4"/>
      <c r="AG178" s="4"/>
      <c r="AH178" s="4"/>
      <c r="AI178" s="4"/>
      <c r="AJ178" s="4"/>
      <c r="AK178" s="4"/>
      <c r="BF178" s="1"/>
      <c r="BG178" s="1"/>
      <c r="BH178" s="1"/>
    </row>
    <row r="179" spans="15:60" ht="20.6" hidden="1" customHeight="1" x14ac:dyDescent="0.35">
      <c r="O179" s="4"/>
      <c r="P179" s="4"/>
      <c r="Q179" s="4"/>
      <c r="R179" s="4"/>
      <c r="S179" s="4"/>
      <c r="T179" s="4"/>
      <c r="Z179" s="4"/>
      <c r="AA179" s="4"/>
      <c r="AB179" s="4"/>
      <c r="AC179" s="4"/>
      <c r="AD179" s="4"/>
      <c r="AE179" s="4"/>
      <c r="AF179" s="4"/>
      <c r="AG179" s="4"/>
      <c r="AH179" s="4"/>
      <c r="AI179" s="4"/>
      <c r="AJ179" s="4"/>
      <c r="AK179" s="4"/>
      <c r="BF179" s="1"/>
      <c r="BG179" s="1"/>
      <c r="BH179" s="1"/>
    </row>
    <row r="180" spans="15:60" ht="20.6" hidden="1" customHeight="1" x14ac:dyDescent="0.35">
      <c r="O180" s="4"/>
      <c r="P180" s="4"/>
      <c r="Q180" s="4"/>
      <c r="R180" s="4"/>
      <c r="S180" s="4"/>
      <c r="T180" s="4"/>
      <c r="Z180" s="4"/>
      <c r="AA180" s="4"/>
      <c r="AB180" s="4"/>
      <c r="AC180" s="4"/>
      <c r="AD180" s="4"/>
      <c r="AE180" s="4"/>
      <c r="AF180" s="4"/>
      <c r="AG180" s="4"/>
      <c r="AH180" s="4"/>
      <c r="AI180" s="4"/>
      <c r="AJ180" s="4"/>
      <c r="AK180" s="4"/>
      <c r="BF180" s="1"/>
      <c r="BG180" s="1"/>
      <c r="BH180" s="1"/>
    </row>
    <row r="181" spans="15:60" ht="20.6" hidden="1" customHeight="1" x14ac:dyDescent="0.35">
      <c r="O181" s="4"/>
      <c r="P181" s="4"/>
      <c r="Q181" s="4"/>
      <c r="R181" s="4"/>
      <c r="S181" s="4"/>
      <c r="T181" s="4"/>
      <c r="Z181" s="4"/>
      <c r="AA181" s="4"/>
      <c r="AB181" s="4"/>
      <c r="AC181" s="4"/>
      <c r="AD181" s="4"/>
      <c r="AE181" s="4"/>
      <c r="AF181" s="4"/>
      <c r="AG181" s="4"/>
      <c r="AH181" s="4"/>
      <c r="AI181" s="4"/>
      <c r="AJ181" s="4"/>
      <c r="AK181" s="4"/>
      <c r="BF181" s="1"/>
      <c r="BG181" s="1"/>
      <c r="BH181" s="1"/>
    </row>
    <row r="182" spans="15:60" ht="20.6" hidden="1" customHeight="1" x14ac:dyDescent="0.35">
      <c r="O182" s="4"/>
      <c r="P182" s="4"/>
      <c r="Q182" s="4"/>
      <c r="R182" s="4"/>
      <c r="S182" s="4"/>
      <c r="T182" s="4"/>
      <c r="Z182" s="4"/>
      <c r="AA182" s="4"/>
      <c r="AB182" s="4"/>
      <c r="AC182" s="4"/>
      <c r="AD182" s="4"/>
      <c r="AE182" s="4"/>
      <c r="AF182" s="4"/>
      <c r="AG182" s="4"/>
      <c r="AH182" s="4"/>
      <c r="AI182" s="4"/>
      <c r="AJ182" s="4"/>
      <c r="AK182" s="4"/>
      <c r="BF182" s="1"/>
      <c r="BG182" s="1"/>
      <c r="BH182" s="1"/>
    </row>
    <row r="183" spans="15:60" ht="20.6" hidden="1" customHeight="1" x14ac:dyDescent="0.35">
      <c r="O183" s="4"/>
      <c r="P183" s="4"/>
      <c r="Q183" s="4"/>
      <c r="R183" s="4"/>
      <c r="S183" s="4"/>
      <c r="T183" s="4"/>
      <c r="Z183" s="4"/>
      <c r="AA183" s="4"/>
      <c r="AB183" s="4"/>
      <c r="AC183" s="4"/>
      <c r="AD183" s="4"/>
      <c r="AE183" s="4"/>
      <c r="AF183" s="4"/>
      <c r="AG183" s="4"/>
      <c r="AH183" s="4"/>
      <c r="AI183" s="4"/>
      <c r="AJ183" s="4"/>
      <c r="AK183" s="4"/>
      <c r="BF183" s="1"/>
      <c r="BG183" s="1"/>
      <c r="BH183" s="1"/>
    </row>
    <row r="184" spans="15:60" ht="20.6" hidden="1" customHeight="1" x14ac:dyDescent="0.35">
      <c r="O184" s="4"/>
      <c r="P184" s="4"/>
      <c r="Q184" s="4"/>
      <c r="R184" s="4"/>
      <c r="S184" s="4"/>
      <c r="T184" s="4"/>
      <c r="BF184" s="1"/>
      <c r="BG184" s="1"/>
      <c r="BH184" s="1"/>
    </row>
    <row r="185" spans="15:60" ht="20.6" hidden="1" customHeight="1" x14ac:dyDescent="0.35">
      <c r="O185" s="4"/>
      <c r="P185" s="4"/>
      <c r="Q185" s="4"/>
      <c r="R185" s="4"/>
      <c r="S185" s="4"/>
      <c r="T185" s="4"/>
      <c r="BF185" s="1"/>
      <c r="BG185" s="1"/>
      <c r="BH185" s="1"/>
    </row>
    <row r="186" spans="15:60" ht="20.6" hidden="1" customHeight="1" x14ac:dyDescent="0.35">
      <c r="O186" s="4"/>
      <c r="P186" s="4"/>
      <c r="Q186" s="4"/>
      <c r="R186" s="4"/>
      <c r="S186" s="4"/>
      <c r="T186" s="4"/>
      <c r="BF186" s="1"/>
      <c r="BG186" s="1"/>
      <c r="BH186" s="1"/>
    </row>
    <row r="187" spans="15:60" ht="20.6" hidden="1" customHeight="1" x14ac:dyDescent="0.35">
      <c r="O187" s="4"/>
      <c r="P187" s="4"/>
      <c r="Q187" s="4"/>
      <c r="R187" s="4"/>
      <c r="S187" s="4"/>
      <c r="T187" s="4"/>
      <c r="BF187" s="1"/>
      <c r="BG187" s="1"/>
      <c r="BH187" s="1"/>
    </row>
    <row r="188" spans="15:60" ht="20.6" hidden="1" customHeight="1" x14ac:dyDescent="0.35">
      <c r="O188" s="4"/>
      <c r="P188" s="4"/>
      <c r="Q188" s="4"/>
      <c r="R188" s="4"/>
      <c r="S188" s="4"/>
      <c r="T188" s="4"/>
      <c r="BF188" s="1"/>
      <c r="BG188" s="1"/>
      <c r="BH188" s="1"/>
    </row>
    <row r="189" spans="15:60" ht="20.6" hidden="1" customHeight="1" x14ac:dyDescent="0.35">
      <c r="O189" s="4"/>
      <c r="P189" s="4"/>
      <c r="Q189" s="4"/>
      <c r="R189" s="4"/>
      <c r="S189" s="4"/>
      <c r="T189" s="4"/>
      <c r="Z189" s="4"/>
      <c r="AA189" s="4"/>
      <c r="AB189" s="4"/>
      <c r="AC189" s="4"/>
      <c r="AD189" s="4"/>
      <c r="AE189" s="4"/>
      <c r="AF189" s="4"/>
      <c r="AG189" s="4"/>
      <c r="AH189" s="4"/>
      <c r="AI189" s="4"/>
      <c r="AJ189" s="4"/>
      <c r="AK189" s="4"/>
      <c r="BF189" s="1"/>
      <c r="BG189" s="1"/>
      <c r="BH189" s="1"/>
    </row>
    <row r="190" spans="15:60" ht="20.6" hidden="1" customHeight="1" x14ac:dyDescent="0.35">
      <c r="O190" s="4"/>
      <c r="P190" s="4"/>
      <c r="Q190" s="4"/>
      <c r="R190" s="4"/>
      <c r="S190" s="4"/>
      <c r="T190" s="4"/>
      <c r="Z190" s="4"/>
      <c r="AA190" s="4"/>
      <c r="AB190" s="4"/>
      <c r="AC190" s="4"/>
      <c r="AD190" s="4"/>
      <c r="AE190" s="4"/>
      <c r="AF190" s="4"/>
      <c r="AG190" s="4"/>
      <c r="AH190" s="4"/>
      <c r="AI190" s="4"/>
      <c r="AJ190" s="4"/>
      <c r="AK190" s="4"/>
      <c r="BF190" s="1"/>
      <c r="BG190" s="1"/>
      <c r="BH190" s="1"/>
    </row>
    <row r="191" spans="15:60" ht="20.6" hidden="1" customHeight="1" x14ac:dyDescent="0.35">
      <c r="O191" s="4"/>
      <c r="P191" s="4"/>
      <c r="Q191" s="4"/>
      <c r="R191" s="4"/>
      <c r="S191" s="4"/>
      <c r="T191" s="4"/>
      <c r="Z191" s="4"/>
      <c r="AA191" s="4"/>
      <c r="AB191" s="4"/>
      <c r="AC191" s="4"/>
      <c r="AD191" s="4"/>
      <c r="AE191" s="4"/>
      <c r="AF191" s="4"/>
      <c r="AG191" s="4"/>
      <c r="AH191" s="4"/>
      <c r="AI191" s="4"/>
      <c r="AJ191" s="4"/>
      <c r="AK191" s="4"/>
      <c r="BF191" s="1"/>
      <c r="BG191" s="1"/>
      <c r="BH191" s="1"/>
    </row>
    <row r="192" spans="15:60" ht="20.6" hidden="1" customHeight="1" x14ac:dyDescent="0.35">
      <c r="O192" s="4"/>
      <c r="P192" s="4"/>
      <c r="Q192" s="4"/>
      <c r="R192" s="4"/>
      <c r="S192" s="4"/>
      <c r="T192" s="4"/>
      <c r="Z192" s="4"/>
      <c r="AA192" s="4"/>
      <c r="AB192" s="4"/>
      <c r="AC192" s="4"/>
      <c r="AD192" s="4"/>
      <c r="AE192" s="4"/>
      <c r="AF192" s="4"/>
      <c r="AG192" s="4"/>
      <c r="AH192" s="4"/>
      <c r="AI192" s="4"/>
      <c r="AJ192" s="4"/>
      <c r="AK192" s="4"/>
      <c r="BF192" s="1"/>
      <c r="BG192" s="1"/>
      <c r="BH192" s="1"/>
    </row>
    <row r="193" spans="15:60" ht="20.6" hidden="1" customHeight="1" x14ac:dyDescent="0.35">
      <c r="O193" s="4"/>
      <c r="P193" s="4"/>
      <c r="Q193" s="4"/>
      <c r="R193" s="4"/>
      <c r="S193" s="4"/>
      <c r="T193" s="4"/>
      <c r="Z193" s="4"/>
      <c r="AA193" s="4"/>
      <c r="AB193" s="4"/>
      <c r="AC193" s="4"/>
      <c r="AD193" s="4"/>
      <c r="AE193" s="4"/>
      <c r="AF193" s="4"/>
      <c r="AG193" s="4"/>
      <c r="AH193" s="4"/>
      <c r="AI193" s="4"/>
      <c r="AJ193" s="4"/>
      <c r="AK193" s="4"/>
      <c r="BF193" s="1"/>
      <c r="BG193" s="1"/>
      <c r="BH193" s="1"/>
    </row>
    <row r="194" spans="15:60" ht="20.6" hidden="1" customHeight="1" x14ac:dyDescent="0.35">
      <c r="O194" s="4"/>
      <c r="P194" s="4"/>
      <c r="Q194" s="4"/>
      <c r="R194" s="4"/>
      <c r="S194" s="4"/>
      <c r="T194" s="4"/>
      <c r="Z194" s="4"/>
      <c r="AA194" s="4"/>
      <c r="AB194" s="4"/>
      <c r="AC194" s="4"/>
      <c r="AD194" s="4"/>
      <c r="AE194" s="4"/>
      <c r="AF194" s="4"/>
      <c r="AG194" s="4"/>
      <c r="AH194" s="4"/>
      <c r="AI194" s="4"/>
      <c r="AJ194" s="4"/>
      <c r="AK194" s="4"/>
      <c r="BF194" s="1"/>
      <c r="BG194" s="1"/>
      <c r="BH194" s="1"/>
    </row>
    <row r="195" spans="15:60" ht="20.6" hidden="1" customHeight="1" x14ac:dyDescent="0.35">
      <c r="O195" s="4"/>
      <c r="P195" s="4"/>
      <c r="Q195" s="4"/>
      <c r="R195" s="4"/>
      <c r="S195" s="4"/>
      <c r="T195" s="4"/>
      <c r="Z195" s="4"/>
      <c r="AA195" s="4"/>
      <c r="AB195" s="4"/>
      <c r="AC195" s="4"/>
      <c r="AD195" s="4"/>
      <c r="AE195" s="4"/>
      <c r="AF195" s="4"/>
      <c r="AG195" s="4"/>
      <c r="AH195" s="4"/>
      <c r="AI195" s="4"/>
      <c r="AJ195" s="4"/>
      <c r="AK195" s="4"/>
      <c r="BF195" s="1"/>
      <c r="BG195" s="1"/>
      <c r="BH195" s="1"/>
    </row>
    <row r="196" spans="15:60" ht="20.6" hidden="1" customHeight="1" x14ac:dyDescent="0.35">
      <c r="O196" s="4"/>
      <c r="P196" s="4"/>
      <c r="Q196" s="4"/>
      <c r="R196" s="4"/>
      <c r="S196" s="4"/>
      <c r="T196" s="4"/>
      <c r="Z196" s="4"/>
      <c r="AA196" s="4"/>
      <c r="AB196" s="4"/>
      <c r="AC196" s="4"/>
      <c r="AD196" s="4"/>
      <c r="AE196" s="4"/>
      <c r="AF196" s="4"/>
      <c r="AG196" s="4"/>
      <c r="AH196" s="4"/>
      <c r="AI196" s="4"/>
      <c r="AJ196" s="4"/>
      <c r="AK196" s="4"/>
      <c r="BF196" s="1"/>
      <c r="BG196" s="1"/>
      <c r="BH196" s="1"/>
    </row>
    <row r="197" spans="15:60" ht="20.6" hidden="1" customHeight="1" x14ac:dyDescent="0.35">
      <c r="O197" s="4"/>
      <c r="P197" s="4"/>
      <c r="Q197" s="4"/>
      <c r="R197" s="4"/>
      <c r="S197" s="4"/>
      <c r="T197" s="4"/>
      <c r="Z197" s="4"/>
      <c r="AA197" s="4"/>
      <c r="AB197" s="4"/>
      <c r="AC197" s="4"/>
      <c r="AD197" s="4"/>
      <c r="AE197" s="4"/>
      <c r="AF197" s="4"/>
      <c r="AG197" s="4"/>
      <c r="AH197" s="4"/>
      <c r="AI197" s="4"/>
      <c r="AJ197" s="4"/>
      <c r="AK197" s="4"/>
      <c r="BF197" s="1"/>
      <c r="BG197" s="1"/>
      <c r="BH197" s="1"/>
    </row>
    <row r="198" spans="15:60" ht="20.6" hidden="1" customHeight="1" x14ac:dyDescent="0.35">
      <c r="O198" s="4"/>
      <c r="P198" s="4"/>
      <c r="Q198" s="4"/>
      <c r="R198" s="4"/>
      <c r="S198" s="4"/>
      <c r="T198" s="4"/>
      <c r="Z198" s="4"/>
      <c r="AA198" s="4"/>
      <c r="AB198" s="4"/>
      <c r="AC198" s="4"/>
      <c r="AD198" s="4"/>
      <c r="AE198" s="4"/>
      <c r="AF198" s="4"/>
      <c r="AG198" s="4"/>
      <c r="AH198" s="4"/>
      <c r="AI198" s="4"/>
      <c r="AJ198" s="4"/>
      <c r="AK198" s="4"/>
      <c r="BF198" s="1"/>
      <c r="BG198" s="1"/>
      <c r="BH198" s="1"/>
    </row>
    <row r="199" spans="15:60" ht="20.6" hidden="1" customHeight="1" x14ac:dyDescent="0.35">
      <c r="O199" s="4"/>
      <c r="P199" s="4"/>
      <c r="Q199" s="4"/>
      <c r="R199" s="4"/>
      <c r="S199" s="4"/>
      <c r="T199" s="4"/>
      <c r="Z199" s="4"/>
      <c r="AA199" s="4"/>
      <c r="AB199" s="4"/>
      <c r="AC199" s="4"/>
      <c r="AD199" s="4"/>
      <c r="AE199" s="4"/>
      <c r="AF199" s="4"/>
      <c r="AG199" s="4"/>
      <c r="AH199" s="4"/>
      <c r="AI199" s="4"/>
      <c r="AJ199" s="4"/>
      <c r="AK199" s="4"/>
      <c r="BF199" s="1"/>
      <c r="BG199" s="1"/>
      <c r="BH199" s="1"/>
    </row>
    <row r="200" spans="15:60" ht="20.6" hidden="1" customHeight="1" x14ac:dyDescent="0.35">
      <c r="O200" s="4"/>
      <c r="P200" s="4"/>
      <c r="Q200" s="4"/>
      <c r="R200" s="4"/>
      <c r="S200" s="4"/>
      <c r="T200" s="4"/>
      <c r="Z200" s="4"/>
      <c r="AA200" s="4"/>
      <c r="AB200" s="4"/>
      <c r="AC200" s="4"/>
      <c r="AD200" s="4"/>
      <c r="AE200" s="4"/>
      <c r="AF200" s="4"/>
      <c r="AG200" s="4"/>
      <c r="AH200" s="4"/>
      <c r="AI200" s="4"/>
      <c r="AJ200" s="4"/>
      <c r="AK200" s="4"/>
      <c r="BF200" s="1"/>
      <c r="BG200" s="1"/>
      <c r="BH200" s="1"/>
    </row>
    <row r="201" spans="15:60" ht="20.6" hidden="1" customHeight="1" x14ac:dyDescent="0.35">
      <c r="O201" s="4"/>
      <c r="P201" s="4"/>
      <c r="Q201" s="4"/>
      <c r="R201" s="4"/>
      <c r="S201" s="4"/>
      <c r="T201" s="4"/>
      <c r="Z201" s="4"/>
      <c r="AA201" s="4"/>
      <c r="AB201" s="4"/>
      <c r="AC201" s="4"/>
      <c r="AD201" s="4"/>
      <c r="AE201" s="4"/>
      <c r="AF201" s="4"/>
      <c r="AG201" s="4"/>
      <c r="AH201" s="4"/>
      <c r="AI201" s="4"/>
      <c r="AJ201" s="4"/>
      <c r="AK201" s="4"/>
      <c r="BF201" s="1"/>
      <c r="BG201" s="1"/>
      <c r="BH201" s="1"/>
    </row>
    <row r="202" spans="15:60" ht="20.6" hidden="1" customHeight="1" x14ac:dyDescent="0.35">
      <c r="O202" s="4"/>
      <c r="P202" s="4"/>
      <c r="Q202" s="4"/>
      <c r="R202" s="4"/>
      <c r="S202" s="4"/>
      <c r="T202" s="4"/>
      <c r="BF202" s="1"/>
      <c r="BG202" s="1"/>
      <c r="BH202" s="1"/>
    </row>
    <row r="203" spans="15:60" ht="20.6" hidden="1" customHeight="1" x14ac:dyDescent="0.35">
      <c r="O203" s="4"/>
      <c r="P203" s="4"/>
      <c r="Q203" s="4"/>
      <c r="R203" s="4"/>
      <c r="S203" s="4"/>
      <c r="T203" s="4"/>
      <c r="BF203" s="1"/>
      <c r="BG203" s="1"/>
      <c r="BH203" s="1"/>
    </row>
    <row r="204" spans="15:60" ht="20.6" hidden="1" customHeight="1" x14ac:dyDescent="0.35">
      <c r="O204" s="4"/>
      <c r="P204" s="4"/>
      <c r="Q204" s="4"/>
      <c r="R204" s="4"/>
      <c r="S204" s="4"/>
      <c r="T204" s="4"/>
      <c r="BF204" s="1"/>
      <c r="BG204" s="1"/>
      <c r="BH204" s="1"/>
    </row>
    <row r="205" spans="15:60" ht="20.6" hidden="1" customHeight="1" x14ac:dyDescent="0.35">
      <c r="O205" s="4"/>
      <c r="P205" s="4"/>
      <c r="Q205" s="4"/>
      <c r="R205" s="4"/>
      <c r="S205" s="4"/>
      <c r="T205" s="4"/>
      <c r="BF205" s="1"/>
      <c r="BG205" s="1"/>
      <c r="BH205" s="1"/>
    </row>
    <row r="206" spans="15:60" ht="20.6" hidden="1" customHeight="1" x14ac:dyDescent="0.35">
      <c r="O206" s="4"/>
      <c r="P206" s="4"/>
      <c r="Q206" s="4"/>
      <c r="R206" s="4"/>
      <c r="S206" s="4"/>
      <c r="T206" s="4"/>
      <c r="BF206" s="1"/>
      <c r="BG206" s="1"/>
      <c r="BH206" s="1"/>
    </row>
    <row r="207" spans="15:60" ht="20.6" hidden="1" customHeight="1" x14ac:dyDescent="0.35">
      <c r="O207" s="4"/>
      <c r="P207" s="4"/>
      <c r="Q207" s="4"/>
      <c r="R207" s="4"/>
      <c r="S207" s="4"/>
      <c r="T207" s="4"/>
      <c r="Z207" s="4"/>
      <c r="AA207" s="4"/>
      <c r="AB207" s="4"/>
      <c r="AC207" s="4"/>
      <c r="AD207" s="4"/>
      <c r="AE207" s="4"/>
      <c r="AF207" s="4"/>
      <c r="AG207" s="4"/>
      <c r="AH207" s="4"/>
      <c r="AI207" s="4"/>
      <c r="AJ207" s="4"/>
      <c r="AK207" s="4"/>
      <c r="BF207" s="1"/>
      <c r="BG207" s="1"/>
      <c r="BH207" s="1"/>
    </row>
    <row r="208" spans="15:60" ht="20.6" hidden="1" customHeight="1" x14ac:dyDescent="0.35">
      <c r="O208" s="4"/>
      <c r="P208" s="4"/>
      <c r="Q208" s="4"/>
      <c r="R208" s="4"/>
      <c r="S208" s="4"/>
      <c r="T208" s="4"/>
      <c r="Z208" s="4"/>
      <c r="AA208" s="4"/>
      <c r="AB208" s="4"/>
      <c r="AC208" s="4"/>
      <c r="AD208" s="4"/>
      <c r="AE208" s="4"/>
      <c r="AF208" s="4"/>
      <c r="AG208" s="4"/>
      <c r="AH208" s="4"/>
      <c r="AI208" s="4"/>
      <c r="AJ208" s="4"/>
      <c r="AK208" s="4"/>
      <c r="BF208" s="1"/>
      <c r="BG208" s="1"/>
      <c r="BH208" s="1"/>
    </row>
    <row r="209" spans="15:60" ht="20.6" hidden="1" customHeight="1" x14ac:dyDescent="0.35">
      <c r="O209" s="4"/>
      <c r="P209" s="4"/>
      <c r="Q209" s="4"/>
      <c r="R209" s="4"/>
      <c r="S209" s="4"/>
      <c r="T209" s="4"/>
      <c r="Z209" s="4"/>
      <c r="AA209" s="4"/>
      <c r="AB209" s="4"/>
      <c r="AC209" s="4"/>
      <c r="AD209" s="4"/>
      <c r="AE209" s="4"/>
      <c r="AF209" s="4"/>
      <c r="AG209" s="4"/>
      <c r="AH209" s="4"/>
      <c r="AI209" s="4"/>
      <c r="AJ209" s="4"/>
      <c r="AK209" s="4"/>
      <c r="BF209" s="1"/>
      <c r="BG209" s="1"/>
      <c r="BH209" s="1"/>
    </row>
    <row r="210" spans="15:60" ht="20.6" hidden="1" customHeight="1" x14ac:dyDescent="0.35">
      <c r="O210" s="4"/>
      <c r="P210" s="4"/>
      <c r="Q210" s="4"/>
      <c r="R210" s="4"/>
      <c r="S210" s="4"/>
      <c r="T210" s="4"/>
      <c r="Z210" s="4"/>
      <c r="AA210" s="4"/>
      <c r="AB210" s="4"/>
      <c r="AC210" s="4"/>
      <c r="AD210" s="4"/>
      <c r="AE210" s="4"/>
      <c r="AF210" s="4"/>
      <c r="AG210" s="4"/>
      <c r="AH210" s="4"/>
      <c r="AI210" s="4"/>
      <c r="AJ210" s="4"/>
      <c r="AK210" s="4"/>
      <c r="BF210" s="1"/>
      <c r="BG210" s="1"/>
      <c r="BH210" s="1"/>
    </row>
    <row r="211" spans="15:60" ht="20.6" hidden="1" customHeight="1" x14ac:dyDescent="0.35">
      <c r="O211" s="4"/>
      <c r="P211" s="4"/>
      <c r="Q211" s="4"/>
      <c r="R211" s="4"/>
      <c r="S211" s="4"/>
      <c r="T211" s="4"/>
      <c r="Z211" s="4"/>
      <c r="AA211" s="4"/>
      <c r="AB211" s="4"/>
      <c r="AC211" s="4"/>
      <c r="AD211" s="4"/>
      <c r="AE211" s="4"/>
      <c r="AF211" s="4"/>
      <c r="AG211" s="4"/>
      <c r="AH211" s="4"/>
      <c r="AI211" s="4"/>
      <c r="AJ211" s="4"/>
      <c r="AK211" s="4"/>
      <c r="BF211" s="1"/>
      <c r="BG211" s="1"/>
      <c r="BH211" s="1"/>
    </row>
    <row r="212" spans="15:60" ht="20.6" hidden="1" customHeight="1" x14ac:dyDescent="0.35">
      <c r="O212" s="4"/>
      <c r="P212" s="4"/>
      <c r="Q212" s="4"/>
      <c r="R212" s="4"/>
      <c r="S212" s="4"/>
      <c r="T212" s="4"/>
      <c r="Z212" s="4"/>
      <c r="AA212" s="4"/>
      <c r="AB212" s="4"/>
      <c r="AC212" s="4"/>
      <c r="AD212" s="4"/>
      <c r="AE212" s="4"/>
      <c r="AF212" s="4"/>
      <c r="AG212" s="4"/>
      <c r="AH212" s="4"/>
      <c r="AI212" s="4"/>
      <c r="AJ212" s="4"/>
      <c r="AK212" s="4"/>
      <c r="BF212" s="1"/>
      <c r="BG212" s="1"/>
      <c r="BH212" s="1"/>
    </row>
    <row r="213" spans="15:60" ht="20.6" hidden="1" customHeight="1" x14ac:dyDescent="0.35">
      <c r="O213" s="4"/>
      <c r="P213" s="4"/>
      <c r="Q213" s="4"/>
      <c r="R213" s="4"/>
      <c r="S213" s="4"/>
      <c r="T213" s="4"/>
      <c r="Z213" s="4"/>
      <c r="AA213" s="4"/>
      <c r="AB213" s="4"/>
      <c r="AC213" s="4"/>
      <c r="AD213" s="4"/>
      <c r="AE213" s="4"/>
      <c r="AF213" s="4"/>
      <c r="AG213" s="4"/>
      <c r="AH213" s="4"/>
      <c r="AI213" s="4"/>
      <c r="AJ213" s="4"/>
      <c r="AK213" s="4"/>
      <c r="BF213" s="1"/>
      <c r="BG213" s="1"/>
      <c r="BH213" s="1"/>
    </row>
    <row r="214" spans="15:60" ht="20.6" hidden="1" customHeight="1" x14ac:dyDescent="0.35">
      <c r="O214" s="4"/>
      <c r="P214" s="4"/>
      <c r="Q214" s="4"/>
      <c r="R214" s="4"/>
      <c r="S214" s="4"/>
      <c r="T214" s="4"/>
      <c r="Z214" s="4"/>
      <c r="AA214" s="4"/>
      <c r="AB214" s="4"/>
      <c r="AC214" s="4"/>
      <c r="AD214" s="4"/>
      <c r="AE214" s="4"/>
      <c r="AF214" s="4"/>
      <c r="AG214" s="4"/>
      <c r="AH214" s="4"/>
      <c r="AI214" s="4"/>
      <c r="AJ214" s="4"/>
      <c r="AK214" s="4"/>
      <c r="BF214" s="1"/>
      <c r="BG214" s="1"/>
      <c r="BH214" s="1"/>
    </row>
    <row r="215" spans="15:60" ht="20.6" hidden="1" customHeight="1" x14ac:dyDescent="0.35">
      <c r="O215" s="4"/>
      <c r="P215" s="4"/>
      <c r="Q215" s="4"/>
      <c r="R215" s="4"/>
      <c r="S215" s="4"/>
      <c r="T215" s="4"/>
      <c r="Z215" s="4"/>
      <c r="AA215" s="4"/>
      <c r="AB215" s="4"/>
      <c r="AC215" s="4"/>
      <c r="AD215" s="4"/>
      <c r="AE215" s="4"/>
      <c r="AF215" s="4"/>
      <c r="AG215" s="4"/>
      <c r="AH215" s="4"/>
      <c r="AI215" s="4"/>
      <c r="AJ215" s="4"/>
      <c r="AK215" s="4"/>
      <c r="BF215" s="1"/>
      <c r="BG215" s="1"/>
      <c r="BH215" s="1"/>
    </row>
    <row r="216" spans="15:60" ht="20.6" hidden="1" customHeight="1" x14ac:dyDescent="0.35">
      <c r="O216" s="4"/>
      <c r="P216" s="4"/>
      <c r="Q216" s="4"/>
      <c r="R216" s="4"/>
      <c r="S216" s="4"/>
      <c r="T216" s="4"/>
      <c r="Z216" s="4"/>
      <c r="AA216" s="4"/>
      <c r="AB216" s="4"/>
      <c r="AC216" s="4"/>
      <c r="AD216" s="4"/>
      <c r="AE216" s="4"/>
      <c r="AF216" s="4"/>
      <c r="AG216" s="4"/>
      <c r="AH216" s="4"/>
      <c r="AI216" s="4"/>
      <c r="AJ216" s="4"/>
      <c r="AK216" s="4"/>
      <c r="BF216" s="1"/>
      <c r="BG216" s="1"/>
      <c r="BH216" s="1"/>
    </row>
    <row r="217" spans="15:60" ht="20.6" hidden="1" customHeight="1" x14ac:dyDescent="0.35">
      <c r="O217" s="4"/>
      <c r="P217" s="4"/>
      <c r="Q217" s="4"/>
      <c r="R217" s="4"/>
      <c r="S217" s="4"/>
      <c r="T217" s="4"/>
      <c r="Z217" s="4"/>
      <c r="AA217" s="4"/>
      <c r="AB217" s="4"/>
      <c r="AC217" s="4"/>
      <c r="AD217" s="4"/>
      <c r="AE217" s="4"/>
      <c r="AF217" s="4"/>
      <c r="AG217" s="4"/>
      <c r="AH217" s="4"/>
      <c r="AI217" s="4"/>
      <c r="AJ217" s="4"/>
      <c r="AK217" s="4"/>
      <c r="BF217" s="1"/>
      <c r="BG217" s="1"/>
      <c r="BH217" s="1"/>
    </row>
    <row r="218" spans="15:60" ht="20.6" hidden="1" customHeight="1" x14ac:dyDescent="0.35">
      <c r="O218" s="4"/>
      <c r="P218" s="4"/>
      <c r="Q218" s="4"/>
      <c r="R218" s="4"/>
      <c r="S218" s="4"/>
      <c r="T218" s="4"/>
      <c r="Z218" s="4"/>
      <c r="AA218" s="4"/>
      <c r="AB218" s="4"/>
      <c r="AC218" s="4"/>
      <c r="AD218" s="4"/>
      <c r="AE218" s="4"/>
      <c r="AF218" s="4"/>
      <c r="AG218" s="4"/>
      <c r="AH218" s="4"/>
      <c r="AI218" s="4"/>
      <c r="AJ218" s="4"/>
      <c r="AK218" s="4"/>
      <c r="BF218" s="1"/>
      <c r="BG218" s="1"/>
      <c r="BH218" s="1"/>
    </row>
    <row r="219" spans="15:60" ht="20.6" hidden="1" customHeight="1" x14ac:dyDescent="0.35">
      <c r="O219" s="4"/>
      <c r="P219" s="4"/>
      <c r="Q219" s="4"/>
      <c r="R219" s="4"/>
      <c r="S219" s="4"/>
      <c r="T219" s="4"/>
      <c r="Z219" s="4"/>
      <c r="AA219" s="4"/>
      <c r="AB219" s="4"/>
      <c r="AC219" s="4"/>
      <c r="AD219" s="4"/>
      <c r="AE219" s="4"/>
      <c r="AF219" s="4"/>
      <c r="AG219" s="4"/>
      <c r="AH219" s="4"/>
      <c r="AI219" s="4"/>
      <c r="AJ219" s="4"/>
      <c r="AK219" s="4"/>
      <c r="BF219" s="1"/>
      <c r="BG219" s="1"/>
      <c r="BH219" s="1"/>
    </row>
    <row r="220" spans="15:60" ht="20.6" hidden="1" customHeight="1" x14ac:dyDescent="0.35">
      <c r="O220" s="4"/>
      <c r="P220" s="4"/>
      <c r="Q220" s="4"/>
      <c r="R220" s="4"/>
      <c r="S220" s="4"/>
      <c r="T220" s="4"/>
      <c r="BF220" s="1"/>
      <c r="BG220" s="1"/>
      <c r="BH220" s="1"/>
    </row>
    <row r="221" spans="15:60" ht="20.6" hidden="1" customHeight="1" x14ac:dyDescent="0.35">
      <c r="O221" s="4"/>
      <c r="P221" s="4"/>
      <c r="Q221" s="4"/>
      <c r="R221" s="4"/>
      <c r="S221" s="4"/>
      <c r="T221" s="4"/>
      <c r="BF221" s="1"/>
      <c r="BG221" s="1"/>
      <c r="BH221" s="1"/>
    </row>
    <row r="222" spans="15:60" ht="20.6" hidden="1" customHeight="1" x14ac:dyDescent="0.35">
      <c r="O222" s="4"/>
      <c r="P222" s="4"/>
      <c r="Q222" s="4"/>
      <c r="R222" s="4"/>
      <c r="S222" s="4"/>
      <c r="T222" s="4"/>
      <c r="BF222" s="1"/>
      <c r="BG222" s="1"/>
      <c r="BH222" s="1"/>
    </row>
    <row r="223" spans="15:60" ht="20.6" hidden="1" customHeight="1" x14ac:dyDescent="0.35">
      <c r="O223" s="4"/>
      <c r="P223" s="4"/>
      <c r="Q223" s="4"/>
      <c r="R223" s="4"/>
      <c r="S223" s="4"/>
      <c r="T223" s="4"/>
      <c r="BF223" s="1"/>
      <c r="BG223" s="1"/>
      <c r="BH223" s="1"/>
    </row>
    <row r="224" spans="15:60" ht="20.6" hidden="1" customHeight="1" x14ac:dyDescent="0.35">
      <c r="O224" s="4"/>
      <c r="P224" s="4"/>
      <c r="Q224" s="4"/>
      <c r="R224" s="4"/>
      <c r="S224" s="4"/>
      <c r="T224" s="4"/>
      <c r="BF224" s="1"/>
      <c r="BG224" s="1"/>
      <c r="BH224" s="1"/>
    </row>
    <row r="225" spans="15:60" ht="20.6" hidden="1" customHeight="1" x14ac:dyDescent="0.35">
      <c r="O225" s="4"/>
      <c r="P225" s="4"/>
      <c r="Q225" s="4"/>
      <c r="R225" s="4"/>
      <c r="S225" s="4"/>
      <c r="T225" s="4"/>
      <c r="Z225" s="4"/>
      <c r="AA225" s="4"/>
      <c r="AB225" s="4"/>
      <c r="AC225" s="4"/>
      <c r="AD225" s="4"/>
      <c r="AE225" s="4"/>
      <c r="AF225" s="4"/>
      <c r="AG225" s="4"/>
      <c r="AH225" s="4"/>
      <c r="AI225" s="4"/>
      <c r="AJ225" s="4"/>
      <c r="AK225" s="4"/>
      <c r="BF225" s="1"/>
      <c r="BG225" s="1"/>
      <c r="BH225" s="1"/>
    </row>
    <row r="226" spans="15:60" ht="20.6" hidden="1" customHeight="1" x14ac:dyDescent="0.35">
      <c r="O226" s="4"/>
      <c r="P226" s="4"/>
      <c r="Q226" s="4"/>
      <c r="R226" s="4"/>
      <c r="S226" s="4"/>
      <c r="T226" s="4"/>
      <c r="Z226" s="4"/>
      <c r="AA226" s="4"/>
      <c r="AB226" s="4"/>
      <c r="AC226" s="4"/>
      <c r="AD226" s="4"/>
      <c r="AE226" s="4"/>
      <c r="AF226" s="4"/>
      <c r="AG226" s="4"/>
      <c r="AH226" s="4"/>
      <c r="AI226" s="4"/>
      <c r="AJ226" s="4"/>
      <c r="AK226" s="4"/>
      <c r="BF226" s="1"/>
      <c r="BG226" s="1"/>
      <c r="BH226" s="1"/>
    </row>
    <row r="227" spans="15:60" ht="20.6" hidden="1" customHeight="1" x14ac:dyDescent="0.35">
      <c r="O227" s="4"/>
      <c r="P227" s="4"/>
      <c r="Q227" s="4"/>
      <c r="R227" s="4"/>
      <c r="S227" s="4"/>
      <c r="T227" s="4"/>
      <c r="Z227" s="4"/>
      <c r="AA227" s="4"/>
      <c r="AB227" s="4"/>
      <c r="AC227" s="4"/>
      <c r="AD227" s="4"/>
      <c r="AE227" s="4"/>
      <c r="AF227" s="4"/>
      <c r="AG227" s="4"/>
      <c r="AH227" s="4"/>
      <c r="AI227" s="4"/>
      <c r="AJ227" s="4"/>
      <c r="AK227" s="4"/>
      <c r="BF227" s="1"/>
      <c r="BG227" s="1"/>
      <c r="BH227" s="1"/>
    </row>
    <row r="228" spans="15:60" ht="20.6" hidden="1" customHeight="1" x14ac:dyDescent="0.35">
      <c r="O228" s="4"/>
      <c r="P228" s="4"/>
      <c r="Q228" s="4"/>
      <c r="R228" s="4"/>
      <c r="S228" s="4"/>
      <c r="T228" s="4"/>
      <c r="Z228" s="4"/>
      <c r="AA228" s="4"/>
      <c r="AB228" s="4"/>
      <c r="AC228" s="4"/>
      <c r="AD228" s="4"/>
      <c r="AE228" s="4"/>
      <c r="AF228" s="4"/>
      <c r="AG228" s="4"/>
      <c r="AH228" s="4"/>
      <c r="AI228" s="4"/>
      <c r="AJ228" s="4"/>
      <c r="AK228" s="4"/>
      <c r="BF228" s="1"/>
      <c r="BG228" s="1"/>
      <c r="BH228" s="1"/>
    </row>
    <row r="229" spans="15:60" ht="20.6" hidden="1" customHeight="1" x14ac:dyDescent="0.35">
      <c r="O229" s="4"/>
      <c r="P229" s="4"/>
      <c r="Q229" s="4"/>
      <c r="R229" s="4"/>
      <c r="S229" s="4"/>
      <c r="T229" s="4"/>
      <c r="Z229" s="4"/>
      <c r="AA229" s="4"/>
      <c r="AB229" s="4"/>
      <c r="AC229" s="4"/>
      <c r="AD229" s="4"/>
      <c r="AE229" s="4"/>
      <c r="AF229" s="4"/>
      <c r="AG229" s="4"/>
      <c r="AH229" s="4"/>
      <c r="AI229" s="4"/>
      <c r="AJ229" s="4"/>
      <c r="AK229" s="4"/>
      <c r="BF229" s="1"/>
      <c r="BG229" s="1"/>
      <c r="BH229" s="1"/>
    </row>
    <row r="230" spans="15:60" ht="20.6" hidden="1" customHeight="1" x14ac:dyDescent="0.35">
      <c r="O230" s="4"/>
      <c r="P230" s="4"/>
      <c r="Q230" s="4"/>
      <c r="R230" s="4"/>
      <c r="S230" s="4"/>
      <c r="T230" s="4"/>
      <c r="Z230" s="4"/>
      <c r="AA230" s="4"/>
      <c r="AB230" s="4"/>
      <c r="AC230" s="4"/>
      <c r="AD230" s="4"/>
      <c r="AE230" s="4"/>
      <c r="AF230" s="4"/>
      <c r="AG230" s="4"/>
      <c r="AH230" s="4"/>
      <c r="AI230" s="4"/>
      <c r="AJ230" s="4"/>
      <c r="AK230" s="4"/>
      <c r="BF230" s="1"/>
      <c r="BG230" s="1"/>
      <c r="BH230" s="1"/>
    </row>
    <row r="231" spans="15:60" ht="20.6" hidden="1" customHeight="1" x14ac:dyDescent="0.35">
      <c r="O231" s="4"/>
      <c r="P231" s="4"/>
      <c r="Q231" s="4"/>
      <c r="R231" s="4"/>
      <c r="S231" s="4"/>
      <c r="T231" s="4"/>
      <c r="Z231" s="4"/>
      <c r="AA231" s="4"/>
      <c r="AB231" s="4"/>
      <c r="AC231" s="4"/>
      <c r="AD231" s="4"/>
      <c r="AE231" s="4"/>
      <c r="AF231" s="4"/>
      <c r="AG231" s="4"/>
      <c r="AH231" s="4"/>
      <c r="AI231" s="4"/>
      <c r="AJ231" s="4"/>
      <c r="AK231" s="4"/>
      <c r="BF231" s="1"/>
      <c r="BG231" s="1"/>
      <c r="BH231" s="1"/>
    </row>
    <row r="232" spans="15:60" ht="20.6" hidden="1" customHeight="1" x14ac:dyDescent="0.35">
      <c r="O232" s="4"/>
      <c r="P232" s="4"/>
      <c r="Q232" s="4"/>
      <c r="R232" s="4"/>
      <c r="S232" s="4"/>
      <c r="T232" s="4"/>
      <c r="Z232" s="4"/>
      <c r="AA232" s="4"/>
      <c r="AB232" s="4"/>
      <c r="AC232" s="4"/>
      <c r="AD232" s="4"/>
      <c r="AE232" s="4"/>
      <c r="AF232" s="4"/>
      <c r="AG232" s="4"/>
      <c r="AH232" s="4"/>
      <c r="AI232" s="4"/>
      <c r="AJ232" s="4"/>
      <c r="AK232" s="4"/>
      <c r="BF232" s="1"/>
      <c r="BG232" s="1"/>
      <c r="BH232" s="1"/>
    </row>
    <row r="233" spans="15:60" ht="20.6" hidden="1" customHeight="1" x14ac:dyDescent="0.35">
      <c r="O233" s="4"/>
      <c r="P233" s="4"/>
      <c r="Q233" s="4"/>
      <c r="R233" s="4"/>
      <c r="S233" s="4"/>
      <c r="T233" s="4"/>
      <c r="Z233" s="4"/>
      <c r="AA233" s="4"/>
      <c r="AB233" s="4"/>
      <c r="AC233" s="4"/>
      <c r="AD233" s="4"/>
      <c r="AE233" s="4"/>
      <c r="AF233" s="4"/>
      <c r="AG233" s="4"/>
      <c r="AH233" s="4"/>
      <c r="AI233" s="4"/>
      <c r="AJ233" s="4"/>
      <c r="AK233" s="4"/>
      <c r="BF233" s="1"/>
      <c r="BG233" s="1"/>
      <c r="BH233" s="1"/>
    </row>
    <row r="234" spans="15:60" ht="20.6" hidden="1" customHeight="1" x14ac:dyDescent="0.35">
      <c r="O234" s="4"/>
      <c r="P234" s="4"/>
      <c r="Q234" s="4"/>
      <c r="R234" s="4"/>
      <c r="S234" s="4"/>
      <c r="T234" s="4"/>
      <c r="Z234" s="4"/>
      <c r="AA234" s="4"/>
      <c r="AB234" s="4"/>
      <c r="AC234" s="4"/>
      <c r="AD234" s="4"/>
      <c r="AE234" s="4"/>
      <c r="AF234" s="4"/>
      <c r="AG234" s="4"/>
      <c r="AH234" s="4"/>
      <c r="AI234" s="4"/>
      <c r="AJ234" s="4"/>
      <c r="AK234" s="4"/>
      <c r="BF234" s="1"/>
      <c r="BG234" s="1"/>
      <c r="BH234" s="1"/>
    </row>
    <row r="235" spans="15:60" ht="20.6" hidden="1" customHeight="1" x14ac:dyDescent="0.35">
      <c r="O235" s="4"/>
      <c r="P235" s="4"/>
      <c r="Q235" s="4"/>
      <c r="R235" s="4"/>
      <c r="S235" s="4"/>
      <c r="T235" s="4"/>
      <c r="Z235" s="4"/>
      <c r="AA235" s="4"/>
      <c r="AB235" s="4"/>
      <c r="AC235" s="4"/>
      <c r="AD235" s="4"/>
      <c r="AE235" s="4"/>
      <c r="AF235" s="4"/>
      <c r="AG235" s="4"/>
      <c r="AH235" s="4"/>
      <c r="AI235" s="4"/>
      <c r="AJ235" s="4"/>
      <c r="AK235" s="4"/>
      <c r="BF235" s="1"/>
      <c r="BG235" s="1"/>
      <c r="BH235" s="1"/>
    </row>
    <row r="236" spans="15:60" ht="20.6" hidden="1" customHeight="1" x14ac:dyDescent="0.35">
      <c r="O236" s="4"/>
      <c r="P236" s="4"/>
      <c r="Q236" s="4"/>
      <c r="R236" s="4"/>
      <c r="S236" s="4"/>
      <c r="T236" s="4"/>
      <c r="Z236" s="4"/>
      <c r="AA236" s="4"/>
      <c r="AB236" s="4"/>
      <c r="AC236" s="4"/>
      <c r="AD236" s="4"/>
      <c r="AE236" s="4"/>
      <c r="AF236" s="4"/>
      <c r="AG236" s="4"/>
      <c r="AH236" s="4"/>
      <c r="AI236" s="4"/>
      <c r="AJ236" s="4"/>
      <c r="AK236" s="4"/>
      <c r="BF236" s="1"/>
      <c r="BG236" s="1"/>
      <c r="BH236" s="1"/>
    </row>
    <row r="237" spans="15:60" ht="20.6" hidden="1" customHeight="1" x14ac:dyDescent="0.35">
      <c r="O237" s="4"/>
      <c r="P237" s="4"/>
      <c r="Q237" s="4"/>
      <c r="R237" s="4"/>
      <c r="S237" s="4"/>
      <c r="T237" s="4"/>
      <c r="Z237" s="4"/>
      <c r="AA237" s="4"/>
      <c r="AB237" s="4"/>
      <c r="AC237" s="4"/>
      <c r="AD237" s="4"/>
      <c r="AE237" s="4"/>
      <c r="AF237" s="4"/>
      <c r="AG237" s="4"/>
      <c r="AH237" s="4"/>
      <c r="AI237" s="4"/>
      <c r="AJ237" s="4"/>
      <c r="AK237" s="4"/>
      <c r="BF237" s="1"/>
      <c r="BG237" s="1"/>
      <c r="BH237" s="1"/>
    </row>
    <row r="238" spans="15:60" ht="20.6" hidden="1" customHeight="1" x14ac:dyDescent="0.35">
      <c r="O238" s="4"/>
      <c r="P238" s="4"/>
      <c r="Q238" s="4"/>
      <c r="R238" s="4"/>
      <c r="S238" s="4"/>
      <c r="T238" s="4"/>
      <c r="BF238" s="1"/>
      <c r="BG238" s="1"/>
      <c r="BH238" s="1"/>
    </row>
    <row r="239" spans="15:60" ht="20.6" hidden="1" customHeight="1" x14ac:dyDescent="0.35">
      <c r="O239" s="4"/>
      <c r="P239" s="4"/>
      <c r="Q239" s="4"/>
      <c r="R239" s="4"/>
      <c r="S239" s="4"/>
      <c r="T239" s="4"/>
      <c r="BF239" s="1"/>
      <c r="BG239" s="1"/>
      <c r="BH239" s="1"/>
    </row>
    <row r="240" spans="15:60" ht="20.6" hidden="1" customHeight="1" x14ac:dyDescent="0.35">
      <c r="O240" s="4"/>
      <c r="P240" s="4"/>
      <c r="Q240" s="4"/>
      <c r="R240" s="4"/>
      <c r="S240" s="4"/>
      <c r="T240" s="4"/>
      <c r="BF240" s="1"/>
      <c r="BG240" s="1"/>
      <c r="BH240" s="1"/>
    </row>
    <row r="241" spans="15:60" ht="20.6" hidden="1" customHeight="1" x14ac:dyDescent="0.35">
      <c r="O241" s="4"/>
      <c r="P241" s="4"/>
      <c r="Q241" s="4"/>
      <c r="R241" s="4"/>
      <c r="S241" s="4"/>
      <c r="T241" s="4"/>
      <c r="BF241" s="1"/>
      <c r="BG241" s="1"/>
      <c r="BH241" s="1"/>
    </row>
    <row r="242" spans="15:60" ht="20.6" hidden="1" customHeight="1" x14ac:dyDescent="0.35">
      <c r="O242" s="4"/>
      <c r="P242" s="4"/>
      <c r="Q242" s="4"/>
      <c r="R242" s="4"/>
      <c r="S242" s="4"/>
      <c r="T242" s="4"/>
      <c r="BF242" s="1"/>
      <c r="BG242" s="1"/>
      <c r="BH242" s="1"/>
    </row>
    <row r="243" spans="15:60" ht="20.6" hidden="1" customHeight="1" x14ac:dyDescent="0.35">
      <c r="O243" s="4"/>
      <c r="P243" s="4"/>
      <c r="Q243" s="4"/>
      <c r="R243" s="4"/>
      <c r="S243" s="4"/>
      <c r="T243" s="4"/>
      <c r="Z243" s="4"/>
      <c r="AA243" s="4"/>
      <c r="AB243" s="4"/>
      <c r="AC243" s="4"/>
      <c r="AD243" s="4"/>
      <c r="AE243" s="4"/>
      <c r="AF243" s="4"/>
      <c r="AG243" s="4"/>
      <c r="AH243" s="4"/>
      <c r="AI243" s="4"/>
      <c r="AJ243" s="4"/>
      <c r="AK243" s="4"/>
      <c r="BF243" s="1"/>
      <c r="BG243" s="1"/>
      <c r="BH243" s="1"/>
    </row>
    <row r="244" spans="15:60" ht="20.6" hidden="1" customHeight="1" x14ac:dyDescent="0.35">
      <c r="O244" s="4"/>
      <c r="P244" s="4"/>
      <c r="Q244" s="4"/>
      <c r="R244" s="4"/>
      <c r="S244" s="4"/>
      <c r="T244" s="4"/>
      <c r="Z244" s="4"/>
      <c r="AA244" s="4"/>
      <c r="AB244" s="4"/>
      <c r="AC244" s="4"/>
      <c r="AD244" s="4"/>
      <c r="AE244" s="4"/>
      <c r="AF244" s="4"/>
      <c r="AG244" s="4"/>
      <c r="AH244" s="4"/>
      <c r="AI244" s="4"/>
      <c r="AJ244" s="4"/>
      <c r="AK244" s="4"/>
      <c r="BF244" s="1"/>
      <c r="BG244" s="1"/>
      <c r="BH244" s="1"/>
    </row>
    <row r="245" spans="15:60" ht="20.6" hidden="1" customHeight="1" x14ac:dyDescent="0.35">
      <c r="O245" s="4"/>
      <c r="P245" s="4"/>
      <c r="Q245" s="4"/>
      <c r="R245" s="4"/>
      <c r="S245" s="4"/>
      <c r="T245" s="4"/>
      <c r="Z245" s="4"/>
      <c r="AA245" s="4"/>
      <c r="AB245" s="4"/>
      <c r="AC245" s="4"/>
      <c r="AD245" s="4"/>
      <c r="AE245" s="4"/>
      <c r="AF245" s="4"/>
      <c r="AG245" s="4"/>
      <c r="AH245" s="4"/>
      <c r="AI245" s="4"/>
      <c r="AJ245" s="4"/>
      <c r="AK245" s="4"/>
      <c r="BF245" s="1"/>
      <c r="BG245" s="1"/>
      <c r="BH245" s="1"/>
    </row>
    <row r="246" spans="15:60" ht="20.6" hidden="1" customHeight="1" x14ac:dyDescent="0.35">
      <c r="O246" s="4"/>
      <c r="P246" s="4"/>
      <c r="Q246" s="4"/>
      <c r="R246" s="4"/>
      <c r="S246" s="4"/>
      <c r="T246" s="4"/>
      <c r="Z246" s="4"/>
      <c r="AA246" s="4"/>
      <c r="AB246" s="4"/>
      <c r="AC246" s="4"/>
      <c r="AD246" s="4"/>
      <c r="AE246" s="4"/>
      <c r="AF246" s="4"/>
      <c r="AG246" s="4"/>
      <c r="AH246" s="4"/>
      <c r="AI246" s="4"/>
      <c r="AJ246" s="4"/>
      <c r="AK246" s="4"/>
      <c r="BF246" s="1"/>
      <c r="BG246" s="1"/>
      <c r="BH246" s="1"/>
    </row>
    <row r="247" spans="15:60" ht="20.6" hidden="1" customHeight="1" x14ac:dyDescent="0.35">
      <c r="O247" s="4"/>
      <c r="P247" s="4"/>
      <c r="Q247" s="4"/>
      <c r="R247" s="4"/>
      <c r="S247" s="4"/>
      <c r="T247" s="4"/>
      <c r="Z247" s="4"/>
      <c r="AA247" s="4"/>
      <c r="AB247" s="4"/>
      <c r="AC247" s="4"/>
      <c r="AD247" s="4"/>
      <c r="AE247" s="4"/>
      <c r="AF247" s="4"/>
      <c r="AG247" s="4"/>
      <c r="AH247" s="4"/>
      <c r="AI247" s="4"/>
      <c r="AJ247" s="4"/>
      <c r="AK247" s="4"/>
      <c r="BF247" s="1"/>
      <c r="BG247" s="1"/>
      <c r="BH247" s="1"/>
    </row>
    <row r="248" spans="15:60" ht="20.6" hidden="1" customHeight="1" x14ac:dyDescent="0.35">
      <c r="O248" s="4"/>
      <c r="P248" s="4"/>
      <c r="Q248" s="4"/>
      <c r="R248" s="4"/>
      <c r="S248" s="4"/>
      <c r="T248" s="4"/>
      <c r="Z248" s="4"/>
      <c r="AA248" s="4"/>
      <c r="AB248" s="4"/>
      <c r="AC248" s="4"/>
      <c r="AD248" s="4"/>
      <c r="AE248" s="4"/>
      <c r="AF248" s="4"/>
      <c r="AG248" s="4"/>
      <c r="AH248" s="4"/>
      <c r="AI248" s="4"/>
      <c r="AJ248" s="4"/>
      <c r="AK248" s="4"/>
      <c r="BF248" s="1"/>
      <c r="BG248" s="1"/>
      <c r="BH248" s="1"/>
    </row>
    <row r="249" spans="15:60" ht="20.6" hidden="1" customHeight="1" x14ac:dyDescent="0.35">
      <c r="O249" s="4"/>
      <c r="P249" s="4"/>
      <c r="Q249" s="4"/>
      <c r="R249" s="4"/>
      <c r="S249" s="4"/>
      <c r="T249" s="4"/>
      <c r="Z249" s="4"/>
      <c r="AA249" s="4"/>
      <c r="AB249" s="4"/>
      <c r="AC249" s="4"/>
      <c r="AD249" s="4"/>
      <c r="AE249" s="4"/>
      <c r="AF249" s="4"/>
      <c r="AG249" s="4"/>
      <c r="AH249" s="4"/>
      <c r="AI249" s="4"/>
      <c r="AJ249" s="4"/>
      <c r="AK249" s="4"/>
      <c r="BF249" s="1"/>
      <c r="BG249" s="1"/>
      <c r="BH249" s="1"/>
    </row>
    <row r="250" spans="15:60" ht="20.6" hidden="1" customHeight="1" x14ac:dyDescent="0.35">
      <c r="O250" s="4"/>
      <c r="P250" s="4"/>
      <c r="Q250" s="4"/>
      <c r="R250" s="4"/>
      <c r="S250" s="4"/>
      <c r="T250" s="4"/>
      <c r="Z250" s="4"/>
      <c r="AA250" s="4"/>
      <c r="AB250" s="4"/>
      <c r="AC250" s="4"/>
      <c r="AD250" s="4"/>
      <c r="AE250" s="4"/>
      <c r="AF250" s="4"/>
      <c r="AG250" s="4"/>
      <c r="AH250" s="4"/>
      <c r="AI250" s="4"/>
      <c r="AJ250" s="4"/>
      <c r="AK250" s="4"/>
      <c r="BF250" s="1"/>
      <c r="BG250" s="1"/>
      <c r="BH250" s="1"/>
    </row>
    <row r="251" spans="15:60" ht="20.6" hidden="1" customHeight="1" x14ac:dyDescent="0.35">
      <c r="O251" s="4"/>
      <c r="P251" s="4"/>
      <c r="Q251" s="4"/>
      <c r="R251" s="4"/>
      <c r="S251" s="4"/>
      <c r="T251" s="4"/>
      <c r="Z251" s="4"/>
      <c r="AA251" s="4"/>
      <c r="AB251" s="4"/>
      <c r="AC251" s="4"/>
      <c r="AD251" s="4"/>
      <c r="AE251" s="4"/>
      <c r="AF251" s="4"/>
      <c r="AG251" s="4"/>
      <c r="AH251" s="4"/>
      <c r="AI251" s="4"/>
      <c r="AJ251" s="4"/>
      <c r="AK251" s="4"/>
      <c r="BF251" s="1"/>
      <c r="BG251" s="1"/>
      <c r="BH251" s="1"/>
    </row>
    <row r="252" spans="15:60" ht="20.6" hidden="1" customHeight="1" x14ac:dyDescent="0.35">
      <c r="O252" s="4"/>
      <c r="P252" s="4"/>
      <c r="Q252" s="4"/>
      <c r="R252" s="4"/>
      <c r="S252" s="4"/>
      <c r="T252" s="4"/>
      <c r="Z252" s="4"/>
      <c r="AA252" s="4"/>
      <c r="AB252" s="4"/>
      <c r="AC252" s="4"/>
      <c r="AD252" s="4"/>
      <c r="AE252" s="4"/>
      <c r="AF252" s="4"/>
      <c r="AG252" s="4"/>
      <c r="AH252" s="4"/>
      <c r="AI252" s="4"/>
      <c r="AJ252" s="4"/>
      <c r="AK252" s="4"/>
      <c r="BF252" s="1"/>
      <c r="BG252" s="1"/>
      <c r="BH252" s="1"/>
    </row>
    <row r="253" spans="15:60" ht="20.6" hidden="1" customHeight="1" x14ac:dyDescent="0.35">
      <c r="O253" s="4"/>
      <c r="P253" s="4"/>
      <c r="Q253" s="4"/>
      <c r="R253" s="4"/>
      <c r="S253" s="4"/>
      <c r="T253" s="4"/>
      <c r="Z253" s="4"/>
      <c r="AA253" s="4"/>
      <c r="AB253" s="4"/>
      <c r="AC253" s="4"/>
      <c r="AD253" s="4"/>
      <c r="AE253" s="4"/>
      <c r="AF253" s="4"/>
      <c r="AG253" s="4"/>
      <c r="AH253" s="4"/>
      <c r="AI253" s="4"/>
      <c r="AJ253" s="4"/>
      <c r="AK253" s="4"/>
      <c r="BF253" s="1"/>
      <c r="BG253" s="1"/>
      <c r="BH253" s="1"/>
    </row>
    <row r="254" spans="15:60" ht="20.6" hidden="1" customHeight="1" x14ac:dyDescent="0.35">
      <c r="O254" s="4"/>
      <c r="P254" s="4"/>
      <c r="Q254" s="4"/>
      <c r="R254" s="4"/>
      <c r="S254" s="4"/>
      <c r="T254" s="4"/>
      <c r="Z254" s="4"/>
      <c r="AA254" s="4"/>
      <c r="AB254" s="4"/>
      <c r="AC254" s="4"/>
      <c r="AD254" s="4"/>
      <c r="AE254" s="4"/>
      <c r="AF254" s="4"/>
      <c r="AG254" s="4"/>
      <c r="AH254" s="4"/>
      <c r="AI254" s="4"/>
      <c r="AJ254" s="4"/>
      <c r="AK254" s="4"/>
      <c r="BF254" s="1"/>
      <c r="BG254" s="1"/>
      <c r="BH254" s="1"/>
    </row>
    <row r="255" spans="15:60" ht="20.6" hidden="1" customHeight="1" x14ac:dyDescent="0.35">
      <c r="O255" s="4"/>
      <c r="P255" s="4"/>
      <c r="Q255" s="4"/>
      <c r="R255" s="4"/>
      <c r="S255" s="4"/>
      <c r="T255" s="4"/>
      <c r="Z255" s="4"/>
      <c r="AA255" s="4"/>
      <c r="AB255" s="4"/>
      <c r="AC255" s="4"/>
      <c r="AD255" s="4"/>
      <c r="AE255" s="4"/>
      <c r="AF255" s="4"/>
      <c r="AG255" s="4"/>
      <c r="AH255" s="4"/>
      <c r="AI255" s="4"/>
      <c r="AJ255" s="4"/>
      <c r="AK255" s="4"/>
      <c r="BF255" s="1"/>
      <c r="BG255" s="1"/>
      <c r="BH255" s="1"/>
    </row>
    <row r="256" spans="15:60" ht="20.6" hidden="1" customHeight="1" x14ac:dyDescent="0.35">
      <c r="O256" s="4"/>
      <c r="P256" s="4"/>
      <c r="Q256" s="4"/>
      <c r="R256" s="4"/>
      <c r="S256" s="4"/>
      <c r="T256" s="4"/>
      <c r="BF256" s="1"/>
      <c r="BG256" s="1"/>
      <c r="BH256" s="1"/>
    </row>
    <row r="257" spans="15:60" ht="20.6" hidden="1" customHeight="1" x14ac:dyDescent="0.35">
      <c r="O257" s="4"/>
      <c r="P257" s="4"/>
      <c r="Q257" s="4"/>
      <c r="R257" s="4"/>
      <c r="S257" s="4"/>
      <c r="T257" s="4"/>
      <c r="BF257" s="1"/>
      <c r="BG257" s="1"/>
      <c r="BH257" s="1"/>
    </row>
    <row r="258" spans="15:60" ht="20.6" hidden="1" customHeight="1" x14ac:dyDescent="0.35">
      <c r="O258" s="4"/>
      <c r="P258" s="4"/>
      <c r="Q258" s="4"/>
      <c r="R258" s="4"/>
      <c r="S258" s="4"/>
      <c r="T258" s="4"/>
      <c r="BF258" s="1"/>
      <c r="BG258" s="1"/>
      <c r="BH258" s="1"/>
    </row>
    <row r="259" spans="15:60" ht="20.6" hidden="1" customHeight="1" x14ac:dyDescent="0.35">
      <c r="O259" s="4"/>
      <c r="P259" s="4"/>
      <c r="Q259" s="4"/>
      <c r="R259" s="4"/>
      <c r="S259" s="4"/>
      <c r="T259" s="4"/>
      <c r="BF259" s="1"/>
      <c r="BG259" s="1"/>
      <c r="BH259" s="1"/>
    </row>
    <row r="260" spans="15:60" ht="20.6" hidden="1" customHeight="1" x14ac:dyDescent="0.35">
      <c r="O260" s="4"/>
      <c r="P260" s="4"/>
      <c r="Q260" s="4"/>
      <c r="R260" s="4"/>
      <c r="S260" s="4"/>
      <c r="T260" s="4"/>
      <c r="BF260" s="1"/>
      <c r="BG260" s="1"/>
      <c r="BH260" s="1"/>
    </row>
    <row r="261" spans="15:60" ht="20.6" hidden="1" customHeight="1" x14ac:dyDescent="0.35">
      <c r="O261" s="4"/>
      <c r="P261" s="4"/>
      <c r="Q261" s="4"/>
      <c r="R261" s="4"/>
      <c r="S261" s="4"/>
      <c r="T261" s="4"/>
      <c r="Z261" s="4"/>
      <c r="AA261" s="4"/>
      <c r="AB261" s="4"/>
      <c r="AC261" s="4"/>
      <c r="AD261" s="4"/>
      <c r="AE261" s="4"/>
      <c r="AF261" s="4"/>
      <c r="AG261" s="4"/>
      <c r="AH261" s="4"/>
      <c r="AI261" s="4"/>
      <c r="AJ261" s="4"/>
      <c r="AK261" s="4"/>
      <c r="BF261" s="1"/>
      <c r="BG261" s="1"/>
      <c r="BH261" s="1"/>
    </row>
    <row r="262" spans="15:60" ht="20.6" hidden="1" customHeight="1" x14ac:dyDescent="0.35">
      <c r="O262" s="4"/>
      <c r="P262" s="4"/>
      <c r="Q262" s="4"/>
      <c r="R262" s="4"/>
      <c r="S262" s="4"/>
      <c r="T262" s="4"/>
      <c r="Z262" s="4"/>
      <c r="AA262" s="4"/>
      <c r="AB262" s="4"/>
      <c r="AC262" s="4"/>
      <c r="AD262" s="4"/>
      <c r="AE262" s="4"/>
      <c r="AF262" s="4"/>
      <c r="AG262" s="4"/>
      <c r="AH262" s="4"/>
      <c r="AI262" s="4"/>
      <c r="AJ262" s="4"/>
      <c r="AK262" s="4"/>
      <c r="BF262" s="1"/>
      <c r="BG262" s="1"/>
      <c r="BH262" s="1"/>
    </row>
    <row r="263" spans="15:60" ht="20.6" hidden="1" customHeight="1" x14ac:dyDescent="0.35">
      <c r="O263" s="4"/>
      <c r="P263" s="4"/>
      <c r="Q263" s="4"/>
      <c r="R263" s="4"/>
      <c r="S263" s="4"/>
      <c r="T263" s="4"/>
      <c r="Z263" s="4"/>
      <c r="AA263" s="4"/>
      <c r="AB263" s="4"/>
      <c r="AC263" s="4"/>
      <c r="AD263" s="4"/>
      <c r="AE263" s="4"/>
      <c r="AF263" s="4"/>
      <c r="AG263" s="4"/>
      <c r="AH263" s="4"/>
      <c r="AI263" s="4"/>
      <c r="AJ263" s="4"/>
      <c r="AK263" s="4"/>
      <c r="BF263" s="1"/>
      <c r="BG263" s="1"/>
      <c r="BH263" s="1"/>
    </row>
    <row r="264" spans="15:60" ht="20.6" hidden="1" customHeight="1" x14ac:dyDescent="0.35">
      <c r="O264" s="4"/>
      <c r="P264" s="4"/>
      <c r="Q264" s="4"/>
      <c r="R264" s="4"/>
      <c r="S264" s="4"/>
      <c r="T264" s="4"/>
      <c r="Z264" s="4"/>
      <c r="AA264" s="4"/>
      <c r="AB264" s="4"/>
      <c r="AC264" s="4"/>
      <c r="AD264" s="4"/>
      <c r="AE264" s="4"/>
      <c r="AF264" s="4"/>
      <c r="AG264" s="4"/>
      <c r="AH264" s="4"/>
      <c r="AI264" s="4"/>
      <c r="AJ264" s="4"/>
      <c r="AK264" s="4"/>
      <c r="BF264" s="1"/>
      <c r="BG264" s="1"/>
      <c r="BH264" s="1"/>
    </row>
    <row r="265" spans="15:60" ht="20.6" hidden="1" customHeight="1" x14ac:dyDescent="0.35">
      <c r="O265" s="4"/>
      <c r="P265" s="4"/>
      <c r="Q265" s="4"/>
      <c r="R265" s="4"/>
      <c r="S265" s="4"/>
      <c r="T265" s="4"/>
      <c r="Z265" s="4"/>
      <c r="AA265" s="4"/>
      <c r="AB265" s="4"/>
      <c r="AC265" s="4"/>
      <c r="AD265" s="4"/>
      <c r="AE265" s="4"/>
      <c r="AF265" s="4"/>
      <c r="AG265" s="4"/>
      <c r="AH265" s="4"/>
      <c r="AI265" s="4"/>
      <c r="AJ265" s="4"/>
      <c r="AK265" s="4"/>
      <c r="BF265" s="1"/>
      <c r="BG265" s="1"/>
      <c r="BH265" s="1"/>
    </row>
    <row r="266" spans="15:60" ht="20.6" hidden="1" customHeight="1" x14ac:dyDescent="0.35">
      <c r="O266" s="4"/>
      <c r="P266" s="4"/>
      <c r="Q266" s="4"/>
      <c r="R266" s="4"/>
      <c r="S266" s="4"/>
      <c r="T266" s="4"/>
      <c r="Z266" s="4"/>
      <c r="AA266" s="4"/>
      <c r="AB266" s="4"/>
      <c r="AC266" s="4"/>
      <c r="AD266" s="4"/>
      <c r="AE266" s="4"/>
      <c r="AF266" s="4"/>
      <c r="AG266" s="4"/>
      <c r="AH266" s="4"/>
      <c r="AI266" s="4"/>
      <c r="AJ266" s="4"/>
      <c r="AK266" s="4"/>
      <c r="BF266" s="1"/>
      <c r="BG266" s="1"/>
      <c r="BH266" s="1"/>
    </row>
    <row r="267" spans="15:60" ht="20.6" hidden="1" customHeight="1" x14ac:dyDescent="0.35">
      <c r="O267" s="4"/>
      <c r="P267" s="4"/>
      <c r="Q267" s="4"/>
      <c r="R267" s="4"/>
      <c r="S267" s="4"/>
      <c r="T267" s="4"/>
      <c r="Z267" s="4"/>
      <c r="AA267" s="4"/>
      <c r="AB267" s="4"/>
      <c r="AC267" s="4"/>
      <c r="AD267" s="4"/>
      <c r="AE267" s="4"/>
      <c r="AF267" s="4"/>
      <c r="AG267" s="4"/>
      <c r="AH267" s="4"/>
      <c r="AI267" s="4"/>
      <c r="AJ267" s="4"/>
      <c r="AK267" s="4"/>
      <c r="BF267" s="1"/>
      <c r="BG267" s="1"/>
      <c r="BH267" s="1"/>
    </row>
    <row r="268" spans="15:60" ht="20.6" hidden="1" customHeight="1" x14ac:dyDescent="0.35">
      <c r="O268" s="4"/>
      <c r="P268" s="4"/>
      <c r="Q268" s="4"/>
      <c r="R268" s="4"/>
      <c r="S268" s="4"/>
      <c r="T268" s="4"/>
      <c r="Z268" s="4"/>
      <c r="AA268" s="4"/>
      <c r="AB268" s="4"/>
      <c r="AC268" s="4"/>
      <c r="AD268" s="4"/>
      <c r="AE268" s="4"/>
      <c r="AF268" s="4"/>
      <c r="AG268" s="4"/>
      <c r="AH268" s="4"/>
      <c r="AI268" s="4"/>
      <c r="AJ268" s="4"/>
      <c r="AK268" s="4"/>
      <c r="BF268" s="1"/>
      <c r="BG268" s="1"/>
      <c r="BH268" s="1"/>
    </row>
    <row r="269" spans="15:60" ht="20.6" hidden="1" customHeight="1" x14ac:dyDescent="0.35">
      <c r="O269" s="4"/>
      <c r="P269" s="4"/>
      <c r="Q269" s="4"/>
      <c r="R269" s="4"/>
      <c r="S269" s="4"/>
      <c r="T269" s="4"/>
      <c r="Z269" s="4"/>
      <c r="AA269" s="4"/>
      <c r="AB269" s="4"/>
      <c r="AC269" s="4"/>
      <c r="AD269" s="4"/>
      <c r="AE269" s="4"/>
      <c r="AF269" s="4"/>
      <c r="AG269" s="4"/>
      <c r="AH269" s="4"/>
      <c r="AI269" s="4"/>
      <c r="AJ269" s="4"/>
      <c r="AK269" s="4"/>
      <c r="BF269" s="1"/>
      <c r="BG269" s="1"/>
      <c r="BH269" s="1"/>
    </row>
    <row r="270" spans="15:60" ht="20.6" hidden="1" customHeight="1" x14ac:dyDescent="0.35">
      <c r="O270" s="4"/>
      <c r="P270" s="4"/>
      <c r="Q270" s="4"/>
      <c r="R270" s="4"/>
      <c r="S270" s="4"/>
      <c r="T270" s="4"/>
      <c r="Z270" s="4"/>
      <c r="AA270" s="4"/>
      <c r="AB270" s="4"/>
      <c r="AC270" s="4"/>
      <c r="AD270" s="4"/>
      <c r="AE270" s="4"/>
      <c r="AF270" s="4"/>
      <c r="AG270" s="4"/>
      <c r="AH270" s="4"/>
      <c r="AI270" s="4"/>
      <c r="AJ270" s="4"/>
      <c r="AK270" s="4"/>
      <c r="BF270" s="1"/>
      <c r="BG270" s="1"/>
      <c r="BH270" s="1"/>
    </row>
    <row r="271" spans="15:60" ht="20.6" hidden="1" customHeight="1" x14ac:dyDescent="0.35">
      <c r="O271" s="4"/>
      <c r="P271" s="4"/>
      <c r="Q271" s="4"/>
      <c r="R271" s="4"/>
      <c r="S271" s="4"/>
      <c r="T271" s="4"/>
      <c r="Z271" s="4"/>
      <c r="AA271" s="4"/>
      <c r="AB271" s="4"/>
      <c r="AC271" s="4"/>
      <c r="AD271" s="4"/>
      <c r="AE271" s="4"/>
      <c r="AF271" s="4"/>
      <c r="AG271" s="4"/>
      <c r="AH271" s="4"/>
      <c r="AI271" s="4"/>
      <c r="AJ271" s="4"/>
      <c r="AK271" s="4"/>
      <c r="BF271" s="1"/>
      <c r="BG271" s="1"/>
      <c r="BH271" s="1"/>
    </row>
    <row r="272" spans="15:60" ht="20.6" hidden="1" customHeight="1" x14ac:dyDescent="0.35">
      <c r="O272" s="4"/>
      <c r="P272" s="4"/>
      <c r="Q272" s="4"/>
      <c r="R272" s="4"/>
      <c r="S272" s="4"/>
      <c r="T272" s="4"/>
      <c r="Z272" s="4"/>
      <c r="AA272" s="4"/>
      <c r="AB272" s="4"/>
      <c r="AC272" s="4"/>
      <c r="AD272" s="4"/>
      <c r="AE272" s="4"/>
      <c r="AF272" s="4"/>
      <c r="AG272" s="4"/>
      <c r="AH272" s="4"/>
      <c r="AI272" s="4"/>
      <c r="AJ272" s="4"/>
      <c r="AK272" s="4"/>
      <c r="BF272" s="1"/>
      <c r="BG272" s="1"/>
      <c r="BH272" s="1"/>
    </row>
    <row r="273" spans="15:60" ht="20.6" hidden="1" customHeight="1" x14ac:dyDescent="0.35">
      <c r="O273" s="4"/>
      <c r="P273" s="4"/>
      <c r="Q273" s="4"/>
      <c r="R273" s="4"/>
      <c r="S273" s="4"/>
      <c r="T273" s="4"/>
      <c r="Z273" s="4"/>
      <c r="AA273" s="4"/>
      <c r="AB273" s="4"/>
      <c r="AC273" s="4"/>
      <c r="AD273" s="4"/>
      <c r="AE273" s="4"/>
      <c r="AF273" s="4"/>
      <c r="AG273" s="4"/>
      <c r="AH273" s="4"/>
      <c r="AI273" s="4"/>
      <c r="AJ273" s="4"/>
      <c r="AK273" s="4"/>
      <c r="BF273" s="1"/>
      <c r="BG273" s="1"/>
      <c r="BH273" s="1"/>
    </row>
    <row r="274" spans="15:60" ht="20.6" hidden="1" customHeight="1" x14ac:dyDescent="0.35">
      <c r="O274" s="4"/>
      <c r="P274" s="4"/>
      <c r="Q274" s="4"/>
      <c r="R274" s="4"/>
      <c r="S274" s="4"/>
      <c r="T274" s="4"/>
      <c r="BF274" s="1"/>
      <c r="BG274" s="1"/>
      <c r="BH274" s="1"/>
    </row>
    <row r="275" spans="15:60" ht="20.6" hidden="1" customHeight="1" x14ac:dyDescent="0.35">
      <c r="O275" s="4"/>
      <c r="P275" s="4"/>
      <c r="Q275" s="4"/>
      <c r="R275" s="4"/>
      <c r="S275" s="4"/>
      <c r="T275" s="4"/>
      <c r="BF275" s="1"/>
      <c r="BG275" s="1"/>
      <c r="BH275" s="1"/>
    </row>
    <row r="276" spans="15:60" ht="20.6" hidden="1" customHeight="1" x14ac:dyDescent="0.35">
      <c r="O276" s="4"/>
      <c r="P276" s="4"/>
      <c r="Q276" s="4"/>
      <c r="R276" s="4"/>
      <c r="S276" s="4"/>
      <c r="T276" s="4"/>
      <c r="BF276" s="1"/>
      <c r="BG276" s="1"/>
      <c r="BH276" s="1"/>
    </row>
    <row r="277" spans="15:60" ht="20.6" hidden="1" customHeight="1" x14ac:dyDescent="0.35">
      <c r="O277" s="4"/>
      <c r="P277" s="4"/>
      <c r="Q277" s="4"/>
      <c r="R277" s="4"/>
      <c r="S277" s="4"/>
      <c r="T277" s="4"/>
      <c r="BF277" s="1"/>
      <c r="BG277" s="1"/>
      <c r="BH277" s="1"/>
    </row>
    <row r="278" spans="15:60" ht="20.6" hidden="1" customHeight="1" x14ac:dyDescent="0.35">
      <c r="O278" s="4"/>
      <c r="P278" s="4"/>
      <c r="Q278" s="4"/>
      <c r="R278" s="4"/>
      <c r="S278" s="4"/>
      <c r="T278" s="4"/>
      <c r="BF278" s="1"/>
      <c r="BG278" s="1"/>
      <c r="BH278" s="1"/>
    </row>
    <row r="279" spans="15:60" ht="20.6" hidden="1" customHeight="1" x14ac:dyDescent="0.35">
      <c r="O279" s="4"/>
      <c r="P279" s="4"/>
      <c r="Q279" s="4"/>
      <c r="R279" s="4"/>
      <c r="S279" s="4"/>
      <c r="T279" s="4"/>
      <c r="Z279" s="4"/>
      <c r="AA279" s="4"/>
      <c r="AB279" s="4"/>
      <c r="AC279" s="4"/>
      <c r="AD279" s="4"/>
      <c r="AE279" s="4"/>
      <c r="AF279" s="4"/>
      <c r="AG279" s="4"/>
      <c r="AH279" s="4"/>
      <c r="AI279" s="4"/>
      <c r="AJ279" s="4"/>
      <c r="AK279" s="4"/>
      <c r="BF279" s="1"/>
      <c r="BG279" s="1"/>
      <c r="BH279" s="1"/>
    </row>
    <row r="280" spans="15:60" ht="20.6" hidden="1" customHeight="1" x14ac:dyDescent="0.35">
      <c r="O280" s="4"/>
      <c r="P280" s="4"/>
      <c r="Q280" s="4"/>
      <c r="R280" s="4"/>
      <c r="S280" s="4"/>
      <c r="T280" s="4"/>
      <c r="Z280" s="4"/>
      <c r="AA280" s="4"/>
      <c r="AB280" s="4"/>
      <c r="AC280" s="4"/>
      <c r="AD280" s="4"/>
      <c r="AE280" s="4"/>
      <c r="AF280" s="4"/>
      <c r="AG280" s="4"/>
      <c r="AH280" s="4"/>
      <c r="AI280" s="4"/>
      <c r="AJ280" s="4"/>
      <c r="AK280" s="4"/>
      <c r="BF280" s="1"/>
      <c r="BG280" s="1"/>
      <c r="BH280" s="1"/>
    </row>
    <row r="281" spans="15:60" ht="20.6" hidden="1" customHeight="1" x14ac:dyDescent="0.35">
      <c r="O281" s="4"/>
      <c r="P281" s="4"/>
      <c r="Q281" s="4"/>
      <c r="R281" s="4"/>
      <c r="S281" s="4"/>
      <c r="T281" s="4"/>
      <c r="Z281" s="4"/>
      <c r="AA281" s="4"/>
      <c r="AB281" s="4"/>
      <c r="AC281" s="4"/>
      <c r="AD281" s="4"/>
      <c r="AE281" s="4"/>
      <c r="AF281" s="4"/>
      <c r="AG281" s="4"/>
      <c r="AH281" s="4"/>
      <c r="AI281" s="4"/>
      <c r="AJ281" s="4"/>
      <c r="AK281" s="4"/>
      <c r="BF281" s="1"/>
      <c r="BG281" s="1"/>
      <c r="BH281" s="1"/>
    </row>
    <row r="282" spans="15:60" ht="20.6" hidden="1" customHeight="1" x14ac:dyDescent="0.35">
      <c r="O282" s="4"/>
      <c r="P282" s="4"/>
      <c r="Q282" s="4"/>
      <c r="R282" s="4"/>
      <c r="S282" s="4"/>
      <c r="T282" s="4"/>
      <c r="Z282" s="4"/>
      <c r="AA282" s="4"/>
      <c r="AB282" s="4"/>
      <c r="AC282" s="4"/>
      <c r="AD282" s="4"/>
      <c r="AE282" s="4"/>
      <c r="AF282" s="4"/>
      <c r="AG282" s="4"/>
      <c r="AH282" s="4"/>
      <c r="AI282" s="4"/>
      <c r="AJ282" s="4"/>
      <c r="AK282" s="4"/>
      <c r="BF282" s="1"/>
      <c r="BG282" s="1"/>
      <c r="BH282" s="1"/>
    </row>
    <row r="283" spans="15:60" ht="20.6" hidden="1" customHeight="1" x14ac:dyDescent="0.35">
      <c r="O283" s="4"/>
      <c r="P283" s="4"/>
      <c r="Q283" s="4"/>
      <c r="R283" s="4"/>
      <c r="S283" s="4"/>
      <c r="T283" s="4"/>
      <c r="Z283" s="4"/>
      <c r="AA283" s="4"/>
      <c r="AB283" s="4"/>
      <c r="AC283" s="4"/>
      <c r="AD283" s="4"/>
      <c r="AE283" s="4"/>
      <c r="AF283" s="4"/>
      <c r="AG283" s="4"/>
      <c r="AH283" s="4"/>
      <c r="AI283" s="4"/>
      <c r="AJ283" s="4"/>
      <c r="AK283" s="4"/>
      <c r="BF283" s="1"/>
      <c r="BG283" s="1"/>
      <c r="BH283" s="1"/>
    </row>
    <row r="284" spans="15:60" ht="20.6" hidden="1" customHeight="1" x14ac:dyDescent="0.35">
      <c r="O284" s="4"/>
      <c r="P284" s="4"/>
      <c r="Q284" s="4"/>
      <c r="R284" s="4"/>
      <c r="S284" s="4"/>
      <c r="T284" s="4"/>
      <c r="Z284" s="4"/>
      <c r="AA284" s="4"/>
      <c r="AB284" s="4"/>
      <c r="AC284" s="4"/>
      <c r="AD284" s="4"/>
      <c r="AE284" s="4"/>
      <c r="AF284" s="4"/>
      <c r="AG284" s="4"/>
      <c r="AH284" s="4"/>
      <c r="AI284" s="4"/>
      <c r="AJ284" s="4"/>
      <c r="AK284" s="4"/>
      <c r="BF284" s="1"/>
      <c r="BG284" s="1"/>
      <c r="BH284" s="1"/>
    </row>
    <row r="285" spans="15:60" ht="20.6" hidden="1" customHeight="1" x14ac:dyDescent="0.35">
      <c r="O285" s="4"/>
      <c r="P285" s="4"/>
      <c r="Q285" s="4"/>
      <c r="R285" s="4"/>
      <c r="S285" s="4"/>
      <c r="T285" s="4"/>
      <c r="Z285" s="4"/>
      <c r="AA285" s="4"/>
      <c r="AB285" s="4"/>
      <c r="AC285" s="4"/>
      <c r="AD285" s="4"/>
      <c r="AE285" s="4"/>
      <c r="AF285" s="4"/>
      <c r="AG285" s="4"/>
      <c r="AH285" s="4"/>
      <c r="AI285" s="4"/>
      <c r="AJ285" s="4"/>
      <c r="AK285" s="4"/>
      <c r="BF285" s="1"/>
      <c r="BG285" s="1"/>
      <c r="BH285" s="1"/>
    </row>
    <row r="286" spans="15:60" ht="20.6" hidden="1" customHeight="1" x14ac:dyDescent="0.35">
      <c r="O286" s="4"/>
      <c r="P286" s="4"/>
      <c r="Q286" s="4"/>
      <c r="R286" s="4"/>
      <c r="S286" s="4"/>
      <c r="T286" s="4"/>
      <c r="Z286" s="4"/>
      <c r="AA286" s="4"/>
      <c r="AB286" s="4"/>
      <c r="AC286" s="4"/>
      <c r="AD286" s="4"/>
      <c r="AE286" s="4"/>
      <c r="AF286" s="4"/>
      <c r="AG286" s="4"/>
      <c r="AH286" s="4"/>
      <c r="AI286" s="4"/>
      <c r="AJ286" s="4"/>
      <c r="AK286" s="4"/>
      <c r="BF286" s="1"/>
      <c r="BG286" s="1"/>
      <c r="BH286" s="1"/>
    </row>
    <row r="287" spans="15:60" ht="20.6" hidden="1" customHeight="1" x14ac:dyDescent="0.35">
      <c r="O287" s="4"/>
      <c r="P287" s="4"/>
      <c r="Q287" s="4"/>
      <c r="R287" s="4"/>
      <c r="S287" s="4"/>
      <c r="T287" s="4"/>
      <c r="Z287" s="4"/>
      <c r="AA287" s="4"/>
      <c r="AB287" s="4"/>
      <c r="AC287" s="4"/>
      <c r="AD287" s="4"/>
      <c r="AE287" s="4"/>
      <c r="AF287" s="4"/>
      <c r="AG287" s="4"/>
      <c r="AH287" s="4"/>
      <c r="AI287" s="4"/>
      <c r="AJ287" s="4"/>
      <c r="AK287" s="4"/>
      <c r="BF287" s="1"/>
      <c r="BG287" s="1"/>
      <c r="BH287" s="1"/>
    </row>
    <row r="288" spans="15:60" ht="20.6" hidden="1" customHeight="1" x14ac:dyDescent="0.35">
      <c r="O288" s="4"/>
      <c r="P288" s="4"/>
      <c r="Q288" s="4"/>
      <c r="R288" s="4"/>
      <c r="S288" s="4"/>
      <c r="T288" s="4"/>
      <c r="Z288" s="4"/>
      <c r="AA288" s="4"/>
      <c r="AB288" s="4"/>
      <c r="AC288" s="4"/>
      <c r="AD288" s="4"/>
      <c r="AE288" s="4"/>
      <c r="AF288" s="4"/>
      <c r="AG288" s="4"/>
      <c r="AH288" s="4"/>
      <c r="AI288" s="4"/>
      <c r="AJ288" s="4"/>
      <c r="AK288" s="4"/>
      <c r="BF288" s="1"/>
      <c r="BG288" s="1"/>
      <c r="BH288" s="1"/>
    </row>
    <row r="289" spans="15:60" ht="20.6" hidden="1" customHeight="1" x14ac:dyDescent="0.35">
      <c r="O289" s="4"/>
      <c r="P289" s="4"/>
      <c r="Q289" s="4"/>
      <c r="R289" s="4"/>
      <c r="S289" s="4"/>
      <c r="T289" s="4"/>
      <c r="Z289" s="4"/>
      <c r="AA289" s="4"/>
      <c r="AB289" s="4"/>
      <c r="AC289" s="4"/>
      <c r="AD289" s="4"/>
      <c r="AE289" s="4"/>
      <c r="AF289" s="4"/>
      <c r="AG289" s="4"/>
      <c r="AH289" s="4"/>
      <c r="AI289" s="4"/>
      <c r="AJ289" s="4"/>
      <c r="AK289" s="4"/>
      <c r="BF289" s="1"/>
      <c r="BG289" s="1"/>
      <c r="BH289" s="1"/>
    </row>
    <row r="290" spans="15:60" ht="20.6" hidden="1" customHeight="1" x14ac:dyDescent="0.35">
      <c r="O290" s="4"/>
      <c r="P290" s="4"/>
      <c r="Q290" s="4"/>
      <c r="R290" s="4"/>
      <c r="S290" s="4"/>
      <c r="T290" s="4"/>
      <c r="Z290" s="4"/>
      <c r="AA290" s="4"/>
      <c r="AB290" s="4"/>
      <c r="AC290" s="4"/>
      <c r="AD290" s="4"/>
      <c r="AE290" s="4"/>
      <c r="AF290" s="4"/>
      <c r="AG290" s="4"/>
      <c r="AH290" s="4"/>
      <c r="AI290" s="4"/>
      <c r="AJ290" s="4"/>
      <c r="AK290" s="4"/>
      <c r="BF290" s="1"/>
      <c r="BG290" s="1"/>
      <c r="BH290" s="1"/>
    </row>
    <row r="291" spans="15:60" ht="20.6" hidden="1" customHeight="1" x14ac:dyDescent="0.35">
      <c r="O291" s="4"/>
      <c r="P291" s="4"/>
      <c r="Q291" s="4"/>
      <c r="R291" s="4"/>
      <c r="S291" s="4"/>
      <c r="T291" s="4"/>
      <c r="Z291" s="4"/>
      <c r="AA291" s="4"/>
      <c r="AB291" s="4"/>
      <c r="AC291" s="4"/>
      <c r="AD291" s="4"/>
      <c r="AE291" s="4"/>
      <c r="AF291" s="4"/>
      <c r="AG291" s="4"/>
      <c r="AH291" s="4"/>
      <c r="AI291" s="4"/>
      <c r="AJ291" s="4"/>
      <c r="AK291" s="4"/>
      <c r="BF291" s="1"/>
      <c r="BG291" s="1"/>
      <c r="BH291" s="1"/>
    </row>
    <row r="292" spans="15:60" ht="20.6" hidden="1" customHeight="1" x14ac:dyDescent="0.35">
      <c r="O292" s="4"/>
      <c r="P292" s="4"/>
      <c r="Q292" s="4"/>
      <c r="R292" s="4"/>
      <c r="S292" s="4"/>
      <c r="T292" s="4"/>
      <c r="BF292" s="1"/>
      <c r="BG292" s="1"/>
      <c r="BH292" s="1"/>
    </row>
    <row r="293" spans="15:60" ht="20.6" hidden="1" customHeight="1" x14ac:dyDescent="0.35">
      <c r="O293" s="4"/>
      <c r="P293" s="4"/>
      <c r="Q293" s="4"/>
      <c r="R293" s="4"/>
      <c r="S293" s="4"/>
      <c r="T293" s="4"/>
      <c r="BF293" s="1"/>
      <c r="BG293" s="1"/>
      <c r="BH293" s="1"/>
    </row>
    <row r="294" spans="15:60" ht="20.6" hidden="1" customHeight="1" x14ac:dyDescent="0.35">
      <c r="O294" s="4"/>
      <c r="P294" s="4"/>
      <c r="Q294" s="4"/>
      <c r="R294" s="4"/>
      <c r="S294" s="4"/>
      <c r="T294" s="4"/>
      <c r="BF294" s="1"/>
      <c r="BG294" s="1"/>
      <c r="BH294" s="1"/>
    </row>
    <row r="295" spans="15:60" ht="20.6" hidden="1" customHeight="1" x14ac:dyDescent="0.35">
      <c r="O295" s="4"/>
      <c r="P295" s="4"/>
      <c r="Q295" s="4"/>
      <c r="R295" s="4"/>
      <c r="S295" s="4"/>
      <c r="T295" s="4"/>
      <c r="BF295" s="1"/>
      <c r="BG295" s="1"/>
      <c r="BH295" s="1"/>
    </row>
    <row r="296" spans="15:60" ht="20.6" hidden="1" customHeight="1" x14ac:dyDescent="0.35">
      <c r="O296" s="4"/>
      <c r="P296" s="4"/>
      <c r="Q296" s="4"/>
      <c r="R296" s="4"/>
      <c r="S296" s="4"/>
      <c r="T296" s="4"/>
      <c r="BF296" s="1"/>
      <c r="BG296" s="1"/>
      <c r="BH296" s="1"/>
    </row>
    <row r="297" spans="15:60" ht="20.6" hidden="1" customHeight="1" x14ac:dyDescent="0.35">
      <c r="O297" s="4"/>
      <c r="P297" s="4"/>
      <c r="Q297" s="4"/>
      <c r="R297" s="4"/>
      <c r="S297" s="4"/>
      <c r="T297" s="4"/>
      <c r="Z297" s="4"/>
      <c r="AA297" s="4"/>
      <c r="AB297" s="4"/>
      <c r="AC297" s="4"/>
      <c r="AD297" s="4"/>
      <c r="AE297" s="4"/>
      <c r="AF297" s="4"/>
      <c r="AG297" s="4"/>
      <c r="AH297" s="4"/>
      <c r="AI297" s="4"/>
      <c r="AJ297" s="4"/>
      <c r="AK297" s="4"/>
      <c r="BF297" s="1"/>
      <c r="BG297" s="1"/>
      <c r="BH297" s="1"/>
    </row>
    <row r="298" spans="15:60" ht="20.6" hidden="1" customHeight="1" x14ac:dyDescent="0.35">
      <c r="O298" s="4"/>
      <c r="P298" s="4"/>
      <c r="Q298" s="4"/>
      <c r="R298" s="4"/>
      <c r="S298" s="4"/>
      <c r="T298" s="4"/>
      <c r="Z298" s="4"/>
      <c r="AA298" s="4"/>
      <c r="AB298" s="4"/>
      <c r="AC298" s="4"/>
      <c r="AD298" s="4"/>
      <c r="AE298" s="4"/>
      <c r="AF298" s="4"/>
      <c r="AG298" s="4"/>
      <c r="AH298" s="4"/>
      <c r="AI298" s="4"/>
      <c r="AJ298" s="4"/>
      <c r="AK298" s="4"/>
      <c r="BF298" s="1"/>
      <c r="BG298" s="1"/>
      <c r="BH298" s="1"/>
    </row>
    <row r="299" spans="15:60" ht="20.6" hidden="1" customHeight="1" x14ac:dyDescent="0.35">
      <c r="O299" s="4"/>
      <c r="P299" s="4"/>
      <c r="Q299" s="4"/>
      <c r="R299" s="4"/>
      <c r="S299" s="4"/>
      <c r="T299" s="4"/>
      <c r="Z299" s="4"/>
      <c r="AA299" s="4"/>
      <c r="AB299" s="4"/>
      <c r="AC299" s="4"/>
      <c r="AD299" s="4"/>
      <c r="AE299" s="4"/>
      <c r="AF299" s="4"/>
      <c r="AG299" s="4"/>
      <c r="AH299" s="4"/>
      <c r="AI299" s="4"/>
      <c r="AJ299" s="4"/>
      <c r="AK299" s="4"/>
      <c r="BF299" s="1"/>
      <c r="BG299" s="1"/>
      <c r="BH299" s="1"/>
    </row>
    <row r="300" spans="15:60" ht="20.6" hidden="1" customHeight="1" x14ac:dyDescent="0.35">
      <c r="O300" s="4"/>
      <c r="P300" s="4"/>
      <c r="Q300" s="4"/>
      <c r="R300" s="4"/>
      <c r="S300" s="4"/>
      <c r="T300" s="4"/>
      <c r="Z300" s="4"/>
      <c r="AA300" s="4"/>
      <c r="AB300" s="4"/>
      <c r="AC300" s="4"/>
      <c r="AD300" s="4"/>
      <c r="AE300" s="4"/>
      <c r="AF300" s="4"/>
      <c r="AG300" s="4"/>
      <c r="AH300" s="4"/>
      <c r="AI300" s="4"/>
      <c r="AJ300" s="4"/>
      <c r="AK300" s="4"/>
      <c r="BF300" s="1"/>
      <c r="BG300" s="1"/>
      <c r="BH300" s="1"/>
    </row>
    <row r="301" spans="15:60" ht="20.6" hidden="1" customHeight="1" x14ac:dyDescent="0.35">
      <c r="O301" s="4"/>
      <c r="P301" s="4"/>
      <c r="Q301" s="4"/>
      <c r="R301" s="4"/>
      <c r="S301" s="4"/>
      <c r="T301" s="4"/>
      <c r="Z301" s="4"/>
      <c r="AA301" s="4"/>
      <c r="AB301" s="4"/>
      <c r="AC301" s="4"/>
      <c r="AD301" s="4"/>
      <c r="AE301" s="4"/>
      <c r="AF301" s="4"/>
      <c r="AG301" s="4"/>
      <c r="AH301" s="4"/>
      <c r="AI301" s="4"/>
      <c r="AJ301" s="4"/>
      <c r="AK301" s="4"/>
      <c r="BF301" s="1"/>
      <c r="BG301" s="1"/>
      <c r="BH301" s="1"/>
    </row>
    <row r="302" spans="15:60" ht="20.6" hidden="1" customHeight="1" x14ac:dyDescent="0.35">
      <c r="O302" s="4"/>
      <c r="P302" s="4"/>
      <c r="Q302" s="4"/>
      <c r="R302" s="4"/>
      <c r="S302" s="4"/>
      <c r="T302" s="4"/>
      <c r="Z302" s="4"/>
      <c r="AA302" s="4"/>
      <c r="AB302" s="4"/>
      <c r="AC302" s="4"/>
      <c r="AD302" s="4"/>
      <c r="AE302" s="4"/>
      <c r="AF302" s="4"/>
      <c r="AG302" s="4"/>
      <c r="AH302" s="4"/>
      <c r="AI302" s="4"/>
      <c r="AJ302" s="4"/>
      <c r="AK302" s="4"/>
      <c r="BF302" s="1"/>
      <c r="BG302" s="1"/>
      <c r="BH302" s="1"/>
    </row>
    <row r="303" spans="15:60" ht="20.6" hidden="1" customHeight="1" x14ac:dyDescent="0.35">
      <c r="O303" s="4"/>
      <c r="P303" s="4"/>
      <c r="Q303" s="4"/>
      <c r="R303" s="4"/>
      <c r="S303" s="4"/>
      <c r="T303" s="4"/>
      <c r="Z303" s="4"/>
      <c r="AA303" s="4"/>
      <c r="AB303" s="4"/>
      <c r="AC303" s="4"/>
      <c r="AD303" s="4"/>
      <c r="AE303" s="4"/>
      <c r="AF303" s="4"/>
      <c r="AG303" s="4"/>
      <c r="AH303" s="4"/>
      <c r="AI303" s="4"/>
      <c r="AJ303" s="4"/>
      <c r="AK303" s="4"/>
      <c r="BF303" s="1"/>
      <c r="BG303" s="1"/>
      <c r="BH303" s="1"/>
    </row>
    <row r="304" spans="15:60" ht="20.6" hidden="1" customHeight="1" x14ac:dyDescent="0.35">
      <c r="O304" s="4"/>
      <c r="P304" s="4"/>
      <c r="Q304" s="4"/>
      <c r="R304" s="4"/>
      <c r="S304" s="4"/>
      <c r="T304" s="4"/>
      <c r="Z304" s="4"/>
      <c r="AA304" s="4"/>
      <c r="AB304" s="4"/>
      <c r="AC304" s="4"/>
      <c r="AD304" s="4"/>
      <c r="AE304" s="4"/>
      <c r="AF304" s="4"/>
      <c r="AG304" s="4"/>
      <c r="AH304" s="4"/>
      <c r="AI304" s="4"/>
      <c r="AJ304" s="4"/>
      <c r="AK304" s="4"/>
      <c r="BF304" s="1"/>
      <c r="BG304" s="1"/>
      <c r="BH304" s="1"/>
    </row>
    <row r="305" spans="15:60" ht="20.6" hidden="1" customHeight="1" x14ac:dyDescent="0.35">
      <c r="O305" s="4"/>
      <c r="P305" s="4"/>
      <c r="Q305" s="4"/>
      <c r="R305" s="4"/>
      <c r="S305" s="4"/>
      <c r="T305" s="4"/>
      <c r="Z305" s="4"/>
      <c r="AA305" s="4"/>
      <c r="AB305" s="4"/>
      <c r="AC305" s="4"/>
      <c r="AD305" s="4"/>
      <c r="AE305" s="4"/>
      <c r="AF305" s="4"/>
      <c r="AG305" s="4"/>
      <c r="AH305" s="4"/>
      <c r="AI305" s="4"/>
      <c r="AJ305" s="4"/>
      <c r="AK305" s="4"/>
      <c r="BF305" s="1"/>
      <c r="BG305" s="1"/>
      <c r="BH305" s="1"/>
    </row>
    <row r="306" spans="15:60" ht="20.6" hidden="1" customHeight="1" x14ac:dyDescent="0.35">
      <c r="O306" s="4"/>
      <c r="P306" s="4"/>
      <c r="Q306" s="4"/>
      <c r="R306" s="4"/>
      <c r="S306" s="4"/>
      <c r="T306" s="4"/>
      <c r="Z306" s="4"/>
      <c r="AA306" s="4"/>
      <c r="AB306" s="4"/>
      <c r="AC306" s="4"/>
      <c r="AD306" s="4"/>
      <c r="AE306" s="4"/>
      <c r="AF306" s="4"/>
      <c r="AG306" s="4"/>
      <c r="AH306" s="4"/>
      <c r="AI306" s="4"/>
      <c r="AJ306" s="4"/>
      <c r="AK306" s="4"/>
      <c r="BF306" s="1"/>
      <c r="BG306" s="1"/>
      <c r="BH306" s="1"/>
    </row>
    <row r="307" spans="15:60" ht="20.6" hidden="1" customHeight="1" x14ac:dyDescent="0.35">
      <c r="O307" s="4"/>
      <c r="P307" s="4"/>
      <c r="Q307" s="4"/>
      <c r="R307" s="4"/>
      <c r="S307" s="4"/>
      <c r="T307" s="4"/>
      <c r="Z307" s="4"/>
      <c r="AA307" s="4"/>
      <c r="AB307" s="4"/>
      <c r="AC307" s="4"/>
      <c r="AD307" s="4"/>
      <c r="AE307" s="4"/>
      <c r="AF307" s="4"/>
      <c r="AG307" s="4"/>
      <c r="AH307" s="4"/>
      <c r="AI307" s="4"/>
      <c r="AJ307" s="4"/>
      <c r="AK307" s="4"/>
      <c r="BF307" s="1"/>
      <c r="BG307" s="1"/>
      <c r="BH307" s="1"/>
    </row>
    <row r="308" spans="15:60" ht="20.6" hidden="1" customHeight="1" x14ac:dyDescent="0.35">
      <c r="O308" s="4"/>
      <c r="P308" s="4"/>
      <c r="Q308" s="4"/>
      <c r="R308" s="4"/>
      <c r="S308" s="4"/>
      <c r="T308" s="4"/>
      <c r="Z308" s="4"/>
      <c r="AA308" s="4"/>
      <c r="AB308" s="4"/>
      <c r="AC308" s="4"/>
      <c r="AD308" s="4"/>
      <c r="AE308" s="4"/>
      <c r="AF308" s="4"/>
      <c r="AG308" s="4"/>
      <c r="AH308" s="4"/>
      <c r="AI308" s="4"/>
      <c r="AJ308" s="4"/>
      <c r="AK308" s="4"/>
      <c r="BF308" s="1"/>
      <c r="BG308" s="1"/>
      <c r="BH308" s="1"/>
    </row>
    <row r="309" spans="15:60" ht="20.6" hidden="1" customHeight="1" x14ac:dyDescent="0.35">
      <c r="O309" s="4"/>
      <c r="P309" s="4"/>
      <c r="Q309" s="4"/>
      <c r="R309" s="4"/>
      <c r="S309" s="4"/>
      <c r="T309" s="4"/>
      <c r="Z309" s="4"/>
      <c r="AA309" s="4"/>
      <c r="AB309" s="4"/>
      <c r="AC309" s="4"/>
      <c r="AD309" s="4"/>
      <c r="AE309" s="4"/>
      <c r="AF309" s="4"/>
      <c r="AG309" s="4"/>
      <c r="AH309" s="4"/>
      <c r="AI309" s="4"/>
      <c r="AJ309" s="4"/>
      <c r="AK309" s="4"/>
      <c r="BF309" s="1"/>
      <c r="BG309" s="1"/>
      <c r="BH309" s="1"/>
    </row>
    <row r="310" spans="15:60" ht="20.6" hidden="1" customHeight="1" x14ac:dyDescent="0.35">
      <c r="O310" s="4"/>
      <c r="P310" s="4"/>
      <c r="Q310" s="4"/>
      <c r="R310" s="4"/>
      <c r="S310" s="4"/>
      <c r="T310" s="4"/>
      <c r="BF310" s="1"/>
      <c r="BG310" s="1"/>
      <c r="BH310" s="1"/>
    </row>
    <row r="311" spans="15:60" ht="20.6" hidden="1" customHeight="1" x14ac:dyDescent="0.35">
      <c r="O311" s="4"/>
      <c r="P311" s="4"/>
      <c r="Q311" s="4"/>
      <c r="R311" s="4"/>
      <c r="S311" s="4"/>
      <c r="T311" s="4"/>
      <c r="BF311" s="1"/>
      <c r="BG311" s="1"/>
      <c r="BH311" s="1"/>
    </row>
    <row r="312" spans="15:60" ht="20.6" hidden="1" customHeight="1" x14ac:dyDescent="0.35">
      <c r="O312" s="4"/>
      <c r="P312" s="4"/>
      <c r="Q312" s="4"/>
      <c r="R312" s="4"/>
      <c r="S312" s="4"/>
      <c r="T312" s="4"/>
      <c r="BF312" s="1"/>
      <c r="BG312" s="1"/>
      <c r="BH312" s="1"/>
    </row>
    <row r="313" spans="15:60" ht="20.6" hidden="1" customHeight="1" x14ac:dyDescent="0.35">
      <c r="O313" s="4"/>
      <c r="P313" s="4"/>
      <c r="Q313" s="4"/>
      <c r="R313" s="4"/>
      <c r="S313" s="4"/>
      <c r="T313" s="4"/>
      <c r="BF313" s="1"/>
      <c r="BG313" s="1"/>
      <c r="BH313" s="1"/>
    </row>
    <row r="314" spans="15:60" ht="20.6" hidden="1" customHeight="1" x14ac:dyDescent="0.35">
      <c r="O314" s="4"/>
      <c r="P314" s="4"/>
      <c r="Q314" s="4"/>
      <c r="R314" s="4"/>
      <c r="S314" s="4"/>
      <c r="T314" s="4"/>
      <c r="BF314" s="1"/>
      <c r="BG314" s="1"/>
      <c r="BH314" s="1"/>
    </row>
    <row r="315" spans="15:60" ht="20.6" hidden="1" customHeight="1" x14ac:dyDescent="0.35">
      <c r="O315" s="4"/>
      <c r="P315" s="4"/>
      <c r="Q315" s="4"/>
      <c r="R315" s="4"/>
      <c r="S315" s="4"/>
      <c r="T315" s="4"/>
      <c r="Z315" s="4"/>
      <c r="AA315" s="4"/>
      <c r="AB315" s="4"/>
      <c r="AC315" s="4"/>
      <c r="AD315" s="4"/>
      <c r="AE315" s="4"/>
      <c r="AF315" s="4"/>
      <c r="AG315" s="4"/>
      <c r="AH315" s="4"/>
      <c r="AI315" s="4"/>
      <c r="AJ315" s="4"/>
      <c r="AK315" s="4"/>
      <c r="BF315" s="1"/>
      <c r="BG315" s="1"/>
      <c r="BH315" s="1"/>
    </row>
    <row r="316" spans="15:60" ht="20.6" hidden="1" customHeight="1" x14ac:dyDescent="0.35">
      <c r="O316" s="4"/>
      <c r="P316" s="4"/>
      <c r="Q316" s="4"/>
      <c r="R316" s="4"/>
      <c r="S316" s="4"/>
      <c r="T316" s="4"/>
      <c r="Z316" s="4"/>
      <c r="AA316" s="4"/>
      <c r="AB316" s="4"/>
      <c r="AC316" s="4"/>
      <c r="AD316" s="4"/>
      <c r="AE316" s="4"/>
      <c r="AF316" s="4"/>
      <c r="AG316" s="4"/>
      <c r="AH316" s="4"/>
      <c r="AI316" s="4"/>
      <c r="AJ316" s="4"/>
      <c r="AK316" s="4"/>
      <c r="BF316" s="1"/>
      <c r="BG316" s="1"/>
      <c r="BH316" s="1"/>
    </row>
    <row r="317" spans="15:60" ht="20.6" hidden="1" customHeight="1" x14ac:dyDescent="0.35">
      <c r="O317" s="4"/>
      <c r="P317" s="4"/>
      <c r="Q317" s="4"/>
      <c r="R317" s="4"/>
      <c r="S317" s="4"/>
      <c r="T317" s="4"/>
      <c r="Z317" s="4"/>
      <c r="AA317" s="4"/>
      <c r="AB317" s="4"/>
      <c r="AC317" s="4"/>
      <c r="AD317" s="4"/>
      <c r="AE317" s="4"/>
      <c r="AF317" s="4"/>
      <c r="AG317" s="4"/>
      <c r="AH317" s="4"/>
      <c r="AI317" s="4"/>
      <c r="AJ317" s="4"/>
      <c r="AK317" s="4"/>
      <c r="BF317" s="1"/>
      <c r="BG317" s="1"/>
      <c r="BH317" s="1"/>
    </row>
    <row r="318" spans="15:60" ht="20.6" hidden="1" customHeight="1" x14ac:dyDescent="0.35">
      <c r="O318" s="4"/>
      <c r="P318" s="4"/>
      <c r="Q318" s="4"/>
      <c r="R318" s="4"/>
      <c r="S318" s="4"/>
      <c r="T318" s="4"/>
      <c r="Z318" s="4"/>
      <c r="AA318" s="4"/>
      <c r="AB318" s="4"/>
      <c r="AC318" s="4"/>
      <c r="AD318" s="4"/>
      <c r="AE318" s="4"/>
      <c r="AF318" s="4"/>
      <c r="AG318" s="4"/>
      <c r="AH318" s="4"/>
      <c r="AI318" s="4"/>
      <c r="AJ318" s="4"/>
      <c r="AK318" s="4"/>
      <c r="BF318" s="1"/>
      <c r="BG318" s="1"/>
      <c r="BH318" s="1"/>
    </row>
    <row r="319" spans="15:60" ht="20.6" hidden="1" customHeight="1" x14ac:dyDescent="0.35">
      <c r="O319" s="4"/>
      <c r="P319" s="4"/>
      <c r="Q319" s="4"/>
      <c r="R319" s="4"/>
      <c r="S319" s="4"/>
      <c r="T319" s="4"/>
      <c r="Z319" s="4"/>
      <c r="AA319" s="4"/>
      <c r="AB319" s="4"/>
      <c r="AC319" s="4"/>
      <c r="AD319" s="4"/>
      <c r="AE319" s="4"/>
      <c r="AF319" s="4"/>
      <c r="AG319" s="4"/>
      <c r="AH319" s="4"/>
      <c r="AI319" s="4"/>
      <c r="AJ319" s="4"/>
      <c r="AK319" s="4"/>
      <c r="BF319" s="1"/>
      <c r="BG319" s="1"/>
      <c r="BH319" s="1"/>
    </row>
    <row r="320" spans="15:60" ht="20.6" hidden="1" customHeight="1" x14ac:dyDescent="0.35">
      <c r="O320" s="4"/>
      <c r="P320" s="4"/>
      <c r="Q320" s="4"/>
      <c r="R320" s="4"/>
      <c r="S320" s="4"/>
      <c r="T320" s="4"/>
      <c r="Z320" s="4"/>
      <c r="AA320" s="4"/>
      <c r="AB320" s="4"/>
      <c r="AC320" s="4"/>
      <c r="AD320" s="4"/>
      <c r="AE320" s="4"/>
      <c r="AF320" s="4"/>
      <c r="AG320" s="4"/>
      <c r="AH320" s="4"/>
      <c r="AI320" s="4"/>
      <c r="AJ320" s="4"/>
      <c r="AK320" s="4"/>
      <c r="BF320" s="1"/>
      <c r="BG320" s="1"/>
      <c r="BH320" s="1"/>
    </row>
    <row r="321" spans="15:60" ht="20.6" hidden="1" customHeight="1" x14ac:dyDescent="0.35">
      <c r="O321" s="4"/>
      <c r="P321" s="4"/>
      <c r="Q321" s="4"/>
      <c r="R321" s="4"/>
      <c r="S321" s="4"/>
      <c r="T321" s="4"/>
      <c r="Z321" s="4"/>
      <c r="AA321" s="4"/>
      <c r="AB321" s="4"/>
      <c r="AC321" s="4"/>
      <c r="AD321" s="4"/>
      <c r="AE321" s="4"/>
      <c r="AF321" s="4"/>
      <c r="AG321" s="4"/>
      <c r="AH321" s="4"/>
      <c r="AI321" s="4"/>
      <c r="AJ321" s="4"/>
      <c r="AK321" s="4"/>
      <c r="BF321" s="1"/>
      <c r="BG321" s="1"/>
      <c r="BH321" s="1"/>
    </row>
    <row r="322" spans="15:60" ht="20.6" hidden="1" customHeight="1" x14ac:dyDescent="0.35">
      <c r="O322" s="4"/>
      <c r="P322" s="4"/>
      <c r="Q322" s="4"/>
      <c r="R322" s="4"/>
      <c r="S322" s="4"/>
      <c r="T322" s="4"/>
      <c r="Z322" s="4"/>
      <c r="AA322" s="4"/>
      <c r="AB322" s="4"/>
      <c r="AC322" s="4"/>
      <c r="AD322" s="4"/>
      <c r="AE322" s="4"/>
      <c r="AF322" s="4"/>
      <c r="AG322" s="4"/>
      <c r="AH322" s="4"/>
      <c r="AI322" s="4"/>
      <c r="AJ322" s="4"/>
      <c r="AK322" s="4"/>
      <c r="BF322" s="1"/>
      <c r="BG322" s="1"/>
      <c r="BH322" s="1"/>
    </row>
    <row r="323" spans="15:60" ht="20.6" hidden="1" customHeight="1" x14ac:dyDescent="0.35">
      <c r="O323" s="4"/>
      <c r="P323" s="4"/>
      <c r="Q323" s="4"/>
      <c r="R323" s="4"/>
      <c r="S323" s="4"/>
      <c r="T323" s="4"/>
      <c r="Z323" s="4"/>
      <c r="AA323" s="4"/>
      <c r="AB323" s="4"/>
      <c r="AC323" s="4"/>
      <c r="AD323" s="4"/>
      <c r="AE323" s="4"/>
      <c r="AF323" s="4"/>
      <c r="AG323" s="4"/>
      <c r="AH323" s="4"/>
      <c r="AI323" s="4"/>
      <c r="AJ323" s="4"/>
      <c r="AK323" s="4"/>
      <c r="BF323" s="1"/>
      <c r="BG323" s="1"/>
      <c r="BH323" s="1"/>
    </row>
    <row r="324" spans="15:60" ht="20.6" hidden="1" customHeight="1" x14ac:dyDescent="0.35">
      <c r="O324" s="4"/>
      <c r="P324" s="4"/>
      <c r="Q324" s="4"/>
      <c r="R324" s="4"/>
      <c r="S324" s="4"/>
      <c r="T324" s="4"/>
      <c r="Z324" s="4"/>
      <c r="AA324" s="4"/>
      <c r="AB324" s="4"/>
      <c r="AC324" s="4"/>
      <c r="AD324" s="4"/>
      <c r="AE324" s="4"/>
      <c r="AF324" s="4"/>
      <c r="AG324" s="4"/>
      <c r="AH324" s="4"/>
      <c r="AI324" s="4"/>
      <c r="AJ324" s="4"/>
      <c r="AK324" s="4"/>
      <c r="BF324" s="1"/>
      <c r="BG324" s="1"/>
      <c r="BH324" s="1"/>
    </row>
    <row r="325" spans="15:60" ht="20.6" hidden="1" customHeight="1" x14ac:dyDescent="0.35">
      <c r="O325" s="4"/>
      <c r="P325" s="4"/>
      <c r="Q325" s="4"/>
      <c r="R325" s="4"/>
      <c r="S325" s="4"/>
      <c r="T325" s="4"/>
      <c r="Z325" s="4"/>
      <c r="AA325" s="4"/>
      <c r="AB325" s="4"/>
      <c r="AC325" s="4"/>
      <c r="AD325" s="4"/>
      <c r="AE325" s="4"/>
      <c r="AF325" s="4"/>
      <c r="AG325" s="4"/>
      <c r="AH325" s="4"/>
      <c r="AI325" s="4"/>
      <c r="AJ325" s="4"/>
      <c r="AK325" s="4"/>
      <c r="BF325" s="1"/>
      <c r="BG325" s="1"/>
      <c r="BH325" s="1"/>
    </row>
    <row r="326" spans="15:60" ht="20.6" hidden="1" customHeight="1" x14ac:dyDescent="0.35">
      <c r="O326" s="4"/>
      <c r="P326" s="4"/>
      <c r="Q326" s="4"/>
      <c r="R326" s="4"/>
      <c r="S326" s="4"/>
      <c r="T326" s="4"/>
      <c r="Z326" s="4"/>
      <c r="AA326" s="4"/>
      <c r="AB326" s="4"/>
      <c r="AC326" s="4"/>
      <c r="AD326" s="4"/>
      <c r="AE326" s="4"/>
      <c r="AF326" s="4"/>
      <c r="AG326" s="4"/>
      <c r="AH326" s="4"/>
      <c r="AI326" s="4"/>
      <c r="AJ326" s="4"/>
      <c r="AK326" s="4"/>
      <c r="BF326" s="1"/>
      <c r="BG326" s="1"/>
      <c r="BH326" s="1"/>
    </row>
    <row r="327" spans="15:60" ht="20.6" hidden="1" customHeight="1" x14ac:dyDescent="0.35">
      <c r="O327" s="4"/>
      <c r="P327" s="4"/>
      <c r="Q327" s="4"/>
      <c r="R327" s="4"/>
      <c r="S327" s="4"/>
      <c r="T327" s="4"/>
      <c r="Z327" s="4"/>
      <c r="AA327" s="4"/>
      <c r="AB327" s="4"/>
      <c r="AC327" s="4"/>
      <c r="AD327" s="4"/>
      <c r="AE327" s="4"/>
      <c r="AF327" s="4"/>
      <c r="AG327" s="4"/>
      <c r="AH327" s="4"/>
      <c r="AI327" s="4"/>
      <c r="AJ327" s="4"/>
      <c r="AK327" s="4"/>
      <c r="BF327" s="1"/>
      <c r="BG327" s="1"/>
      <c r="BH327" s="1"/>
    </row>
    <row r="328" spans="15:60" ht="20.6" hidden="1" customHeight="1" x14ac:dyDescent="0.35">
      <c r="O328" s="4"/>
      <c r="P328" s="4"/>
      <c r="Q328" s="4"/>
      <c r="R328" s="4"/>
      <c r="S328" s="4"/>
      <c r="T328" s="4"/>
      <c r="BF328" s="1"/>
      <c r="BG328" s="1"/>
      <c r="BH328" s="1"/>
    </row>
    <row r="329" spans="15:60" ht="20.6" hidden="1" customHeight="1" x14ac:dyDescent="0.35">
      <c r="O329" s="4"/>
      <c r="P329" s="4"/>
      <c r="Q329" s="4"/>
      <c r="R329" s="4"/>
      <c r="S329" s="4"/>
      <c r="T329" s="4"/>
      <c r="BF329" s="1"/>
      <c r="BG329" s="1"/>
      <c r="BH329" s="1"/>
    </row>
    <row r="330" spans="15:60" ht="20.6" hidden="1" customHeight="1" x14ac:dyDescent="0.35">
      <c r="O330" s="4"/>
      <c r="P330" s="4"/>
      <c r="Q330" s="4"/>
      <c r="R330" s="4"/>
      <c r="S330" s="4"/>
      <c r="T330" s="4"/>
      <c r="BF330" s="1"/>
      <c r="BG330" s="1"/>
      <c r="BH330" s="1"/>
    </row>
    <row r="331" spans="15:60" ht="20.6" hidden="1" customHeight="1" x14ac:dyDescent="0.35">
      <c r="O331" s="4"/>
      <c r="P331" s="4"/>
      <c r="Q331" s="4"/>
      <c r="R331" s="4"/>
      <c r="S331" s="4"/>
      <c r="T331" s="4"/>
      <c r="BF331" s="1"/>
      <c r="BG331" s="1"/>
      <c r="BH331" s="1"/>
    </row>
    <row r="332" spans="15:60" ht="20.6" hidden="1" customHeight="1" x14ac:dyDescent="0.35">
      <c r="O332" s="4"/>
      <c r="P332" s="4"/>
      <c r="Q332" s="4"/>
      <c r="R332" s="4"/>
      <c r="S332" s="4"/>
      <c r="T332" s="4"/>
      <c r="BF332" s="1"/>
      <c r="BG332" s="1"/>
      <c r="BH332" s="1"/>
    </row>
    <row r="333" spans="15:60" ht="20.6" hidden="1" customHeight="1" x14ac:dyDescent="0.35">
      <c r="O333" s="4"/>
      <c r="P333" s="4"/>
      <c r="Q333" s="4"/>
      <c r="R333" s="4"/>
      <c r="S333" s="4"/>
      <c r="T333" s="4"/>
      <c r="Z333" s="4"/>
      <c r="AA333" s="4"/>
      <c r="AB333" s="4"/>
      <c r="AC333" s="4"/>
      <c r="AD333" s="4"/>
      <c r="AE333" s="4"/>
      <c r="AF333" s="4"/>
      <c r="AG333" s="4"/>
      <c r="AH333" s="4"/>
      <c r="AI333" s="4"/>
      <c r="AJ333" s="4"/>
      <c r="AK333" s="4"/>
      <c r="BF333" s="1"/>
      <c r="BG333" s="1"/>
      <c r="BH333" s="1"/>
    </row>
    <row r="334" spans="15:60" ht="20.6" hidden="1" customHeight="1" x14ac:dyDescent="0.35">
      <c r="O334" s="4"/>
      <c r="P334" s="4"/>
      <c r="Q334" s="4"/>
      <c r="R334" s="4"/>
      <c r="S334" s="4"/>
      <c r="T334" s="4"/>
      <c r="Z334" s="4"/>
      <c r="AA334" s="4"/>
      <c r="AB334" s="4"/>
      <c r="AC334" s="4"/>
      <c r="AD334" s="4"/>
      <c r="AE334" s="4"/>
      <c r="AF334" s="4"/>
      <c r="AG334" s="4"/>
      <c r="AH334" s="4"/>
      <c r="AI334" s="4"/>
      <c r="AJ334" s="4"/>
      <c r="AK334" s="4"/>
      <c r="BF334" s="1"/>
      <c r="BG334" s="1"/>
      <c r="BH334" s="1"/>
    </row>
    <row r="335" spans="15:60" ht="20.6" hidden="1" customHeight="1" x14ac:dyDescent="0.35">
      <c r="O335" s="4"/>
      <c r="P335" s="4"/>
      <c r="Q335" s="4"/>
      <c r="R335" s="4"/>
      <c r="S335" s="4"/>
      <c r="T335" s="4"/>
      <c r="Z335" s="4"/>
      <c r="AA335" s="4"/>
      <c r="AB335" s="4"/>
      <c r="AC335" s="4"/>
      <c r="AD335" s="4"/>
      <c r="AE335" s="4"/>
      <c r="AF335" s="4"/>
      <c r="AG335" s="4"/>
      <c r="AH335" s="4"/>
      <c r="AI335" s="4"/>
      <c r="AJ335" s="4"/>
      <c r="AK335" s="4"/>
      <c r="BF335" s="1"/>
      <c r="BG335" s="1"/>
      <c r="BH335" s="1"/>
    </row>
    <row r="336" spans="15:60" ht="20.6" hidden="1" customHeight="1" x14ac:dyDescent="0.35">
      <c r="O336" s="4"/>
      <c r="P336" s="4"/>
      <c r="Q336" s="4"/>
      <c r="R336" s="4"/>
      <c r="S336" s="4"/>
      <c r="T336" s="4"/>
      <c r="Z336" s="4"/>
      <c r="AA336" s="4"/>
      <c r="AB336" s="4"/>
      <c r="AC336" s="4"/>
      <c r="AD336" s="4"/>
      <c r="AE336" s="4"/>
      <c r="AF336" s="4"/>
      <c r="AG336" s="4"/>
      <c r="AH336" s="4"/>
      <c r="AI336" s="4"/>
      <c r="AJ336" s="4"/>
      <c r="AK336" s="4"/>
      <c r="BF336" s="1"/>
      <c r="BG336" s="1"/>
      <c r="BH336" s="1"/>
    </row>
    <row r="337" spans="15:60" ht="20.6" hidden="1" customHeight="1" x14ac:dyDescent="0.35">
      <c r="O337" s="4"/>
      <c r="P337" s="4"/>
      <c r="Q337" s="4"/>
      <c r="R337" s="4"/>
      <c r="S337" s="4"/>
      <c r="T337" s="4"/>
      <c r="Z337" s="4"/>
      <c r="AA337" s="4"/>
      <c r="AB337" s="4"/>
      <c r="AC337" s="4"/>
      <c r="AD337" s="4"/>
      <c r="AE337" s="4"/>
      <c r="AF337" s="4"/>
      <c r="AG337" s="4"/>
      <c r="AH337" s="4"/>
      <c r="AI337" s="4"/>
      <c r="AJ337" s="4"/>
      <c r="AK337" s="4"/>
      <c r="BF337" s="1"/>
      <c r="BG337" s="1"/>
      <c r="BH337" s="1"/>
    </row>
    <row r="338" spans="15:60" ht="20.6" hidden="1" customHeight="1" x14ac:dyDescent="0.35">
      <c r="O338" s="4"/>
      <c r="P338" s="4"/>
      <c r="Q338" s="4"/>
      <c r="R338" s="4"/>
      <c r="S338" s="4"/>
      <c r="T338" s="4"/>
      <c r="Z338" s="4"/>
      <c r="AA338" s="4"/>
      <c r="AB338" s="4"/>
      <c r="AC338" s="4"/>
      <c r="AD338" s="4"/>
      <c r="AE338" s="4"/>
      <c r="AF338" s="4"/>
      <c r="AG338" s="4"/>
      <c r="AH338" s="4"/>
      <c r="AI338" s="4"/>
      <c r="AJ338" s="4"/>
      <c r="AK338" s="4"/>
      <c r="BF338" s="1"/>
      <c r="BG338" s="1"/>
      <c r="BH338" s="1"/>
    </row>
    <row r="339" spans="15:60" ht="20.6" hidden="1" customHeight="1" x14ac:dyDescent="0.35">
      <c r="O339" s="4"/>
      <c r="P339" s="4"/>
      <c r="Q339" s="4"/>
      <c r="R339" s="4"/>
      <c r="S339" s="4"/>
      <c r="T339" s="4"/>
      <c r="Z339" s="4"/>
      <c r="AA339" s="4"/>
      <c r="AB339" s="4"/>
      <c r="AC339" s="4"/>
      <c r="AD339" s="4"/>
      <c r="AE339" s="4"/>
      <c r="AF339" s="4"/>
      <c r="AG339" s="4"/>
      <c r="AH339" s="4"/>
      <c r="AI339" s="4"/>
      <c r="AJ339" s="4"/>
      <c r="AK339" s="4"/>
      <c r="BF339" s="1"/>
      <c r="BG339" s="1"/>
      <c r="BH339" s="1"/>
    </row>
    <row r="340" spans="15:60" ht="20.6" hidden="1" customHeight="1" x14ac:dyDescent="0.35">
      <c r="O340" s="4"/>
      <c r="P340" s="4"/>
      <c r="Q340" s="4"/>
      <c r="R340" s="4"/>
      <c r="S340" s="4"/>
      <c r="T340" s="4"/>
      <c r="Z340" s="4"/>
      <c r="AA340" s="4"/>
      <c r="AB340" s="4"/>
      <c r="AC340" s="4"/>
      <c r="AD340" s="4"/>
      <c r="AE340" s="4"/>
      <c r="AF340" s="4"/>
      <c r="AG340" s="4"/>
      <c r="AH340" s="4"/>
      <c r="AI340" s="4"/>
      <c r="AJ340" s="4"/>
      <c r="AK340" s="4"/>
      <c r="BF340" s="1"/>
      <c r="BG340" s="1"/>
      <c r="BH340" s="1"/>
    </row>
    <row r="341" spans="15:60" ht="20.6" hidden="1" customHeight="1" x14ac:dyDescent="0.35">
      <c r="O341" s="4"/>
      <c r="P341" s="4"/>
      <c r="Q341" s="4"/>
      <c r="R341" s="4"/>
      <c r="S341" s="4"/>
      <c r="T341" s="4"/>
      <c r="Z341" s="4"/>
      <c r="AA341" s="4"/>
      <c r="AB341" s="4"/>
      <c r="AC341" s="4"/>
      <c r="AD341" s="4"/>
      <c r="AE341" s="4"/>
      <c r="AF341" s="4"/>
      <c r="AG341" s="4"/>
      <c r="AH341" s="4"/>
      <c r="AI341" s="4"/>
      <c r="AJ341" s="4"/>
      <c r="AK341" s="4"/>
      <c r="BF341" s="1"/>
      <c r="BG341" s="1"/>
      <c r="BH341" s="1"/>
    </row>
    <row r="342" spans="15:60" ht="20.6" hidden="1" customHeight="1" x14ac:dyDescent="0.35">
      <c r="O342" s="4"/>
      <c r="P342" s="4"/>
      <c r="Q342" s="4"/>
      <c r="R342" s="4"/>
      <c r="S342" s="4"/>
      <c r="T342" s="4"/>
      <c r="Z342" s="4"/>
      <c r="AA342" s="4"/>
      <c r="AB342" s="4"/>
      <c r="AC342" s="4"/>
      <c r="AD342" s="4"/>
      <c r="AE342" s="4"/>
      <c r="AF342" s="4"/>
      <c r="AG342" s="4"/>
      <c r="AH342" s="4"/>
      <c r="AI342" s="4"/>
      <c r="AJ342" s="4"/>
      <c r="AK342" s="4"/>
      <c r="BF342" s="1"/>
      <c r="BG342" s="1"/>
      <c r="BH342" s="1"/>
    </row>
    <row r="343" spans="15:60" ht="20.6" hidden="1" customHeight="1" x14ac:dyDescent="0.35">
      <c r="O343" s="4"/>
      <c r="P343" s="4"/>
      <c r="Q343" s="4"/>
      <c r="R343" s="4"/>
      <c r="S343" s="4"/>
      <c r="T343" s="4"/>
      <c r="Z343" s="4"/>
      <c r="AA343" s="4"/>
      <c r="AB343" s="4"/>
      <c r="AC343" s="4"/>
      <c r="AD343" s="4"/>
      <c r="AE343" s="4"/>
      <c r="AF343" s="4"/>
      <c r="AG343" s="4"/>
      <c r="AH343" s="4"/>
      <c r="AI343" s="4"/>
      <c r="AJ343" s="4"/>
      <c r="AK343" s="4"/>
      <c r="BF343" s="1"/>
      <c r="BG343" s="1"/>
      <c r="BH343" s="1"/>
    </row>
    <row r="344" spans="15:60" ht="20.6" hidden="1" customHeight="1" x14ac:dyDescent="0.35">
      <c r="O344" s="4"/>
      <c r="P344" s="4"/>
      <c r="Q344" s="4"/>
      <c r="R344" s="4"/>
      <c r="S344" s="4"/>
      <c r="T344" s="4"/>
      <c r="Z344" s="4"/>
      <c r="AA344" s="4"/>
      <c r="AB344" s="4"/>
      <c r="AC344" s="4"/>
      <c r="AD344" s="4"/>
      <c r="AE344" s="4"/>
      <c r="AF344" s="4"/>
      <c r="AG344" s="4"/>
      <c r="AH344" s="4"/>
      <c r="AI344" s="4"/>
      <c r="AJ344" s="4"/>
      <c r="AK344" s="4"/>
      <c r="BF344" s="1"/>
      <c r="BG344" s="1"/>
      <c r="BH344" s="1"/>
    </row>
    <row r="345" spans="15:60" ht="20.6" hidden="1" customHeight="1" x14ac:dyDescent="0.35">
      <c r="O345" s="4"/>
      <c r="P345" s="4"/>
      <c r="Q345" s="4"/>
      <c r="R345" s="4"/>
      <c r="S345" s="4"/>
      <c r="T345" s="4"/>
      <c r="Z345" s="4"/>
      <c r="AA345" s="4"/>
      <c r="AB345" s="4"/>
      <c r="AC345" s="4"/>
      <c r="AD345" s="4"/>
      <c r="AE345" s="4"/>
      <c r="AF345" s="4"/>
      <c r="AG345" s="4"/>
      <c r="AH345" s="4"/>
      <c r="AI345" s="4"/>
      <c r="AJ345" s="4"/>
      <c r="AK345" s="4"/>
      <c r="BF345" s="1"/>
      <c r="BG345" s="1"/>
      <c r="BH345" s="1"/>
    </row>
    <row r="346" spans="15:60" ht="20.6" hidden="1" customHeight="1" x14ac:dyDescent="0.35">
      <c r="O346" s="4"/>
      <c r="P346" s="4"/>
      <c r="Q346" s="4"/>
      <c r="R346" s="4"/>
      <c r="S346" s="4"/>
      <c r="T346" s="4"/>
      <c r="BF346" s="1"/>
      <c r="BG346" s="1"/>
      <c r="BH346" s="1"/>
    </row>
    <row r="347" spans="15:60" ht="20.6" hidden="1" customHeight="1" x14ac:dyDescent="0.35">
      <c r="O347" s="4"/>
      <c r="P347" s="4"/>
      <c r="Q347" s="4"/>
      <c r="R347" s="4"/>
      <c r="S347" s="4"/>
      <c r="T347" s="4"/>
      <c r="BF347" s="1"/>
      <c r="BG347" s="1"/>
      <c r="BH347" s="1"/>
    </row>
    <row r="348" spans="15:60" ht="20.6" hidden="1" customHeight="1" x14ac:dyDescent="0.35">
      <c r="O348" s="4"/>
      <c r="P348" s="4"/>
      <c r="Q348" s="4"/>
      <c r="R348" s="4"/>
      <c r="S348" s="4"/>
      <c r="T348" s="4"/>
      <c r="BF348" s="1"/>
      <c r="BG348" s="1"/>
      <c r="BH348" s="1"/>
    </row>
    <row r="349" spans="15:60" ht="20.6" hidden="1" customHeight="1" x14ac:dyDescent="0.35">
      <c r="O349" s="4"/>
      <c r="P349" s="4"/>
      <c r="Q349" s="4"/>
      <c r="R349" s="4"/>
      <c r="S349" s="4"/>
      <c r="T349" s="4"/>
      <c r="BF349" s="1"/>
      <c r="BG349" s="1"/>
      <c r="BH349" s="1"/>
    </row>
    <row r="350" spans="15:60" ht="20.6" hidden="1" customHeight="1" x14ac:dyDescent="0.35">
      <c r="O350" s="4"/>
      <c r="P350" s="4"/>
      <c r="Q350" s="4"/>
      <c r="R350" s="4"/>
      <c r="S350" s="4"/>
      <c r="T350" s="4"/>
      <c r="BF350" s="1"/>
      <c r="BG350" s="1"/>
      <c r="BH350" s="1"/>
    </row>
    <row r="351" spans="15:60" ht="20.6" hidden="1" customHeight="1" x14ac:dyDescent="0.35">
      <c r="O351" s="4"/>
      <c r="P351" s="4"/>
      <c r="Q351" s="4"/>
      <c r="R351" s="4"/>
      <c r="S351" s="4"/>
      <c r="T351" s="4"/>
      <c r="Z351" s="4"/>
      <c r="AA351" s="4"/>
      <c r="AB351" s="4"/>
      <c r="AC351" s="4"/>
      <c r="AD351" s="4"/>
      <c r="AE351" s="4"/>
      <c r="AF351" s="4"/>
      <c r="AG351" s="4"/>
      <c r="AH351" s="4"/>
      <c r="AI351" s="4"/>
      <c r="AJ351" s="4"/>
      <c r="AK351" s="4"/>
      <c r="BF351" s="1"/>
      <c r="BG351" s="1"/>
      <c r="BH351" s="1"/>
    </row>
    <row r="352" spans="15:60" ht="20.6" hidden="1" customHeight="1" x14ac:dyDescent="0.35">
      <c r="O352" s="4"/>
      <c r="P352" s="4"/>
      <c r="Q352" s="4"/>
      <c r="R352" s="4"/>
      <c r="S352" s="4"/>
      <c r="T352" s="4"/>
      <c r="Z352" s="4"/>
      <c r="AA352" s="4"/>
      <c r="AB352" s="4"/>
      <c r="AC352" s="4"/>
      <c r="AD352" s="4"/>
      <c r="AE352" s="4"/>
      <c r="AF352" s="4"/>
      <c r="AG352" s="4"/>
      <c r="AH352" s="4"/>
      <c r="AI352" s="4"/>
      <c r="AJ352" s="4"/>
      <c r="AK352" s="4"/>
      <c r="BF352" s="1"/>
      <c r="BG352" s="1"/>
      <c r="BH352" s="1"/>
    </row>
    <row r="353" spans="15:60" ht="20.6" hidden="1" customHeight="1" x14ac:dyDescent="0.35">
      <c r="O353" s="4"/>
      <c r="P353" s="4"/>
      <c r="Q353" s="4"/>
      <c r="R353" s="4"/>
      <c r="S353" s="4"/>
      <c r="T353" s="4"/>
      <c r="Z353" s="4"/>
      <c r="AA353" s="4"/>
      <c r="AB353" s="4"/>
      <c r="AC353" s="4"/>
      <c r="AD353" s="4"/>
      <c r="AE353" s="4"/>
      <c r="AF353" s="4"/>
      <c r="AG353" s="4"/>
      <c r="AH353" s="4"/>
      <c r="AI353" s="4"/>
      <c r="AJ353" s="4"/>
      <c r="AK353" s="4"/>
      <c r="BF353" s="1"/>
      <c r="BG353" s="1"/>
      <c r="BH353" s="1"/>
    </row>
    <row r="354" spans="15:60" ht="20.6" hidden="1" customHeight="1" x14ac:dyDescent="0.35">
      <c r="O354" s="4"/>
      <c r="P354" s="4"/>
      <c r="Q354" s="4"/>
      <c r="R354" s="4"/>
      <c r="S354" s="4"/>
      <c r="T354" s="4"/>
      <c r="Z354" s="4"/>
      <c r="AA354" s="4"/>
      <c r="AB354" s="4"/>
      <c r="AC354" s="4"/>
      <c r="AD354" s="4"/>
      <c r="AE354" s="4"/>
      <c r="AF354" s="4"/>
      <c r="AG354" s="4"/>
      <c r="AH354" s="4"/>
      <c r="AI354" s="4"/>
      <c r="AJ354" s="4"/>
      <c r="AK354" s="4"/>
      <c r="BF354" s="1"/>
      <c r="BG354" s="1"/>
      <c r="BH354" s="1"/>
    </row>
    <row r="355" spans="15:60" ht="20.6" hidden="1" customHeight="1" x14ac:dyDescent="0.35">
      <c r="O355" s="4"/>
      <c r="P355" s="4"/>
      <c r="Q355" s="4"/>
      <c r="R355" s="4"/>
      <c r="S355" s="4"/>
      <c r="T355" s="4"/>
      <c r="Z355" s="4"/>
      <c r="AA355" s="4"/>
      <c r="AB355" s="4"/>
      <c r="AC355" s="4"/>
      <c r="AD355" s="4"/>
      <c r="AE355" s="4"/>
      <c r="AF355" s="4"/>
      <c r="AG355" s="4"/>
      <c r="AH355" s="4"/>
      <c r="AI355" s="4"/>
      <c r="AJ355" s="4"/>
      <c r="AK355" s="4"/>
      <c r="BF355" s="1"/>
      <c r="BG355" s="1"/>
      <c r="BH355" s="1"/>
    </row>
    <row r="356" spans="15:60" ht="20.6" hidden="1" customHeight="1" x14ac:dyDescent="0.35">
      <c r="O356" s="4"/>
      <c r="P356" s="4"/>
      <c r="Q356" s="4"/>
      <c r="R356" s="4"/>
      <c r="S356" s="4"/>
      <c r="T356" s="4"/>
      <c r="Z356" s="4"/>
      <c r="AA356" s="4"/>
      <c r="AB356" s="4"/>
      <c r="AC356" s="4"/>
      <c r="AD356" s="4"/>
      <c r="AE356" s="4"/>
      <c r="AF356" s="4"/>
      <c r="AG356" s="4"/>
      <c r="AH356" s="4"/>
      <c r="AI356" s="4"/>
      <c r="AJ356" s="4"/>
      <c r="AK356" s="4"/>
      <c r="BF356" s="1"/>
      <c r="BG356" s="1"/>
      <c r="BH356" s="1"/>
    </row>
    <row r="357" spans="15:60" ht="20.6" hidden="1" customHeight="1" x14ac:dyDescent="0.35">
      <c r="O357" s="4"/>
      <c r="P357" s="4"/>
      <c r="Q357" s="4"/>
      <c r="R357" s="4"/>
      <c r="S357" s="4"/>
      <c r="T357" s="4"/>
      <c r="Z357" s="4"/>
      <c r="AA357" s="4"/>
      <c r="AB357" s="4"/>
      <c r="AC357" s="4"/>
      <c r="AD357" s="4"/>
      <c r="AE357" s="4"/>
      <c r="AF357" s="4"/>
      <c r="AG357" s="4"/>
      <c r="AH357" s="4"/>
      <c r="AI357" s="4"/>
      <c r="AJ357" s="4"/>
      <c r="AK357" s="4"/>
      <c r="BF357" s="1"/>
      <c r="BG357" s="1"/>
      <c r="BH357" s="1"/>
    </row>
    <row r="358" spans="15:60" ht="20.6" hidden="1" customHeight="1" x14ac:dyDescent="0.35">
      <c r="O358" s="4"/>
      <c r="P358" s="4"/>
      <c r="Q358" s="4"/>
      <c r="R358" s="4"/>
      <c r="S358" s="4"/>
      <c r="T358" s="4"/>
      <c r="Z358" s="4"/>
      <c r="AA358" s="4"/>
      <c r="AB358" s="4"/>
      <c r="AC358" s="4"/>
      <c r="AD358" s="4"/>
      <c r="AE358" s="4"/>
      <c r="AF358" s="4"/>
      <c r="AG358" s="4"/>
      <c r="AH358" s="4"/>
      <c r="AI358" s="4"/>
      <c r="AJ358" s="4"/>
      <c r="AK358" s="4"/>
      <c r="BF358" s="1"/>
      <c r="BG358" s="1"/>
      <c r="BH358" s="1"/>
    </row>
    <row r="359" spans="15:60" ht="20.6" hidden="1" customHeight="1" x14ac:dyDescent="0.35">
      <c r="O359" s="4"/>
      <c r="P359" s="4"/>
      <c r="Q359" s="4"/>
      <c r="R359" s="4"/>
      <c r="S359" s="4"/>
      <c r="T359" s="4"/>
      <c r="Z359" s="4"/>
      <c r="AA359" s="4"/>
      <c r="AB359" s="4"/>
      <c r="AC359" s="4"/>
      <c r="AD359" s="4"/>
      <c r="AE359" s="4"/>
      <c r="AF359" s="4"/>
      <c r="AG359" s="4"/>
      <c r="AH359" s="4"/>
      <c r="AI359" s="4"/>
      <c r="AJ359" s="4"/>
      <c r="AK359" s="4"/>
      <c r="BF359" s="1"/>
      <c r="BG359" s="1"/>
      <c r="BH359" s="1"/>
    </row>
    <row r="360" spans="15:60" ht="20.6" hidden="1" customHeight="1" x14ac:dyDescent="0.35">
      <c r="O360" s="4"/>
      <c r="P360" s="4"/>
      <c r="Q360" s="4"/>
      <c r="R360" s="4"/>
      <c r="S360" s="4"/>
      <c r="T360" s="4"/>
      <c r="Z360" s="4"/>
      <c r="AA360" s="4"/>
      <c r="AB360" s="4"/>
      <c r="AC360" s="4"/>
      <c r="AD360" s="4"/>
      <c r="AE360" s="4"/>
      <c r="AF360" s="4"/>
      <c r="AG360" s="4"/>
      <c r="AH360" s="4"/>
      <c r="AI360" s="4"/>
      <c r="AJ360" s="4"/>
      <c r="AK360" s="4"/>
      <c r="BF360" s="1"/>
      <c r="BG360" s="1"/>
      <c r="BH360" s="1"/>
    </row>
    <row r="361" spans="15:60" ht="20.6" hidden="1" customHeight="1" x14ac:dyDescent="0.35">
      <c r="O361" s="4"/>
      <c r="P361" s="4"/>
      <c r="Q361" s="4"/>
      <c r="R361" s="4"/>
      <c r="S361" s="4"/>
      <c r="T361" s="4"/>
      <c r="Z361" s="4"/>
      <c r="AA361" s="4"/>
      <c r="AB361" s="4"/>
      <c r="AC361" s="4"/>
      <c r="AD361" s="4"/>
      <c r="AE361" s="4"/>
      <c r="AF361" s="4"/>
      <c r="AG361" s="4"/>
      <c r="AH361" s="4"/>
      <c r="AI361" s="4"/>
      <c r="AJ361" s="4"/>
      <c r="AK361" s="4"/>
      <c r="BF361" s="1"/>
      <c r="BG361" s="1"/>
      <c r="BH361" s="1"/>
    </row>
    <row r="362" spans="15:60" ht="20.6" hidden="1" customHeight="1" x14ac:dyDescent="0.35">
      <c r="O362" s="4"/>
      <c r="P362" s="4"/>
      <c r="Q362" s="4"/>
      <c r="R362" s="4"/>
      <c r="S362" s="4"/>
      <c r="T362" s="4"/>
      <c r="Z362" s="4"/>
      <c r="AA362" s="4"/>
      <c r="AB362" s="4"/>
      <c r="AC362" s="4"/>
      <c r="AD362" s="4"/>
      <c r="AE362" s="4"/>
      <c r="AF362" s="4"/>
      <c r="AG362" s="4"/>
      <c r="AH362" s="4"/>
      <c r="AI362" s="4"/>
      <c r="AJ362" s="4"/>
      <c r="AK362" s="4"/>
      <c r="BF362" s="1"/>
      <c r="BG362" s="1"/>
      <c r="BH362" s="1"/>
    </row>
    <row r="363" spans="15:60" ht="20.6" hidden="1" customHeight="1" x14ac:dyDescent="0.35">
      <c r="O363" s="4"/>
      <c r="P363" s="4"/>
      <c r="Q363" s="4"/>
      <c r="R363" s="4"/>
      <c r="S363" s="4"/>
      <c r="T363" s="4"/>
      <c r="Z363" s="4"/>
      <c r="AA363" s="4"/>
      <c r="AB363" s="4"/>
      <c r="AC363" s="4"/>
      <c r="AD363" s="4"/>
      <c r="AE363" s="4"/>
      <c r="AF363" s="4"/>
      <c r="AG363" s="4"/>
      <c r="AH363" s="4"/>
      <c r="AI363" s="4"/>
      <c r="AJ363" s="4"/>
      <c r="AK363" s="4"/>
      <c r="BF363" s="1"/>
      <c r="BG363" s="1"/>
      <c r="BH363" s="1"/>
    </row>
    <row r="364" spans="15:60" ht="20.6" hidden="1" customHeight="1" x14ac:dyDescent="0.35">
      <c r="O364" s="4"/>
      <c r="P364" s="4"/>
      <c r="Q364" s="4"/>
      <c r="R364" s="4"/>
      <c r="S364" s="4"/>
      <c r="T364" s="4"/>
      <c r="BF364" s="1"/>
      <c r="BG364" s="1"/>
      <c r="BH364" s="1"/>
    </row>
    <row r="365" spans="15:60" ht="20.6" hidden="1" customHeight="1" x14ac:dyDescent="0.35">
      <c r="O365" s="4"/>
      <c r="P365" s="4"/>
      <c r="Q365" s="4"/>
      <c r="R365" s="4"/>
      <c r="S365" s="4"/>
      <c r="T365" s="4"/>
      <c r="BF365" s="1"/>
      <c r="BG365" s="1"/>
      <c r="BH365" s="1"/>
    </row>
    <row r="366" spans="15:60" ht="20.6" hidden="1" customHeight="1" x14ac:dyDescent="0.35">
      <c r="O366" s="4"/>
      <c r="P366" s="4"/>
      <c r="Q366" s="4"/>
      <c r="R366" s="4"/>
      <c r="S366" s="4"/>
      <c r="T366" s="4"/>
      <c r="BF366" s="1"/>
      <c r="BG366" s="1"/>
      <c r="BH366" s="1"/>
    </row>
    <row r="367" spans="15:60" ht="20.6" hidden="1" customHeight="1" x14ac:dyDescent="0.35">
      <c r="O367" s="4"/>
      <c r="P367" s="4"/>
      <c r="Q367" s="4"/>
      <c r="R367" s="4"/>
      <c r="S367" s="4"/>
      <c r="T367" s="4"/>
      <c r="BF367" s="1"/>
      <c r="BG367" s="1"/>
      <c r="BH367" s="1"/>
    </row>
    <row r="368" spans="15:60" ht="20.6" hidden="1" customHeight="1" x14ac:dyDescent="0.35">
      <c r="O368" s="4"/>
      <c r="P368" s="4"/>
      <c r="Q368" s="4"/>
      <c r="R368" s="4"/>
      <c r="S368" s="4"/>
      <c r="T368" s="4"/>
      <c r="BF368" s="1"/>
      <c r="BG368" s="1"/>
      <c r="BH368" s="1"/>
    </row>
    <row r="369" spans="15:60" ht="20.6" hidden="1" customHeight="1" x14ac:dyDescent="0.35">
      <c r="O369" s="4"/>
      <c r="P369" s="4"/>
      <c r="Q369" s="4"/>
      <c r="R369" s="4"/>
      <c r="S369" s="4"/>
      <c r="T369" s="4"/>
      <c r="Z369" s="4"/>
      <c r="AA369" s="4"/>
      <c r="AB369" s="4"/>
      <c r="AC369" s="4"/>
      <c r="AD369" s="4"/>
      <c r="AE369" s="4"/>
      <c r="AF369" s="4"/>
      <c r="AG369" s="4"/>
      <c r="AH369" s="4"/>
      <c r="AI369" s="4"/>
      <c r="AJ369" s="4"/>
      <c r="AK369" s="4"/>
      <c r="BF369" s="1"/>
      <c r="BG369" s="1"/>
      <c r="BH369" s="1"/>
    </row>
    <row r="370" spans="15:60" ht="20.6" hidden="1" customHeight="1" x14ac:dyDescent="0.35">
      <c r="O370" s="4"/>
      <c r="P370" s="4"/>
      <c r="Q370" s="4"/>
      <c r="R370" s="4"/>
      <c r="S370" s="4"/>
      <c r="T370" s="4"/>
      <c r="Z370" s="4"/>
      <c r="AA370" s="4"/>
      <c r="AB370" s="4"/>
      <c r="AC370" s="4"/>
      <c r="AD370" s="4"/>
      <c r="AE370" s="4"/>
      <c r="AF370" s="4"/>
      <c r="AG370" s="4"/>
      <c r="AH370" s="4"/>
      <c r="AI370" s="4"/>
      <c r="AJ370" s="4"/>
      <c r="AK370" s="4"/>
      <c r="BF370" s="1"/>
      <c r="BG370" s="1"/>
      <c r="BH370" s="1"/>
    </row>
    <row r="371" spans="15:60" ht="20.6" hidden="1" customHeight="1" x14ac:dyDescent="0.35">
      <c r="O371" s="4"/>
      <c r="P371" s="4"/>
      <c r="Q371" s="4"/>
      <c r="R371" s="4"/>
      <c r="S371" s="4"/>
      <c r="T371" s="4"/>
      <c r="Z371" s="4"/>
      <c r="AA371" s="4"/>
      <c r="AB371" s="4"/>
      <c r="AC371" s="4"/>
      <c r="AD371" s="4"/>
      <c r="AE371" s="4"/>
      <c r="AF371" s="4"/>
      <c r="AG371" s="4"/>
      <c r="AH371" s="4"/>
      <c r="AI371" s="4"/>
      <c r="AJ371" s="4"/>
      <c r="AK371" s="4"/>
      <c r="BF371" s="1"/>
      <c r="BG371" s="1"/>
      <c r="BH371" s="1"/>
    </row>
    <row r="372" spans="15:60" ht="20.6" hidden="1" customHeight="1" x14ac:dyDescent="0.35">
      <c r="O372" s="4"/>
      <c r="P372" s="4"/>
      <c r="Q372" s="4"/>
      <c r="R372" s="4"/>
      <c r="S372" s="4"/>
      <c r="T372" s="4"/>
      <c r="Z372" s="4"/>
      <c r="AA372" s="4"/>
      <c r="AB372" s="4"/>
      <c r="AC372" s="4"/>
      <c r="AD372" s="4"/>
      <c r="AE372" s="4"/>
      <c r="AF372" s="4"/>
      <c r="AG372" s="4"/>
      <c r="AH372" s="4"/>
      <c r="AI372" s="4"/>
      <c r="AJ372" s="4"/>
      <c r="AK372" s="4"/>
      <c r="BF372" s="1"/>
      <c r="BG372" s="1"/>
      <c r="BH372" s="1"/>
    </row>
    <row r="373" spans="15:60" ht="20.6" hidden="1" customHeight="1" x14ac:dyDescent="0.35">
      <c r="O373" s="4"/>
      <c r="P373" s="4"/>
      <c r="Q373" s="4"/>
      <c r="R373" s="4"/>
      <c r="S373" s="4"/>
      <c r="T373" s="4"/>
      <c r="Z373" s="4"/>
      <c r="AA373" s="4"/>
      <c r="AB373" s="4"/>
      <c r="AC373" s="4"/>
      <c r="AD373" s="4"/>
      <c r="AE373" s="4"/>
      <c r="AF373" s="4"/>
      <c r="AG373" s="4"/>
      <c r="AH373" s="4"/>
      <c r="AI373" s="4"/>
      <c r="AJ373" s="4"/>
      <c r="AK373" s="4"/>
      <c r="BF373" s="1"/>
      <c r="BG373" s="1"/>
      <c r="BH373" s="1"/>
    </row>
    <row r="374" spans="15:60" ht="20.6" hidden="1" customHeight="1" x14ac:dyDescent="0.35">
      <c r="O374" s="4"/>
      <c r="P374" s="4"/>
      <c r="Q374" s="4"/>
      <c r="R374" s="4"/>
      <c r="S374" s="4"/>
      <c r="T374" s="4"/>
      <c r="Z374" s="4"/>
      <c r="AA374" s="4"/>
      <c r="AB374" s="4"/>
      <c r="AC374" s="4"/>
      <c r="AD374" s="4"/>
      <c r="AE374" s="4"/>
      <c r="AF374" s="4"/>
      <c r="AG374" s="4"/>
      <c r="AH374" s="4"/>
      <c r="AI374" s="4"/>
      <c r="AJ374" s="4"/>
      <c r="AK374" s="4"/>
      <c r="BF374" s="1"/>
      <c r="BG374" s="1"/>
      <c r="BH374" s="1"/>
    </row>
    <row r="375" spans="15:60" ht="20.6" hidden="1" customHeight="1" x14ac:dyDescent="0.35">
      <c r="O375" s="4"/>
      <c r="P375" s="4"/>
      <c r="Q375" s="4"/>
      <c r="R375" s="4"/>
      <c r="S375" s="4"/>
      <c r="T375" s="4"/>
      <c r="Z375" s="4"/>
      <c r="AA375" s="4"/>
      <c r="AB375" s="4"/>
      <c r="AC375" s="4"/>
      <c r="AD375" s="4"/>
      <c r="AE375" s="4"/>
      <c r="AF375" s="4"/>
      <c r="AG375" s="4"/>
      <c r="AH375" s="4"/>
      <c r="AI375" s="4"/>
      <c r="AJ375" s="4"/>
      <c r="AK375" s="4"/>
      <c r="BF375" s="1"/>
      <c r="BG375" s="1"/>
      <c r="BH375" s="1"/>
    </row>
    <row r="376" spans="15:60" ht="20.6" hidden="1" customHeight="1" x14ac:dyDescent="0.35">
      <c r="O376" s="4"/>
      <c r="P376" s="4"/>
      <c r="Q376" s="4"/>
      <c r="R376" s="4"/>
      <c r="S376" s="4"/>
      <c r="T376" s="4"/>
      <c r="Z376" s="4"/>
      <c r="AA376" s="4"/>
      <c r="AB376" s="4"/>
      <c r="AC376" s="4"/>
      <c r="AD376" s="4"/>
      <c r="AE376" s="4"/>
      <c r="AF376" s="4"/>
      <c r="AG376" s="4"/>
      <c r="AH376" s="4"/>
      <c r="AI376" s="4"/>
      <c r="AJ376" s="4"/>
      <c r="AK376" s="4"/>
      <c r="BF376" s="1"/>
      <c r="BG376" s="1"/>
      <c r="BH376" s="1"/>
    </row>
    <row r="377" spans="15:60" ht="20.6" hidden="1" customHeight="1" x14ac:dyDescent="0.35">
      <c r="O377" s="4"/>
      <c r="P377" s="4"/>
      <c r="Q377" s="4"/>
      <c r="R377" s="4"/>
      <c r="S377" s="4"/>
      <c r="T377" s="4"/>
      <c r="Z377" s="4"/>
      <c r="AA377" s="4"/>
      <c r="AB377" s="4"/>
      <c r="AC377" s="4"/>
      <c r="AD377" s="4"/>
      <c r="AE377" s="4"/>
      <c r="AF377" s="4"/>
      <c r="AG377" s="4"/>
      <c r="AH377" s="4"/>
      <c r="AI377" s="4"/>
      <c r="AJ377" s="4"/>
      <c r="AK377" s="4"/>
      <c r="BF377" s="1"/>
      <c r="BG377" s="1"/>
      <c r="BH377" s="1"/>
    </row>
    <row r="378" spans="15:60" ht="20.6" hidden="1" customHeight="1" x14ac:dyDescent="0.35">
      <c r="O378" s="4"/>
      <c r="P378" s="4"/>
      <c r="Q378" s="4"/>
      <c r="R378" s="4"/>
      <c r="S378" s="4"/>
      <c r="T378" s="4"/>
      <c r="Z378" s="4"/>
      <c r="AA378" s="4"/>
      <c r="AB378" s="4"/>
      <c r="AC378" s="4"/>
      <c r="AD378" s="4"/>
      <c r="AE378" s="4"/>
      <c r="AF378" s="4"/>
      <c r="AG378" s="4"/>
      <c r="AH378" s="4"/>
      <c r="AI378" s="4"/>
      <c r="AJ378" s="4"/>
      <c r="AK378" s="4"/>
      <c r="BF378" s="1"/>
      <c r="BG378" s="1"/>
      <c r="BH378" s="1"/>
    </row>
    <row r="379" spans="15:60" ht="20.6" hidden="1" customHeight="1" x14ac:dyDescent="0.35">
      <c r="O379" s="4"/>
      <c r="P379" s="4"/>
      <c r="Q379" s="4"/>
      <c r="R379" s="4"/>
      <c r="S379" s="4"/>
      <c r="T379" s="4"/>
      <c r="Z379" s="4"/>
      <c r="AA379" s="4"/>
      <c r="AB379" s="4"/>
      <c r="AC379" s="4"/>
      <c r="AD379" s="4"/>
      <c r="AE379" s="4"/>
      <c r="AF379" s="4"/>
      <c r="AG379" s="4"/>
      <c r="AH379" s="4"/>
      <c r="AI379" s="4"/>
      <c r="AJ379" s="4"/>
      <c r="AK379" s="4"/>
      <c r="BF379" s="1"/>
      <c r="BG379" s="1"/>
      <c r="BH379" s="1"/>
    </row>
    <row r="380" spans="15:60" ht="20.6" hidden="1" customHeight="1" x14ac:dyDescent="0.35">
      <c r="O380" s="4"/>
      <c r="P380" s="4"/>
      <c r="Q380" s="4"/>
      <c r="R380" s="4"/>
      <c r="S380" s="4"/>
      <c r="T380" s="4"/>
      <c r="Z380" s="4"/>
      <c r="AA380" s="4"/>
      <c r="AB380" s="4"/>
      <c r="AC380" s="4"/>
      <c r="AD380" s="4"/>
      <c r="AE380" s="4"/>
      <c r="AF380" s="4"/>
      <c r="AG380" s="4"/>
      <c r="AH380" s="4"/>
      <c r="AI380" s="4"/>
      <c r="AJ380" s="4"/>
      <c r="AK380" s="4"/>
      <c r="BF380" s="1"/>
      <c r="BG380" s="1"/>
      <c r="BH380" s="1"/>
    </row>
    <row r="381" spans="15:60" ht="20.6" hidden="1" customHeight="1" x14ac:dyDescent="0.35">
      <c r="O381" s="4"/>
      <c r="P381" s="4"/>
      <c r="Q381" s="4"/>
      <c r="R381" s="4"/>
      <c r="S381" s="4"/>
      <c r="T381" s="4"/>
      <c r="Z381" s="4"/>
      <c r="AA381" s="4"/>
      <c r="AB381" s="4"/>
      <c r="AC381" s="4"/>
      <c r="AD381" s="4"/>
      <c r="AE381" s="4"/>
      <c r="AF381" s="4"/>
      <c r="AG381" s="4"/>
      <c r="AH381" s="4"/>
      <c r="AI381" s="4"/>
      <c r="AJ381" s="4"/>
      <c r="AK381" s="4"/>
      <c r="BF381" s="1"/>
      <c r="BG381" s="1"/>
      <c r="BH381" s="1"/>
    </row>
    <row r="382" spans="15:60" ht="20.6" hidden="1" customHeight="1" x14ac:dyDescent="0.35">
      <c r="O382" s="4"/>
      <c r="P382" s="4"/>
      <c r="Q382" s="4"/>
      <c r="R382" s="4"/>
      <c r="S382" s="4"/>
      <c r="T382" s="4"/>
      <c r="BF382" s="1"/>
      <c r="BG382" s="1"/>
      <c r="BH382" s="1"/>
    </row>
    <row r="383" spans="15:60" ht="20.6" hidden="1" customHeight="1" x14ac:dyDescent="0.35">
      <c r="O383" s="4"/>
      <c r="P383" s="4"/>
      <c r="Q383" s="4"/>
      <c r="R383" s="4"/>
      <c r="S383" s="4"/>
      <c r="T383" s="4"/>
      <c r="BF383" s="1"/>
      <c r="BG383" s="1"/>
      <c r="BH383" s="1"/>
    </row>
    <row r="384" spans="15:60" ht="20.6" hidden="1" customHeight="1" x14ac:dyDescent="0.35">
      <c r="O384" s="4"/>
      <c r="P384" s="4"/>
      <c r="Q384" s="4"/>
      <c r="R384" s="4"/>
      <c r="S384" s="4"/>
      <c r="T384" s="4"/>
      <c r="BF384" s="1"/>
      <c r="BG384" s="1"/>
      <c r="BH384" s="1"/>
    </row>
    <row r="385" spans="15:60" ht="20.6" hidden="1" customHeight="1" x14ac:dyDescent="0.35">
      <c r="O385" s="4"/>
      <c r="P385" s="4"/>
      <c r="Q385" s="4"/>
      <c r="R385" s="4"/>
      <c r="S385" s="4"/>
      <c r="T385" s="4"/>
      <c r="BF385" s="1"/>
      <c r="BG385" s="1"/>
      <c r="BH385" s="1"/>
    </row>
    <row r="386" spans="15:60" ht="20.6" hidden="1" customHeight="1" x14ac:dyDescent="0.35">
      <c r="O386" s="4"/>
      <c r="P386" s="4"/>
      <c r="Q386" s="4"/>
      <c r="R386" s="4"/>
      <c r="S386" s="4"/>
      <c r="T386" s="4"/>
      <c r="BF386" s="1"/>
      <c r="BG386" s="1"/>
      <c r="BH386" s="1"/>
    </row>
    <row r="387" spans="15:60" ht="20.6" hidden="1" customHeight="1" x14ac:dyDescent="0.35">
      <c r="O387" s="4"/>
      <c r="P387" s="4"/>
      <c r="Q387" s="4"/>
      <c r="R387" s="4"/>
      <c r="S387" s="4"/>
      <c r="T387" s="4"/>
      <c r="Z387" s="4"/>
      <c r="AA387" s="4"/>
      <c r="AB387" s="4"/>
      <c r="AC387" s="4"/>
      <c r="AD387" s="4"/>
      <c r="AE387" s="4"/>
      <c r="AF387" s="4"/>
      <c r="AG387" s="4"/>
      <c r="AH387" s="4"/>
      <c r="AI387" s="4"/>
      <c r="AJ387" s="4"/>
      <c r="AK387" s="4"/>
      <c r="BF387" s="1"/>
      <c r="BG387" s="1"/>
      <c r="BH387" s="1"/>
    </row>
    <row r="388" spans="15:60" ht="20.6" hidden="1" customHeight="1" x14ac:dyDescent="0.35">
      <c r="O388" s="4"/>
      <c r="P388" s="4"/>
      <c r="Q388" s="4"/>
      <c r="R388" s="4"/>
      <c r="S388" s="4"/>
      <c r="T388" s="4"/>
      <c r="Z388" s="4"/>
      <c r="AA388" s="4"/>
      <c r="AB388" s="4"/>
      <c r="AC388" s="4"/>
      <c r="AD388" s="4"/>
      <c r="AE388" s="4"/>
      <c r="AF388" s="4"/>
      <c r="AG388" s="4"/>
      <c r="AH388" s="4"/>
      <c r="AI388" s="4"/>
      <c r="AJ388" s="4"/>
      <c r="AK388" s="4"/>
      <c r="BF388" s="1"/>
      <c r="BG388" s="1"/>
      <c r="BH388" s="1"/>
    </row>
    <row r="389" spans="15:60" ht="20.6" hidden="1" customHeight="1" x14ac:dyDescent="0.35">
      <c r="O389" s="4"/>
      <c r="P389" s="4"/>
      <c r="Q389" s="4"/>
      <c r="R389" s="4"/>
      <c r="S389" s="4"/>
      <c r="T389" s="4"/>
      <c r="Z389" s="4"/>
      <c r="AA389" s="4"/>
      <c r="AB389" s="4"/>
      <c r="AC389" s="4"/>
      <c r="AD389" s="4"/>
      <c r="AE389" s="4"/>
      <c r="AF389" s="4"/>
      <c r="AG389" s="4"/>
      <c r="AH389" s="4"/>
      <c r="AI389" s="4"/>
      <c r="AJ389" s="4"/>
      <c r="AK389" s="4"/>
      <c r="BF389" s="1"/>
      <c r="BG389" s="1"/>
      <c r="BH389" s="1"/>
    </row>
    <row r="390" spans="15:60" ht="20.6" hidden="1" customHeight="1" x14ac:dyDescent="0.35">
      <c r="O390" s="4"/>
      <c r="P390" s="4"/>
      <c r="Q390" s="4"/>
      <c r="R390" s="4"/>
      <c r="S390" s="4"/>
      <c r="T390" s="4"/>
      <c r="Z390" s="4"/>
      <c r="AA390" s="4"/>
      <c r="AB390" s="4"/>
      <c r="AC390" s="4"/>
      <c r="AD390" s="4"/>
      <c r="AE390" s="4"/>
      <c r="AF390" s="4"/>
      <c r="AG390" s="4"/>
      <c r="AH390" s="4"/>
      <c r="AI390" s="4"/>
      <c r="AJ390" s="4"/>
      <c r="AK390" s="4"/>
      <c r="BF390" s="1"/>
      <c r="BG390" s="1"/>
      <c r="BH390" s="1"/>
    </row>
    <row r="391" spans="15:60" ht="20.6" hidden="1" customHeight="1" x14ac:dyDescent="0.35">
      <c r="O391" s="4"/>
      <c r="P391" s="4"/>
      <c r="Q391" s="4"/>
      <c r="R391" s="4"/>
      <c r="S391" s="4"/>
      <c r="T391" s="4"/>
      <c r="Z391" s="4"/>
      <c r="AA391" s="4"/>
      <c r="AB391" s="4"/>
      <c r="AC391" s="4"/>
      <c r="AD391" s="4"/>
      <c r="AE391" s="4"/>
      <c r="AF391" s="4"/>
      <c r="AG391" s="4"/>
      <c r="AH391" s="4"/>
      <c r="AI391" s="4"/>
      <c r="AJ391" s="4"/>
      <c r="AK391" s="4"/>
      <c r="BF391" s="1"/>
      <c r="BG391" s="1"/>
      <c r="BH391" s="1"/>
    </row>
    <row r="392" spans="15:60" ht="20.6" hidden="1" customHeight="1" x14ac:dyDescent="0.35">
      <c r="O392" s="4"/>
      <c r="P392" s="4"/>
      <c r="Q392" s="4"/>
      <c r="R392" s="4"/>
      <c r="S392" s="4"/>
      <c r="T392" s="4"/>
      <c r="Z392" s="4"/>
      <c r="AA392" s="4"/>
      <c r="AB392" s="4"/>
      <c r="AC392" s="4"/>
      <c r="AD392" s="4"/>
      <c r="AE392" s="4"/>
      <c r="AF392" s="4"/>
      <c r="AG392" s="4"/>
      <c r="AH392" s="4"/>
      <c r="AI392" s="4"/>
      <c r="AJ392" s="4"/>
      <c r="AK392" s="4"/>
      <c r="BF392" s="1"/>
      <c r="BG392" s="1"/>
      <c r="BH392" s="1"/>
    </row>
    <row r="393" spans="15:60" ht="20.6" hidden="1" customHeight="1" x14ac:dyDescent="0.35">
      <c r="O393" s="4"/>
      <c r="P393" s="4"/>
      <c r="Q393" s="4"/>
      <c r="R393" s="4"/>
      <c r="S393" s="4"/>
      <c r="T393" s="4"/>
      <c r="Z393" s="4"/>
      <c r="AA393" s="4"/>
      <c r="AB393" s="4"/>
      <c r="AC393" s="4"/>
      <c r="AD393" s="4"/>
      <c r="AE393" s="4"/>
      <c r="AF393" s="4"/>
      <c r="AG393" s="4"/>
      <c r="AH393" s="4"/>
      <c r="AI393" s="4"/>
      <c r="AJ393" s="4"/>
      <c r="AK393" s="4"/>
      <c r="BF393" s="1"/>
      <c r="BG393" s="1"/>
      <c r="BH393" s="1"/>
    </row>
    <row r="394" spans="15:60" ht="20.6" hidden="1" customHeight="1" x14ac:dyDescent="0.35">
      <c r="O394" s="4"/>
      <c r="P394" s="4"/>
      <c r="Q394" s="4"/>
      <c r="R394" s="4"/>
      <c r="S394" s="4"/>
      <c r="T394" s="4"/>
      <c r="Z394" s="4"/>
      <c r="AA394" s="4"/>
      <c r="AB394" s="4"/>
      <c r="AC394" s="4"/>
      <c r="AD394" s="4"/>
      <c r="AE394" s="4"/>
      <c r="AF394" s="4"/>
      <c r="AG394" s="4"/>
      <c r="AH394" s="4"/>
      <c r="AI394" s="4"/>
      <c r="AJ394" s="4"/>
      <c r="AK394" s="4"/>
      <c r="BF394" s="1"/>
      <c r="BG394" s="1"/>
      <c r="BH394" s="1"/>
    </row>
    <row r="395" spans="15:60" ht="20.6" hidden="1" customHeight="1" x14ac:dyDescent="0.35">
      <c r="O395" s="4"/>
      <c r="P395" s="4"/>
      <c r="Q395" s="4"/>
      <c r="R395" s="4"/>
      <c r="S395" s="4"/>
      <c r="T395" s="4"/>
      <c r="Z395" s="4"/>
      <c r="AA395" s="4"/>
      <c r="AB395" s="4"/>
      <c r="AC395" s="4"/>
      <c r="AD395" s="4"/>
      <c r="AE395" s="4"/>
      <c r="AF395" s="4"/>
      <c r="AG395" s="4"/>
      <c r="AH395" s="4"/>
      <c r="AI395" s="4"/>
      <c r="AJ395" s="4"/>
      <c r="AK395" s="4"/>
      <c r="BF395" s="1"/>
      <c r="BG395" s="1"/>
      <c r="BH395" s="1"/>
    </row>
    <row r="396" spans="15:60" ht="20.6" hidden="1" customHeight="1" x14ac:dyDescent="0.35">
      <c r="O396" s="4"/>
      <c r="P396" s="4"/>
      <c r="Q396" s="4"/>
      <c r="R396" s="4"/>
      <c r="S396" s="4"/>
      <c r="T396" s="4"/>
      <c r="Z396" s="4"/>
      <c r="AA396" s="4"/>
      <c r="AB396" s="4"/>
      <c r="AC396" s="4"/>
      <c r="AD396" s="4"/>
      <c r="AE396" s="4"/>
      <c r="AF396" s="4"/>
      <c r="AG396" s="4"/>
      <c r="AH396" s="4"/>
      <c r="AI396" s="4"/>
      <c r="AJ396" s="4"/>
      <c r="AK396" s="4"/>
      <c r="BF396" s="1"/>
      <c r="BG396" s="1"/>
      <c r="BH396" s="1"/>
    </row>
    <row r="397" spans="15:60" ht="20.6" hidden="1" customHeight="1" x14ac:dyDescent="0.35">
      <c r="O397" s="4"/>
      <c r="P397" s="4"/>
      <c r="Q397" s="4"/>
      <c r="R397" s="4"/>
      <c r="S397" s="4"/>
      <c r="T397" s="4"/>
      <c r="Z397" s="4"/>
      <c r="AA397" s="4"/>
      <c r="AB397" s="4"/>
      <c r="AC397" s="4"/>
      <c r="AD397" s="4"/>
      <c r="AE397" s="4"/>
      <c r="AF397" s="4"/>
      <c r="AG397" s="4"/>
      <c r="AH397" s="4"/>
      <c r="AI397" s="4"/>
      <c r="AJ397" s="4"/>
      <c r="AK397" s="4"/>
      <c r="BF397" s="1"/>
      <c r="BG397" s="1"/>
      <c r="BH397" s="1"/>
    </row>
    <row r="398" spans="15:60" ht="20.6" hidden="1" customHeight="1" x14ac:dyDescent="0.35">
      <c r="O398" s="4"/>
      <c r="P398" s="4"/>
      <c r="Q398" s="4"/>
      <c r="R398" s="4"/>
      <c r="S398" s="4"/>
      <c r="T398" s="4"/>
      <c r="Z398" s="4"/>
      <c r="AA398" s="4"/>
      <c r="AB398" s="4"/>
      <c r="AC398" s="4"/>
      <c r="AD398" s="4"/>
      <c r="AE398" s="4"/>
      <c r="AF398" s="4"/>
      <c r="AG398" s="4"/>
      <c r="AH398" s="4"/>
      <c r="AI398" s="4"/>
      <c r="AJ398" s="4"/>
      <c r="AK398" s="4"/>
      <c r="BF398" s="1"/>
      <c r="BG398" s="1"/>
      <c r="BH398" s="1"/>
    </row>
    <row r="399" spans="15:60" ht="20.6" hidden="1" customHeight="1" x14ac:dyDescent="0.35">
      <c r="O399" s="4"/>
      <c r="P399" s="4"/>
      <c r="Q399" s="4"/>
      <c r="R399" s="4"/>
      <c r="S399" s="4"/>
      <c r="T399" s="4"/>
      <c r="Z399" s="4"/>
      <c r="AA399" s="4"/>
      <c r="AB399" s="4"/>
      <c r="AC399" s="4"/>
      <c r="AD399" s="4"/>
      <c r="AE399" s="4"/>
      <c r="AF399" s="4"/>
      <c r="AG399" s="4"/>
      <c r="AH399" s="4"/>
      <c r="AI399" s="4"/>
      <c r="AJ399" s="4"/>
      <c r="AK399" s="4"/>
      <c r="BF399" s="1"/>
      <c r="BG399" s="1"/>
      <c r="BH399" s="1"/>
    </row>
    <row r="400" spans="15:60" ht="20.6" hidden="1" customHeight="1" x14ac:dyDescent="0.35">
      <c r="O400" s="4"/>
      <c r="P400" s="4"/>
      <c r="Q400" s="4"/>
      <c r="R400" s="4"/>
      <c r="S400" s="4"/>
      <c r="T400" s="4"/>
      <c r="BF400" s="1"/>
      <c r="BG400" s="1"/>
      <c r="BH400" s="1"/>
    </row>
    <row r="401" spans="15:60" ht="20.6" hidden="1" customHeight="1" x14ac:dyDescent="0.35">
      <c r="O401" s="4"/>
      <c r="P401" s="4"/>
      <c r="Q401" s="4"/>
      <c r="R401" s="4"/>
      <c r="S401" s="4"/>
      <c r="T401" s="4"/>
      <c r="BF401" s="1"/>
      <c r="BG401" s="1"/>
      <c r="BH401" s="1"/>
    </row>
    <row r="402" spans="15:60" ht="20.6" hidden="1" customHeight="1" x14ac:dyDescent="0.35">
      <c r="O402" s="4"/>
      <c r="P402" s="4"/>
      <c r="Q402" s="4"/>
      <c r="R402" s="4"/>
      <c r="S402" s="4"/>
      <c r="T402" s="4"/>
      <c r="BF402" s="1"/>
      <c r="BG402" s="1"/>
      <c r="BH402" s="1"/>
    </row>
    <row r="403" spans="15:60" ht="20.6" hidden="1" customHeight="1" x14ac:dyDescent="0.35">
      <c r="O403" s="4"/>
      <c r="P403" s="4"/>
      <c r="Q403" s="4"/>
      <c r="R403" s="4"/>
      <c r="S403" s="4"/>
      <c r="T403" s="4"/>
      <c r="BF403" s="1"/>
      <c r="BG403" s="1"/>
      <c r="BH403" s="1"/>
    </row>
    <row r="404" spans="15:60" ht="20.6" hidden="1" customHeight="1" x14ac:dyDescent="0.35">
      <c r="O404" s="4"/>
      <c r="P404" s="4"/>
      <c r="Q404" s="4"/>
      <c r="R404" s="4"/>
      <c r="S404" s="4"/>
      <c r="T404" s="4"/>
      <c r="BF404" s="1"/>
      <c r="BG404" s="1"/>
      <c r="BH404" s="1"/>
    </row>
    <row r="405" spans="15:60" ht="20.6" hidden="1" customHeight="1" x14ac:dyDescent="0.35">
      <c r="O405" s="4"/>
      <c r="P405" s="4"/>
      <c r="Q405" s="4"/>
      <c r="R405" s="4"/>
      <c r="S405" s="4"/>
      <c r="T405" s="4"/>
      <c r="Z405" s="4"/>
      <c r="AA405" s="4"/>
      <c r="AB405" s="4"/>
      <c r="AC405" s="4"/>
      <c r="AD405" s="4"/>
      <c r="AE405" s="4"/>
      <c r="AF405" s="4"/>
      <c r="AG405" s="4"/>
      <c r="AH405" s="4"/>
      <c r="AI405" s="4"/>
      <c r="AJ405" s="4"/>
      <c r="AK405" s="4"/>
      <c r="BF405" s="1"/>
      <c r="BG405" s="1"/>
      <c r="BH405" s="1"/>
    </row>
    <row r="406" spans="15:60" ht="20.6" hidden="1" customHeight="1" x14ac:dyDescent="0.35">
      <c r="O406" s="4"/>
      <c r="P406" s="4"/>
      <c r="Q406" s="4"/>
      <c r="R406" s="4"/>
      <c r="S406" s="4"/>
      <c r="T406" s="4"/>
      <c r="Z406" s="4"/>
      <c r="AA406" s="4"/>
      <c r="AB406" s="4"/>
      <c r="AC406" s="4"/>
      <c r="AD406" s="4"/>
      <c r="AE406" s="4"/>
      <c r="AF406" s="4"/>
      <c r="AG406" s="4"/>
      <c r="AH406" s="4"/>
      <c r="AI406" s="4"/>
      <c r="AJ406" s="4"/>
      <c r="AK406" s="4"/>
      <c r="BF406" s="1"/>
      <c r="BG406" s="1"/>
      <c r="BH406" s="1"/>
    </row>
    <row r="407" spans="15:60" ht="20.6" hidden="1" customHeight="1" x14ac:dyDescent="0.35">
      <c r="O407" s="4"/>
      <c r="P407" s="4"/>
      <c r="Q407" s="4"/>
      <c r="R407" s="4"/>
      <c r="S407" s="4"/>
      <c r="T407" s="4"/>
      <c r="Z407" s="4"/>
      <c r="AA407" s="4"/>
      <c r="AB407" s="4"/>
      <c r="AC407" s="4"/>
      <c r="AD407" s="4"/>
      <c r="AE407" s="4"/>
      <c r="AF407" s="4"/>
      <c r="AG407" s="4"/>
      <c r="AH407" s="4"/>
      <c r="AI407" s="4"/>
      <c r="AJ407" s="4"/>
      <c r="AK407" s="4"/>
      <c r="BF407" s="1"/>
      <c r="BG407" s="1"/>
      <c r="BH407" s="1"/>
    </row>
    <row r="408" spans="15:60" ht="20.6" hidden="1" customHeight="1" x14ac:dyDescent="0.35">
      <c r="O408" s="4"/>
      <c r="P408" s="4"/>
      <c r="Q408" s="4"/>
      <c r="R408" s="4"/>
      <c r="S408" s="4"/>
      <c r="T408" s="4"/>
      <c r="Z408" s="4"/>
      <c r="AA408" s="4"/>
      <c r="AB408" s="4"/>
      <c r="AC408" s="4"/>
      <c r="AD408" s="4"/>
      <c r="AE408" s="4"/>
      <c r="AF408" s="4"/>
      <c r="AG408" s="4"/>
      <c r="AH408" s="4"/>
      <c r="AI408" s="4"/>
      <c r="AJ408" s="4"/>
      <c r="AK408" s="4"/>
      <c r="BF408" s="1"/>
      <c r="BG408" s="1"/>
      <c r="BH408" s="1"/>
    </row>
    <row r="409" spans="15:60" ht="20.6" hidden="1" customHeight="1" x14ac:dyDescent="0.35">
      <c r="O409" s="4"/>
      <c r="P409" s="4"/>
      <c r="Q409" s="4"/>
      <c r="R409" s="4"/>
      <c r="S409" s="4"/>
      <c r="T409" s="4"/>
      <c r="Z409" s="4"/>
      <c r="AA409" s="4"/>
      <c r="AB409" s="4"/>
      <c r="AC409" s="4"/>
      <c r="AD409" s="4"/>
      <c r="AE409" s="4"/>
      <c r="AF409" s="4"/>
      <c r="AG409" s="4"/>
      <c r="AH409" s="4"/>
      <c r="AI409" s="4"/>
      <c r="AJ409" s="4"/>
      <c r="AK409" s="4"/>
      <c r="BF409" s="1"/>
      <c r="BG409" s="1"/>
      <c r="BH409" s="1"/>
    </row>
    <row r="410" spans="15:60" ht="20.6" hidden="1" customHeight="1" x14ac:dyDescent="0.35">
      <c r="O410" s="4"/>
      <c r="P410" s="4"/>
      <c r="Q410" s="4"/>
      <c r="R410" s="4"/>
      <c r="S410" s="4"/>
      <c r="T410" s="4"/>
      <c r="Z410" s="4"/>
      <c r="AA410" s="4"/>
      <c r="AB410" s="4"/>
      <c r="AC410" s="4"/>
      <c r="AD410" s="4"/>
      <c r="AE410" s="4"/>
      <c r="AF410" s="4"/>
      <c r="AG410" s="4"/>
      <c r="AH410" s="4"/>
      <c r="AI410" s="4"/>
      <c r="AJ410" s="4"/>
      <c r="AK410" s="4"/>
      <c r="BF410" s="1"/>
      <c r="BG410" s="1"/>
      <c r="BH410" s="1"/>
    </row>
    <row r="411" spans="15:60" ht="20.6" hidden="1" customHeight="1" x14ac:dyDescent="0.35">
      <c r="O411" s="4"/>
      <c r="P411" s="4"/>
      <c r="Q411" s="4"/>
      <c r="R411" s="4"/>
      <c r="S411" s="4"/>
      <c r="T411" s="4"/>
      <c r="Z411" s="4"/>
      <c r="AA411" s="4"/>
      <c r="AB411" s="4"/>
      <c r="AC411" s="4"/>
      <c r="AD411" s="4"/>
      <c r="AE411" s="4"/>
      <c r="AF411" s="4"/>
      <c r="AG411" s="4"/>
      <c r="AH411" s="4"/>
      <c r="AI411" s="4"/>
      <c r="AJ411" s="4"/>
      <c r="AK411" s="4"/>
      <c r="BF411" s="1"/>
      <c r="BG411" s="1"/>
      <c r="BH411" s="1"/>
    </row>
    <row r="412" spans="15:60" ht="20.6" hidden="1" customHeight="1" x14ac:dyDescent="0.35">
      <c r="O412" s="4"/>
      <c r="P412" s="4"/>
      <c r="Q412" s="4"/>
      <c r="R412" s="4"/>
      <c r="S412" s="4"/>
      <c r="T412" s="4"/>
      <c r="Z412" s="4"/>
      <c r="AA412" s="4"/>
      <c r="AB412" s="4"/>
      <c r="AC412" s="4"/>
      <c r="AD412" s="4"/>
      <c r="AE412" s="4"/>
      <c r="AF412" s="4"/>
      <c r="AG412" s="4"/>
      <c r="AH412" s="4"/>
      <c r="AI412" s="4"/>
      <c r="AJ412" s="4"/>
      <c r="AK412" s="4"/>
      <c r="BF412" s="1"/>
      <c r="BG412" s="1"/>
      <c r="BH412" s="1"/>
    </row>
    <row r="413" spans="15:60" ht="20.6" hidden="1" customHeight="1" x14ac:dyDescent="0.35">
      <c r="O413" s="4"/>
      <c r="P413" s="4"/>
      <c r="Q413" s="4"/>
      <c r="R413" s="4"/>
      <c r="S413" s="4"/>
      <c r="T413" s="4"/>
      <c r="Z413" s="4"/>
      <c r="AA413" s="4"/>
      <c r="AB413" s="4"/>
      <c r="AC413" s="4"/>
      <c r="AD413" s="4"/>
      <c r="AE413" s="4"/>
      <c r="AF413" s="4"/>
      <c r="AG413" s="4"/>
      <c r="AH413" s="4"/>
      <c r="AI413" s="4"/>
      <c r="AJ413" s="4"/>
      <c r="AK413" s="4"/>
      <c r="BF413" s="1"/>
      <c r="BG413" s="1"/>
      <c r="BH413" s="1"/>
    </row>
    <row r="414" spans="15:60" ht="20.6" hidden="1" customHeight="1" x14ac:dyDescent="0.35">
      <c r="O414" s="4"/>
      <c r="P414" s="4"/>
      <c r="Q414" s="4"/>
      <c r="R414" s="4"/>
      <c r="S414" s="4"/>
      <c r="T414" s="4"/>
      <c r="Z414" s="4"/>
      <c r="AA414" s="4"/>
      <c r="AB414" s="4"/>
      <c r="AC414" s="4"/>
      <c r="AD414" s="4"/>
      <c r="AE414" s="4"/>
      <c r="AF414" s="4"/>
      <c r="AG414" s="4"/>
      <c r="AH414" s="4"/>
      <c r="AI414" s="4"/>
      <c r="AJ414" s="4"/>
      <c r="AK414" s="4"/>
      <c r="BF414" s="1"/>
      <c r="BG414" s="1"/>
      <c r="BH414" s="1"/>
    </row>
    <row r="415" spans="15:60" ht="20.6" hidden="1" customHeight="1" x14ac:dyDescent="0.35">
      <c r="O415" s="4"/>
      <c r="P415" s="4"/>
      <c r="Q415" s="4"/>
      <c r="R415" s="4"/>
      <c r="S415" s="4"/>
      <c r="T415" s="4"/>
      <c r="Z415" s="4"/>
      <c r="AA415" s="4"/>
      <c r="AB415" s="4"/>
      <c r="AC415" s="4"/>
      <c r="AD415" s="4"/>
      <c r="AE415" s="4"/>
      <c r="AF415" s="4"/>
      <c r="AG415" s="4"/>
      <c r="AH415" s="4"/>
      <c r="AI415" s="4"/>
      <c r="AJ415" s="4"/>
      <c r="AK415" s="4"/>
      <c r="BF415" s="1"/>
      <c r="BG415" s="1"/>
      <c r="BH415" s="1"/>
    </row>
    <row r="416" spans="15:60" ht="20.6" hidden="1" customHeight="1" x14ac:dyDescent="0.35">
      <c r="O416" s="4"/>
      <c r="P416" s="4"/>
      <c r="Q416" s="4"/>
      <c r="R416" s="4"/>
      <c r="S416" s="4"/>
      <c r="T416" s="4"/>
      <c r="Z416" s="4"/>
      <c r="AA416" s="4"/>
      <c r="AB416" s="4"/>
      <c r="AC416" s="4"/>
      <c r="AD416" s="4"/>
      <c r="AE416" s="4"/>
      <c r="AF416" s="4"/>
      <c r="AG416" s="4"/>
      <c r="AH416" s="4"/>
      <c r="AI416" s="4"/>
      <c r="AJ416" s="4"/>
      <c r="AK416" s="4"/>
      <c r="BF416" s="1"/>
      <c r="BG416" s="1"/>
      <c r="BH416" s="1"/>
    </row>
    <row r="417" spans="15:60" ht="20.6" hidden="1" customHeight="1" x14ac:dyDescent="0.35">
      <c r="O417" s="4"/>
      <c r="P417" s="4"/>
      <c r="Q417" s="4"/>
      <c r="R417" s="4"/>
      <c r="S417" s="4"/>
      <c r="T417" s="4"/>
      <c r="Z417" s="4"/>
      <c r="AA417" s="4"/>
      <c r="AB417" s="4"/>
      <c r="AC417" s="4"/>
      <c r="AD417" s="4"/>
      <c r="AE417" s="4"/>
      <c r="AF417" s="4"/>
      <c r="AG417" s="4"/>
      <c r="AH417" s="4"/>
      <c r="AI417" s="4"/>
      <c r="AJ417" s="4"/>
      <c r="AK417" s="4"/>
      <c r="BF417" s="1"/>
      <c r="BG417" s="1"/>
      <c r="BH417" s="1"/>
    </row>
    <row r="418" spans="15:60" ht="20.6" hidden="1" customHeight="1" x14ac:dyDescent="0.35">
      <c r="O418" s="4"/>
      <c r="P418" s="4"/>
      <c r="Q418" s="4"/>
      <c r="R418" s="4"/>
      <c r="S418" s="4"/>
      <c r="T418" s="4"/>
      <c r="BF418" s="1"/>
      <c r="BG418" s="1"/>
      <c r="BH418" s="1"/>
    </row>
    <row r="419" spans="15:60" ht="20.6" hidden="1" customHeight="1" x14ac:dyDescent="0.35">
      <c r="O419" s="4"/>
      <c r="P419" s="4"/>
      <c r="Q419" s="4"/>
      <c r="R419" s="4"/>
      <c r="S419" s="4"/>
      <c r="T419" s="4"/>
      <c r="BF419" s="1"/>
      <c r="BG419" s="1"/>
      <c r="BH419" s="1"/>
    </row>
    <row r="420" spans="15:60" ht="20.6" hidden="1" customHeight="1" x14ac:dyDescent="0.35">
      <c r="O420" s="4"/>
      <c r="P420" s="4"/>
      <c r="Q420" s="4"/>
      <c r="R420" s="4"/>
      <c r="S420" s="4"/>
      <c r="T420" s="4"/>
      <c r="BF420" s="1"/>
      <c r="BG420" s="1"/>
      <c r="BH420" s="1"/>
    </row>
    <row r="421" spans="15:60" ht="20.6" hidden="1" customHeight="1" x14ac:dyDescent="0.35">
      <c r="O421" s="4"/>
      <c r="P421" s="4"/>
      <c r="Q421" s="4"/>
      <c r="R421" s="4"/>
      <c r="S421" s="4"/>
      <c r="T421" s="4"/>
      <c r="BF421" s="1"/>
      <c r="BG421" s="1"/>
      <c r="BH421" s="1"/>
    </row>
    <row r="422" spans="15:60" ht="20.6" hidden="1" customHeight="1" x14ac:dyDescent="0.35">
      <c r="O422" s="4"/>
      <c r="P422" s="4"/>
      <c r="Q422" s="4"/>
      <c r="R422" s="4"/>
      <c r="S422" s="4"/>
      <c r="T422" s="4"/>
      <c r="BF422" s="1"/>
      <c r="BG422" s="1"/>
      <c r="BH422" s="1"/>
    </row>
    <row r="423" spans="15:60" ht="20.6" hidden="1" customHeight="1" x14ac:dyDescent="0.35">
      <c r="O423" s="4"/>
      <c r="P423" s="4"/>
      <c r="Q423" s="4"/>
      <c r="R423" s="4"/>
      <c r="S423" s="4"/>
      <c r="T423" s="4"/>
      <c r="Z423" s="4"/>
      <c r="AA423" s="4"/>
      <c r="AB423" s="4"/>
      <c r="AC423" s="4"/>
      <c r="AD423" s="4"/>
      <c r="AE423" s="4"/>
      <c r="AF423" s="4"/>
      <c r="AG423" s="4"/>
      <c r="AH423" s="4"/>
      <c r="AI423" s="4"/>
      <c r="AJ423" s="4"/>
      <c r="AK423" s="4"/>
      <c r="BF423" s="1"/>
      <c r="BG423" s="1"/>
      <c r="BH423" s="1"/>
    </row>
    <row r="424" spans="15:60" ht="20.6" hidden="1" customHeight="1" x14ac:dyDescent="0.35">
      <c r="O424" s="4"/>
      <c r="P424" s="4"/>
      <c r="Q424" s="4"/>
      <c r="R424" s="4"/>
      <c r="S424" s="4"/>
      <c r="T424" s="4"/>
      <c r="Z424" s="4"/>
      <c r="AA424" s="4"/>
      <c r="AB424" s="4"/>
      <c r="AC424" s="4"/>
      <c r="AD424" s="4"/>
      <c r="AE424" s="4"/>
      <c r="AF424" s="4"/>
      <c r="AG424" s="4"/>
      <c r="AH424" s="4"/>
      <c r="AI424" s="4"/>
      <c r="AJ424" s="4"/>
      <c r="AK424" s="4"/>
      <c r="BF424" s="1"/>
      <c r="BG424" s="1"/>
      <c r="BH424" s="1"/>
    </row>
    <row r="425" spans="15:60" ht="20.6" hidden="1" customHeight="1" x14ac:dyDescent="0.35">
      <c r="O425" s="4"/>
      <c r="P425" s="4"/>
      <c r="Q425" s="4"/>
      <c r="R425" s="4"/>
      <c r="S425" s="4"/>
      <c r="T425" s="4"/>
      <c r="Z425" s="4"/>
      <c r="AA425" s="4"/>
      <c r="AB425" s="4"/>
      <c r="AC425" s="4"/>
      <c r="AD425" s="4"/>
      <c r="AE425" s="4"/>
      <c r="AF425" s="4"/>
      <c r="AG425" s="4"/>
      <c r="AH425" s="4"/>
      <c r="AI425" s="4"/>
      <c r="AJ425" s="4"/>
      <c r="AK425" s="4"/>
      <c r="BF425" s="1"/>
      <c r="BG425" s="1"/>
      <c r="BH425" s="1"/>
    </row>
    <row r="426" spans="15:60" ht="20.6" hidden="1" customHeight="1" x14ac:dyDescent="0.35">
      <c r="O426" s="4"/>
      <c r="P426" s="4"/>
      <c r="Q426" s="4"/>
      <c r="R426" s="4"/>
      <c r="S426" s="4"/>
      <c r="T426" s="4"/>
      <c r="Z426" s="4"/>
      <c r="AA426" s="4"/>
      <c r="AB426" s="4"/>
      <c r="AC426" s="4"/>
      <c r="AD426" s="4"/>
      <c r="AE426" s="4"/>
      <c r="AF426" s="4"/>
      <c r="AG426" s="4"/>
      <c r="AH426" s="4"/>
      <c r="AI426" s="4"/>
      <c r="AJ426" s="4"/>
      <c r="AK426" s="4"/>
      <c r="BF426" s="1"/>
      <c r="BG426" s="1"/>
      <c r="BH426" s="1"/>
    </row>
    <row r="427" spans="15:60" ht="20.6" hidden="1" customHeight="1" x14ac:dyDescent="0.35">
      <c r="O427" s="4"/>
      <c r="P427" s="4"/>
      <c r="Q427" s="4"/>
      <c r="R427" s="4"/>
      <c r="S427" s="4"/>
      <c r="T427" s="4"/>
      <c r="Z427" s="4"/>
      <c r="AA427" s="4"/>
      <c r="AB427" s="4"/>
      <c r="AC427" s="4"/>
      <c r="AD427" s="4"/>
      <c r="AE427" s="4"/>
      <c r="AF427" s="4"/>
      <c r="AG427" s="4"/>
      <c r="AH427" s="4"/>
      <c r="AI427" s="4"/>
      <c r="AJ427" s="4"/>
      <c r="AK427" s="4"/>
      <c r="BF427" s="1"/>
      <c r="BG427" s="1"/>
      <c r="BH427" s="1"/>
    </row>
    <row r="428" spans="15:60" ht="20.6" hidden="1" customHeight="1" x14ac:dyDescent="0.35">
      <c r="O428" s="4"/>
      <c r="P428" s="4"/>
      <c r="Q428" s="4"/>
      <c r="R428" s="4"/>
      <c r="S428" s="4"/>
      <c r="T428" s="4"/>
      <c r="Z428" s="4"/>
      <c r="AA428" s="4"/>
      <c r="AB428" s="4"/>
      <c r="AC428" s="4"/>
      <c r="AD428" s="4"/>
      <c r="AE428" s="4"/>
      <c r="AF428" s="4"/>
      <c r="AG428" s="4"/>
      <c r="AH428" s="4"/>
      <c r="AI428" s="4"/>
      <c r="AJ428" s="4"/>
      <c r="AK428" s="4"/>
      <c r="BF428" s="1"/>
      <c r="BG428" s="1"/>
      <c r="BH428" s="1"/>
    </row>
    <row r="429" spans="15:60" ht="20.6" hidden="1" customHeight="1" x14ac:dyDescent="0.35">
      <c r="O429" s="4"/>
      <c r="P429" s="4"/>
      <c r="Q429" s="4"/>
      <c r="R429" s="4"/>
      <c r="S429" s="4"/>
      <c r="T429" s="4"/>
      <c r="Z429" s="4"/>
      <c r="AA429" s="4"/>
      <c r="AB429" s="4"/>
      <c r="AC429" s="4"/>
      <c r="AD429" s="4"/>
      <c r="AE429" s="4"/>
      <c r="AF429" s="4"/>
      <c r="AG429" s="4"/>
      <c r="AH429" s="4"/>
      <c r="AI429" s="4"/>
      <c r="AJ429" s="4"/>
      <c r="AK429" s="4"/>
      <c r="BF429" s="1"/>
      <c r="BG429" s="1"/>
      <c r="BH429" s="1"/>
    </row>
    <row r="430" spans="15:60" ht="20.6" hidden="1" customHeight="1" x14ac:dyDescent="0.35">
      <c r="O430" s="4"/>
      <c r="P430" s="4"/>
      <c r="Q430" s="4"/>
      <c r="R430" s="4"/>
      <c r="S430" s="4"/>
      <c r="T430" s="4"/>
      <c r="Z430" s="4"/>
      <c r="AA430" s="4"/>
      <c r="AB430" s="4"/>
      <c r="AC430" s="4"/>
      <c r="AD430" s="4"/>
      <c r="AE430" s="4"/>
      <c r="AF430" s="4"/>
      <c r="AG430" s="4"/>
      <c r="AH430" s="4"/>
      <c r="AI430" s="4"/>
      <c r="AJ430" s="4"/>
      <c r="AK430" s="4"/>
      <c r="BF430" s="1"/>
      <c r="BG430" s="1"/>
      <c r="BH430" s="1"/>
    </row>
    <row r="431" spans="15:60" ht="20.6" hidden="1" customHeight="1" x14ac:dyDescent="0.35">
      <c r="O431" s="4"/>
      <c r="P431" s="4"/>
      <c r="Q431" s="4"/>
      <c r="R431" s="4"/>
      <c r="S431" s="4"/>
      <c r="T431" s="4"/>
      <c r="Z431" s="4"/>
      <c r="AA431" s="4"/>
      <c r="AB431" s="4"/>
      <c r="AC431" s="4"/>
      <c r="AD431" s="4"/>
      <c r="AE431" s="4"/>
      <c r="AF431" s="4"/>
      <c r="AG431" s="4"/>
      <c r="AH431" s="4"/>
      <c r="AI431" s="4"/>
      <c r="AJ431" s="4"/>
      <c r="AK431" s="4"/>
      <c r="BF431" s="1"/>
      <c r="BG431" s="1"/>
      <c r="BH431" s="1"/>
    </row>
    <row r="432" spans="15:60" ht="20.6" hidden="1" customHeight="1" x14ac:dyDescent="0.35">
      <c r="O432" s="4"/>
      <c r="P432" s="4"/>
      <c r="Q432" s="4"/>
      <c r="R432" s="4"/>
      <c r="S432" s="4"/>
      <c r="T432" s="4"/>
      <c r="Z432" s="4"/>
      <c r="AA432" s="4"/>
      <c r="AB432" s="4"/>
      <c r="AC432" s="4"/>
      <c r="AD432" s="4"/>
      <c r="AE432" s="4"/>
      <c r="AF432" s="4"/>
      <c r="AG432" s="4"/>
      <c r="AH432" s="4"/>
      <c r="AI432" s="4"/>
      <c r="AJ432" s="4"/>
      <c r="AK432" s="4"/>
      <c r="BF432" s="1"/>
      <c r="BG432" s="1"/>
      <c r="BH432" s="1"/>
    </row>
    <row r="433" spans="15:60" ht="20.6" hidden="1" customHeight="1" x14ac:dyDescent="0.35">
      <c r="O433" s="4"/>
      <c r="P433" s="4"/>
      <c r="Q433" s="4"/>
      <c r="R433" s="4"/>
      <c r="S433" s="4"/>
      <c r="T433" s="4"/>
      <c r="Z433" s="4"/>
      <c r="AA433" s="4"/>
      <c r="AB433" s="4"/>
      <c r="AC433" s="4"/>
      <c r="AD433" s="4"/>
      <c r="AE433" s="4"/>
      <c r="AF433" s="4"/>
      <c r="AG433" s="4"/>
      <c r="AH433" s="4"/>
      <c r="AI433" s="4"/>
      <c r="AJ433" s="4"/>
      <c r="AK433" s="4"/>
      <c r="BF433" s="1"/>
      <c r="BG433" s="1"/>
      <c r="BH433" s="1"/>
    </row>
    <row r="434" spans="15:60" ht="20.6" hidden="1" customHeight="1" x14ac:dyDescent="0.35">
      <c r="O434" s="4"/>
      <c r="P434" s="4"/>
      <c r="Q434" s="4"/>
      <c r="R434" s="4"/>
      <c r="S434" s="4"/>
      <c r="T434" s="4"/>
      <c r="Z434" s="4"/>
      <c r="AA434" s="4"/>
      <c r="AB434" s="4"/>
      <c r="AC434" s="4"/>
      <c r="AD434" s="4"/>
      <c r="AE434" s="4"/>
      <c r="AF434" s="4"/>
      <c r="AG434" s="4"/>
      <c r="AH434" s="4"/>
      <c r="AI434" s="4"/>
      <c r="AJ434" s="4"/>
      <c r="AK434" s="4"/>
      <c r="BF434" s="1"/>
      <c r="BG434" s="1"/>
      <c r="BH434" s="1"/>
    </row>
    <row r="435" spans="15:60" ht="20.6" hidden="1" customHeight="1" x14ac:dyDescent="0.35">
      <c r="O435" s="4"/>
      <c r="P435" s="4"/>
      <c r="Q435" s="4"/>
      <c r="R435" s="4"/>
      <c r="S435" s="4"/>
      <c r="T435" s="4"/>
      <c r="Z435" s="4"/>
      <c r="AA435" s="4"/>
      <c r="AB435" s="4"/>
      <c r="AC435" s="4"/>
      <c r="AD435" s="4"/>
      <c r="AE435" s="4"/>
      <c r="AF435" s="4"/>
      <c r="AG435" s="4"/>
      <c r="AH435" s="4"/>
      <c r="AI435" s="4"/>
      <c r="AJ435" s="4"/>
      <c r="AK435" s="4"/>
      <c r="BF435" s="1"/>
      <c r="BG435" s="1"/>
      <c r="BH435" s="1"/>
    </row>
    <row r="436" spans="15:60" ht="20.6" hidden="1" customHeight="1" x14ac:dyDescent="0.35">
      <c r="O436" s="4"/>
      <c r="P436" s="4"/>
      <c r="Q436" s="4"/>
      <c r="R436" s="4"/>
      <c r="S436" s="4"/>
      <c r="T436" s="4"/>
      <c r="BF436" s="1"/>
      <c r="BG436" s="1"/>
      <c r="BH436" s="1"/>
    </row>
    <row r="437" spans="15:60" ht="20.6" hidden="1" customHeight="1" x14ac:dyDescent="0.35">
      <c r="O437" s="4"/>
      <c r="P437" s="4"/>
      <c r="Q437" s="4"/>
      <c r="R437" s="4"/>
      <c r="S437" s="4"/>
      <c r="T437" s="4"/>
      <c r="BF437" s="1"/>
      <c r="BG437" s="1"/>
      <c r="BH437" s="1"/>
    </row>
    <row r="438" spans="15:60" ht="20.6" hidden="1" customHeight="1" x14ac:dyDescent="0.35">
      <c r="O438" s="4"/>
      <c r="P438" s="4"/>
      <c r="Q438" s="4"/>
      <c r="R438" s="4"/>
      <c r="S438" s="4"/>
      <c r="T438" s="4"/>
      <c r="BF438" s="1"/>
      <c r="BG438" s="1"/>
      <c r="BH438" s="1"/>
    </row>
    <row r="439" spans="15:60" ht="20.6" hidden="1" customHeight="1" x14ac:dyDescent="0.35">
      <c r="O439" s="4"/>
      <c r="P439" s="4"/>
      <c r="Q439" s="4"/>
      <c r="R439" s="4"/>
      <c r="S439" s="4"/>
      <c r="T439" s="4"/>
      <c r="BF439" s="1"/>
      <c r="BG439" s="1"/>
      <c r="BH439" s="1"/>
    </row>
    <row r="440" spans="15:60" ht="20.6" hidden="1" customHeight="1" x14ac:dyDescent="0.35">
      <c r="O440" s="4"/>
      <c r="P440" s="4"/>
      <c r="Q440" s="4"/>
      <c r="R440" s="4"/>
      <c r="S440" s="4"/>
      <c r="T440" s="4"/>
      <c r="BF440" s="1"/>
      <c r="BG440" s="1"/>
      <c r="BH440" s="1"/>
    </row>
    <row r="441" spans="15:60" ht="20.6" hidden="1" customHeight="1" x14ac:dyDescent="0.35">
      <c r="O441" s="4"/>
      <c r="P441" s="4"/>
      <c r="Q441" s="4"/>
      <c r="R441" s="4"/>
      <c r="S441" s="4"/>
      <c r="T441" s="4"/>
      <c r="Z441" s="4"/>
      <c r="AA441" s="4"/>
      <c r="AB441" s="4"/>
      <c r="AC441" s="4"/>
      <c r="AD441" s="4"/>
      <c r="AE441" s="4"/>
      <c r="AF441" s="4"/>
      <c r="AG441" s="4"/>
      <c r="AH441" s="4"/>
      <c r="AI441" s="4"/>
      <c r="AJ441" s="4"/>
      <c r="AK441" s="4"/>
      <c r="BF441" s="1"/>
      <c r="BG441" s="1"/>
      <c r="BH441" s="1"/>
    </row>
    <row r="442" spans="15:60" ht="20.6" hidden="1" customHeight="1" x14ac:dyDescent="0.35">
      <c r="O442" s="4"/>
      <c r="P442" s="4"/>
      <c r="Q442" s="4"/>
      <c r="R442" s="4"/>
      <c r="S442" s="4"/>
      <c r="T442" s="4"/>
      <c r="Z442" s="4"/>
      <c r="AA442" s="4"/>
      <c r="AB442" s="4"/>
      <c r="AC442" s="4"/>
      <c r="AD442" s="4"/>
      <c r="AE442" s="4"/>
      <c r="AF442" s="4"/>
      <c r="AG442" s="4"/>
      <c r="AH442" s="4"/>
      <c r="AI442" s="4"/>
      <c r="AJ442" s="4"/>
      <c r="AK442" s="4"/>
      <c r="BF442" s="1"/>
      <c r="BG442" s="1"/>
      <c r="BH442" s="1"/>
    </row>
    <row r="443" spans="15:60" ht="20.6" hidden="1" customHeight="1" x14ac:dyDescent="0.35">
      <c r="O443" s="4"/>
      <c r="P443" s="4"/>
      <c r="Q443" s="4"/>
      <c r="R443" s="4"/>
      <c r="S443" s="4"/>
      <c r="T443" s="4"/>
      <c r="Z443" s="4"/>
      <c r="AA443" s="4"/>
      <c r="AB443" s="4"/>
      <c r="AC443" s="4"/>
      <c r="AD443" s="4"/>
      <c r="AE443" s="4"/>
      <c r="AF443" s="4"/>
      <c r="AG443" s="4"/>
      <c r="AH443" s="4"/>
      <c r="AI443" s="4"/>
      <c r="AJ443" s="4"/>
      <c r="AK443" s="4"/>
      <c r="BF443" s="1"/>
      <c r="BG443" s="1"/>
      <c r="BH443" s="1"/>
    </row>
    <row r="444" spans="15:60" ht="20.6" hidden="1" customHeight="1" x14ac:dyDescent="0.35">
      <c r="O444" s="4"/>
      <c r="P444" s="4"/>
      <c r="Q444" s="4"/>
      <c r="R444" s="4"/>
      <c r="S444" s="4"/>
      <c r="T444" s="4"/>
      <c r="Z444" s="4"/>
      <c r="AA444" s="4"/>
      <c r="AB444" s="4"/>
      <c r="AC444" s="4"/>
      <c r="AD444" s="4"/>
      <c r="AE444" s="4"/>
      <c r="AF444" s="4"/>
      <c r="AG444" s="4"/>
      <c r="AH444" s="4"/>
      <c r="AI444" s="4"/>
      <c r="AJ444" s="4"/>
      <c r="AK444" s="4"/>
      <c r="BF444" s="1"/>
      <c r="BG444" s="1"/>
      <c r="BH444" s="1"/>
    </row>
    <row r="445" spans="15:60" ht="20.6" hidden="1" customHeight="1" x14ac:dyDescent="0.35">
      <c r="O445" s="4"/>
      <c r="P445" s="4"/>
      <c r="Q445" s="4"/>
      <c r="R445" s="4"/>
      <c r="S445" s="4"/>
      <c r="T445" s="4"/>
      <c r="Z445" s="4"/>
      <c r="AA445" s="4"/>
      <c r="AB445" s="4"/>
      <c r="AC445" s="4"/>
      <c r="AD445" s="4"/>
      <c r="AE445" s="4"/>
      <c r="AF445" s="4"/>
      <c r="AG445" s="4"/>
      <c r="AH445" s="4"/>
      <c r="AI445" s="4"/>
      <c r="AJ445" s="4"/>
      <c r="AK445" s="4"/>
      <c r="BF445" s="1"/>
      <c r="BG445" s="1"/>
      <c r="BH445" s="1"/>
    </row>
    <row r="446" spans="15:60" ht="20.6" hidden="1" customHeight="1" x14ac:dyDescent="0.35">
      <c r="O446" s="4"/>
      <c r="P446" s="4"/>
      <c r="Q446" s="4"/>
      <c r="R446" s="4"/>
      <c r="S446" s="4"/>
      <c r="T446" s="4"/>
      <c r="Z446" s="4"/>
      <c r="AA446" s="4"/>
      <c r="AB446" s="4"/>
      <c r="AC446" s="4"/>
      <c r="AD446" s="4"/>
      <c r="AE446" s="4"/>
      <c r="AF446" s="4"/>
      <c r="AG446" s="4"/>
      <c r="AH446" s="4"/>
      <c r="AI446" s="4"/>
      <c r="AJ446" s="4"/>
      <c r="AK446" s="4"/>
      <c r="BF446" s="1"/>
      <c r="BG446" s="1"/>
      <c r="BH446" s="1"/>
    </row>
    <row r="447" spans="15:60" ht="20.6" hidden="1" customHeight="1" x14ac:dyDescent="0.35">
      <c r="O447" s="4"/>
      <c r="P447" s="4"/>
      <c r="Q447" s="4"/>
      <c r="R447" s="4"/>
      <c r="S447" s="4"/>
      <c r="T447" s="4"/>
      <c r="Z447" s="4"/>
      <c r="AA447" s="4"/>
      <c r="AB447" s="4"/>
      <c r="AC447" s="4"/>
      <c r="AD447" s="4"/>
      <c r="AE447" s="4"/>
      <c r="AF447" s="4"/>
      <c r="AG447" s="4"/>
      <c r="AH447" s="4"/>
      <c r="AI447" s="4"/>
      <c r="AJ447" s="4"/>
      <c r="AK447" s="4"/>
      <c r="BF447" s="1"/>
      <c r="BG447" s="1"/>
      <c r="BH447" s="1"/>
    </row>
    <row r="448" spans="15:60" ht="20.6" hidden="1" customHeight="1" x14ac:dyDescent="0.35">
      <c r="O448" s="4"/>
      <c r="P448" s="4"/>
      <c r="Q448" s="4"/>
      <c r="R448" s="4"/>
      <c r="S448" s="4"/>
      <c r="T448" s="4"/>
      <c r="Z448" s="4"/>
      <c r="AA448" s="4"/>
      <c r="AB448" s="4"/>
      <c r="AC448" s="4"/>
      <c r="AD448" s="4"/>
      <c r="AE448" s="4"/>
      <c r="AF448" s="4"/>
      <c r="AG448" s="4"/>
      <c r="AH448" s="4"/>
      <c r="AI448" s="4"/>
      <c r="AJ448" s="4"/>
      <c r="AK448" s="4"/>
      <c r="BF448" s="1"/>
      <c r="BG448" s="1"/>
      <c r="BH448" s="1"/>
    </row>
    <row r="449" spans="15:60" ht="20.6" hidden="1" customHeight="1" x14ac:dyDescent="0.35">
      <c r="O449" s="4"/>
      <c r="P449" s="4"/>
      <c r="Q449" s="4"/>
      <c r="R449" s="4"/>
      <c r="S449" s="4"/>
      <c r="T449" s="4"/>
      <c r="Z449" s="4"/>
      <c r="AA449" s="4"/>
      <c r="AB449" s="4"/>
      <c r="AC449" s="4"/>
      <c r="AD449" s="4"/>
      <c r="AE449" s="4"/>
      <c r="AF449" s="4"/>
      <c r="AG449" s="4"/>
      <c r="AH449" s="4"/>
      <c r="AI449" s="4"/>
      <c r="AJ449" s="4"/>
      <c r="AK449" s="4"/>
      <c r="BF449" s="1"/>
      <c r="BG449" s="1"/>
      <c r="BH449" s="1"/>
    </row>
    <row r="450" spans="15:60" ht="20.6" hidden="1" customHeight="1" x14ac:dyDescent="0.35">
      <c r="O450" s="4"/>
      <c r="P450" s="4"/>
      <c r="Q450" s="4"/>
      <c r="R450" s="4"/>
      <c r="S450" s="4"/>
      <c r="T450" s="4"/>
      <c r="Z450" s="4"/>
      <c r="AA450" s="4"/>
      <c r="AB450" s="4"/>
      <c r="AC450" s="4"/>
      <c r="AD450" s="4"/>
      <c r="AE450" s="4"/>
      <c r="AF450" s="4"/>
      <c r="AG450" s="4"/>
      <c r="AH450" s="4"/>
      <c r="AI450" s="4"/>
      <c r="AJ450" s="4"/>
      <c r="AK450" s="4"/>
      <c r="BF450" s="1"/>
      <c r="BG450" s="1"/>
      <c r="BH450" s="1"/>
    </row>
    <row r="451" spans="15:60" ht="20.6" hidden="1" customHeight="1" x14ac:dyDescent="0.35">
      <c r="O451" s="4"/>
      <c r="P451" s="4"/>
      <c r="Q451" s="4"/>
      <c r="R451" s="4"/>
      <c r="S451" s="4"/>
      <c r="T451" s="4"/>
      <c r="Z451" s="4"/>
      <c r="AA451" s="4"/>
      <c r="AB451" s="4"/>
      <c r="AC451" s="4"/>
      <c r="AD451" s="4"/>
      <c r="AE451" s="4"/>
      <c r="AF451" s="4"/>
      <c r="AG451" s="4"/>
      <c r="AH451" s="4"/>
      <c r="AI451" s="4"/>
      <c r="AJ451" s="4"/>
      <c r="AK451" s="4"/>
      <c r="BF451" s="1"/>
      <c r="BG451" s="1"/>
      <c r="BH451" s="1"/>
    </row>
    <row r="452" spans="15:60" ht="20.6" hidden="1" customHeight="1" x14ac:dyDescent="0.35">
      <c r="O452" s="4"/>
      <c r="P452" s="4"/>
      <c r="Q452" s="4"/>
      <c r="R452" s="4"/>
      <c r="S452" s="4"/>
      <c r="T452" s="4"/>
      <c r="Z452" s="4"/>
      <c r="AA452" s="4"/>
      <c r="AB452" s="4"/>
      <c r="AC452" s="4"/>
      <c r="AD452" s="4"/>
      <c r="AE452" s="4"/>
      <c r="AF452" s="4"/>
      <c r="AG452" s="4"/>
      <c r="AH452" s="4"/>
      <c r="AI452" s="4"/>
      <c r="AJ452" s="4"/>
      <c r="AK452" s="4"/>
      <c r="BF452" s="1"/>
      <c r="BG452" s="1"/>
      <c r="BH452" s="1"/>
    </row>
    <row r="453" spans="15:60" ht="20.6" hidden="1" customHeight="1" x14ac:dyDescent="0.35">
      <c r="O453" s="4"/>
      <c r="P453" s="4"/>
      <c r="Q453" s="4"/>
      <c r="R453" s="4"/>
      <c r="S453" s="4"/>
      <c r="T453" s="4"/>
      <c r="Z453" s="4"/>
      <c r="AA453" s="4"/>
      <c r="AB453" s="4"/>
      <c r="AC453" s="4"/>
      <c r="AD453" s="4"/>
      <c r="AE453" s="4"/>
      <c r="AF453" s="4"/>
      <c r="AG453" s="4"/>
      <c r="AH453" s="4"/>
      <c r="AI453" s="4"/>
      <c r="AJ453" s="4"/>
      <c r="AK453" s="4"/>
      <c r="BF453" s="1"/>
      <c r="BG453" s="1"/>
      <c r="BH453" s="1"/>
    </row>
    <row r="454" spans="15:60" ht="20.6" hidden="1" customHeight="1" x14ac:dyDescent="0.35">
      <c r="O454" s="4"/>
      <c r="P454" s="4"/>
      <c r="Q454" s="4"/>
      <c r="R454" s="4"/>
      <c r="S454" s="4"/>
      <c r="T454" s="4"/>
      <c r="BF454" s="1"/>
      <c r="BG454" s="1"/>
      <c r="BH454" s="1"/>
    </row>
    <row r="455" spans="15:60" ht="20.6" hidden="1" customHeight="1" x14ac:dyDescent="0.35">
      <c r="O455" s="4"/>
      <c r="P455" s="4"/>
      <c r="Q455" s="4"/>
      <c r="R455" s="4"/>
      <c r="S455" s="4"/>
      <c r="T455" s="4"/>
      <c r="BF455" s="1"/>
      <c r="BG455" s="1"/>
      <c r="BH455" s="1"/>
    </row>
    <row r="456" spans="15:60" ht="20.6" hidden="1" customHeight="1" x14ac:dyDescent="0.35">
      <c r="O456" s="4"/>
      <c r="P456" s="4"/>
      <c r="Q456" s="4"/>
      <c r="R456" s="4"/>
      <c r="S456" s="4"/>
      <c r="T456" s="4"/>
      <c r="BF456" s="1"/>
      <c r="BG456" s="1"/>
      <c r="BH456" s="1"/>
    </row>
    <row r="457" spans="15:60" ht="20.6" hidden="1" customHeight="1" x14ac:dyDescent="0.35">
      <c r="O457" s="4"/>
      <c r="P457" s="4"/>
      <c r="Q457" s="4"/>
      <c r="R457" s="4"/>
      <c r="S457" s="4"/>
      <c r="T457" s="4"/>
      <c r="BF457" s="1"/>
      <c r="BG457" s="1"/>
      <c r="BH457" s="1"/>
    </row>
    <row r="458" spans="15:60" ht="20.6" hidden="1" customHeight="1" x14ac:dyDescent="0.35">
      <c r="O458" s="4"/>
      <c r="P458" s="4"/>
      <c r="Q458" s="4"/>
      <c r="R458" s="4"/>
      <c r="S458" s="4"/>
      <c r="T458" s="4"/>
      <c r="BF458" s="1"/>
      <c r="BG458" s="1"/>
      <c r="BH458" s="1"/>
    </row>
    <row r="459" spans="15:60" ht="20.6" hidden="1" customHeight="1" x14ac:dyDescent="0.35">
      <c r="O459" s="4"/>
      <c r="P459" s="4"/>
      <c r="Q459" s="4"/>
      <c r="R459" s="4"/>
      <c r="S459" s="4"/>
      <c r="T459" s="4"/>
      <c r="Z459" s="4"/>
      <c r="AA459" s="4"/>
      <c r="AB459" s="4"/>
      <c r="AC459" s="4"/>
      <c r="AD459" s="4"/>
      <c r="AE459" s="4"/>
      <c r="AF459" s="4"/>
      <c r="AG459" s="4"/>
      <c r="AH459" s="4"/>
      <c r="AI459" s="4"/>
      <c r="AJ459" s="4"/>
      <c r="AK459" s="4"/>
      <c r="BF459" s="1"/>
      <c r="BG459" s="1"/>
      <c r="BH459" s="1"/>
    </row>
    <row r="460" spans="15:60" ht="20.6" hidden="1" customHeight="1" x14ac:dyDescent="0.35">
      <c r="O460" s="4"/>
      <c r="P460" s="4"/>
      <c r="Q460" s="4"/>
      <c r="R460" s="4"/>
      <c r="S460" s="4"/>
      <c r="T460" s="4"/>
      <c r="Z460" s="4"/>
      <c r="AA460" s="4"/>
      <c r="AB460" s="4"/>
      <c r="AC460" s="4"/>
      <c r="AD460" s="4"/>
      <c r="AE460" s="4"/>
      <c r="AF460" s="4"/>
      <c r="AG460" s="4"/>
      <c r="AH460" s="4"/>
      <c r="AI460" s="4"/>
      <c r="AJ460" s="4"/>
      <c r="AK460" s="4"/>
      <c r="BF460" s="1"/>
      <c r="BG460" s="1"/>
      <c r="BH460" s="1"/>
    </row>
    <row r="461" spans="15:60" ht="20.6" hidden="1" customHeight="1" x14ac:dyDescent="0.35">
      <c r="T461" s="4"/>
      <c r="Z461" s="4"/>
      <c r="AA461" s="4"/>
      <c r="AB461" s="4"/>
      <c r="AC461" s="4"/>
      <c r="AD461" s="4"/>
      <c r="AE461" s="4"/>
      <c r="AF461" s="4"/>
      <c r="AG461" s="4"/>
      <c r="AH461" s="4"/>
      <c r="AI461" s="4"/>
      <c r="AJ461" s="4"/>
      <c r="AK461" s="4"/>
      <c r="BF461" s="1"/>
      <c r="BG461" s="1"/>
      <c r="BH461" s="1"/>
    </row>
    <row r="462" spans="15:60" ht="20.6" hidden="1" customHeight="1" x14ac:dyDescent="0.35">
      <c r="T462" s="4"/>
      <c r="Z462" s="4"/>
      <c r="AA462" s="4"/>
      <c r="AB462" s="4"/>
      <c r="AC462" s="4"/>
      <c r="AD462" s="4"/>
      <c r="AE462" s="4"/>
      <c r="AF462" s="4"/>
      <c r="AG462" s="4"/>
      <c r="AH462" s="4"/>
      <c r="AI462" s="4"/>
      <c r="AJ462" s="4"/>
      <c r="AK462" s="4"/>
      <c r="BF462" s="1"/>
      <c r="BG462" s="1"/>
      <c r="BH462" s="1"/>
    </row>
    <row r="463" spans="15:60" ht="20.6" hidden="1" customHeight="1" x14ac:dyDescent="0.35">
      <c r="T463" s="4"/>
      <c r="Z463" s="4"/>
      <c r="AA463" s="4"/>
      <c r="AB463" s="4"/>
      <c r="AC463" s="4"/>
      <c r="AD463" s="4"/>
      <c r="AE463" s="4"/>
      <c r="AF463" s="4"/>
      <c r="AG463" s="4"/>
      <c r="AH463" s="4"/>
      <c r="AI463" s="4"/>
      <c r="AJ463" s="4"/>
      <c r="AK463" s="4"/>
      <c r="BF463" s="1"/>
      <c r="BG463" s="1"/>
      <c r="BH463" s="1"/>
    </row>
    <row r="464" spans="15:60" ht="20.6" hidden="1" customHeight="1" x14ac:dyDescent="0.35">
      <c r="T464" s="4"/>
      <c r="Z464" s="4"/>
      <c r="AA464" s="4"/>
      <c r="AB464" s="4"/>
      <c r="AC464" s="4"/>
      <c r="AD464" s="4"/>
      <c r="AE464" s="4"/>
      <c r="AF464" s="4"/>
      <c r="AG464" s="4"/>
      <c r="AH464" s="4"/>
      <c r="AI464" s="4"/>
      <c r="AJ464" s="4"/>
      <c r="AK464" s="4"/>
      <c r="BF464" s="1"/>
      <c r="BG464" s="1"/>
      <c r="BH464" s="1"/>
    </row>
    <row r="465" spans="20:60" ht="20.6" hidden="1" customHeight="1" x14ac:dyDescent="0.35">
      <c r="T465" s="4"/>
      <c r="Z465" s="4"/>
      <c r="AA465" s="4"/>
      <c r="AB465" s="4"/>
      <c r="AC465" s="4"/>
      <c r="AD465" s="4"/>
      <c r="AE465" s="4"/>
      <c r="AF465" s="4"/>
      <c r="AG465" s="4"/>
      <c r="AH465" s="4"/>
      <c r="AI465" s="4"/>
      <c r="AJ465" s="4"/>
      <c r="AK465" s="4"/>
      <c r="BF465" s="1"/>
      <c r="BG465" s="1"/>
      <c r="BH465" s="1"/>
    </row>
    <row r="466" spans="20:60" ht="20.6" hidden="1" customHeight="1" x14ac:dyDescent="0.35">
      <c r="T466" s="4"/>
      <c r="Z466" s="4"/>
      <c r="AA466" s="4"/>
      <c r="AB466" s="4"/>
      <c r="AC466" s="4"/>
      <c r="AD466" s="4"/>
      <c r="AE466" s="4"/>
      <c r="AF466" s="4"/>
      <c r="AG466" s="4"/>
      <c r="AH466" s="4"/>
      <c r="AI466" s="4"/>
      <c r="AJ466" s="4"/>
      <c r="AK466" s="4"/>
      <c r="BF466" s="1"/>
      <c r="BG466" s="1"/>
      <c r="BH466" s="1"/>
    </row>
    <row r="467" spans="20:60" ht="20.6" hidden="1" customHeight="1" x14ac:dyDescent="0.35">
      <c r="T467" s="4"/>
      <c r="Z467" s="4"/>
      <c r="AA467" s="4"/>
      <c r="AB467" s="4"/>
      <c r="AC467" s="4"/>
      <c r="AD467" s="4"/>
      <c r="AE467" s="4"/>
      <c r="AF467" s="4"/>
      <c r="AG467" s="4"/>
      <c r="AH467" s="4"/>
      <c r="AI467" s="4"/>
      <c r="AJ467" s="4"/>
      <c r="AK467" s="4"/>
      <c r="BF467" s="1"/>
      <c r="BG467" s="1"/>
      <c r="BH467" s="1"/>
    </row>
    <row r="468" spans="20:60" ht="20.6" hidden="1" customHeight="1" x14ac:dyDescent="0.35">
      <c r="T468" s="4"/>
      <c r="Z468" s="4"/>
      <c r="AA468" s="4"/>
      <c r="AB468" s="4"/>
      <c r="AC468" s="4"/>
      <c r="AD468" s="4"/>
      <c r="AE468" s="4"/>
      <c r="AF468" s="4"/>
      <c r="AG468" s="4"/>
      <c r="AH468" s="4"/>
      <c r="AI468" s="4"/>
      <c r="AJ468" s="4"/>
      <c r="AK468" s="4"/>
      <c r="BF468" s="1"/>
      <c r="BG468" s="1"/>
      <c r="BH468" s="1"/>
    </row>
    <row r="469" spans="20:60" ht="20.6" hidden="1" customHeight="1" x14ac:dyDescent="0.35">
      <c r="T469" s="4"/>
      <c r="Z469" s="4"/>
      <c r="AA469" s="4"/>
      <c r="AB469" s="4"/>
      <c r="AC469" s="4"/>
      <c r="AD469" s="4"/>
      <c r="AE469" s="4"/>
      <c r="AF469" s="4"/>
      <c r="AG469" s="4"/>
      <c r="AH469" s="4"/>
      <c r="AI469" s="4"/>
      <c r="AJ469" s="4"/>
      <c r="AK469" s="4"/>
      <c r="BF469" s="1"/>
      <c r="BG469" s="1"/>
      <c r="BH469" s="1"/>
    </row>
    <row r="470" spans="20:60" ht="20.6" hidden="1" customHeight="1" x14ac:dyDescent="0.35">
      <c r="T470" s="4"/>
      <c r="Z470" s="4"/>
      <c r="AA470" s="4"/>
      <c r="AB470" s="4"/>
      <c r="AC470" s="4"/>
      <c r="AD470" s="4"/>
      <c r="AE470" s="4"/>
      <c r="AF470" s="4"/>
      <c r="AG470" s="4"/>
      <c r="AH470" s="4"/>
      <c r="AI470" s="4"/>
      <c r="AJ470" s="4"/>
      <c r="AK470" s="4"/>
      <c r="BF470" s="1"/>
      <c r="BG470" s="1"/>
      <c r="BH470" s="1"/>
    </row>
    <row r="471" spans="20:60" ht="20.6" hidden="1" customHeight="1" x14ac:dyDescent="0.35">
      <c r="T471" s="4"/>
      <c r="Z471" s="4"/>
      <c r="AA471" s="4"/>
      <c r="AB471" s="4"/>
      <c r="AC471" s="4"/>
      <c r="AD471" s="4"/>
      <c r="AE471" s="4"/>
      <c r="AF471" s="4"/>
      <c r="AG471" s="4"/>
      <c r="AH471" s="4"/>
      <c r="AI471" s="4"/>
      <c r="AJ471" s="4"/>
      <c r="AK471" s="4"/>
      <c r="BF471" s="1"/>
      <c r="BG471" s="1"/>
      <c r="BH471" s="1"/>
    </row>
    <row r="472" spans="20:60" ht="20.6" hidden="1" customHeight="1" x14ac:dyDescent="0.35">
      <c r="BF472" s="1"/>
      <c r="BG472" s="1"/>
      <c r="BH472" s="1"/>
    </row>
    <row r="473" spans="20:60" ht="20.6" hidden="1" customHeight="1" x14ac:dyDescent="0.35">
      <c r="BF473" s="1"/>
      <c r="BG473" s="1"/>
      <c r="BH473" s="1"/>
    </row>
    <row r="474" spans="20:60" ht="20.6" hidden="1" customHeight="1" x14ac:dyDescent="0.35">
      <c r="BF474" s="1"/>
      <c r="BG474" s="1"/>
      <c r="BH474" s="1"/>
    </row>
    <row r="475" spans="20:60" ht="20.6" hidden="1" customHeight="1" x14ac:dyDescent="0.35">
      <c r="BF475" s="1"/>
      <c r="BG475" s="1"/>
      <c r="BH475" s="1"/>
    </row>
    <row r="476" spans="20:60" ht="20.6" hidden="1" customHeight="1" x14ac:dyDescent="0.35">
      <c r="BF476" s="1"/>
      <c r="BG476" s="1"/>
      <c r="BH476" s="1"/>
    </row>
    <row r="477" spans="20:60" ht="20.6" hidden="1" customHeight="1" x14ac:dyDescent="0.35">
      <c r="T477" s="4"/>
      <c r="Z477" s="4"/>
      <c r="AA477" s="4"/>
      <c r="AB477" s="4"/>
      <c r="AC477" s="4"/>
      <c r="AD477" s="4"/>
      <c r="AE477" s="4"/>
      <c r="AF477" s="4"/>
      <c r="AG477" s="4"/>
      <c r="AH477" s="4"/>
      <c r="AI477" s="4"/>
      <c r="AJ477" s="4"/>
      <c r="AK477" s="4"/>
      <c r="BF477" s="1"/>
      <c r="BG477" s="1"/>
      <c r="BH477" s="1"/>
    </row>
    <row r="478" spans="20:60" ht="20.6" hidden="1" customHeight="1" x14ac:dyDescent="0.35">
      <c r="T478" s="4"/>
      <c r="Z478" s="4"/>
      <c r="AA478" s="4"/>
      <c r="AB478" s="4"/>
      <c r="AC478" s="4"/>
      <c r="AD478" s="4"/>
      <c r="AE478" s="4"/>
      <c r="AF478" s="4"/>
      <c r="AG478" s="4"/>
      <c r="AH478" s="4"/>
      <c r="AI478" s="4"/>
      <c r="AJ478" s="4"/>
      <c r="AK478" s="4"/>
      <c r="BF478" s="1"/>
      <c r="BG478" s="1"/>
      <c r="BH478" s="1"/>
    </row>
    <row r="479" spans="20:60" ht="20.6" hidden="1" customHeight="1" x14ac:dyDescent="0.35">
      <c r="T479" s="4"/>
      <c r="Z479" s="4"/>
      <c r="AA479" s="4"/>
      <c r="AB479" s="4"/>
      <c r="AC479" s="4"/>
      <c r="AD479" s="4"/>
      <c r="AE479" s="4"/>
      <c r="AF479" s="4"/>
      <c r="AG479" s="4"/>
      <c r="AH479" s="4"/>
      <c r="AI479" s="4"/>
      <c r="AJ479" s="4"/>
      <c r="AK479" s="4"/>
      <c r="BF479" s="1"/>
      <c r="BG479" s="1"/>
      <c r="BH479" s="1"/>
    </row>
    <row r="480" spans="20:60" ht="20.6" hidden="1" customHeight="1" x14ac:dyDescent="0.35">
      <c r="T480" s="4"/>
      <c r="Z480" s="4"/>
      <c r="AA480" s="4"/>
      <c r="AB480" s="4"/>
      <c r="AC480" s="4"/>
      <c r="AD480" s="4"/>
      <c r="AE480" s="4"/>
      <c r="AF480" s="4"/>
      <c r="AG480" s="4"/>
      <c r="AH480" s="4"/>
      <c r="AI480" s="4"/>
      <c r="AJ480" s="4"/>
      <c r="AK480" s="4"/>
      <c r="BF480" s="1"/>
      <c r="BG480" s="1"/>
      <c r="BH480" s="1"/>
    </row>
    <row r="481" spans="20:60" ht="20.6" hidden="1" customHeight="1" x14ac:dyDescent="0.35">
      <c r="T481" s="4"/>
      <c r="Z481" s="4"/>
      <c r="AA481" s="4"/>
      <c r="AB481" s="4"/>
      <c r="AC481" s="4"/>
      <c r="AD481" s="4"/>
      <c r="AE481" s="4"/>
      <c r="AF481" s="4"/>
      <c r="AG481" s="4"/>
      <c r="AH481" s="4"/>
      <c r="AI481" s="4"/>
      <c r="AJ481" s="4"/>
      <c r="AK481" s="4"/>
      <c r="BF481" s="1"/>
      <c r="BG481" s="1"/>
      <c r="BH481" s="1"/>
    </row>
    <row r="482" spans="20:60" ht="20.6" hidden="1" customHeight="1" x14ac:dyDescent="0.35">
      <c r="T482" s="4"/>
      <c r="Z482" s="4"/>
      <c r="AA482" s="4"/>
      <c r="AB482" s="4"/>
      <c r="AC482" s="4"/>
      <c r="AD482" s="4"/>
      <c r="AE482" s="4"/>
      <c r="AF482" s="4"/>
      <c r="AG482" s="4"/>
      <c r="AH482" s="4"/>
      <c r="AI482" s="4"/>
      <c r="AJ482" s="4"/>
      <c r="AK482" s="4"/>
      <c r="BF482" s="1"/>
      <c r="BG482" s="1"/>
      <c r="BH482" s="1"/>
    </row>
    <row r="483" spans="20:60" ht="20.6" hidden="1" customHeight="1" x14ac:dyDescent="0.35">
      <c r="T483" s="4"/>
      <c r="Z483" s="4"/>
      <c r="AA483" s="4"/>
      <c r="AB483" s="4"/>
      <c r="AC483" s="4"/>
      <c r="AD483" s="4"/>
      <c r="AE483" s="4"/>
      <c r="AF483" s="4"/>
      <c r="AG483" s="4"/>
      <c r="AH483" s="4"/>
      <c r="AI483" s="4"/>
      <c r="AJ483" s="4"/>
      <c r="AK483" s="4"/>
      <c r="BF483" s="1"/>
      <c r="BG483" s="1"/>
      <c r="BH483" s="1"/>
    </row>
    <row r="484" spans="20:60" ht="20.6" hidden="1" customHeight="1" x14ac:dyDescent="0.35">
      <c r="T484" s="4"/>
      <c r="Z484" s="4"/>
      <c r="AA484" s="4"/>
      <c r="AB484" s="4"/>
      <c r="AC484" s="4"/>
      <c r="AD484" s="4"/>
      <c r="AE484" s="4"/>
      <c r="AF484" s="4"/>
      <c r="AG484" s="4"/>
      <c r="AH484" s="4"/>
      <c r="AI484" s="4"/>
      <c r="AJ484" s="4"/>
      <c r="AK484" s="4"/>
      <c r="BF484" s="1"/>
      <c r="BG484" s="1"/>
      <c r="BH484" s="1"/>
    </row>
    <row r="485" spans="20:60" ht="20.6" hidden="1" customHeight="1" x14ac:dyDescent="0.35">
      <c r="T485" s="4"/>
      <c r="Z485" s="4"/>
      <c r="AA485" s="4"/>
      <c r="AB485" s="4"/>
      <c r="AC485" s="4"/>
      <c r="AD485" s="4"/>
      <c r="AE485" s="4"/>
      <c r="AF485" s="4"/>
      <c r="AG485" s="4"/>
      <c r="AH485" s="4"/>
      <c r="AI485" s="4"/>
      <c r="AJ485" s="4"/>
      <c r="AK485" s="4"/>
      <c r="BF485" s="1"/>
      <c r="BG485" s="1"/>
      <c r="BH485" s="1"/>
    </row>
    <row r="486" spans="20:60" ht="20.6" hidden="1" customHeight="1" x14ac:dyDescent="0.35">
      <c r="T486" s="4"/>
      <c r="Z486" s="4"/>
      <c r="AA486" s="4"/>
      <c r="AB486" s="4"/>
      <c r="AC486" s="4"/>
      <c r="AD486" s="4"/>
      <c r="AE486" s="4"/>
      <c r="AF486" s="4"/>
      <c r="AG486" s="4"/>
      <c r="AH486" s="4"/>
      <c r="AI486" s="4"/>
      <c r="AJ486" s="4"/>
      <c r="AK486" s="4"/>
      <c r="BF486" s="1"/>
      <c r="BG486" s="1"/>
      <c r="BH486" s="1"/>
    </row>
    <row r="487" spans="20:60" ht="20.6" hidden="1" customHeight="1" x14ac:dyDescent="0.35">
      <c r="T487" s="4"/>
      <c r="Z487" s="4"/>
      <c r="AA487" s="4"/>
      <c r="AB487" s="4"/>
      <c r="AC487" s="4"/>
      <c r="AD487" s="4"/>
      <c r="AE487" s="4"/>
      <c r="AF487" s="4"/>
      <c r="AG487" s="4"/>
      <c r="AH487" s="4"/>
      <c r="AI487" s="4"/>
      <c r="AJ487" s="4"/>
      <c r="AK487" s="4"/>
      <c r="BF487" s="1"/>
      <c r="BG487" s="1"/>
      <c r="BH487" s="1"/>
    </row>
    <row r="488" spans="20:60" ht="20.6" hidden="1" customHeight="1" x14ac:dyDescent="0.35">
      <c r="T488" s="4"/>
      <c r="Z488" s="4"/>
      <c r="AA488" s="4"/>
      <c r="AB488" s="4"/>
      <c r="AC488" s="4"/>
      <c r="AD488" s="4"/>
      <c r="AE488" s="4"/>
      <c r="AF488" s="4"/>
      <c r="AG488" s="4"/>
      <c r="AH488" s="4"/>
      <c r="AI488" s="4"/>
      <c r="AJ488" s="4"/>
      <c r="AK488" s="4"/>
      <c r="BF488" s="1"/>
      <c r="BG488" s="1"/>
      <c r="BH488" s="1"/>
    </row>
    <row r="489" spans="20:60" ht="20.6" hidden="1" customHeight="1" x14ac:dyDescent="0.35">
      <c r="T489" s="4"/>
      <c r="Z489" s="4"/>
      <c r="AA489" s="4"/>
      <c r="AB489" s="4"/>
      <c r="AC489" s="4"/>
      <c r="AD489" s="4"/>
      <c r="AE489" s="4"/>
      <c r="AF489" s="4"/>
      <c r="AG489" s="4"/>
      <c r="AH489" s="4"/>
      <c r="AI489" s="4"/>
      <c r="AJ489" s="4"/>
      <c r="AK489" s="4"/>
      <c r="BF489" s="1"/>
      <c r="BG489" s="1"/>
      <c r="BH489" s="1"/>
    </row>
    <row r="490" spans="20:60" ht="20.6" hidden="1" customHeight="1" x14ac:dyDescent="0.35">
      <c r="BF490" s="1"/>
      <c r="BG490" s="1"/>
      <c r="BH490" s="1"/>
    </row>
    <row r="491" spans="20:60" ht="20.6" hidden="1" customHeight="1" x14ac:dyDescent="0.35">
      <c r="BF491" s="1"/>
      <c r="BG491" s="1"/>
      <c r="BH491" s="1"/>
    </row>
    <row r="492" spans="20:60" ht="20.6" hidden="1" customHeight="1" x14ac:dyDescent="0.35">
      <c r="BF492" s="1"/>
      <c r="BG492" s="1"/>
      <c r="BH492" s="1"/>
    </row>
    <row r="493" spans="20:60" ht="20.6" hidden="1" customHeight="1" x14ac:dyDescent="0.35">
      <c r="BF493" s="1"/>
      <c r="BG493" s="1"/>
      <c r="BH493" s="1"/>
    </row>
    <row r="494" spans="20:60" ht="20.6" hidden="1" customHeight="1" x14ac:dyDescent="0.35">
      <c r="BF494" s="1"/>
      <c r="BG494" s="1"/>
      <c r="BH494" s="1"/>
    </row>
    <row r="495" spans="20:60" ht="20.6" hidden="1" customHeight="1" x14ac:dyDescent="0.35">
      <c r="T495" s="4"/>
      <c r="Z495" s="4"/>
      <c r="AA495" s="4"/>
      <c r="AB495" s="4"/>
      <c r="AC495" s="4"/>
      <c r="AD495" s="4"/>
      <c r="AE495" s="4"/>
      <c r="AF495" s="4"/>
      <c r="AG495" s="4"/>
      <c r="AH495" s="4"/>
      <c r="AI495" s="4"/>
      <c r="AJ495" s="4"/>
      <c r="AK495" s="4"/>
      <c r="BF495" s="1"/>
      <c r="BG495" s="1"/>
      <c r="BH495" s="1"/>
    </row>
    <row r="496" spans="20:60" ht="20.6" hidden="1" customHeight="1" x14ac:dyDescent="0.35">
      <c r="T496" s="4"/>
      <c r="Z496" s="4"/>
      <c r="AA496" s="4"/>
      <c r="AB496" s="4"/>
      <c r="AC496" s="4"/>
      <c r="AD496" s="4"/>
      <c r="AE496" s="4"/>
      <c r="AF496" s="4"/>
      <c r="AG496" s="4"/>
      <c r="AH496" s="4"/>
      <c r="AI496" s="4"/>
      <c r="AJ496" s="4"/>
      <c r="AK496" s="4"/>
      <c r="BF496" s="1"/>
      <c r="BG496" s="1"/>
      <c r="BH496" s="1"/>
    </row>
    <row r="497" spans="20:60" ht="20.6" hidden="1" customHeight="1" x14ac:dyDescent="0.35">
      <c r="T497" s="4"/>
      <c r="Z497" s="4"/>
      <c r="AA497" s="4"/>
      <c r="AB497" s="4"/>
      <c r="AC497" s="4"/>
      <c r="AD497" s="4"/>
      <c r="AE497" s="4"/>
      <c r="AF497" s="4"/>
      <c r="AG497" s="4"/>
      <c r="AH497" s="4"/>
      <c r="AI497" s="4"/>
      <c r="AJ497" s="4"/>
      <c r="AK497" s="4"/>
      <c r="BF497" s="1"/>
      <c r="BG497" s="1"/>
      <c r="BH497" s="1"/>
    </row>
    <row r="498" spans="20:60" ht="20.6" hidden="1" customHeight="1" x14ac:dyDescent="0.35">
      <c r="T498" s="4"/>
      <c r="Z498" s="4"/>
      <c r="AA498" s="4"/>
      <c r="AB498" s="4"/>
      <c r="AC498" s="4"/>
      <c r="AD498" s="4"/>
      <c r="AE498" s="4"/>
      <c r="AF498" s="4"/>
      <c r="AG498" s="4"/>
      <c r="AH498" s="4"/>
      <c r="AI498" s="4"/>
      <c r="AJ498" s="4"/>
      <c r="AK498" s="4"/>
      <c r="BF498" s="1"/>
      <c r="BG498" s="1"/>
      <c r="BH498" s="1"/>
    </row>
    <row r="499" spans="20:60" ht="20.6" hidden="1" customHeight="1" x14ac:dyDescent="0.35">
      <c r="T499" s="4"/>
      <c r="Z499" s="4"/>
      <c r="AA499" s="4"/>
      <c r="AB499" s="4"/>
      <c r="AC499" s="4"/>
      <c r="AD499" s="4"/>
      <c r="AE499" s="4"/>
      <c r="AF499" s="4"/>
      <c r="AG499" s="4"/>
      <c r="AH499" s="4"/>
      <c r="AI499" s="4"/>
      <c r="AJ499" s="4"/>
      <c r="AK499" s="4"/>
      <c r="BF499" s="1"/>
      <c r="BG499" s="1"/>
      <c r="BH499" s="1"/>
    </row>
    <row r="500" spans="20:60" ht="20.6" hidden="1" customHeight="1" x14ac:dyDescent="0.35">
      <c r="T500" s="4"/>
      <c r="Z500" s="4"/>
      <c r="AA500" s="4"/>
      <c r="AB500" s="4"/>
      <c r="AC500" s="4"/>
      <c r="AD500" s="4"/>
      <c r="AE500" s="4"/>
      <c r="AF500" s="4"/>
      <c r="AG500" s="4"/>
      <c r="AH500" s="4"/>
      <c r="AI500" s="4"/>
      <c r="AJ500" s="4"/>
      <c r="AK500" s="4"/>
      <c r="BF500" s="1"/>
      <c r="BG500" s="1"/>
      <c r="BH500" s="1"/>
    </row>
    <row r="501" spans="20:60" ht="20.6" hidden="1" customHeight="1" x14ac:dyDescent="0.35">
      <c r="T501" s="4"/>
      <c r="Z501" s="4"/>
      <c r="AA501" s="4"/>
      <c r="AB501" s="4"/>
      <c r="AC501" s="4"/>
      <c r="AD501" s="4"/>
      <c r="AE501" s="4"/>
      <c r="AF501" s="4"/>
      <c r="AG501" s="4"/>
      <c r="AH501" s="4"/>
      <c r="AI501" s="4"/>
      <c r="AJ501" s="4"/>
      <c r="AK501" s="4"/>
      <c r="BF501" s="1"/>
      <c r="BG501" s="1"/>
      <c r="BH501" s="1"/>
    </row>
    <row r="502" spans="20:60" ht="20.6" hidden="1" customHeight="1" x14ac:dyDescent="0.35">
      <c r="T502" s="4"/>
      <c r="Z502" s="4"/>
      <c r="AA502" s="4"/>
      <c r="AB502" s="4"/>
      <c r="AC502" s="4"/>
      <c r="AD502" s="4"/>
      <c r="AE502" s="4"/>
      <c r="AF502" s="4"/>
      <c r="AG502" s="4"/>
      <c r="AH502" s="4"/>
      <c r="AI502" s="4"/>
      <c r="AJ502" s="4"/>
      <c r="AK502" s="4"/>
      <c r="BF502" s="1"/>
      <c r="BG502" s="1"/>
      <c r="BH502" s="1"/>
    </row>
    <row r="503" spans="20:60" ht="20.6" hidden="1" customHeight="1" x14ac:dyDescent="0.35">
      <c r="T503" s="4"/>
      <c r="Z503" s="4"/>
      <c r="AA503" s="4"/>
      <c r="AB503" s="4"/>
      <c r="AC503" s="4"/>
      <c r="AD503" s="4"/>
      <c r="AE503" s="4"/>
      <c r="AF503" s="4"/>
      <c r="AG503" s="4"/>
      <c r="AH503" s="4"/>
      <c r="AI503" s="4"/>
      <c r="AJ503" s="4"/>
      <c r="AK503" s="4"/>
      <c r="BF503" s="1"/>
      <c r="BG503" s="1"/>
      <c r="BH503" s="1"/>
    </row>
    <row r="504" spans="20:60" ht="20.6" hidden="1" customHeight="1" x14ac:dyDescent="0.35">
      <c r="T504" s="4"/>
      <c r="Z504" s="4"/>
      <c r="AA504" s="4"/>
      <c r="AB504" s="4"/>
      <c r="AC504" s="4"/>
      <c r="AD504" s="4"/>
      <c r="AE504" s="4"/>
      <c r="AF504" s="4"/>
      <c r="AG504" s="4"/>
      <c r="AH504" s="4"/>
      <c r="AI504" s="4"/>
      <c r="AJ504" s="4"/>
      <c r="AK504" s="4"/>
      <c r="BF504" s="1"/>
      <c r="BG504" s="1"/>
      <c r="BH504" s="1"/>
    </row>
    <row r="505" spans="20:60" ht="20.6" hidden="1" customHeight="1" x14ac:dyDescent="0.35">
      <c r="T505" s="4"/>
      <c r="Z505" s="4"/>
      <c r="AA505" s="4"/>
      <c r="AB505" s="4"/>
      <c r="AC505" s="4"/>
      <c r="AD505" s="4"/>
      <c r="AE505" s="4"/>
      <c r="AF505" s="4"/>
      <c r="AG505" s="4"/>
      <c r="AH505" s="4"/>
      <c r="AI505" s="4"/>
      <c r="AJ505" s="4"/>
      <c r="AK505" s="4"/>
      <c r="BF505" s="1"/>
      <c r="BG505" s="1"/>
      <c r="BH505" s="1"/>
    </row>
    <row r="506" spans="20:60" ht="20.6" hidden="1" customHeight="1" x14ac:dyDescent="0.35">
      <c r="T506" s="4"/>
      <c r="Z506" s="4"/>
      <c r="AA506" s="4"/>
      <c r="AB506" s="4"/>
      <c r="AC506" s="4"/>
      <c r="AD506" s="4"/>
      <c r="AE506" s="4"/>
      <c r="AF506" s="4"/>
      <c r="AG506" s="4"/>
      <c r="AH506" s="4"/>
      <c r="AI506" s="4"/>
      <c r="AJ506" s="4"/>
      <c r="AK506" s="4"/>
      <c r="BF506" s="1"/>
      <c r="BG506" s="1"/>
      <c r="BH506" s="1"/>
    </row>
    <row r="507" spans="20:60" ht="20.6" hidden="1" customHeight="1" x14ac:dyDescent="0.35">
      <c r="T507" s="4"/>
      <c r="Z507" s="4"/>
      <c r="AA507" s="4"/>
      <c r="AB507" s="4"/>
      <c r="AC507" s="4"/>
      <c r="AD507" s="4"/>
      <c r="AE507" s="4"/>
      <c r="AF507" s="4"/>
      <c r="AG507" s="4"/>
      <c r="AH507" s="4"/>
      <c r="AI507" s="4"/>
      <c r="AJ507" s="4"/>
      <c r="AK507" s="4"/>
      <c r="BF507" s="1"/>
      <c r="BG507" s="1"/>
      <c r="BH507" s="1"/>
    </row>
    <row r="508" spans="20:60" ht="20.6" hidden="1" customHeight="1" x14ac:dyDescent="0.35">
      <c r="BF508" s="1"/>
      <c r="BG508" s="1"/>
      <c r="BH508" s="1"/>
    </row>
    <row r="509" spans="20:60" ht="20.6" hidden="1" customHeight="1" x14ac:dyDescent="0.35">
      <c r="BF509" s="1"/>
      <c r="BG509" s="1"/>
      <c r="BH509" s="1"/>
    </row>
    <row r="510" spans="20:60" ht="20.6" hidden="1" customHeight="1" x14ac:dyDescent="0.35">
      <c r="BF510" s="1"/>
      <c r="BG510" s="1"/>
      <c r="BH510" s="1"/>
    </row>
    <row r="511" spans="20:60" ht="20.6" hidden="1" customHeight="1" x14ac:dyDescent="0.35">
      <c r="BF511" s="1"/>
      <c r="BG511" s="1"/>
      <c r="BH511" s="1"/>
    </row>
    <row r="512" spans="20:60" ht="20.6" hidden="1" customHeight="1" x14ac:dyDescent="0.35">
      <c r="BF512" s="1"/>
      <c r="BG512" s="1"/>
      <c r="BH512" s="1"/>
    </row>
    <row r="513" spans="20:60" ht="20.6" hidden="1" customHeight="1" x14ac:dyDescent="0.35">
      <c r="T513" s="4"/>
      <c r="Z513" s="4"/>
      <c r="AA513" s="4"/>
      <c r="AB513" s="4"/>
      <c r="AC513" s="4"/>
      <c r="AD513" s="4"/>
      <c r="AE513" s="4"/>
      <c r="AF513" s="4"/>
      <c r="AG513" s="4"/>
      <c r="AH513" s="4"/>
      <c r="AI513" s="4"/>
      <c r="AJ513" s="4"/>
      <c r="AK513" s="4"/>
      <c r="BF513" s="1"/>
      <c r="BG513" s="1"/>
      <c r="BH513" s="1"/>
    </row>
    <row r="514" spans="20:60" ht="20.6" hidden="1" customHeight="1" x14ac:dyDescent="0.35">
      <c r="T514" s="4"/>
      <c r="Z514" s="4"/>
      <c r="AA514" s="4"/>
      <c r="AB514" s="4"/>
      <c r="AC514" s="4"/>
      <c r="AD514" s="4"/>
      <c r="AE514" s="4"/>
      <c r="AF514" s="4"/>
      <c r="AG514" s="4"/>
      <c r="AH514" s="4"/>
      <c r="AI514" s="4"/>
      <c r="AJ514" s="4"/>
      <c r="AK514" s="4"/>
      <c r="BF514" s="1"/>
      <c r="BG514" s="1"/>
      <c r="BH514" s="1"/>
    </row>
    <row r="515" spans="20:60" ht="20.6" hidden="1" customHeight="1" x14ac:dyDescent="0.35">
      <c r="T515" s="4"/>
      <c r="Z515" s="4"/>
      <c r="AA515" s="4"/>
      <c r="AB515" s="4"/>
      <c r="AC515" s="4"/>
      <c r="AD515" s="4"/>
      <c r="AE515" s="4"/>
      <c r="AF515" s="4"/>
      <c r="AG515" s="4"/>
      <c r="AH515" s="4"/>
      <c r="AI515" s="4"/>
      <c r="AJ515" s="4"/>
      <c r="AK515" s="4"/>
      <c r="BF515" s="1"/>
      <c r="BG515" s="1"/>
      <c r="BH515" s="1"/>
    </row>
    <row r="516" spans="20:60" ht="20.6" hidden="1" customHeight="1" x14ac:dyDescent="0.35">
      <c r="T516" s="4"/>
      <c r="Z516" s="4"/>
      <c r="AA516" s="4"/>
      <c r="AB516" s="4"/>
      <c r="AC516" s="4"/>
      <c r="AD516" s="4"/>
      <c r="AE516" s="4"/>
      <c r="AF516" s="4"/>
      <c r="AG516" s="4"/>
      <c r="AH516" s="4"/>
      <c r="AI516" s="4"/>
      <c r="AJ516" s="4"/>
      <c r="AK516" s="4"/>
      <c r="BF516" s="1"/>
      <c r="BG516" s="1"/>
      <c r="BH516" s="1"/>
    </row>
    <row r="517" spans="20:60" ht="20.6" hidden="1" customHeight="1" x14ac:dyDescent="0.35">
      <c r="T517" s="4"/>
      <c r="Z517" s="4"/>
      <c r="AA517" s="4"/>
      <c r="AB517" s="4"/>
      <c r="AC517" s="4"/>
      <c r="AD517" s="4"/>
      <c r="AE517" s="4"/>
      <c r="AF517" s="4"/>
      <c r="AG517" s="4"/>
      <c r="AH517" s="4"/>
      <c r="AI517" s="4"/>
      <c r="AJ517" s="4"/>
      <c r="AK517" s="4"/>
      <c r="BF517" s="1"/>
      <c r="BG517" s="1"/>
      <c r="BH517" s="1"/>
    </row>
    <row r="518" spans="20:60" ht="20.6" hidden="1" customHeight="1" x14ac:dyDescent="0.35">
      <c r="T518" s="4"/>
      <c r="Z518" s="4"/>
      <c r="AA518" s="4"/>
      <c r="AB518" s="4"/>
      <c r="AC518" s="4"/>
      <c r="AD518" s="4"/>
      <c r="AE518" s="4"/>
      <c r="AF518" s="4"/>
      <c r="AG518" s="4"/>
      <c r="AH518" s="4"/>
      <c r="AI518" s="4"/>
      <c r="AJ518" s="4"/>
      <c r="AK518" s="4"/>
      <c r="BF518" s="1"/>
      <c r="BG518" s="1"/>
      <c r="BH518" s="1"/>
    </row>
    <row r="519" spans="20:60" ht="20.6" hidden="1" customHeight="1" x14ac:dyDescent="0.35">
      <c r="T519" s="4"/>
      <c r="Z519" s="4"/>
      <c r="AA519" s="4"/>
      <c r="AB519" s="4"/>
      <c r="AC519" s="4"/>
      <c r="AD519" s="4"/>
      <c r="AE519" s="4"/>
      <c r="AF519" s="4"/>
      <c r="AG519" s="4"/>
      <c r="AH519" s="4"/>
      <c r="AI519" s="4"/>
      <c r="AJ519" s="4"/>
      <c r="AK519" s="4"/>
      <c r="BF519" s="1"/>
      <c r="BG519" s="1"/>
      <c r="BH519" s="1"/>
    </row>
    <row r="520" spans="20:60" ht="20.6" hidden="1" customHeight="1" x14ac:dyDescent="0.35">
      <c r="T520" s="4"/>
      <c r="Z520" s="4"/>
      <c r="AA520" s="4"/>
      <c r="AB520" s="4"/>
      <c r="AC520" s="4"/>
      <c r="AD520" s="4"/>
      <c r="AE520" s="4"/>
      <c r="AF520" s="4"/>
      <c r="AG520" s="4"/>
      <c r="AH520" s="4"/>
      <c r="AI520" s="4"/>
      <c r="AJ520" s="4"/>
      <c r="AK520" s="4"/>
      <c r="BF520" s="1"/>
      <c r="BG520" s="1"/>
      <c r="BH520" s="1"/>
    </row>
    <row r="521" spans="20:60" ht="20.6" hidden="1" customHeight="1" x14ac:dyDescent="0.35">
      <c r="T521" s="4"/>
      <c r="Z521" s="4"/>
      <c r="AA521" s="4"/>
      <c r="AB521" s="4"/>
      <c r="AC521" s="4"/>
      <c r="AD521" s="4"/>
      <c r="AE521" s="4"/>
      <c r="AF521" s="4"/>
      <c r="AG521" s="4"/>
      <c r="AH521" s="4"/>
      <c r="AI521" s="4"/>
      <c r="AJ521" s="4"/>
      <c r="AK521" s="4"/>
      <c r="BF521" s="1"/>
      <c r="BG521" s="1"/>
      <c r="BH521" s="1"/>
    </row>
    <row r="522" spans="20:60" ht="20.6" hidden="1" customHeight="1" x14ac:dyDescent="0.35">
      <c r="T522" s="4"/>
      <c r="Z522" s="4"/>
      <c r="AA522" s="4"/>
      <c r="AB522" s="4"/>
      <c r="AC522" s="4"/>
      <c r="AD522" s="4"/>
      <c r="AE522" s="4"/>
      <c r="AF522" s="4"/>
      <c r="AG522" s="4"/>
      <c r="AH522" s="4"/>
      <c r="AI522" s="4"/>
      <c r="AJ522" s="4"/>
      <c r="AK522" s="4"/>
      <c r="BF522" s="1"/>
      <c r="BG522" s="1"/>
      <c r="BH522" s="1"/>
    </row>
    <row r="523" spans="20:60" ht="20.6" hidden="1" customHeight="1" x14ac:dyDescent="0.35">
      <c r="T523" s="4"/>
      <c r="Z523" s="4"/>
      <c r="AA523" s="4"/>
      <c r="AB523" s="4"/>
      <c r="AC523" s="4"/>
      <c r="AD523" s="4"/>
      <c r="AE523" s="4"/>
      <c r="AF523" s="4"/>
      <c r="AG523" s="4"/>
      <c r="AH523" s="4"/>
      <c r="AI523" s="4"/>
      <c r="AJ523" s="4"/>
      <c r="AK523" s="4"/>
      <c r="BF523" s="1"/>
      <c r="BG523" s="1"/>
      <c r="BH523" s="1"/>
    </row>
    <row r="524" spans="20:60" ht="20.6" hidden="1" customHeight="1" x14ac:dyDescent="0.35">
      <c r="T524" s="4"/>
      <c r="Z524" s="4"/>
      <c r="AA524" s="4"/>
      <c r="AB524" s="4"/>
      <c r="AC524" s="4"/>
      <c r="AD524" s="4"/>
      <c r="AE524" s="4"/>
      <c r="AF524" s="4"/>
      <c r="AG524" s="4"/>
      <c r="AH524" s="4"/>
      <c r="AI524" s="4"/>
      <c r="AJ524" s="4"/>
      <c r="AK524" s="4"/>
      <c r="BF524" s="1"/>
      <c r="BG524" s="1"/>
      <c r="BH524" s="1"/>
    </row>
    <row r="525" spans="20:60" ht="20.6" hidden="1" customHeight="1" x14ac:dyDescent="0.35">
      <c r="T525" s="4"/>
      <c r="Z525" s="4"/>
      <c r="AA525" s="4"/>
      <c r="AB525" s="4"/>
      <c r="AC525" s="4"/>
      <c r="AD525" s="4"/>
      <c r="AE525" s="4"/>
      <c r="AF525" s="4"/>
      <c r="AG525" s="4"/>
      <c r="AH525" s="4"/>
      <c r="AI525" s="4"/>
      <c r="AJ525" s="4"/>
      <c r="AK525" s="4"/>
      <c r="BF525" s="1"/>
      <c r="BG525" s="1"/>
      <c r="BH525" s="1"/>
    </row>
    <row r="526" spans="20:60" ht="20.6" hidden="1" customHeight="1" x14ac:dyDescent="0.35">
      <c r="BF526" s="1"/>
      <c r="BG526" s="1"/>
      <c r="BH526" s="1"/>
    </row>
    <row r="527" spans="20:60" ht="20.6" hidden="1" customHeight="1" x14ac:dyDescent="0.35">
      <c r="BF527" s="1"/>
      <c r="BG527" s="1"/>
      <c r="BH527" s="1"/>
    </row>
    <row r="528" spans="20:60" ht="20.6" hidden="1" customHeight="1" x14ac:dyDescent="0.35">
      <c r="BF528" s="1"/>
      <c r="BG528" s="1"/>
      <c r="BH528" s="1"/>
    </row>
    <row r="529" spans="20:60" ht="20.6" hidden="1" customHeight="1" x14ac:dyDescent="0.35">
      <c r="BF529" s="1"/>
      <c r="BG529" s="1"/>
      <c r="BH529" s="1"/>
    </row>
    <row r="530" spans="20:60" ht="20.6" hidden="1" customHeight="1" x14ac:dyDescent="0.35">
      <c r="BF530" s="1"/>
      <c r="BG530" s="1"/>
      <c r="BH530" s="1"/>
    </row>
    <row r="531" spans="20:60" ht="20.6" hidden="1" customHeight="1" x14ac:dyDescent="0.35">
      <c r="T531" s="4"/>
      <c r="Z531" s="4"/>
      <c r="AA531" s="4"/>
      <c r="AB531" s="4"/>
      <c r="AC531" s="4"/>
      <c r="AD531" s="4"/>
      <c r="AE531" s="4"/>
      <c r="AF531" s="4"/>
      <c r="AG531" s="4"/>
      <c r="AH531" s="4"/>
      <c r="AI531" s="4"/>
      <c r="AJ531" s="4"/>
      <c r="AK531" s="4"/>
      <c r="BF531" s="1"/>
      <c r="BG531" s="1"/>
      <c r="BH531" s="1"/>
    </row>
    <row r="532" spans="20:60" ht="20.6" hidden="1" customHeight="1" x14ac:dyDescent="0.35">
      <c r="T532" s="4"/>
      <c r="Z532" s="4"/>
      <c r="AA532" s="4"/>
      <c r="AB532" s="4"/>
      <c r="AC532" s="4"/>
      <c r="AD532" s="4"/>
      <c r="AE532" s="4"/>
      <c r="AF532" s="4"/>
      <c r="AG532" s="4"/>
      <c r="AH532" s="4"/>
      <c r="AI532" s="4"/>
      <c r="AJ532" s="4"/>
      <c r="AK532" s="4"/>
      <c r="BF532" s="1"/>
      <c r="BG532" s="1"/>
      <c r="BH532" s="1"/>
    </row>
    <row r="533" spans="20:60" ht="20.6" hidden="1" customHeight="1" x14ac:dyDescent="0.35">
      <c r="T533" s="4"/>
      <c r="Z533" s="4"/>
      <c r="AA533" s="4"/>
      <c r="AB533" s="4"/>
      <c r="AC533" s="4"/>
      <c r="AD533" s="4"/>
      <c r="AE533" s="4"/>
      <c r="AF533" s="4"/>
      <c r="AG533" s="4"/>
      <c r="AH533" s="4"/>
      <c r="AI533" s="4"/>
      <c r="AJ533" s="4"/>
      <c r="AK533" s="4"/>
      <c r="BF533" s="1"/>
      <c r="BG533" s="1"/>
      <c r="BH533" s="1"/>
    </row>
    <row r="534" spans="20:60" ht="20.6" hidden="1" customHeight="1" x14ac:dyDescent="0.35">
      <c r="T534" s="4"/>
      <c r="Z534" s="4"/>
      <c r="AA534" s="4"/>
      <c r="AB534" s="4"/>
      <c r="AC534" s="4"/>
      <c r="AD534" s="4"/>
      <c r="AE534" s="4"/>
      <c r="AF534" s="4"/>
      <c r="AG534" s="4"/>
      <c r="AH534" s="4"/>
      <c r="AI534" s="4"/>
      <c r="AJ534" s="4"/>
      <c r="AK534" s="4"/>
      <c r="BF534" s="1"/>
      <c r="BG534" s="1"/>
      <c r="BH534" s="1"/>
    </row>
    <row r="535" spans="20:60" ht="20.6" hidden="1" customHeight="1" x14ac:dyDescent="0.35">
      <c r="T535" s="4"/>
      <c r="Z535" s="4"/>
      <c r="AA535" s="4"/>
      <c r="AB535" s="4"/>
      <c r="AC535" s="4"/>
      <c r="AD535" s="4"/>
      <c r="AE535" s="4"/>
      <c r="AF535" s="4"/>
      <c r="AG535" s="4"/>
      <c r="AH535" s="4"/>
      <c r="AI535" s="4"/>
      <c r="AJ535" s="4"/>
      <c r="AK535" s="4"/>
      <c r="BF535" s="1"/>
      <c r="BG535" s="1"/>
      <c r="BH535" s="1"/>
    </row>
    <row r="536" spans="20:60" ht="20.6" hidden="1" customHeight="1" x14ac:dyDescent="0.35">
      <c r="T536" s="4"/>
      <c r="Z536" s="4"/>
      <c r="AA536" s="4"/>
      <c r="AB536" s="4"/>
      <c r="AC536" s="4"/>
      <c r="AD536" s="4"/>
      <c r="AE536" s="4"/>
      <c r="AF536" s="4"/>
      <c r="AG536" s="4"/>
      <c r="AH536" s="4"/>
      <c r="AI536" s="4"/>
      <c r="AJ536" s="4"/>
      <c r="AK536" s="4"/>
      <c r="BF536" s="1"/>
      <c r="BG536" s="1"/>
      <c r="BH536" s="1"/>
    </row>
    <row r="537" spans="20:60" ht="20.6" hidden="1" customHeight="1" x14ac:dyDescent="0.35">
      <c r="T537" s="4"/>
      <c r="Z537" s="4"/>
      <c r="AA537" s="4"/>
      <c r="AB537" s="4"/>
      <c r="AC537" s="4"/>
      <c r="AD537" s="4"/>
      <c r="AE537" s="4"/>
      <c r="AF537" s="4"/>
      <c r="AG537" s="4"/>
      <c r="AH537" s="4"/>
      <c r="AI537" s="4"/>
      <c r="AJ537" s="4"/>
      <c r="AK537" s="4"/>
      <c r="BF537" s="1"/>
      <c r="BG537" s="1"/>
      <c r="BH537" s="1"/>
    </row>
    <row r="538" spans="20:60" ht="20.6" hidden="1" customHeight="1" x14ac:dyDescent="0.35">
      <c r="T538" s="4"/>
      <c r="Z538" s="4"/>
      <c r="AA538" s="4"/>
      <c r="AB538" s="4"/>
      <c r="AC538" s="4"/>
      <c r="AD538" s="4"/>
      <c r="AE538" s="4"/>
      <c r="AF538" s="4"/>
      <c r="AG538" s="4"/>
      <c r="AH538" s="4"/>
      <c r="AI538" s="4"/>
      <c r="AJ538" s="4"/>
      <c r="AK538" s="4"/>
      <c r="BF538" s="1"/>
      <c r="BG538" s="1"/>
      <c r="BH538" s="1"/>
    </row>
    <row r="539" spans="20:60" ht="20.6" hidden="1" customHeight="1" x14ac:dyDescent="0.35">
      <c r="T539" s="4"/>
      <c r="Z539" s="4"/>
      <c r="AA539" s="4"/>
      <c r="AB539" s="4"/>
      <c r="AC539" s="4"/>
      <c r="AD539" s="4"/>
      <c r="AE539" s="4"/>
      <c r="AF539" s="4"/>
      <c r="AG539" s="4"/>
      <c r="AH539" s="4"/>
      <c r="AI539" s="4"/>
      <c r="AJ539" s="4"/>
      <c r="AK539" s="4"/>
      <c r="BF539" s="1"/>
      <c r="BG539" s="1"/>
      <c r="BH539" s="1"/>
    </row>
    <row r="540" spans="20:60" ht="20.6" hidden="1" customHeight="1" x14ac:dyDescent="0.35">
      <c r="T540" s="4"/>
      <c r="Z540" s="4"/>
      <c r="AA540" s="4"/>
      <c r="AB540" s="4"/>
      <c r="AC540" s="4"/>
      <c r="AD540" s="4"/>
      <c r="AE540" s="4"/>
      <c r="AF540" s="4"/>
      <c r="AG540" s="4"/>
      <c r="AH540" s="4"/>
      <c r="AI540" s="4"/>
      <c r="AJ540" s="4"/>
      <c r="AK540" s="4"/>
      <c r="BF540" s="1"/>
      <c r="BG540" s="1"/>
      <c r="BH540" s="1"/>
    </row>
    <row r="541" spans="20:60" ht="20.6" hidden="1" customHeight="1" x14ac:dyDescent="0.35">
      <c r="T541" s="4"/>
      <c r="Z541" s="4"/>
      <c r="AA541" s="4"/>
      <c r="AB541" s="4"/>
      <c r="AC541" s="4"/>
      <c r="AD541" s="4"/>
      <c r="AE541" s="4"/>
      <c r="AF541" s="4"/>
      <c r="AG541" s="4"/>
      <c r="AH541" s="4"/>
      <c r="AI541" s="4"/>
      <c r="AJ541" s="4"/>
      <c r="AK541" s="4"/>
      <c r="BF541" s="1"/>
      <c r="BG541" s="1"/>
      <c r="BH541" s="1"/>
    </row>
    <row r="542" spans="20:60" ht="20.6" hidden="1" customHeight="1" x14ac:dyDescent="0.35">
      <c r="T542" s="4"/>
      <c r="Z542" s="4"/>
      <c r="AA542" s="4"/>
      <c r="AB542" s="4"/>
      <c r="AC542" s="4"/>
      <c r="AD542" s="4"/>
      <c r="AE542" s="4"/>
      <c r="AF542" s="4"/>
      <c r="AG542" s="4"/>
      <c r="AH542" s="4"/>
      <c r="AI542" s="4"/>
      <c r="AJ542" s="4"/>
      <c r="AK542" s="4"/>
      <c r="BF542" s="1"/>
      <c r="BG542" s="1"/>
      <c r="BH542" s="1"/>
    </row>
    <row r="543" spans="20:60" ht="20.6" hidden="1" customHeight="1" x14ac:dyDescent="0.35">
      <c r="T543" s="4"/>
      <c r="Z543" s="4"/>
      <c r="AA543" s="4"/>
      <c r="AB543" s="4"/>
      <c r="AC543" s="4"/>
      <c r="AD543" s="4"/>
      <c r="AE543" s="4"/>
      <c r="AF543" s="4"/>
      <c r="AG543" s="4"/>
      <c r="AH543" s="4"/>
      <c r="AI543" s="4"/>
      <c r="AJ543" s="4"/>
      <c r="AK543" s="4"/>
      <c r="BF543" s="1"/>
      <c r="BG543" s="1"/>
      <c r="BH543" s="1"/>
    </row>
    <row r="544" spans="20:60" ht="20.6" hidden="1" customHeight="1" x14ac:dyDescent="0.35">
      <c r="BF544" s="1"/>
      <c r="BG544" s="1"/>
      <c r="BH544" s="1"/>
    </row>
    <row r="545" spans="20:60" ht="20.6" hidden="1" customHeight="1" x14ac:dyDescent="0.35">
      <c r="BF545" s="1"/>
      <c r="BG545" s="1"/>
      <c r="BH545" s="1"/>
    </row>
    <row r="546" spans="20:60" ht="20.6" hidden="1" customHeight="1" x14ac:dyDescent="0.35">
      <c r="BF546" s="1"/>
      <c r="BG546" s="1"/>
      <c r="BH546" s="1"/>
    </row>
    <row r="547" spans="20:60" ht="20.6" hidden="1" customHeight="1" x14ac:dyDescent="0.35">
      <c r="BF547" s="1"/>
      <c r="BG547" s="1"/>
      <c r="BH547" s="1"/>
    </row>
    <row r="548" spans="20:60" ht="20.6" hidden="1" customHeight="1" x14ac:dyDescent="0.35">
      <c r="BF548" s="1"/>
      <c r="BG548" s="1"/>
      <c r="BH548" s="1"/>
    </row>
    <row r="549" spans="20:60" ht="20.6" hidden="1" customHeight="1" x14ac:dyDescent="0.35">
      <c r="T549" s="4"/>
      <c r="Z549" s="4"/>
      <c r="AA549" s="4"/>
      <c r="AB549" s="4"/>
      <c r="AC549" s="4"/>
      <c r="AD549" s="4"/>
      <c r="AE549" s="4"/>
      <c r="AF549" s="4"/>
      <c r="AG549" s="4"/>
      <c r="AH549" s="4"/>
      <c r="AI549" s="4"/>
      <c r="AJ549" s="4"/>
      <c r="AK549" s="4"/>
      <c r="BF549" s="1"/>
      <c r="BG549" s="1"/>
      <c r="BH549" s="1"/>
    </row>
    <row r="550" spans="20:60" ht="20.6" hidden="1" customHeight="1" x14ac:dyDescent="0.35">
      <c r="T550" s="4"/>
      <c r="Z550" s="4"/>
      <c r="AA550" s="4"/>
      <c r="AB550" s="4"/>
      <c r="AC550" s="4"/>
      <c r="AD550" s="4"/>
      <c r="AE550" s="4"/>
      <c r="AF550" s="4"/>
      <c r="AG550" s="4"/>
      <c r="AH550" s="4"/>
      <c r="AI550" s="4"/>
      <c r="AJ550" s="4"/>
      <c r="AK550" s="4"/>
      <c r="BF550" s="1"/>
      <c r="BG550" s="1"/>
      <c r="BH550" s="1"/>
    </row>
    <row r="551" spans="20:60" ht="20.6" hidden="1" customHeight="1" x14ac:dyDescent="0.35">
      <c r="T551" s="4"/>
      <c r="Z551" s="4"/>
      <c r="AA551" s="4"/>
      <c r="AB551" s="4"/>
      <c r="AC551" s="4"/>
      <c r="AD551" s="4"/>
      <c r="AE551" s="4"/>
      <c r="AF551" s="4"/>
      <c r="AG551" s="4"/>
      <c r="AH551" s="4"/>
      <c r="AI551" s="4"/>
      <c r="AJ551" s="4"/>
      <c r="AK551" s="4"/>
      <c r="BF551" s="1"/>
      <c r="BG551" s="1"/>
      <c r="BH551" s="1"/>
    </row>
    <row r="552" spans="20:60" ht="20.6" hidden="1" customHeight="1" x14ac:dyDescent="0.35">
      <c r="T552" s="4"/>
      <c r="Z552" s="4"/>
      <c r="AA552" s="4"/>
      <c r="AB552" s="4"/>
      <c r="AC552" s="4"/>
      <c r="AD552" s="4"/>
      <c r="AE552" s="4"/>
      <c r="AF552" s="4"/>
      <c r="AG552" s="4"/>
      <c r="AH552" s="4"/>
      <c r="AI552" s="4"/>
      <c r="AJ552" s="4"/>
      <c r="AK552" s="4"/>
      <c r="BF552" s="1"/>
      <c r="BG552" s="1"/>
      <c r="BH552" s="1"/>
    </row>
    <row r="553" spans="20:60" ht="20.6" hidden="1" customHeight="1" x14ac:dyDescent="0.35">
      <c r="T553" s="4"/>
      <c r="Z553" s="4"/>
      <c r="AA553" s="4"/>
      <c r="AB553" s="4"/>
      <c r="AC553" s="4"/>
      <c r="AD553" s="4"/>
      <c r="AE553" s="4"/>
      <c r="AF553" s="4"/>
      <c r="AG553" s="4"/>
      <c r="AH553" s="4"/>
      <c r="AI553" s="4"/>
      <c r="AJ553" s="4"/>
      <c r="AK553" s="4"/>
      <c r="BF553" s="1"/>
      <c r="BG553" s="1"/>
      <c r="BH553" s="1"/>
    </row>
    <row r="554" spans="20:60" ht="20.6" hidden="1" customHeight="1" x14ac:dyDescent="0.35">
      <c r="T554" s="4"/>
      <c r="Z554" s="4"/>
      <c r="AA554" s="4"/>
      <c r="AB554" s="4"/>
      <c r="AC554" s="4"/>
      <c r="AD554" s="4"/>
      <c r="AE554" s="4"/>
      <c r="AF554" s="4"/>
      <c r="AG554" s="4"/>
      <c r="AH554" s="4"/>
      <c r="AI554" s="4"/>
      <c r="AJ554" s="4"/>
      <c r="AK554" s="4"/>
      <c r="BF554" s="1"/>
      <c r="BG554" s="1"/>
      <c r="BH554" s="1"/>
    </row>
    <row r="555" spans="20:60" ht="20.6" hidden="1" customHeight="1" x14ac:dyDescent="0.35">
      <c r="T555" s="4"/>
      <c r="Z555" s="4"/>
      <c r="AA555" s="4"/>
      <c r="AB555" s="4"/>
      <c r="AC555" s="4"/>
      <c r="AD555" s="4"/>
      <c r="AE555" s="4"/>
      <c r="AF555" s="4"/>
      <c r="AG555" s="4"/>
      <c r="AH555" s="4"/>
      <c r="AI555" s="4"/>
      <c r="AJ555" s="4"/>
      <c r="AK555" s="4"/>
      <c r="BF555" s="1"/>
      <c r="BG555" s="1"/>
      <c r="BH555" s="1"/>
    </row>
    <row r="556" spans="20:60" ht="20.6" hidden="1" customHeight="1" x14ac:dyDescent="0.35">
      <c r="T556" s="4"/>
      <c r="Z556" s="4"/>
      <c r="AA556" s="4"/>
      <c r="AB556" s="4"/>
      <c r="AC556" s="4"/>
      <c r="AD556" s="4"/>
      <c r="AE556" s="4"/>
      <c r="AF556" s="4"/>
      <c r="AG556" s="4"/>
      <c r="AH556" s="4"/>
      <c r="AI556" s="4"/>
      <c r="AJ556" s="4"/>
      <c r="AK556" s="4"/>
      <c r="BF556" s="1"/>
      <c r="BG556" s="1"/>
      <c r="BH556" s="1"/>
    </row>
    <row r="557" spans="20:60" ht="20.6" hidden="1" customHeight="1" x14ac:dyDescent="0.35">
      <c r="T557" s="4"/>
      <c r="Z557" s="4"/>
      <c r="AA557" s="4"/>
      <c r="AB557" s="4"/>
      <c r="AC557" s="4"/>
      <c r="AD557" s="4"/>
      <c r="AE557" s="4"/>
      <c r="AF557" s="4"/>
      <c r="AG557" s="4"/>
      <c r="AH557" s="4"/>
      <c r="AI557" s="4"/>
      <c r="AJ557" s="4"/>
      <c r="AK557" s="4"/>
      <c r="BF557" s="1"/>
      <c r="BG557" s="1"/>
      <c r="BH557" s="1"/>
    </row>
    <row r="558" spans="20:60" ht="20.6" hidden="1" customHeight="1" x14ac:dyDescent="0.35">
      <c r="T558" s="4"/>
      <c r="Z558" s="4"/>
      <c r="AA558" s="4"/>
      <c r="AB558" s="4"/>
      <c r="AC558" s="4"/>
      <c r="AD558" s="4"/>
      <c r="AE558" s="4"/>
      <c r="AF558" s="4"/>
      <c r="AG558" s="4"/>
      <c r="AH558" s="4"/>
      <c r="AI558" s="4"/>
      <c r="AJ558" s="4"/>
      <c r="AK558" s="4"/>
      <c r="BF558" s="1"/>
      <c r="BG558" s="1"/>
      <c r="BH558" s="1"/>
    </row>
    <row r="559" spans="20:60" ht="20.6" hidden="1" customHeight="1" x14ac:dyDescent="0.35">
      <c r="T559" s="4"/>
      <c r="Z559" s="4"/>
      <c r="AA559" s="4"/>
      <c r="AB559" s="4"/>
      <c r="AC559" s="4"/>
      <c r="AD559" s="4"/>
      <c r="AE559" s="4"/>
      <c r="AF559" s="4"/>
      <c r="AG559" s="4"/>
      <c r="AH559" s="4"/>
      <c r="AI559" s="4"/>
      <c r="AJ559" s="4"/>
      <c r="AK559" s="4"/>
      <c r="BF559" s="1"/>
      <c r="BG559" s="1"/>
      <c r="BH559" s="1"/>
    </row>
    <row r="560" spans="20:60" ht="20.6" hidden="1" customHeight="1" x14ac:dyDescent="0.35">
      <c r="T560" s="4"/>
      <c r="Z560" s="4"/>
      <c r="AA560" s="4"/>
      <c r="AB560" s="4"/>
      <c r="AC560" s="4"/>
      <c r="AD560" s="4"/>
      <c r="AE560" s="4"/>
      <c r="AF560" s="4"/>
      <c r="AG560" s="4"/>
      <c r="AH560" s="4"/>
      <c r="AI560" s="4"/>
      <c r="AJ560" s="4"/>
      <c r="AK560" s="4"/>
      <c r="BF560" s="1"/>
      <c r="BG560" s="1"/>
      <c r="BH560" s="1"/>
    </row>
    <row r="561" spans="20:60" ht="20.6" hidden="1" customHeight="1" x14ac:dyDescent="0.35">
      <c r="T561" s="4"/>
      <c r="Z561" s="4"/>
      <c r="AA561" s="4"/>
      <c r="AB561" s="4"/>
      <c r="AC561" s="4"/>
      <c r="AD561" s="4"/>
      <c r="AE561" s="4"/>
      <c r="AF561" s="4"/>
      <c r="AG561" s="4"/>
      <c r="AH561" s="4"/>
      <c r="AI561" s="4"/>
      <c r="AJ561" s="4"/>
      <c r="AK561" s="4"/>
      <c r="BF561" s="1"/>
      <c r="BG561" s="1"/>
      <c r="BH561" s="1"/>
    </row>
    <row r="562" spans="20:60" ht="20.6" hidden="1" customHeight="1" x14ac:dyDescent="0.35">
      <c r="BF562" s="1"/>
      <c r="BG562" s="1"/>
      <c r="BH562" s="1"/>
    </row>
    <row r="563" spans="20:60" ht="20.6" hidden="1" customHeight="1" x14ac:dyDescent="0.35">
      <c r="BF563" s="1"/>
      <c r="BG563" s="1"/>
      <c r="BH563" s="1"/>
    </row>
    <row r="564" spans="20:60" ht="20.6" hidden="1" customHeight="1" x14ac:dyDescent="0.35">
      <c r="BF564" s="1"/>
      <c r="BG564" s="1"/>
      <c r="BH564" s="1"/>
    </row>
    <row r="565" spans="20:60" ht="20.6" hidden="1" customHeight="1" x14ac:dyDescent="0.35">
      <c r="BF565" s="1"/>
      <c r="BG565" s="1"/>
      <c r="BH565" s="1"/>
    </row>
    <row r="566" spans="20:60" ht="20.6" hidden="1" customHeight="1" x14ac:dyDescent="0.35">
      <c r="BF566" s="1"/>
      <c r="BG566" s="1"/>
      <c r="BH566" s="1"/>
    </row>
    <row r="567" spans="20:60" ht="20.6" hidden="1" customHeight="1" x14ac:dyDescent="0.35">
      <c r="T567" s="4"/>
      <c r="Z567" s="4"/>
      <c r="AA567" s="4"/>
      <c r="AB567" s="4"/>
      <c r="AC567" s="4"/>
      <c r="AD567" s="4"/>
      <c r="AE567" s="4"/>
      <c r="AF567" s="4"/>
      <c r="AG567" s="4"/>
      <c r="AH567" s="4"/>
      <c r="AI567" s="4"/>
      <c r="AJ567" s="4"/>
      <c r="AK567" s="4"/>
      <c r="BF567" s="1"/>
      <c r="BG567" s="1"/>
      <c r="BH567" s="1"/>
    </row>
    <row r="568" spans="20:60" ht="20.6" hidden="1" customHeight="1" x14ac:dyDescent="0.35">
      <c r="T568" s="4"/>
      <c r="Z568" s="4"/>
      <c r="AA568" s="4"/>
      <c r="AB568" s="4"/>
      <c r="AC568" s="4"/>
      <c r="AD568" s="4"/>
      <c r="AE568" s="4"/>
      <c r="AF568" s="4"/>
      <c r="AG568" s="4"/>
      <c r="AH568" s="4"/>
      <c r="AI568" s="4"/>
      <c r="AJ568" s="4"/>
      <c r="AK568" s="4"/>
      <c r="BF568" s="1"/>
      <c r="BG568" s="1"/>
      <c r="BH568" s="1"/>
    </row>
    <row r="569" spans="20:60" ht="20.6" hidden="1" customHeight="1" x14ac:dyDescent="0.35">
      <c r="T569" s="4"/>
      <c r="Z569" s="4"/>
      <c r="AA569" s="4"/>
      <c r="AB569" s="4"/>
      <c r="AC569" s="4"/>
      <c r="AD569" s="4"/>
      <c r="AE569" s="4"/>
      <c r="AF569" s="4"/>
      <c r="AG569" s="4"/>
      <c r="AH569" s="4"/>
      <c r="AI569" s="4"/>
      <c r="AJ569" s="4"/>
      <c r="AK569" s="4"/>
      <c r="BF569" s="1"/>
      <c r="BG569" s="1"/>
      <c r="BH569" s="1"/>
    </row>
    <row r="570" spans="20:60" ht="20.6" hidden="1" customHeight="1" x14ac:dyDescent="0.35">
      <c r="T570" s="4"/>
      <c r="Z570" s="4"/>
      <c r="AA570" s="4"/>
      <c r="AB570" s="4"/>
      <c r="AC570" s="4"/>
      <c r="AD570" s="4"/>
      <c r="AE570" s="4"/>
      <c r="AF570" s="4"/>
      <c r="AG570" s="4"/>
      <c r="AH570" s="4"/>
      <c r="AI570" s="4"/>
      <c r="AJ570" s="4"/>
      <c r="AK570" s="4"/>
      <c r="BF570" s="1"/>
      <c r="BG570" s="1"/>
      <c r="BH570" s="1"/>
    </row>
    <row r="571" spans="20:60" ht="20.6" hidden="1" customHeight="1" x14ac:dyDescent="0.35">
      <c r="T571" s="4"/>
      <c r="Z571" s="4"/>
      <c r="AA571" s="4"/>
      <c r="AB571" s="4"/>
      <c r="AC571" s="4"/>
      <c r="AD571" s="4"/>
      <c r="AE571" s="4"/>
      <c r="AF571" s="4"/>
      <c r="AG571" s="4"/>
      <c r="AH571" s="4"/>
      <c r="AI571" s="4"/>
      <c r="AJ571" s="4"/>
      <c r="AK571" s="4"/>
      <c r="BF571" s="1"/>
      <c r="BG571" s="1"/>
      <c r="BH571" s="1"/>
    </row>
    <row r="572" spans="20:60" ht="20.6" hidden="1" customHeight="1" x14ac:dyDescent="0.35">
      <c r="T572" s="4"/>
      <c r="Z572" s="4"/>
      <c r="AA572" s="4"/>
      <c r="AB572" s="4"/>
      <c r="AC572" s="4"/>
      <c r="AD572" s="4"/>
      <c r="AE572" s="4"/>
      <c r="AF572" s="4"/>
      <c r="AG572" s="4"/>
      <c r="AH572" s="4"/>
      <c r="AI572" s="4"/>
      <c r="AJ572" s="4"/>
      <c r="AK572" s="4"/>
      <c r="BF572" s="1"/>
      <c r="BG572" s="1"/>
      <c r="BH572" s="1"/>
    </row>
    <row r="573" spans="20:60" ht="20.6" hidden="1" customHeight="1" x14ac:dyDescent="0.35">
      <c r="T573" s="4"/>
      <c r="Z573" s="4"/>
      <c r="AA573" s="4"/>
      <c r="AB573" s="4"/>
      <c r="AC573" s="4"/>
      <c r="AD573" s="4"/>
      <c r="AE573" s="4"/>
      <c r="AF573" s="4"/>
      <c r="AG573" s="4"/>
      <c r="AH573" s="4"/>
      <c r="AI573" s="4"/>
      <c r="AJ573" s="4"/>
      <c r="AK573" s="4"/>
      <c r="BF573" s="1"/>
      <c r="BG573" s="1"/>
      <c r="BH573" s="1"/>
    </row>
    <row r="574" spans="20:60" ht="20.6" hidden="1" customHeight="1" x14ac:dyDescent="0.35">
      <c r="T574" s="4"/>
      <c r="Z574" s="4"/>
      <c r="AA574" s="4"/>
      <c r="AB574" s="4"/>
      <c r="AC574" s="4"/>
      <c r="AD574" s="4"/>
      <c r="AE574" s="4"/>
      <c r="AF574" s="4"/>
      <c r="AG574" s="4"/>
      <c r="AH574" s="4"/>
      <c r="AI574" s="4"/>
      <c r="AJ574" s="4"/>
      <c r="AK574" s="4"/>
      <c r="BF574" s="1"/>
      <c r="BG574" s="1"/>
      <c r="BH574" s="1"/>
    </row>
    <row r="575" spans="20:60" ht="20.6" hidden="1" customHeight="1" x14ac:dyDescent="0.35">
      <c r="T575" s="4"/>
      <c r="Z575" s="4"/>
      <c r="AA575" s="4"/>
      <c r="AB575" s="4"/>
      <c r="AC575" s="4"/>
      <c r="AD575" s="4"/>
      <c r="AE575" s="4"/>
      <c r="AF575" s="4"/>
      <c r="AG575" s="4"/>
      <c r="AH575" s="4"/>
      <c r="AI575" s="4"/>
      <c r="AJ575" s="4"/>
      <c r="AK575" s="4"/>
      <c r="BF575" s="1"/>
      <c r="BG575" s="1"/>
      <c r="BH575" s="1"/>
    </row>
    <row r="576" spans="20:60" ht="20.6" hidden="1" customHeight="1" x14ac:dyDescent="0.35">
      <c r="T576" s="4"/>
      <c r="Z576" s="4"/>
      <c r="AA576" s="4"/>
      <c r="AB576" s="4"/>
      <c r="AC576" s="4"/>
      <c r="AD576" s="4"/>
      <c r="AE576" s="4"/>
      <c r="AF576" s="4"/>
      <c r="AG576" s="4"/>
      <c r="AH576" s="4"/>
      <c r="AI576" s="4"/>
      <c r="AJ576" s="4"/>
      <c r="AK576" s="4"/>
      <c r="BF576" s="1"/>
      <c r="BG576" s="1"/>
      <c r="BH576" s="1"/>
    </row>
    <row r="577" spans="20:60" ht="20.6" hidden="1" customHeight="1" x14ac:dyDescent="0.35">
      <c r="T577" s="4"/>
      <c r="Z577" s="4"/>
      <c r="AA577" s="4"/>
      <c r="AB577" s="4"/>
      <c r="AC577" s="4"/>
      <c r="AD577" s="4"/>
      <c r="AE577" s="4"/>
      <c r="AF577" s="4"/>
      <c r="AG577" s="4"/>
      <c r="AH577" s="4"/>
      <c r="AI577" s="4"/>
      <c r="AJ577" s="4"/>
      <c r="AK577" s="4"/>
      <c r="BF577" s="1"/>
      <c r="BG577" s="1"/>
      <c r="BH577" s="1"/>
    </row>
    <row r="578" spans="20:60" ht="20.6" hidden="1" customHeight="1" x14ac:dyDescent="0.35">
      <c r="T578" s="4"/>
      <c r="Z578" s="4"/>
      <c r="AA578" s="4"/>
      <c r="AB578" s="4"/>
      <c r="AC578" s="4"/>
      <c r="AD578" s="4"/>
      <c r="AE578" s="4"/>
      <c r="AF578" s="4"/>
      <c r="AG578" s="4"/>
      <c r="AH578" s="4"/>
      <c r="AI578" s="4"/>
      <c r="AJ578" s="4"/>
      <c r="AK578" s="4"/>
      <c r="BF578" s="1"/>
      <c r="BG578" s="1"/>
      <c r="BH578" s="1"/>
    </row>
    <row r="579" spans="20:60" ht="20.6" hidden="1" customHeight="1" x14ac:dyDescent="0.35">
      <c r="T579" s="4"/>
      <c r="Z579" s="4"/>
      <c r="AA579" s="4"/>
      <c r="AB579" s="4"/>
      <c r="AC579" s="4"/>
      <c r="AD579" s="4"/>
      <c r="AE579" s="4"/>
      <c r="AF579" s="4"/>
      <c r="AG579" s="4"/>
      <c r="AH579" s="4"/>
      <c r="AI579" s="4"/>
      <c r="AJ579" s="4"/>
      <c r="AK579" s="4"/>
      <c r="BF579" s="1"/>
      <c r="BG579" s="1"/>
      <c r="BH579" s="1"/>
    </row>
    <row r="580" spans="20:60" ht="20.6" hidden="1" customHeight="1" x14ac:dyDescent="0.35">
      <c r="BF580" s="1"/>
      <c r="BG580" s="1"/>
      <c r="BH580" s="1"/>
    </row>
    <row r="581" spans="20:60" ht="20.6" hidden="1" customHeight="1" x14ac:dyDescent="0.35">
      <c r="BF581" s="1"/>
      <c r="BG581" s="1"/>
      <c r="BH581" s="1"/>
    </row>
    <row r="582" spans="20:60" ht="20.6" hidden="1" customHeight="1" x14ac:dyDescent="0.35">
      <c r="BF582" s="1"/>
      <c r="BG582" s="1"/>
      <c r="BH582" s="1"/>
    </row>
    <row r="583" spans="20:60" ht="20.6" hidden="1" customHeight="1" x14ac:dyDescent="0.35">
      <c r="BF583" s="1"/>
      <c r="BG583" s="1"/>
      <c r="BH583" s="1"/>
    </row>
    <row r="584" spans="20:60" ht="20.6" hidden="1" customHeight="1" x14ac:dyDescent="0.35">
      <c r="BF584" s="1"/>
      <c r="BG584" s="1"/>
      <c r="BH584" s="1"/>
    </row>
    <row r="585" spans="20:60" ht="20.6" hidden="1" customHeight="1" x14ac:dyDescent="0.35">
      <c r="T585" s="4"/>
      <c r="Z585" s="4"/>
      <c r="AA585" s="4"/>
      <c r="AB585" s="4"/>
      <c r="AC585" s="4"/>
      <c r="AD585" s="4"/>
      <c r="AE585" s="4"/>
      <c r="AF585" s="4"/>
      <c r="AG585" s="4"/>
      <c r="AH585" s="4"/>
      <c r="AI585" s="4"/>
      <c r="AJ585" s="4"/>
      <c r="AK585" s="4"/>
      <c r="BF585" s="1"/>
      <c r="BG585" s="1"/>
      <c r="BH585" s="1"/>
    </row>
    <row r="586" spans="20:60" ht="20.6" hidden="1" customHeight="1" x14ac:dyDescent="0.35">
      <c r="T586" s="4"/>
      <c r="Z586" s="4"/>
      <c r="AA586" s="4"/>
      <c r="AB586" s="4"/>
      <c r="AC586" s="4"/>
      <c r="AD586" s="4"/>
      <c r="AE586" s="4"/>
      <c r="AF586" s="4"/>
      <c r="AG586" s="4"/>
      <c r="AH586" s="4"/>
      <c r="AI586" s="4"/>
      <c r="AJ586" s="4"/>
      <c r="AK586" s="4"/>
      <c r="BF586" s="1"/>
      <c r="BG586" s="1"/>
      <c r="BH586" s="1"/>
    </row>
    <row r="587" spans="20:60" ht="20.6" hidden="1" customHeight="1" x14ac:dyDescent="0.35">
      <c r="T587" s="4"/>
      <c r="Z587" s="4"/>
      <c r="AA587" s="4"/>
      <c r="AB587" s="4"/>
      <c r="AC587" s="4"/>
      <c r="AD587" s="4"/>
      <c r="AE587" s="4"/>
      <c r="AF587" s="4"/>
      <c r="AG587" s="4"/>
      <c r="AH587" s="4"/>
      <c r="AI587" s="4"/>
      <c r="AJ587" s="4"/>
      <c r="AK587" s="4"/>
      <c r="BF587" s="1"/>
      <c r="BG587" s="1"/>
      <c r="BH587" s="1"/>
    </row>
    <row r="588" spans="20:60" ht="20.6" hidden="1" customHeight="1" x14ac:dyDescent="0.35">
      <c r="T588" s="4"/>
      <c r="Z588" s="4"/>
      <c r="AA588" s="4"/>
      <c r="AB588" s="4"/>
      <c r="AC588" s="4"/>
      <c r="AD588" s="4"/>
      <c r="AE588" s="4"/>
      <c r="AF588" s="4"/>
      <c r="AG588" s="4"/>
      <c r="AH588" s="4"/>
      <c r="AI588" s="4"/>
      <c r="AJ588" s="4"/>
      <c r="AK588" s="4"/>
      <c r="BF588" s="1"/>
      <c r="BG588" s="1"/>
      <c r="BH588" s="1"/>
    </row>
    <row r="589" spans="20:60" ht="20.6" hidden="1" customHeight="1" x14ac:dyDescent="0.35">
      <c r="T589" s="4"/>
      <c r="Z589" s="4"/>
      <c r="AA589" s="4"/>
      <c r="AB589" s="4"/>
      <c r="AC589" s="4"/>
      <c r="AD589" s="4"/>
      <c r="AE589" s="4"/>
      <c r="AF589" s="4"/>
      <c r="AG589" s="4"/>
      <c r="AH589" s="4"/>
      <c r="AI589" s="4"/>
      <c r="AJ589" s="4"/>
      <c r="AK589" s="4"/>
      <c r="BF589" s="1"/>
      <c r="BG589" s="1"/>
      <c r="BH589" s="1"/>
    </row>
    <row r="590" spans="20:60" ht="20.6" hidden="1" customHeight="1" x14ac:dyDescent="0.35">
      <c r="T590" s="4"/>
      <c r="Z590" s="4"/>
      <c r="AA590" s="4"/>
      <c r="AB590" s="4"/>
      <c r="AC590" s="4"/>
      <c r="AD590" s="4"/>
      <c r="AE590" s="4"/>
      <c r="AF590" s="4"/>
      <c r="AG590" s="4"/>
      <c r="AH590" s="4"/>
      <c r="AI590" s="4"/>
      <c r="AJ590" s="4"/>
      <c r="AK590" s="4"/>
      <c r="BF590" s="1"/>
      <c r="BG590" s="1"/>
      <c r="BH590" s="1"/>
    </row>
    <row r="591" spans="20:60" ht="20.6" hidden="1" customHeight="1" x14ac:dyDescent="0.35">
      <c r="T591" s="4"/>
      <c r="Z591" s="4"/>
      <c r="AA591" s="4"/>
      <c r="AB591" s="4"/>
      <c r="AC591" s="4"/>
      <c r="AD591" s="4"/>
      <c r="AE591" s="4"/>
      <c r="AF591" s="4"/>
      <c r="AG591" s="4"/>
      <c r="AH591" s="4"/>
      <c r="AI591" s="4"/>
      <c r="AJ591" s="4"/>
      <c r="AK591" s="4"/>
      <c r="BF591" s="1"/>
      <c r="BG591" s="1"/>
      <c r="BH591" s="1"/>
    </row>
    <row r="592" spans="20:60" ht="20.6" hidden="1" customHeight="1" x14ac:dyDescent="0.35">
      <c r="T592" s="4"/>
      <c r="Z592" s="4"/>
      <c r="AA592" s="4"/>
      <c r="AB592" s="4"/>
      <c r="AC592" s="4"/>
      <c r="AD592" s="4"/>
      <c r="AE592" s="4"/>
      <c r="AF592" s="4"/>
      <c r="AG592" s="4"/>
      <c r="AH592" s="4"/>
      <c r="AI592" s="4"/>
      <c r="AJ592" s="4"/>
      <c r="AK592" s="4"/>
      <c r="BF592" s="1"/>
      <c r="BG592" s="1"/>
      <c r="BH592" s="1"/>
    </row>
    <row r="593" spans="20:60" ht="20.6" hidden="1" customHeight="1" x14ac:dyDescent="0.35">
      <c r="T593" s="4"/>
      <c r="Z593" s="4"/>
      <c r="AA593" s="4"/>
      <c r="AB593" s="4"/>
      <c r="AC593" s="4"/>
      <c r="AD593" s="4"/>
      <c r="AE593" s="4"/>
      <c r="AF593" s="4"/>
      <c r="AG593" s="4"/>
      <c r="AH593" s="4"/>
      <c r="AI593" s="4"/>
      <c r="AJ593" s="4"/>
      <c r="AK593" s="4"/>
      <c r="BF593" s="1"/>
      <c r="BG593" s="1"/>
      <c r="BH593" s="1"/>
    </row>
    <row r="594" spans="20:60" ht="20.6" hidden="1" customHeight="1" x14ac:dyDescent="0.35">
      <c r="T594" s="4"/>
      <c r="Z594" s="4"/>
      <c r="AA594" s="4"/>
      <c r="AB594" s="4"/>
      <c r="AC594" s="4"/>
      <c r="AD594" s="4"/>
      <c r="AE594" s="4"/>
      <c r="AF594" s="4"/>
      <c r="AG594" s="4"/>
      <c r="AH594" s="4"/>
      <c r="AI594" s="4"/>
      <c r="AJ594" s="4"/>
      <c r="AK594" s="4"/>
      <c r="BF594" s="1"/>
      <c r="BG594" s="1"/>
      <c r="BH594" s="1"/>
    </row>
    <row r="595" spans="20:60" ht="20.6" hidden="1" customHeight="1" x14ac:dyDescent="0.35">
      <c r="T595" s="4"/>
      <c r="Z595" s="4"/>
      <c r="AA595" s="4"/>
      <c r="AB595" s="4"/>
      <c r="AC595" s="4"/>
      <c r="AD595" s="4"/>
      <c r="AE595" s="4"/>
      <c r="AF595" s="4"/>
      <c r="AG595" s="4"/>
      <c r="AH595" s="4"/>
      <c r="AI595" s="4"/>
      <c r="AJ595" s="4"/>
      <c r="AK595" s="4"/>
      <c r="BF595" s="1"/>
      <c r="BG595" s="1"/>
      <c r="BH595" s="1"/>
    </row>
    <row r="596" spans="20:60" ht="20.6" hidden="1" customHeight="1" x14ac:dyDescent="0.35">
      <c r="T596" s="4"/>
      <c r="Z596" s="4"/>
      <c r="AA596" s="4"/>
      <c r="AB596" s="4"/>
      <c r="AC596" s="4"/>
      <c r="AD596" s="4"/>
      <c r="AE596" s="4"/>
      <c r="AF596" s="4"/>
      <c r="AG596" s="4"/>
      <c r="AH596" s="4"/>
      <c r="AI596" s="4"/>
      <c r="AJ596" s="4"/>
      <c r="AK596" s="4"/>
      <c r="BF596" s="1"/>
      <c r="BG596" s="1"/>
      <c r="BH596" s="1"/>
    </row>
    <row r="597" spans="20:60" ht="20.6" hidden="1" customHeight="1" x14ac:dyDescent="0.35">
      <c r="T597" s="4"/>
      <c r="Z597" s="4"/>
      <c r="AA597" s="4"/>
      <c r="AB597" s="4"/>
      <c r="AC597" s="4"/>
      <c r="AD597" s="4"/>
      <c r="AE597" s="4"/>
      <c r="AF597" s="4"/>
      <c r="AG597" s="4"/>
      <c r="AH597" s="4"/>
      <c r="AI597" s="4"/>
      <c r="AJ597" s="4"/>
      <c r="AK597" s="4"/>
      <c r="BF597" s="1"/>
      <c r="BG597" s="1"/>
      <c r="BH597" s="1"/>
    </row>
    <row r="598" spans="20:60" ht="20.6" hidden="1" customHeight="1" x14ac:dyDescent="0.35">
      <c r="BF598" s="1"/>
      <c r="BG598" s="1"/>
      <c r="BH598" s="1"/>
    </row>
    <row r="599" spans="20:60" ht="20.6" hidden="1" customHeight="1" x14ac:dyDescent="0.35">
      <c r="BF599" s="1"/>
      <c r="BG599" s="1"/>
      <c r="BH599" s="1"/>
    </row>
    <row r="600" spans="20:60" ht="20.6" hidden="1" customHeight="1" x14ac:dyDescent="0.35">
      <c r="BF600" s="1"/>
      <c r="BG600" s="1"/>
      <c r="BH600" s="1"/>
    </row>
    <row r="601" spans="20:60" ht="20.6" hidden="1" customHeight="1" x14ac:dyDescent="0.35">
      <c r="BF601" s="1"/>
      <c r="BG601" s="1"/>
      <c r="BH601" s="1"/>
    </row>
    <row r="602" spans="20:60" ht="20.6" hidden="1" customHeight="1" x14ac:dyDescent="0.35">
      <c r="BF602" s="1"/>
      <c r="BG602" s="1"/>
      <c r="BH602" s="1"/>
    </row>
    <row r="603" spans="20:60" ht="20.6" hidden="1" customHeight="1" x14ac:dyDescent="0.35">
      <c r="T603" s="4"/>
      <c r="Z603" s="4"/>
      <c r="AA603" s="4"/>
      <c r="AB603" s="4"/>
      <c r="AC603" s="4"/>
      <c r="AD603" s="4"/>
      <c r="AE603" s="4"/>
      <c r="AF603" s="4"/>
      <c r="AG603" s="4"/>
      <c r="AH603" s="4"/>
      <c r="AI603" s="4"/>
      <c r="AJ603" s="4"/>
      <c r="AK603" s="4"/>
      <c r="BF603" s="1"/>
      <c r="BG603" s="1"/>
      <c r="BH603" s="1"/>
    </row>
    <row r="604" spans="20:60" ht="20.6" hidden="1" customHeight="1" x14ac:dyDescent="0.35">
      <c r="T604" s="4"/>
      <c r="Z604" s="4"/>
      <c r="AA604" s="4"/>
      <c r="AB604" s="4"/>
      <c r="AC604" s="4"/>
      <c r="AD604" s="4"/>
      <c r="AE604" s="4"/>
      <c r="AF604" s="4"/>
      <c r="AG604" s="4"/>
      <c r="AH604" s="4"/>
      <c r="AI604" s="4"/>
      <c r="AJ604" s="4"/>
      <c r="AK604" s="4"/>
      <c r="BF604" s="1"/>
      <c r="BG604" s="1"/>
      <c r="BH604" s="1"/>
    </row>
    <row r="605" spans="20:60" ht="20.6" hidden="1" customHeight="1" x14ac:dyDescent="0.35">
      <c r="T605" s="4"/>
      <c r="Z605" s="4"/>
      <c r="AA605" s="4"/>
      <c r="AB605" s="4"/>
      <c r="AC605" s="4"/>
      <c r="AD605" s="4"/>
      <c r="AE605" s="4"/>
      <c r="AF605" s="4"/>
      <c r="AG605" s="4"/>
      <c r="AH605" s="4"/>
      <c r="AI605" s="4"/>
      <c r="AJ605" s="4"/>
      <c r="AK605" s="4"/>
      <c r="BF605" s="1"/>
      <c r="BG605" s="1"/>
      <c r="BH605" s="1"/>
    </row>
    <row r="606" spans="20:60" ht="20.6" hidden="1" customHeight="1" x14ac:dyDescent="0.35">
      <c r="T606" s="4"/>
      <c r="Z606" s="4"/>
      <c r="AA606" s="4"/>
      <c r="AB606" s="4"/>
      <c r="AC606" s="4"/>
      <c r="AD606" s="4"/>
      <c r="AE606" s="4"/>
      <c r="AF606" s="4"/>
      <c r="AG606" s="4"/>
      <c r="AH606" s="4"/>
      <c r="AI606" s="4"/>
      <c r="AJ606" s="4"/>
      <c r="AK606" s="4"/>
      <c r="BF606" s="1"/>
      <c r="BG606" s="1"/>
      <c r="BH606" s="1"/>
    </row>
    <row r="607" spans="20:60" ht="20.6" hidden="1" customHeight="1" x14ac:dyDescent="0.35">
      <c r="T607" s="4"/>
      <c r="Z607" s="4"/>
      <c r="AA607" s="4"/>
      <c r="AB607" s="4"/>
      <c r="AC607" s="4"/>
      <c r="AD607" s="4"/>
      <c r="AE607" s="4"/>
      <c r="AF607" s="4"/>
      <c r="AG607" s="4"/>
      <c r="AH607" s="4"/>
      <c r="AI607" s="4"/>
      <c r="AJ607" s="4"/>
      <c r="AK607" s="4"/>
      <c r="BF607" s="1"/>
      <c r="BG607" s="1"/>
      <c r="BH607" s="1"/>
    </row>
    <row r="608" spans="20:60" ht="20.6" hidden="1" customHeight="1" x14ac:dyDescent="0.35">
      <c r="T608" s="4"/>
      <c r="Z608" s="4"/>
      <c r="AA608" s="4"/>
      <c r="AB608" s="4"/>
      <c r="AC608" s="4"/>
      <c r="AD608" s="4"/>
      <c r="AE608" s="4"/>
      <c r="AF608" s="4"/>
      <c r="AG608" s="4"/>
      <c r="AH608" s="4"/>
      <c r="AI608" s="4"/>
      <c r="AJ608" s="4"/>
      <c r="AK608" s="4"/>
      <c r="BF608" s="1"/>
      <c r="BG608" s="1"/>
      <c r="BH608" s="1"/>
    </row>
    <row r="609" spans="20:60" ht="20.6" hidden="1" customHeight="1" x14ac:dyDescent="0.35">
      <c r="T609" s="4"/>
      <c r="Z609" s="4"/>
      <c r="AA609" s="4"/>
      <c r="AB609" s="4"/>
      <c r="AC609" s="4"/>
      <c r="AD609" s="4"/>
      <c r="AE609" s="4"/>
      <c r="AF609" s="4"/>
      <c r="AG609" s="4"/>
      <c r="AH609" s="4"/>
      <c r="AI609" s="4"/>
      <c r="AJ609" s="4"/>
      <c r="AK609" s="4"/>
      <c r="BF609" s="1"/>
      <c r="BG609" s="1"/>
      <c r="BH609" s="1"/>
    </row>
    <row r="610" spans="20:60" ht="20.6" hidden="1" customHeight="1" x14ac:dyDescent="0.35">
      <c r="T610" s="4"/>
      <c r="Z610" s="4"/>
      <c r="AA610" s="4"/>
      <c r="AB610" s="4"/>
      <c r="AC610" s="4"/>
      <c r="AD610" s="4"/>
      <c r="AE610" s="4"/>
      <c r="AF610" s="4"/>
      <c r="AG610" s="4"/>
      <c r="AH610" s="4"/>
      <c r="AI610" s="4"/>
      <c r="AJ610" s="4"/>
      <c r="AK610" s="4"/>
      <c r="BF610" s="1"/>
      <c r="BG610" s="1"/>
      <c r="BH610" s="1"/>
    </row>
    <row r="611" spans="20:60" ht="20.6" hidden="1" customHeight="1" x14ac:dyDescent="0.35">
      <c r="T611" s="4"/>
      <c r="Z611" s="4"/>
      <c r="AA611" s="4"/>
      <c r="AB611" s="4"/>
      <c r="AC611" s="4"/>
      <c r="AD611" s="4"/>
      <c r="AE611" s="4"/>
      <c r="AF611" s="4"/>
      <c r="AG611" s="4"/>
      <c r="AH611" s="4"/>
      <c r="AI611" s="4"/>
      <c r="AJ611" s="4"/>
      <c r="AK611" s="4"/>
      <c r="BF611" s="1"/>
      <c r="BG611" s="1"/>
      <c r="BH611" s="1"/>
    </row>
    <row r="612" spans="20:60" ht="20.6" hidden="1" customHeight="1" x14ac:dyDescent="0.35">
      <c r="T612" s="4"/>
      <c r="Z612" s="4"/>
      <c r="AA612" s="4"/>
      <c r="AB612" s="4"/>
      <c r="AC612" s="4"/>
      <c r="AD612" s="4"/>
      <c r="AE612" s="4"/>
      <c r="AF612" s="4"/>
      <c r="AG612" s="4"/>
      <c r="AH612" s="4"/>
      <c r="AI612" s="4"/>
      <c r="AJ612" s="4"/>
      <c r="AK612" s="4"/>
      <c r="BF612" s="1"/>
      <c r="BG612" s="1"/>
      <c r="BH612" s="1"/>
    </row>
    <row r="613" spans="20:60" ht="20.6" hidden="1" customHeight="1" x14ac:dyDescent="0.35">
      <c r="T613" s="4"/>
      <c r="Z613" s="4"/>
      <c r="AA613" s="4"/>
      <c r="AB613" s="4"/>
      <c r="AC613" s="4"/>
      <c r="AD613" s="4"/>
      <c r="AE613" s="4"/>
      <c r="AF613" s="4"/>
      <c r="AG613" s="4"/>
      <c r="AH613" s="4"/>
      <c r="AI613" s="4"/>
      <c r="AJ613" s="4"/>
      <c r="AK613" s="4"/>
      <c r="BF613" s="1"/>
      <c r="BG613" s="1"/>
      <c r="BH613" s="1"/>
    </row>
    <row r="614" spans="20:60" ht="20.6" hidden="1" customHeight="1" x14ac:dyDescent="0.35">
      <c r="T614" s="4"/>
      <c r="Z614" s="4"/>
      <c r="AA614" s="4"/>
      <c r="AB614" s="4"/>
      <c r="AC614" s="4"/>
      <c r="AD614" s="4"/>
      <c r="AE614" s="4"/>
      <c r="AF614" s="4"/>
      <c r="AG614" s="4"/>
      <c r="AH614" s="4"/>
      <c r="AI614" s="4"/>
      <c r="AJ614" s="4"/>
      <c r="AK614" s="4"/>
      <c r="BF614" s="1"/>
      <c r="BG614" s="1"/>
      <c r="BH614" s="1"/>
    </row>
    <row r="615" spans="20:60" ht="20.6" hidden="1" customHeight="1" x14ac:dyDescent="0.35">
      <c r="T615" s="4"/>
      <c r="Z615" s="4"/>
      <c r="AA615" s="4"/>
      <c r="AB615" s="4"/>
      <c r="AC615" s="4"/>
      <c r="AD615" s="4"/>
      <c r="AE615" s="4"/>
      <c r="AF615" s="4"/>
      <c r="AG615" s="4"/>
      <c r="AH615" s="4"/>
      <c r="AI615" s="4"/>
      <c r="AJ615" s="4"/>
      <c r="AK615" s="4"/>
      <c r="BF615" s="1"/>
      <c r="BG615" s="1"/>
      <c r="BH615" s="1"/>
    </row>
    <row r="616" spans="20:60" ht="20.6" hidden="1" customHeight="1" x14ac:dyDescent="0.35">
      <c r="BF616" s="1"/>
      <c r="BG616" s="1"/>
      <c r="BH616" s="1"/>
    </row>
    <row r="617" spans="20:60" ht="20.6" hidden="1" customHeight="1" x14ac:dyDescent="0.35">
      <c r="BF617" s="1"/>
      <c r="BG617" s="1"/>
      <c r="BH617" s="1"/>
    </row>
    <row r="618" spans="20:60" ht="20.6" hidden="1" customHeight="1" x14ac:dyDescent="0.35">
      <c r="BF618" s="1"/>
      <c r="BG618" s="1"/>
      <c r="BH618" s="1"/>
    </row>
    <row r="619" spans="20:60" ht="20.6" hidden="1" customHeight="1" x14ac:dyDescent="0.35">
      <c r="BF619" s="1"/>
      <c r="BG619" s="1"/>
      <c r="BH619" s="1"/>
    </row>
    <row r="620" spans="20:60" ht="20.6" hidden="1" customHeight="1" x14ac:dyDescent="0.35">
      <c r="BF620" s="1"/>
      <c r="BG620" s="1"/>
      <c r="BH620" s="1"/>
    </row>
    <row r="621" spans="20:60" ht="20.6" hidden="1" customHeight="1" x14ac:dyDescent="0.35">
      <c r="T621" s="4"/>
      <c r="Z621" s="4"/>
      <c r="AA621" s="4"/>
      <c r="AB621" s="4"/>
      <c r="AC621" s="4"/>
      <c r="AD621" s="4"/>
      <c r="AE621" s="4"/>
      <c r="AF621" s="4"/>
      <c r="AG621" s="4"/>
      <c r="AH621" s="4"/>
      <c r="AI621" s="4"/>
      <c r="AJ621" s="4"/>
      <c r="AK621" s="4"/>
      <c r="BF621" s="1"/>
      <c r="BG621" s="1"/>
      <c r="BH621" s="1"/>
    </row>
    <row r="622" spans="20:60" ht="20.6" hidden="1" customHeight="1" x14ac:dyDescent="0.35">
      <c r="T622" s="4"/>
      <c r="Z622" s="4"/>
      <c r="AA622" s="4"/>
      <c r="AB622" s="4"/>
      <c r="AC622" s="4"/>
      <c r="AD622" s="4"/>
      <c r="AE622" s="4"/>
      <c r="AF622" s="4"/>
      <c r="AG622" s="4"/>
      <c r="AH622" s="4"/>
      <c r="AI622" s="4"/>
      <c r="AJ622" s="4"/>
      <c r="AK622" s="4"/>
      <c r="BF622" s="1"/>
      <c r="BG622" s="1"/>
      <c r="BH622" s="1"/>
    </row>
    <row r="623" spans="20:60" ht="20.6" hidden="1" customHeight="1" x14ac:dyDescent="0.35">
      <c r="T623" s="4"/>
      <c r="Z623" s="4"/>
      <c r="AA623" s="4"/>
      <c r="AB623" s="4"/>
      <c r="AC623" s="4"/>
      <c r="AD623" s="4"/>
      <c r="AE623" s="4"/>
      <c r="AF623" s="4"/>
      <c r="AG623" s="4"/>
      <c r="AH623" s="4"/>
      <c r="AI623" s="4"/>
      <c r="AJ623" s="4"/>
      <c r="AK623" s="4"/>
      <c r="BF623" s="1"/>
      <c r="BG623" s="1"/>
      <c r="BH623" s="1"/>
    </row>
    <row r="624" spans="20:60" ht="20.6" hidden="1" customHeight="1" x14ac:dyDescent="0.35">
      <c r="T624" s="4"/>
      <c r="Z624" s="4"/>
      <c r="AA624" s="4"/>
      <c r="AB624" s="4"/>
      <c r="AC624" s="4"/>
      <c r="AD624" s="4"/>
      <c r="AE624" s="4"/>
      <c r="AF624" s="4"/>
      <c r="AG624" s="4"/>
      <c r="AH624" s="4"/>
      <c r="AI624" s="4"/>
      <c r="AJ624" s="4"/>
      <c r="AK624" s="4"/>
      <c r="BF624" s="1"/>
      <c r="BG624" s="1"/>
      <c r="BH624" s="1"/>
    </row>
    <row r="625" spans="20:60" ht="20.6" hidden="1" customHeight="1" x14ac:dyDescent="0.35">
      <c r="T625" s="4"/>
      <c r="Z625" s="4"/>
      <c r="AA625" s="4"/>
      <c r="AB625" s="4"/>
      <c r="AC625" s="4"/>
      <c r="AD625" s="4"/>
      <c r="AE625" s="4"/>
      <c r="AF625" s="4"/>
      <c r="AG625" s="4"/>
      <c r="AH625" s="4"/>
      <c r="AI625" s="4"/>
      <c r="AJ625" s="4"/>
      <c r="AK625" s="4"/>
      <c r="BF625" s="1"/>
      <c r="BG625" s="1"/>
      <c r="BH625" s="1"/>
    </row>
    <row r="626" spans="20:60" ht="20.6" hidden="1" customHeight="1" x14ac:dyDescent="0.35">
      <c r="T626" s="4"/>
      <c r="Z626" s="4"/>
      <c r="AA626" s="4"/>
      <c r="AB626" s="4"/>
      <c r="AC626" s="4"/>
      <c r="AD626" s="4"/>
      <c r="AE626" s="4"/>
      <c r="AF626" s="4"/>
      <c r="AG626" s="4"/>
      <c r="AH626" s="4"/>
      <c r="AI626" s="4"/>
      <c r="AJ626" s="4"/>
      <c r="AK626" s="4"/>
    </row>
    <row r="627" spans="20:60" ht="20.6" hidden="1" customHeight="1" x14ac:dyDescent="0.35">
      <c r="T627" s="4"/>
      <c r="Z627" s="4"/>
      <c r="AA627" s="4"/>
      <c r="AB627" s="4"/>
      <c r="AC627" s="4"/>
      <c r="AD627" s="4"/>
      <c r="AE627" s="4"/>
      <c r="AF627" s="4"/>
      <c r="AG627" s="4"/>
      <c r="AH627" s="4"/>
      <c r="AI627" s="4"/>
      <c r="AJ627" s="4"/>
      <c r="AK627" s="4"/>
    </row>
    <row r="628" spans="20:60" ht="20.6" hidden="1" customHeight="1" x14ac:dyDescent="0.35">
      <c r="T628" s="4"/>
      <c r="Z628" s="4"/>
      <c r="AA628" s="4"/>
      <c r="AB628" s="4"/>
      <c r="AC628" s="4"/>
      <c r="AD628" s="4"/>
      <c r="AE628" s="4"/>
      <c r="AF628" s="4"/>
      <c r="AG628" s="4"/>
      <c r="AH628" s="4"/>
      <c r="AI628" s="4"/>
      <c r="AJ628" s="4"/>
      <c r="AK628" s="4"/>
    </row>
    <row r="629" spans="20:60" ht="20.6" hidden="1" customHeight="1" x14ac:dyDescent="0.35">
      <c r="T629" s="4"/>
      <c r="Z629" s="4"/>
      <c r="AA629" s="4"/>
      <c r="AB629" s="4"/>
      <c r="AC629" s="4"/>
      <c r="AD629" s="4"/>
      <c r="AE629" s="4"/>
      <c r="AF629" s="4"/>
      <c r="AG629" s="4"/>
      <c r="AH629" s="4"/>
      <c r="AI629" s="4"/>
      <c r="AJ629" s="4"/>
      <c r="AK629" s="4"/>
    </row>
    <row r="630" spans="20:60" ht="20.6" hidden="1" customHeight="1" x14ac:dyDescent="0.35">
      <c r="T630" s="4"/>
      <c r="Z630" s="4"/>
      <c r="AA630" s="4"/>
      <c r="AB630" s="4"/>
      <c r="AC630" s="4"/>
      <c r="AD630" s="4"/>
      <c r="AE630" s="4"/>
      <c r="AF630" s="4"/>
      <c r="AG630" s="4"/>
      <c r="AH630" s="4"/>
      <c r="AI630" s="4"/>
      <c r="AJ630" s="4"/>
      <c r="AK630" s="4"/>
    </row>
    <row r="631" spans="20:60" ht="20.6" hidden="1" customHeight="1" x14ac:dyDescent="0.35">
      <c r="T631" s="4"/>
      <c r="Z631" s="4"/>
      <c r="AA631" s="4"/>
      <c r="AB631" s="4"/>
      <c r="AC631" s="4"/>
      <c r="AD631" s="4"/>
      <c r="AE631" s="4"/>
      <c r="AF631" s="4"/>
      <c r="AG631" s="4"/>
      <c r="AH631" s="4"/>
      <c r="AI631" s="4"/>
      <c r="AJ631" s="4"/>
      <c r="AK631" s="4"/>
    </row>
  </sheetData>
  <sheetProtection algorithmName="SHA-512" hashValue="nhYRDsLxWgoMkoBQvocLXvynVnWb+uQatFi6a1yyHbmormnCdJU5YIRX+YmVj9ZKQ3nX0pVlEFBc2zOXQoXGZw==" saltValue="BqPQHhwaFSDnQKMd23Wp0g==" spinCount="100000" sheet="1" selectLockedCells="1"/>
  <mergeCells count="35">
    <mergeCell ref="J3:R4"/>
    <mergeCell ref="D2:G2"/>
    <mergeCell ref="C4:H5"/>
    <mergeCell ref="C6:D6"/>
    <mergeCell ref="F6:F7"/>
    <mergeCell ref="G6:G7"/>
    <mergeCell ref="H6:H7"/>
    <mergeCell ref="N6:Q6"/>
    <mergeCell ref="B3:H3"/>
    <mergeCell ref="B7:B11"/>
    <mergeCell ref="J8:M8"/>
    <mergeCell ref="J9:M9"/>
    <mergeCell ref="Z10:AC10"/>
    <mergeCell ref="J10:L10"/>
    <mergeCell ref="L11:M11"/>
    <mergeCell ref="L23:M23"/>
    <mergeCell ref="C12:H12"/>
    <mergeCell ref="L12:M12"/>
    <mergeCell ref="Z11:AC11"/>
    <mergeCell ref="C17:H18"/>
    <mergeCell ref="C13:H14"/>
    <mergeCell ref="C15:H16"/>
    <mergeCell ref="L15:M15"/>
    <mergeCell ref="L16:M16"/>
    <mergeCell ref="L13:M13"/>
    <mergeCell ref="L14:M14"/>
    <mergeCell ref="L17:M17"/>
    <mergeCell ref="L18:M18"/>
    <mergeCell ref="J31:M31"/>
    <mergeCell ref="L19:M19"/>
    <mergeCell ref="L20:M20"/>
    <mergeCell ref="L21:M21"/>
    <mergeCell ref="L22:M22"/>
    <mergeCell ref="L24:M24"/>
    <mergeCell ref="L25:M25"/>
  </mergeCells>
  <conditionalFormatting sqref="H8:H11">
    <cfRule type="containsText" dxfId="29" priority="11" operator="containsText" text="Strength">
      <formula>NOT(ISERROR(SEARCH("Strength",H8)))</formula>
    </cfRule>
    <cfRule type="containsText" dxfId="28" priority="12" operator="containsText" text="Weakness">
      <formula>NOT(ISERROR(SEARCH("Weakness",H8)))</formula>
    </cfRule>
  </conditionalFormatting>
  <conditionalFormatting sqref="G8:G11">
    <cfRule type="containsText" dxfId="27" priority="13" operator="containsText" text="Strength">
      <formula>NOT(ISERROR(SEARCH("Strength",G8)))</formula>
    </cfRule>
    <cfRule type="containsText" dxfId="26" priority="14" operator="containsText" text="Weakness">
      <formula>NOT(ISERROR(SEARCH("Weakness",G8)))</formula>
    </cfRule>
  </conditionalFormatting>
  <conditionalFormatting sqref="D8:D11">
    <cfRule type="cellIs" dxfId="25" priority="9" operator="lessThan">
      <formula>90</formula>
    </cfRule>
    <cfRule type="cellIs" dxfId="24" priority="10" operator="greaterThanOrEqual">
      <formula>90</formula>
    </cfRule>
  </conditionalFormatting>
  <conditionalFormatting sqref="K11:K25">
    <cfRule type="cellIs" dxfId="23" priority="3" operator="between">
      <formula>90</formula>
      <formula>160</formula>
    </cfRule>
    <cfRule type="cellIs" dxfId="22" priority="4" operator="between">
      <formula>40</formula>
      <formula>89</formula>
    </cfRule>
  </conditionalFormatting>
  <conditionalFormatting sqref="J11:J25">
    <cfRule type="cellIs" dxfId="21" priority="1" operator="lessThan">
      <formula>90</formula>
    </cfRule>
    <cfRule type="cellIs" dxfId="20" priority="2" operator="greaterThanOrEqual">
      <formula>90</formula>
    </cfRule>
  </conditionalFormatting>
  <pageMargins left="0.2" right="0.2" top="0.25" bottom="0.25" header="0.05" footer="0.05"/>
  <pageSetup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DE57-0FF5-495D-84B3-CFDCF383F96C}">
  <sheetPr codeName="Sheet4">
    <tabColor rgb="FFFFFFCC"/>
  </sheetPr>
  <dimension ref="A1:FJ631"/>
  <sheetViews>
    <sheetView showRowColHeaders="0" zoomScale="70" zoomScaleNormal="70" workbookViewId="0">
      <selection activeCell="D8" sqref="D8"/>
    </sheetView>
  </sheetViews>
  <sheetFormatPr defaultColWidth="0" defaultRowHeight="0" customHeight="1" zeroHeight="1" x14ac:dyDescent="0.35"/>
  <cols>
    <col min="1" max="1" width="6.765625" style="1" customWidth="1"/>
    <col min="2" max="2" width="1.765625" style="2" customWidth="1"/>
    <col min="3" max="3" width="14.23046875" style="1" customWidth="1"/>
    <col min="4" max="4" width="11.53515625" style="1" customWidth="1"/>
    <col min="5" max="5" width="16" style="1" customWidth="1"/>
    <col min="6" max="6" width="18.23046875" style="1" customWidth="1"/>
    <col min="7" max="7" width="11.23046875" style="1" customWidth="1"/>
    <col min="8" max="8" width="10.765625" style="1" customWidth="1"/>
    <col min="9" max="9" width="8.23046875" style="1" customWidth="1"/>
    <col min="10" max="10" width="6.765625" style="2" customWidth="1"/>
    <col min="11" max="11" width="5.4609375" style="2" customWidth="1"/>
    <col min="12" max="12" width="14.23046875" style="2" customWidth="1"/>
    <col min="13" max="13" width="14.53515625" style="2" customWidth="1"/>
    <col min="14" max="14" width="12.4609375" style="2" customWidth="1"/>
    <col min="15" max="15" width="14.765625" style="2" customWidth="1"/>
    <col min="16" max="17" width="12.4609375" style="2" customWidth="1"/>
    <col min="18" max="18" width="3.23046875" style="2" customWidth="1"/>
    <col min="19" max="19" width="7.765625" style="2" customWidth="1"/>
    <col min="20" max="20" width="6" style="2" customWidth="1"/>
    <col min="21" max="21" width="6" style="6" customWidth="1"/>
    <col min="22" max="23" width="6" style="8" customWidth="1"/>
    <col min="24" max="29" width="6" style="2" customWidth="1"/>
    <col min="30" max="35" width="6" style="1" customWidth="1"/>
    <col min="36" max="53" width="8.765625" style="1" hidden="1" customWidth="1"/>
    <col min="54" max="56" width="14.765625" style="1" hidden="1" customWidth="1"/>
    <col min="57" max="57" width="4.23046875" style="1" hidden="1" customWidth="1"/>
    <col min="58" max="60" width="14.765625" style="80" hidden="1" customWidth="1"/>
    <col min="61" max="166" width="0" style="1" hidden="1" customWidth="1"/>
    <col min="167" max="16384" width="8.765625" style="1" hidden="1"/>
  </cols>
  <sheetData>
    <row r="1" spans="2:166" ht="31.75" customHeight="1" thickBot="1" x14ac:dyDescent="0.35">
      <c r="B1" s="1"/>
      <c r="T1" s="1"/>
      <c r="U1" s="1"/>
      <c r="V1" s="1"/>
      <c r="W1" s="1"/>
      <c r="X1" s="1"/>
      <c r="Y1" s="1"/>
      <c r="Z1" s="1"/>
      <c r="AA1" s="1"/>
      <c r="AB1" s="1"/>
      <c r="AC1" s="1"/>
      <c r="BF1" s="1"/>
      <c r="BG1" s="1"/>
      <c r="BH1" s="1"/>
    </row>
    <row r="2" spans="2:166" s="2" customFormat="1" ht="35.15" customHeight="1" thickBot="1" x14ac:dyDescent="0.45">
      <c r="D2" s="186" t="s">
        <v>4</v>
      </c>
      <c r="E2" s="186"/>
      <c r="F2" s="186"/>
      <c r="G2" s="186"/>
      <c r="I2" s="1"/>
      <c r="J2" s="242" t="s">
        <v>75</v>
      </c>
      <c r="K2" s="243"/>
      <c r="L2" s="243"/>
      <c r="M2" s="243"/>
      <c r="N2" s="243"/>
      <c r="O2" s="243"/>
      <c r="P2" s="243"/>
      <c r="Q2" s="243"/>
      <c r="R2" s="244"/>
      <c r="S2" s="1"/>
      <c r="T2" s="55"/>
      <c r="U2" s="56"/>
      <c r="V2" s="55"/>
      <c r="W2" s="55"/>
      <c r="X2" s="55"/>
      <c r="Y2" s="55"/>
      <c r="Z2" s="55"/>
      <c r="AB2" s="55"/>
      <c r="AC2" s="56"/>
      <c r="AD2" s="55"/>
      <c r="AE2" s="55"/>
      <c r="AF2" s="55"/>
      <c r="AG2" s="55"/>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45">
      <c r="B3" s="231" t="s">
        <v>73</v>
      </c>
      <c r="C3" s="232"/>
      <c r="D3" s="232"/>
      <c r="E3" s="232"/>
      <c r="F3" s="232"/>
      <c r="G3" s="232"/>
      <c r="H3" s="233"/>
      <c r="I3" s="4"/>
      <c r="J3" s="5"/>
      <c r="N3" s="218" t="s">
        <v>72</v>
      </c>
      <c r="O3" s="219"/>
      <c r="P3" s="219"/>
      <c r="Q3" s="220"/>
      <c r="R3" s="15"/>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6" customHeight="1" x14ac:dyDescent="0.35">
      <c r="B4" s="5"/>
      <c r="C4" s="249" t="s">
        <v>71</v>
      </c>
      <c r="D4" s="249"/>
      <c r="E4" s="249"/>
      <c r="F4" s="249"/>
      <c r="G4" s="249"/>
      <c r="H4" s="250"/>
      <c r="I4" s="4"/>
      <c r="J4" s="18"/>
      <c r="K4" s="19"/>
      <c r="L4" s="20"/>
      <c r="M4" s="19"/>
      <c r="N4" s="21" t="s">
        <v>43</v>
      </c>
      <c r="O4" s="22" t="s">
        <v>44</v>
      </c>
      <c r="P4" s="22" t="s">
        <v>45</v>
      </c>
      <c r="Q4" s="23" t="s">
        <v>46</v>
      </c>
      <c r="R4" s="15"/>
      <c r="BF4" s="1"/>
      <c r="BG4" s="1"/>
      <c r="BH4" s="1"/>
    </row>
    <row r="5" spans="2:166" ht="20.6" customHeight="1" thickBot="1" x14ac:dyDescent="0.45">
      <c r="B5" s="5"/>
      <c r="C5" s="251"/>
      <c r="D5" s="251"/>
      <c r="E5" s="251"/>
      <c r="F5" s="251"/>
      <c r="G5" s="251"/>
      <c r="H5" s="252"/>
      <c r="I5" s="4"/>
      <c r="J5" s="245" t="s">
        <v>196</v>
      </c>
      <c r="K5" s="246"/>
      <c r="L5" s="247"/>
      <c r="M5" s="248"/>
      <c r="N5" s="157">
        <f>D8</f>
        <v>0</v>
      </c>
      <c r="O5" s="158">
        <f>D9</f>
        <v>0</v>
      </c>
      <c r="P5" s="158">
        <f>D10</f>
        <v>0</v>
      </c>
      <c r="Q5" s="159">
        <f>D11</f>
        <v>0</v>
      </c>
      <c r="R5" s="15"/>
      <c r="BB5" s="88" t="s">
        <v>67</v>
      </c>
      <c r="BC5" s="89"/>
      <c r="BD5" s="89"/>
      <c r="BE5" s="89"/>
      <c r="BF5" s="89"/>
      <c r="BG5" s="89"/>
      <c r="BH5" s="90"/>
    </row>
    <row r="6" spans="2:166" ht="28.2" customHeight="1" x14ac:dyDescent="0.35">
      <c r="B6" s="5"/>
      <c r="C6" s="234" t="s">
        <v>34</v>
      </c>
      <c r="D6" s="235"/>
      <c r="E6" s="14" t="s">
        <v>51</v>
      </c>
      <c r="F6" s="236" t="s">
        <v>35</v>
      </c>
      <c r="G6" s="214" t="s">
        <v>36</v>
      </c>
      <c r="H6" s="238" t="s">
        <v>37</v>
      </c>
      <c r="I6" s="4"/>
      <c r="J6" s="193" t="s">
        <v>32</v>
      </c>
      <c r="K6" s="194"/>
      <c r="L6" s="194"/>
      <c r="M6" s="12"/>
      <c r="N6" s="10"/>
      <c r="O6" s="10"/>
      <c r="P6" s="10"/>
      <c r="Q6" s="30"/>
      <c r="R6" s="13"/>
      <c r="V6" s="7"/>
      <c r="BB6" s="81" t="s">
        <v>38</v>
      </c>
      <c r="BC6" s="82"/>
      <c r="BD6" s="82"/>
      <c r="BE6" s="82"/>
      <c r="BF6" s="82" t="s">
        <v>38</v>
      </c>
      <c r="BG6" s="82"/>
      <c r="BH6" s="83"/>
    </row>
    <row r="7" spans="2:166" ht="27" customHeight="1" x14ac:dyDescent="0.35">
      <c r="B7" s="204"/>
      <c r="C7" s="24" t="s">
        <v>39</v>
      </c>
      <c r="D7" s="91" t="s">
        <v>40</v>
      </c>
      <c r="E7" s="17" t="str">
        <f>IF(D8&gt;0,(AVERAGE(D8:D11)),"")</f>
        <v/>
      </c>
      <c r="F7" s="237"/>
      <c r="G7" s="215"/>
      <c r="H7" s="239"/>
      <c r="I7" s="4"/>
      <c r="J7" s="46"/>
      <c r="K7" s="67" t="str">
        <f>V!C33</f>
        <v>WR</v>
      </c>
      <c r="L7" s="240" t="str">
        <f>V!B33</f>
        <v>Word Reading</v>
      </c>
      <c r="M7" s="241"/>
      <c r="N7" s="63" t="str">
        <f>IF(ISBLANK($J7),"",IF(AND($J7&lt;86,N$5&lt;86),"Consistent",IF(AND(ABS(N$5-$J7)&gt;V!F33,$J7&lt;86),"Discrepant","")))</f>
        <v/>
      </c>
      <c r="O7" s="63" t="str">
        <f>IF(ISBLANK($J7),"",IF(AND($J7&lt;86,O$5&lt;86),"Consistent",IF(AND(ABS(O$5-$J7)&gt;V!G33,$J7&lt;86),"Discrepant","")))</f>
        <v/>
      </c>
      <c r="P7" s="63" t="str">
        <f>IF(ISBLANK($J7),"",IF(AND($J7&lt;86,P$5&lt;86),"Consistent",IF(AND(ABS(P$5-$J7)&gt;V!H33,$J7&lt;86),"Discrepant","")))</f>
        <v/>
      </c>
      <c r="Q7" s="63" t="str">
        <f>IF(ISBLANK($J7),"",IF(AND($J7&lt;86,Q$5&lt;86),"Consistent",IF(AND(ABS(Q$5-$J7)&gt;V!I33,$J7&lt;86),"Discrepant","")))</f>
        <v/>
      </c>
      <c r="R7" s="35" t="str">
        <f t="shared" ref="R7:R28" si="0">IF(J7&gt;1,(RANK(J7,J$7:J$29,1)),"")</f>
        <v/>
      </c>
      <c r="V7" s="7"/>
      <c r="BB7" s="81" t="s">
        <v>58</v>
      </c>
      <c r="BC7" s="82" t="s">
        <v>41</v>
      </c>
      <c r="BD7" s="82"/>
      <c r="BE7" s="82"/>
      <c r="BF7" s="82" t="str">
        <f>BB7</f>
        <v>Ages 5-18</v>
      </c>
      <c r="BG7" s="82" t="s">
        <v>41</v>
      </c>
      <c r="BH7" s="83" t="s">
        <v>42</v>
      </c>
    </row>
    <row r="8" spans="2:166" ht="20.6" customHeight="1" x14ac:dyDescent="0.35">
      <c r="B8" s="204"/>
      <c r="C8" s="270" t="s">
        <v>43</v>
      </c>
      <c r="D8" s="44"/>
      <c r="E8" s="25" t="str">
        <f>IF(D8&gt;0,(D8-E$7),"")</f>
        <v/>
      </c>
      <c r="F8" s="26" t="str">
        <f>IFERROR((IF((E8^2^0.5)&gt;BC8,"yes","no")),"")</f>
        <v/>
      </c>
      <c r="G8" s="27" t="str">
        <f>IF(AND(D8&gt;109,E8&gt;0,F8="yes"),"Strength","")</f>
        <v/>
      </c>
      <c r="H8" s="28" t="str">
        <f>IF(AND(D8&lt;E$7,D8&lt;90,F8="yes"),"Weakness","")</f>
        <v/>
      </c>
      <c r="I8" s="4"/>
      <c r="J8" s="46"/>
      <c r="K8" s="67" t="str">
        <f>V!C34</f>
        <v>RC</v>
      </c>
      <c r="L8" s="240" t="str">
        <f>V!B34</f>
        <v>Reading Comprehension</v>
      </c>
      <c r="M8" s="241"/>
      <c r="N8" s="63" t="str">
        <f>IF(ISBLANK($J8),"",IF(AND($J8&lt;86,N$5&lt;86),"Consistent",IF(AND(ABS(N$5-$J8)&gt;V!F34,$J8&lt;86),"Discrepant","")))</f>
        <v/>
      </c>
      <c r="O8" s="63" t="str">
        <f>IF(ISBLANK($J8),"",IF(AND($J8&lt;86,O$5&lt;86),"Consistent",IF(AND(ABS(O$5-$J8)&gt;V!G34,$J8&lt;86),"Discrepant","")))</f>
        <v/>
      </c>
      <c r="P8" s="63" t="str">
        <f>IF(ISBLANK($J8),"",IF(AND($J8&lt;86,P$5&lt;86),"Consistent",IF(AND(ABS(P$5-$J8)&gt;V!H34,$J8&lt;86),"Discrepant","")))</f>
        <v/>
      </c>
      <c r="Q8" s="63" t="str">
        <f>IF(ISBLANK($J8),"",IF(AND($J8&lt;86,Q$5&lt;86),"Consistent",IF(AND(ABS(Q$5-$J8)&gt;V!I34,$J8&lt;86),"Discrepant","")))</f>
        <v/>
      </c>
      <c r="R8" s="35" t="str">
        <f t="shared" si="0"/>
        <v/>
      </c>
      <c r="V8" s="7"/>
      <c r="AE8" s="2"/>
      <c r="BB8" s="81" t="s">
        <v>43</v>
      </c>
      <c r="BC8" s="82">
        <f>BC26</f>
        <v>9.4</v>
      </c>
      <c r="BD8" s="82"/>
      <c r="BE8" s="82"/>
      <c r="BF8" s="82" t="s">
        <v>43</v>
      </c>
      <c r="BG8" s="82">
        <f>BG26</f>
        <v>10.7</v>
      </c>
      <c r="BH8" s="83"/>
    </row>
    <row r="9" spans="2:166" ht="20.6" customHeight="1" x14ac:dyDescent="0.4">
      <c r="B9" s="204"/>
      <c r="C9" s="270" t="s">
        <v>44</v>
      </c>
      <c r="D9" s="44"/>
      <c r="E9" s="25" t="str">
        <f>IF(D9&gt;0,(D9-E$7),"")</f>
        <v/>
      </c>
      <c r="F9" s="26" t="str">
        <f>IFERROR((IF((E9^2^0.5)&gt;BC9,"yes","no")),"")</f>
        <v/>
      </c>
      <c r="G9" s="27" t="str">
        <f>IF(AND(D9&gt;109,E9&gt;0,F9="yes"),"Strength","")</f>
        <v/>
      </c>
      <c r="H9" s="28" t="str">
        <f>IF(AND(D9&lt;E$7,D9&lt;90,F9="yes"),"Weakness","")</f>
        <v/>
      </c>
      <c r="I9" s="4"/>
      <c r="J9" s="46"/>
      <c r="K9" s="67" t="str">
        <f>V!C35</f>
        <v>PD</v>
      </c>
      <c r="L9" s="240" t="str">
        <f>V!B35</f>
        <v>Pseudoword Decoding</v>
      </c>
      <c r="M9" s="241"/>
      <c r="N9" s="63" t="str">
        <f>IF(ISBLANK($J9),"",IF(AND($J9&lt;86,N$5&lt;86),"Consistent",IF(AND(ABS(N$5-$J9)&gt;V!F35,$J9&lt;86),"Discrepant","")))</f>
        <v/>
      </c>
      <c r="O9" s="63" t="str">
        <f>IF(ISBLANK($J9),"",IF(AND($J9&lt;86,O$5&lt;86),"Consistent",IF(AND(ABS(O$5-$J9)&gt;V!G35,$J9&lt;86),"Discrepant","")))</f>
        <v/>
      </c>
      <c r="P9" s="63" t="str">
        <f>IF(ISBLANK($J9),"",IF(AND($J9&lt;86,P$5&lt;86),"Consistent",IF(AND(ABS(P$5-$J9)&gt;V!H35,$J9&lt;86),"Discrepant","")))</f>
        <v/>
      </c>
      <c r="Q9" s="63" t="str">
        <f>IF(ISBLANK($J9),"",IF(AND($J9&lt;86,Q$5&lt;86),"Consistent",IF(AND(ABS(Q$5-$J9)&gt;V!I35,$J9&lt;86),"Discrepant","")))</f>
        <v/>
      </c>
      <c r="R9" s="35" t="str">
        <f t="shared" si="0"/>
        <v/>
      </c>
      <c r="V9" s="7"/>
      <c r="W9" s="3"/>
      <c r="X9" s="4"/>
      <c r="Z9" s="221" t="s">
        <v>56</v>
      </c>
      <c r="AA9" s="221"/>
      <c r="AB9" s="221"/>
      <c r="AC9" s="221"/>
      <c r="AD9" s="2"/>
      <c r="BB9" s="81" t="s">
        <v>44</v>
      </c>
      <c r="BC9" s="82">
        <f t="shared" ref="BC9:BC11" si="1">BC27</f>
        <v>8.8000000000000007</v>
      </c>
      <c r="BD9" s="82"/>
      <c r="BE9" s="82"/>
      <c r="BF9" s="82" t="s">
        <v>44</v>
      </c>
      <c r="BG9" s="82">
        <f t="shared" ref="BG9:BG11" si="2">BG27</f>
        <v>9.6</v>
      </c>
      <c r="BH9" s="83"/>
    </row>
    <row r="10" spans="2:166" ht="20.6" customHeight="1" x14ac:dyDescent="0.4">
      <c r="B10" s="204"/>
      <c r="C10" s="270" t="s">
        <v>45</v>
      </c>
      <c r="D10" s="44"/>
      <c r="E10" s="25" t="str">
        <f>IF(D10&gt;0,(D10-E$7),"")</f>
        <v/>
      </c>
      <c r="F10" s="26" t="str">
        <f>IFERROR((IF((E10^2^0.5)&gt;BC10,"yes","no")),"")</f>
        <v/>
      </c>
      <c r="G10" s="27" t="str">
        <f>IF(AND(D10&gt;109,E10&gt;0,F10="yes"),"Strength","")</f>
        <v/>
      </c>
      <c r="H10" s="28" t="str">
        <f>IF(AND(D10&lt;E$7,D10&lt;90,F10="yes"),"Weakness","")</f>
        <v/>
      </c>
      <c r="I10" s="4"/>
      <c r="J10" s="46"/>
      <c r="K10" s="67" t="str">
        <f>V!C36</f>
        <v>OF</v>
      </c>
      <c r="L10" s="240" t="str">
        <f>V!B36</f>
        <v>Orthographic Fluency</v>
      </c>
      <c r="M10" s="241"/>
      <c r="N10" s="63" t="str">
        <f>IF(ISBLANK($J10),"",IF(AND($J10&lt;86,N$5&lt;86),"Consistent",IF(AND(ABS(N$5-$J10)&gt;V!F36,$J10&lt;86),"Discrepant","")))</f>
        <v/>
      </c>
      <c r="O10" s="63" t="str">
        <f>IF(ISBLANK($J10),"",IF(AND($J10&lt;86,O$5&lt;86),"Consistent",IF(AND(ABS(O$5-$J10)&gt;V!G36,$J10&lt;86),"Discrepant","")))</f>
        <v/>
      </c>
      <c r="P10" s="63" t="str">
        <f>IF(ISBLANK($J10),"",IF(AND($J10&lt;86,P$5&lt;86),"Consistent",IF(AND(ABS(P$5-$J10)&gt;V!H36,$J10&lt;86),"Discrepant","")))</f>
        <v/>
      </c>
      <c r="Q10" s="63" t="str">
        <f>IF(ISBLANK($J10),"",IF(AND($J10&lt;86,Q$5&lt;86),"Consistent",IF(AND(ABS(Q$5-$J10)&gt;V!I36,$J10&lt;86),"Discrepant","")))</f>
        <v/>
      </c>
      <c r="R10" s="35" t="str">
        <f t="shared" si="0"/>
        <v/>
      </c>
      <c r="X10" s="3"/>
      <c r="Z10" s="221" t="s">
        <v>57</v>
      </c>
      <c r="AA10" s="221"/>
      <c r="AB10" s="221"/>
      <c r="AC10" s="221"/>
      <c r="BB10" s="81" t="s">
        <v>45</v>
      </c>
      <c r="BC10" s="82">
        <f t="shared" si="1"/>
        <v>8.75</v>
      </c>
      <c r="BD10" s="82"/>
      <c r="BE10" s="82"/>
      <c r="BF10" s="82" t="s">
        <v>45</v>
      </c>
      <c r="BG10" s="82">
        <f t="shared" si="2"/>
        <v>9.9499999999999993</v>
      </c>
      <c r="BH10" s="83"/>
    </row>
    <row r="11" spans="2:166" ht="20.6" customHeight="1" thickBot="1" x14ac:dyDescent="0.4">
      <c r="B11" s="204"/>
      <c r="C11" s="271" t="s">
        <v>46</v>
      </c>
      <c r="D11" s="45"/>
      <c r="E11" s="31" t="str">
        <f>IF(D11&gt;0,(D11-E$7),"")</f>
        <v/>
      </c>
      <c r="F11" s="32" t="str">
        <f>IFERROR((IF((E11^2^0.5)&gt;BC11,"yes","no")),"")</f>
        <v/>
      </c>
      <c r="G11" s="33" t="str">
        <f>IF(AND(D11&gt;109,E11&gt;0,F11="yes"),"Strength","")</f>
        <v/>
      </c>
      <c r="H11" s="34" t="str">
        <f>IF(AND(D11&lt;E$7,D11&lt;90,F11="yes"),"Weakness","")</f>
        <v/>
      </c>
      <c r="I11" s="4"/>
      <c r="J11" s="46"/>
      <c r="K11" s="67" t="str">
        <f>V!C37</f>
        <v>DF</v>
      </c>
      <c r="L11" s="240" t="str">
        <f>V!B37</f>
        <v>Decoding Fluency</v>
      </c>
      <c r="M11" s="241"/>
      <c r="N11" s="63" t="str">
        <f>IF(ISBLANK($J11),"",IF(AND($J11&lt;86,N$5&lt;86),"Consistent",IF(AND(ABS(N$5-$J11)&gt;V!F37,$J11&lt;86),"Discrepant","")))</f>
        <v/>
      </c>
      <c r="O11" s="63" t="str">
        <f>IF(ISBLANK($J11),"",IF(AND($J11&lt;86,O$5&lt;86),"Consistent",IF(AND(ABS(O$5-$J11)&gt;V!G37,$J11&lt;86),"Discrepant","")))</f>
        <v/>
      </c>
      <c r="P11" s="63" t="str">
        <f>IF(ISBLANK($J11),"",IF(AND($J11&lt;86,P$5&lt;86),"Consistent",IF(AND(ABS(P$5-$J11)&gt;V!H37,$J11&lt;86),"Discrepant","")))</f>
        <v/>
      </c>
      <c r="Q11" s="63" t="str">
        <f>IF(ISBLANK($J11),"",IF(AND($J11&lt;86,Q$5&lt;86),"Consistent",IF(AND(ABS(Q$5-$J11)&gt;V!I37,$J11&lt;86),"Discrepant","")))</f>
        <v/>
      </c>
      <c r="R11" s="35" t="str">
        <f t="shared" si="0"/>
        <v/>
      </c>
      <c r="X11" s="3"/>
      <c r="BB11" s="81" t="s">
        <v>46</v>
      </c>
      <c r="BC11" s="82">
        <f t="shared" si="1"/>
        <v>9.25</v>
      </c>
      <c r="BD11" s="82"/>
      <c r="BE11" s="82"/>
      <c r="BF11" s="82" t="s">
        <v>46</v>
      </c>
      <c r="BG11" s="82">
        <f t="shared" si="2"/>
        <v>10.55</v>
      </c>
      <c r="BH11" s="83"/>
    </row>
    <row r="12" spans="2:166" ht="20.6" customHeight="1" x14ac:dyDescent="0.35">
      <c r="B12" s="5"/>
      <c r="C12" s="205" t="s">
        <v>47</v>
      </c>
      <c r="D12" s="205"/>
      <c r="E12" s="205"/>
      <c r="F12" s="205"/>
      <c r="G12" s="205"/>
      <c r="H12" s="206"/>
      <c r="I12" s="4"/>
      <c r="J12" s="46"/>
      <c r="K12" s="67" t="str">
        <f>V!C38</f>
        <v>ORF</v>
      </c>
      <c r="L12" s="240" t="str">
        <f>V!B38</f>
        <v>Oral Reading Fluency</v>
      </c>
      <c r="M12" s="241"/>
      <c r="N12" s="63" t="str">
        <f>IF(ISBLANK($J12),"",IF(AND($J12&lt;86,N$5&lt;86),"Consistent",IF(AND(ABS(N$5-$J12)&gt;V!F38,$J12&lt;86),"Discrepant","")))</f>
        <v/>
      </c>
      <c r="O12" s="63" t="str">
        <f>IF(ISBLANK($J12),"",IF(AND($J12&lt;86,O$5&lt;86),"Consistent",IF(AND(ABS(O$5-$J12)&gt;V!G38,$J12&lt;86),"Discrepant","")))</f>
        <v/>
      </c>
      <c r="P12" s="63" t="str">
        <f>IF(ISBLANK($J12),"",IF(AND($J12&lt;86,P$5&lt;86),"Consistent",IF(AND(ABS(P$5-$J12)&gt;V!H38,$J12&lt;86),"Discrepant","")))</f>
        <v/>
      </c>
      <c r="Q12" s="63" t="str">
        <f>IF(ISBLANK($J12),"",IF(AND($J12&lt;86,Q$5&lt;86),"Consistent",IF(AND(ABS(Q$5-$J12)&gt;V!I38,$J12&lt;86),"Discrepant","")))</f>
        <v/>
      </c>
      <c r="R12" s="35" t="str">
        <f t="shared" si="0"/>
        <v/>
      </c>
      <c r="X12" s="3"/>
      <c r="Z12" s="36" t="str">
        <f>IF(G8="Strength","Strength","")</f>
        <v/>
      </c>
      <c r="AC12" s="36" t="str">
        <f>IF(OR(G8="Strength",D8&gt;89),C8,"")</f>
        <v/>
      </c>
      <c r="AD12" s="37" t="str">
        <f>IF(OR(G8="Strength",D8&gt;89),D8,"")</f>
        <v/>
      </c>
      <c r="BB12" s="81"/>
      <c r="BC12" s="82"/>
      <c r="BD12" s="82"/>
      <c r="BE12" s="82"/>
      <c r="BF12" s="82"/>
      <c r="BG12" s="82"/>
      <c r="BH12" s="83"/>
    </row>
    <row r="13" spans="2:166" s="2" customFormat="1" ht="20.6" customHeight="1" x14ac:dyDescent="0.35">
      <c r="B13" s="5"/>
      <c r="C13" s="205" t="s">
        <v>74</v>
      </c>
      <c r="D13" s="205"/>
      <c r="E13" s="205"/>
      <c r="F13" s="205"/>
      <c r="G13" s="205"/>
      <c r="H13" s="206"/>
      <c r="I13" s="4"/>
      <c r="J13" s="46"/>
      <c r="K13" s="67" t="str">
        <f>V!C39</f>
        <v>SPL</v>
      </c>
      <c r="L13" s="240" t="str">
        <f>V!B39</f>
        <v>Spelling</v>
      </c>
      <c r="M13" s="241"/>
      <c r="N13" s="63" t="str">
        <f>IF(ISBLANK($J13),"",IF(AND($J13&lt;86,N$5&lt;86),"Consistent",IF(AND(ABS(N$5-$J13)&gt;V!F39,$J13&lt;86),"Discrepant","")))</f>
        <v/>
      </c>
      <c r="O13" s="63" t="str">
        <f>IF(ISBLANK($J13),"",IF(AND($J13&lt;86,O$5&lt;86),"Consistent",IF(AND(ABS(O$5-$J13)&gt;V!G39,$J13&lt;86),"Discrepant","")))</f>
        <v/>
      </c>
      <c r="P13" s="63" t="str">
        <f>IF(ISBLANK($J13),"",IF(AND($J13&lt;86,P$5&lt;86),"Consistent",IF(AND(ABS(P$5-$J13)&gt;V!H39,$J13&lt;86),"Discrepant","")))</f>
        <v/>
      </c>
      <c r="Q13" s="63" t="str">
        <f>IF(ISBLANK($J13),"",IF(AND($J13&lt;86,Q$5&lt;86),"Consistent",IF(AND(ABS(Q$5-$J13)&gt;V!I39,$J13&lt;86),"Discrepant","")))</f>
        <v/>
      </c>
      <c r="R13" s="35" t="str">
        <f t="shared" si="0"/>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81"/>
      <c r="BC13" s="82"/>
      <c r="BD13" s="82"/>
      <c r="BE13" s="82"/>
      <c r="BF13" s="82"/>
      <c r="BG13" s="82"/>
      <c r="BH13" s="83"/>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6" customHeight="1" x14ac:dyDescent="0.35">
      <c r="B14" s="5"/>
      <c r="C14" s="205"/>
      <c r="D14" s="205"/>
      <c r="E14" s="205"/>
      <c r="F14" s="205"/>
      <c r="G14" s="205"/>
      <c r="H14" s="206"/>
      <c r="I14" s="4"/>
      <c r="J14" s="46"/>
      <c r="K14" s="67" t="str">
        <f>V!C40</f>
        <v>SC</v>
      </c>
      <c r="L14" s="240" t="str">
        <f>V!B40</f>
        <v>Sentence Composition</v>
      </c>
      <c r="M14" s="241"/>
      <c r="N14" s="63" t="str">
        <f>IF(ISBLANK($J14),"",IF(AND($J14&lt;86,N$5&lt;86),"Consistent",IF(AND(ABS(N$5-$J14)&gt;V!F40,$J14&lt;86),"Discrepant","")))</f>
        <v/>
      </c>
      <c r="O14" s="63" t="str">
        <f>IF(ISBLANK($J14),"",IF(AND($J14&lt;86,O$5&lt;86),"Consistent",IF(AND(ABS(O$5-$J14)&gt;V!G40,$J14&lt;86),"Discrepant","")))</f>
        <v/>
      </c>
      <c r="P14" s="63" t="str">
        <f>IF(ISBLANK($J14),"",IF(AND($J14&lt;86,P$5&lt;86),"Consistent",IF(AND(ABS(P$5-$J14)&gt;V!H40,$J14&lt;86),"Discrepant","")))</f>
        <v/>
      </c>
      <c r="Q14" s="63" t="str">
        <f>IF(ISBLANK($J14),"",IF(AND($J14&lt;86,Q$5&lt;86),"Consistent",IF(AND(ABS(Q$5-$J14)&gt;V!I40,$J14&lt;86),"Discrepant","")))</f>
        <v/>
      </c>
      <c r="R14" s="35" t="str">
        <f t="shared" si="0"/>
        <v/>
      </c>
      <c r="X14" s="3"/>
      <c r="Z14" s="36" t="str">
        <f>IF(G10="Strength","Strength","")</f>
        <v/>
      </c>
      <c r="AC14" s="36" t="str">
        <f>IF(OR(G10="Strength",D10&gt;89),C10,"")</f>
        <v/>
      </c>
      <c r="AD14" s="37" t="str">
        <f>IF(OR(G10="Strength",D10&gt;89),D10,"")</f>
        <v/>
      </c>
      <c r="AH14" s="1"/>
      <c r="AI14" s="1"/>
      <c r="AT14" s="1"/>
      <c r="AU14" s="1"/>
      <c r="AV14" s="1"/>
      <c r="AW14" s="1"/>
      <c r="AX14" s="1"/>
      <c r="AY14" s="1"/>
      <c r="AZ14" s="1"/>
      <c r="BA14" s="1"/>
      <c r="BB14" s="81" t="s">
        <v>61</v>
      </c>
      <c r="BC14" s="82"/>
      <c r="BD14" s="82"/>
      <c r="BE14" s="82"/>
      <c r="BF14" s="82" t="s">
        <v>62</v>
      </c>
      <c r="BG14" s="82"/>
      <c r="BH14" s="83"/>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6" customHeight="1" x14ac:dyDescent="0.35">
      <c r="B15" s="5"/>
      <c r="C15" s="205" t="s">
        <v>50</v>
      </c>
      <c r="D15" s="205"/>
      <c r="E15" s="205"/>
      <c r="F15" s="205"/>
      <c r="G15" s="205"/>
      <c r="H15" s="206"/>
      <c r="I15" s="4"/>
      <c r="J15" s="46"/>
      <c r="K15" s="67" t="str">
        <f>V!C41</f>
        <v>SB</v>
      </c>
      <c r="L15" s="240" t="str">
        <f>V!B41</f>
        <v>Sentence Building</v>
      </c>
      <c r="M15" s="241"/>
      <c r="N15" s="63" t="str">
        <f>IF(ISBLANK($J15),"",IF(AND($J15&lt;86,N$5&lt;86),"Consistent",IF(AND(ABS(N$5-$J15)&gt;V!F41,$J15&lt;86),"Discrepant","")))</f>
        <v/>
      </c>
      <c r="O15" s="63" t="str">
        <f>IF(ISBLANK($J15),"",IF(AND($J15&lt;86,O$5&lt;86),"Consistent",IF(AND(ABS(O$5-$J15)&gt;V!G41,$J15&lt;86),"Discrepant","")))</f>
        <v/>
      </c>
      <c r="P15" s="63" t="str">
        <f>IF(ISBLANK($J15),"",IF(AND($J15&lt;86,P$5&lt;86),"Consistent",IF(AND(ABS(P$5-$J15)&gt;V!H41,$J15&lt;86),"Discrepant","")))</f>
        <v/>
      </c>
      <c r="Q15" s="63" t="str">
        <f>IF(ISBLANK($J15),"",IF(AND($J15&lt;86,Q$5&lt;86),"Consistent",IF(AND(ABS(Q$5-$J15)&gt;V!I41,$J15&lt;86),"Discrepant","")))</f>
        <v/>
      </c>
      <c r="R15" s="35" t="str">
        <f t="shared" si="0"/>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81" t="s">
        <v>59</v>
      </c>
      <c r="BC15" s="82">
        <v>0.05</v>
      </c>
      <c r="BD15" s="82"/>
      <c r="BE15" s="82"/>
      <c r="BF15" s="82" t="s">
        <v>59</v>
      </c>
      <c r="BG15" s="82">
        <v>0.05</v>
      </c>
      <c r="BH15" s="83"/>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6" customHeight="1" x14ac:dyDescent="0.35">
      <c r="B16" s="5"/>
      <c r="C16" s="205"/>
      <c r="D16" s="205"/>
      <c r="E16" s="205"/>
      <c r="F16" s="205"/>
      <c r="G16" s="205"/>
      <c r="H16" s="206"/>
      <c r="I16" s="4"/>
      <c r="J16" s="46"/>
      <c r="K16" s="67" t="str">
        <f>V!C42</f>
        <v>SC</v>
      </c>
      <c r="L16" s="240" t="str">
        <f>V!B42</f>
        <v>Sentence Combining</v>
      </c>
      <c r="M16" s="241"/>
      <c r="N16" s="63" t="str">
        <f>IF(ISBLANK($J16),"",IF(AND($J16&lt;86,N$5&lt;86),"Consistent",IF(AND(ABS(N$5-$J16)&gt;V!F42,$J16&lt;86),"Discrepant","")))</f>
        <v/>
      </c>
      <c r="O16" s="63" t="str">
        <f>IF(ISBLANK($J16),"",IF(AND($J16&lt;86,O$5&lt;86),"Consistent",IF(AND(ABS(O$5-$J16)&gt;V!G42,$J16&lt;86),"Discrepant","")))</f>
        <v/>
      </c>
      <c r="P16" s="63" t="str">
        <f>IF(ISBLANK($J16),"",IF(AND($J16&lt;86,P$5&lt;86),"Consistent",IF(AND(ABS(P$5-$J16)&gt;V!H42,$J16&lt;86),"Discrepant","")))</f>
        <v/>
      </c>
      <c r="Q16" s="63" t="str">
        <f>IF(ISBLANK($J16),"",IF(AND($J16&lt;86,Q$5&lt;86),"Consistent",IF(AND(ABS(Q$5-$J16)&gt;V!I42,$J16&lt;86),"Discrepant","")))</f>
        <v/>
      </c>
      <c r="R16" s="35" t="str">
        <f t="shared" si="0"/>
        <v/>
      </c>
      <c r="AA16" s="41"/>
      <c r="AG16" s="1"/>
      <c r="AH16" s="1"/>
      <c r="AI16" s="1"/>
      <c r="AT16" s="1"/>
      <c r="AU16" s="1"/>
      <c r="AV16" s="1"/>
      <c r="AW16" s="1"/>
      <c r="AX16" s="1"/>
      <c r="AY16" s="1"/>
      <c r="AZ16" s="1"/>
      <c r="BA16" s="1"/>
      <c r="BB16" s="81" t="s">
        <v>43</v>
      </c>
      <c r="BC16" s="82">
        <v>9.5</v>
      </c>
      <c r="BD16" s="82"/>
      <c r="BE16" s="82"/>
      <c r="BF16" s="82" t="s">
        <v>43</v>
      </c>
      <c r="BG16" s="82">
        <v>11.2</v>
      </c>
      <c r="BH16" s="83"/>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6" customHeight="1" x14ac:dyDescent="0.35">
      <c r="B17" s="5"/>
      <c r="C17" s="205" t="s">
        <v>76</v>
      </c>
      <c r="D17" s="205"/>
      <c r="E17" s="205"/>
      <c r="F17" s="205"/>
      <c r="G17" s="205"/>
      <c r="H17" s="206"/>
      <c r="I17" s="4"/>
      <c r="J17" s="46"/>
      <c r="K17" s="67" t="str">
        <f>V!C43</f>
        <v>EC</v>
      </c>
      <c r="L17" s="240" t="str">
        <f>V!B43</f>
        <v>Essay Composition</v>
      </c>
      <c r="M17" s="241"/>
      <c r="N17" s="63" t="str">
        <f>IF(ISBLANK($J17),"",IF(AND($J17&lt;86,N$5&lt;86),"Consistent",IF(AND(ABS(N$5-$J17)&gt;V!F43,$J17&lt;86),"Discrepant","")))</f>
        <v/>
      </c>
      <c r="O17" s="63" t="str">
        <f>IF(ISBLANK($J17),"",IF(AND($J17&lt;86,O$5&lt;86),"Consistent",IF(AND(ABS(O$5-$J17)&gt;V!G43,$J17&lt;86),"Discrepant","")))</f>
        <v/>
      </c>
      <c r="P17" s="63" t="str">
        <f>IF(ISBLANK($J17),"",IF(AND($J17&lt;86,P$5&lt;86),"Consistent",IF(AND(ABS(P$5-$J17)&gt;V!H43,$J17&lt;86),"Discrepant","")))</f>
        <v/>
      </c>
      <c r="Q17" s="63" t="str">
        <f>IF(ISBLANK($J17),"",IF(AND($J17&lt;86,Q$5&lt;86),"Consistent",IF(AND(ABS(Q$5-$J17)&gt;V!I43,$J17&lt;86),"Discrepant","")))</f>
        <v/>
      </c>
      <c r="R17" s="35" t="str">
        <f t="shared" si="0"/>
        <v/>
      </c>
      <c r="AA17" s="41"/>
      <c r="AG17" s="1"/>
      <c r="AH17" s="1"/>
      <c r="AI17" s="1"/>
      <c r="AT17" s="1"/>
      <c r="AU17" s="1"/>
      <c r="AV17" s="1"/>
      <c r="AW17" s="1"/>
      <c r="AX17" s="1"/>
      <c r="AY17" s="1"/>
      <c r="AZ17" s="1"/>
      <c r="BA17" s="1"/>
      <c r="BB17" s="81" t="s">
        <v>44</v>
      </c>
      <c r="BC17" s="82">
        <v>9.3000000000000007</v>
      </c>
      <c r="BD17" s="82"/>
      <c r="BE17" s="82"/>
      <c r="BF17" s="82" t="s">
        <v>44</v>
      </c>
      <c r="BG17" s="82">
        <v>10.1</v>
      </c>
      <c r="BH17" s="83"/>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6" customHeight="1" thickBot="1" x14ac:dyDescent="0.5">
      <c r="B18" s="42"/>
      <c r="C18" s="222"/>
      <c r="D18" s="222"/>
      <c r="E18" s="222"/>
      <c r="F18" s="222"/>
      <c r="G18" s="222"/>
      <c r="H18" s="223"/>
      <c r="I18" s="4"/>
      <c r="J18" s="46"/>
      <c r="K18" s="67" t="str">
        <f>V!C44</f>
        <v>AWF</v>
      </c>
      <c r="L18" s="240" t="str">
        <f>V!B44</f>
        <v>Alphabet Writing Fluency</v>
      </c>
      <c r="M18" s="241"/>
      <c r="N18" s="63" t="str">
        <f>IF(ISBLANK($J18),"",IF(AND($J18&lt;86,N$5&lt;86),"Consistent",IF(AND(ABS(N$5-$J18)&gt;V!F44,$J18&lt;86),"Discrepant","")))</f>
        <v/>
      </c>
      <c r="O18" s="63" t="str">
        <f>IF(ISBLANK($J18),"",IF(AND($J18&lt;86,O$5&lt;86),"Consistent",IF(AND(ABS(O$5-$J18)&gt;V!G44,$J18&lt;86),"Discrepant","")))</f>
        <v/>
      </c>
      <c r="P18" s="63" t="str">
        <f>IF(ISBLANK($J18),"",IF(AND($J18&lt;86,P$5&lt;86),"Consistent",IF(AND(ABS(P$5-$J18)&gt;V!H44,$J18&lt;86),"Discrepant","")))</f>
        <v/>
      </c>
      <c r="Q18" s="63" t="str">
        <f>IF(ISBLANK($J18),"",IF(AND($J18&lt;86,Q$5&lt;86),"Consistent",IF(AND(ABS(Q$5-$J18)&gt;V!I44,$J18&lt;86),"Discrepant","")))</f>
        <v/>
      </c>
      <c r="R18" s="35" t="str">
        <f t="shared" si="0"/>
        <v/>
      </c>
      <c r="Y18" s="39" t="str">
        <f t="shared" ref="Y18:Y32" si="3">IF(AND(J7&gt;33,Z18&lt;86),K7,"")</f>
        <v/>
      </c>
      <c r="Z18" s="40" t="str">
        <f t="shared" ref="Z18:Z32" si="4">IF(ISBLANK(J7),"",IF(J7&gt;85,"",IF(OR(R7=1,R7=2,R7=3,R7=4,R7=5,J7&lt;85),J7,"")))</f>
        <v/>
      </c>
      <c r="AG18" s="1"/>
      <c r="AH18" s="1"/>
      <c r="AI18" s="1"/>
      <c r="AT18" s="1"/>
      <c r="AU18" s="1"/>
      <c r="AV18" s="1"/>
      <c r="AW18" s="1"/>
      <c r="AX18" s="1"/>
      <c r="AY18" s="1"/>
      <c r="AZ18" s="1"/>
      <c r="BA18" s="1"/>
      <c r="BB18" s="81" t="s">
        <v>45</v>
      </c>
      <c r="BC18" s="82">
        <v>8</v>
      </c>
      <c r="BD18" s="82"/>
      <c r="BE18" s="82"/>
      <c r="BF18" s="82" t="s">
        <v>45</v>
      </c>
      <c r="BG18" s="82">
        <v>9</v>
      </c>
      <c r="BH18" s="83"/>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6" customHeight="1" x14ac:dyDescent="0.35">
      <c r="B19" s="4"/>
      <c r="I19" s="4"/>
      <c r="J19" s="46"/>
      <c r="K19" s="67" t="str">
        <f>V!C45</f>
        <v>SWF</v>
      </c>
      <c r="L19" s="240" t="str">
        <f>V!B45</f>
        <v>Sentence Writing Fluency</v>
      </c>
      <c r="M19" s="241"/>
      <c r="N19" s="63" t="str">
        <f>IF(ISBLANK($J19),"",IF(AND($J19&lt;86,N$5&lt;86),"Consistent",IF(AND(ABS(N$5-$J19)&gt;V!F45,$J19&lt;86),"Discrepant","")))</f>
        <v/>
      </c>
      <c r="O19" s="63" t="str">
        <f>IF(ISBLANK($J19),"",IF(AND($J19&lt;86,O$5&lt;86),"Consistent",IF(AND(ABS(O$5-$J19)&gt;V!G45,$J19&lt;86),"Discrepant","")))</f>
        <v/>
      </c>
      <c r="P19" s="63" t="str">
        <f>IF(ISBLANK($J19),"",IF(AND($J19&lt;86,P$5&lt;86),"Consistent",IF(AND(ABS(P$5-$J19)&gt;V!H45,$J19&lt;86),"Discrepant","")))</f>
        <v/>
      </c>
      <c r="Q19" s="63" t="str">
        <f>IF(ISBLANK($J19),"",IF(AND($J19&lt;86,Q$5&lt;86),"Consistent",IF(AND(ABS(Q$5-$J19)&gt;V!I45,$J19&lt;86),"Discrepant","")))</f>
        <v/>
      </c>
      <c r="R19" s="35" t="str">
        <f t="shared" si="0"/>
        <v/>
      </c>
      <c r="Y19" s="39" t="str">
        <f t="shared" si="3"/>
        <v/>
      </c>
      <c r="Z19" s="40" t="str">
        <f t="shared" si="4"/>
        <v/>
      </c>
      <c r="AA19" s="41"/>
      <c r="AH19" s="1"/>
      <c r="AI19" s="1"/>
      <c r="AT19" s="1"/>
      <c r="AU19" s="1"/>
      <c r="AV19" s="1"/>
      <c r="AW19" s="1"/>
      <c r="AX19" s="1"/>
      <c r="AY19" s="1"/>
      <c r="AZ19" s="1"/>
      <c r="BA19" s="1"/>
      <c r="BB19" s="81" t="s">
        <v>46</v>
      </c>
      <c r="BC19" s="82">
        <v>9.4</v>
      </c>
      <c r="BD19" s="82"/>
      <c r="BE19" s="82"/>
      <c r="BF19" s="82" t="s">
        <v>46</v>
      </c>
      <c r="BG19" s="82">
        <v>10.7</v>
      </c>
      <c r="BH19" s="83"/>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6" customHeight="1" x14ac:dyDescent="0.45">
      <c r="B20" s="4"/>
      <c r="I20" s="4"/>
      <c r="J20" s="46"/>
      <c r="K20" s="67" t="str">
        <f>V!C46</f>
        <v>MPS</v>
      </c>
      <c r="L20" s="240" t="str">
        <f>V!B46</f>
        <v>Math Problem Solving</v>
      </c>
      <c r="M20" s="241"/>
      <c r="N20" s="63" t="str">
        <f>IF(ISBLANK($J20),"",IF(AND($J20&lt;86,N$5&lt;86),"Consistent",IF(AND(ABS(N$5-$J20)&gt;V!F46,$J20&lt;86),"Discrepant","")))</f>
        <v/>
      </c>
      <c r="O20" s="63" t="str">
        <f>IF(ISBLANK($J20),"",IF(AND($J20&lt;86,O$5&lt;86),"Consistent",IF(AND(ABS(O$5-$J20)&gt;V!G46,$J20&lt;86),"Discrepant","")))</f>
        <v/>
      </c>
      <c r="P20" s="63" t="str">
        <f>IF(ISBLANK($J20),"",IF(AND($J20&lt;86,P$5&lt;86),"Consistent",IF(AND(ABS(P$5-$J20)&gt;V!H46,$J20&lt;86),"Discrepant","")))</f>
        <v/>
      </c>
      <c r="Q20" s="63" t="str">
        <f>IF(ISBLANK($J20),"",IF(AND($J20&lt;86,Q$5&lt;86),"Consistent",IF(AND(ABS(Q$5-$J20)&gt;V!I46,$J20&lt;86),"Discrepant","")))</f>
        <v/>
      </c>
      <c r="R20" s="35" t="str">
        <f t="shared" si="0"/>
        <v/>
      </c>
      <c r="S20" s="84"/>
      <c r="Y20" s="39" t="str">
        <f t="shared" si="3"/>
        <v/>
      </c>
      <c r="Z20" s="40" t="str">
        <f t="shared" si="4"/>
        <v/>
      </c>
      <c r="AA20" s="41"/>
      <c r="AE20" s="4"/>
      <c r="AH20" s="1"/>
      <c r="AI20" s="1"/>
      <c r="AT20" s="1"/>
      <c r="AU20" s="1"/>
      <c r="AV20" s="1"/>
      <c r="AW20" s="1"/>
      <c r="AX20" s="1"/>
      <c r="AY20" s="1"/>
      <c r="AZ20" s="1"/>
      <c r="BA20" s="1"/>
      <c r="BB20" s="81" t="s">
        <v>60</v>
      </c>
      <c r="BC20" s="82"/>
      <c r="BD20" s="82"/>
      <c r="BE20" s="82"/>
      <c r="BF20" s="82" t="s">
        <v>60</v>
      </c>
      <c r="BG20" s="82"/>
      <c r="BH20" s="83"/>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6" customHeight="1" x14ac:dyDescent="0.35">
      <c r="J21" s="46"/>
      <c r="K21" s="67" t="str">
        <f>V!C47</f>
        <v>NO</v>
      </c>
      <c r="L21" s="240" t="str">
        <f>V!B47</f>
        <v>Numberical Operations</v>
      </c>
      <c r="M21" s="241"/>
      <c r="N21" s="63" t="str">
        <f>IF(ISBLANK($J21),"",IF(AND($J21&lt;86,N$5&lt;86),"Consistent",IF(AND(ABS(N$5-$J21)&gt;V!F47,$J21&lt;86),"Discrepant","")))</f>
        <v/>
      </c>
      <c r="O21" s="63" t="str">
        <f>IF(ISBLANK($J21),"",IF(AND($J21&lt;86,O$5&lt;86),"Consistent",IF(AND(ABS(O$5-$J21)&gt;V!G47,$J21&lt;86),"Discrepant","")))</f>
        <v/>
      </c>
      <c r="P21" s="63" t="str">
        <f>IF(ISBLANK($J21),"",IF(AND($J21&lt;86,P$5&lt;86),"Consistent",IF(AND(ABS(P$5-$J21)&gt;V!H47,$J21&lt;86),"Discrepant","")))</f>
        <v/>
      </c>
      <c r="Q21" s="63" t="str">
        <f>IF(ISBLANK($J21),"",IF(AND($J21&lt;86,Q$5&lt;86),"Consistent",IF(AND(ABS(Q$5-$J21)&gt;V!I47,$J21&lt;86),"Discrepant","")))</f>
        <v/>
      </c>
      <c r="R21" s="35" t="str">
        <f t="shared" si="0"/>
        <v/>
      </c>
      <c r="S21" s="2"/>
      <c r="T21" s="2"/>
      <c r="U21" s="2"/>
      <c r="V21" s="2"/>
      <c r="W21" s="2"/>
      <c r="X21" s="2"/>
      <c r="Y21" s="39" t="str">
        <f t="shared" si="3"/>
        <v/>
      </c>
      <c r="Z21" s="40" t="str">
        <f t="shared" si="4"/>
        <v/>
      </c>
      <c r="AA21" s="41"/>
      <c r="AB21" s="53"/>
      <c r="AC21" s="54"/>
      <c r="AD21" s="38"/>
      <c r="AF21" s="2"/>
      <c r="AG21" s="2"/>
      <c r="AH21" s="1"/>
      <c r="AI21" s="1"/>
      <c r="AT21" s="1"/>
      <c r="AU21" s="1"/>
      <c r="AV21" s="1"/>
      <c r="AW21" s="1"/>
      <c r="AX21" s="1"/>
      <c r="AY21" s="1"/>
      <c r="AZ21" s="1"/>
      <c r="BA21" s="1"/>
      <c r="BB21" s="81" t="s">
        <v>43</v>
      </c>
      <c r="BC21" s="82">
        <v>9.3000000000000007</v>
      </c>
      <c r="BD21" s="82"/>
      <c r="BE21" s="82"/>
      <c r="BF21" s="82" t="s">
        <v>43</v>
      </c>
      <c r="BG21" s="82">
        <v>10.199999999999999</v>
      </c>
      <c r="BH21" s="83"/>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6" customHeight="1" x14ac:dyDescent="0.35">
      <c r="J22" s="46"/>
      <c r="K22" s="67" t="str">
        <f>V!C48</f>
        <v>MFA</v>
      </c>
      <c r="L22" s="240" t="str">
        <f>V!B48</f>
        <v>Math Fluency -Addition</v>
      </c>
      <c r="M22" s="241"/>
      <c r="N22" s="63" t="str">
        <f>IF(ISBLANK($J22),"",IF(AND($J22&lt;86,N$5&lt;86),"Consistent",IF(AND(ABS(N$5-$J22)&gt;V!F48,$J22&lt;86),"Discrepant","")))</f>
        <v/>
      </c>
      <c r="O22" s="63" t="str">
        <f>IF(ISBLANK($J22),"",IF(AND($J22&lt;86,O$5&lt;86),"Consistent",IF(AND(ABS(O$5-$J22)&gt;V!G48,$J22&lt;86),"Discrepant","")))</f>
        <v/>
      </c>
      <c r="P22" s="63" t="str">
        <f>IF(ISBLANK($J22),"",IF(AND($J22&lt;86,P$5&lt;86),"Consistent",IF(AND(ABS(P$5-$J22)&gt;V!H48,$J22&lt;86),"Discrepant","")))</f>
        <v/>
      </c>
      <c r="Q22" s="63" t="str">
        <f>IF(ISBLANK($J22),"",IF(AND($J22&lt;86,Q$5&lt;86),"Consistent",IF(AND(ABS(Q$5-$J22)&gt;V!I48,$J22&lt;86),"Discrepant","")))</f>
        <v/>
      </c>
      <c r="R22" s="35" t="str">
        <f t="shared" si="0"/>
        <v/>
      </c>
      <c r="U22" s="2"/>
      <c r="V22" s="2"/>
      <c r="W22" s="2"/>
      <c r="Y22" s="39" t="str">
        <f t="shared" si="3"/>
        <v/>
      </c>
      <c r="Z22" s="40" t="str">
        <f t="shared" si="4"/>
        <v/>
      </c>
      <c r="AA22" s="41"/>
      <c r="AF22" s="2"/>
      <c r="AG22" s="2"/>
      <c r="AH22" s="1"/>
      <c r="AI22" s="1"/>
      <c r="AT22" s="1"/>
      <c r="AU22" s="1"/>
      <c r="AV22" s="1"/>
      <c r="AW22" s="1"/>
      <c r="AX22" s="1"/>
      <c r="AY22" s="1"/>
      <c r="AZ22" s="1"/>
      <c r="BA22" s="1"/>
      <c r="BB22" s="81" t="s">
        <v>44</v>
      </c>
      <c r="BC22" s="82">
        <v>8.3000000000000007</v>
      </c>
      <c r="BD22" s="82"/>
      <c r="BE22" s="82"/>
      <c r="BF22" s="82" t="s">
        <v>44</v>
      </c>
      <c r="BG22" s="82">
        <v>9.1</v>
      </c>
      <c r="BH22" s="83"/>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6" customHeight="1" x14ac:dyDescent="0.35">
      <c r="J23" s="46"/>
      <c r="K23" s="67" t="str">
        <f>V!C49</f>
        <v>MFS</v>
      </c>
      <c r="L23" s="240" t="str">
        <f>V!B49</f>
        <v>Math Fluency -Subtraction</v>
      </c>
      <c r="M23" s="241"/>
      <c r="N23" s="63" t="str">
        <f>IF(ISBLANK($J23),"",IF(AND($J23&lt;86,N$5&lt;86),"Consistent",IF(AND(ABS(N$5-$J23)&gt;V!F49,$J23&lt;86),"Discrepant","")))</f>
        <v/>
      </c>
      <c r="O23" s="63" t="str">
        <f>IF(ISBLANK($J23),"",IF(AND($J23&lt;86,O$5&lt;86),"Consistent",IF(AND(ABS(O$5-$J23)&gt;V!G49,$J23&lt;86),"Discrepant","")))</f>
        <v/>
      </c>
      <c r="P23" s="63" t="str">
        <f>IF(ISBLANK($J23),"",IF(AND($J23&lt;86,P$5&lt;86),"Consistent",IF(AND(ABS(P$5-$J23)&gt;V!H49,$J23&lt;86),"Discrepant","")))</f>
        <v/>
      </c>
      <c r="Q23" s="63" t="str">
        <f>IF(ISBLANK($J23),"",IF(AND($J23&lt;86,Q$5&lt;86),"Consistent",IF(AND(ABS(Q$5-$J23)&gt;V!I49,$J23&lt;86),"Discrepant","")))</f>
        <v/>
      </c>
      <c r="R23" s="35" t="str">
        <f t="shared" si="0"/>
        <v/>
      </c>
      <c r="U23" s="2"/>
      <c r="V23" s="2"/>
      <c r="W23" s="2"/>
      <c r="Y23" s="39" t="str">
        <f t="shared" si="3"/>
        <v/>
      </c>
      <c r="Z23" s="40" t="str">
        <f t="shared" si="4"/>
        <v/>
      </c>
      <c r="AA23" s="41"/>
      <c r="AB23" s="53"/>
      <c r="AF23" s="2"/>
      <c r="AG23" s="2"/>
      <c r="AH23" s="1"/>
      <c r="AI23" s="1"/>
      <c r="AT23" s="1"/>
      <c r="AU23" s="1"/>
      <c r="AV23" s="1"/>
      <c r="AW23" s="1"/>
      <c r="AX23" s="1"/>
      <c r="AY23" s="1"/>
      <c r="AZ23" s="1"/>
      <c r="BA23" s="1"/>
      <c r="BB23" s="81" t="s">
        <v>45</v>
      </c>
      <c r="BC23" s="82">
        <v>9.5</v>
      </c>
      <c r="BD23" s="82"/>
      <c r="BE23" s="82"/>
      <c r="BF23" s="82" t="s">
        <v>45</v>
      </c>
      <c r="BG23" s="82">
        <v>10.9</v>
      </c>
      <c r="BH23" s="83"/>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6" customHeight="1" x14ac:dyDescent="0.35">
      <c r="J24" s="46"/>
      <c r="K24" s="67" t="str">
        <f>V!C50</f>
        <v>MFM</v>
      </c>
      <c r="L24" s="240" t="str">
        <f>V!B50</f>
        <v>Math Fluency -Multiplication</v>
      </c>
      <c r="M24" s="241"/>
      <c r="N24" s="63" t="str">
        <f>IF(ISBLANK($J24),"",IF(AND($J24&lt;86,N$5&lt;86),"Consistent",IF(AND(ABS(N$5-$J24)&gt;V!F50,$J24&lt;86),"Discrepant","")))</f>
        <v/>
      </c>
      <c r="O24" s="63" t="str">
        <f>IF(ISBLANK($J24),"",IF(AND($J24&lt;86,O$5&lt;86),"Consistent",IF(AND(ABS(O$5-$J24)&gt;V!G50,$J24&lt;86),"Discrepant","")))</f>
        <v/>
      </c>
      <c r="P24" s="63" t="str">
        <f>IF(ISBLANK($J24),"",IF(AND($J24&lt;86,P$5&lt;86),"Consistent",IF(AND(ABS(P$5-$J24)&gt;V!H50,$J24&lt;86),"Discrepant","")))</f>
        <v/>
      </c>
      <c r="Q24" s="63" t="str">
        <f>IF(ISBLANK($J24),"",IF(AND($J24&lt;86,Q$5&lt;86),"Consistent",IF(AND(ABS(Q$5-$J24)&gt;V!I50,$J24&lt;86),"Discrepant","")))</f>
        <v/>
      </c>
      <c r="R24" s="35" t="str">
        <f t="shared" si="0"/>
        <v/>
      </c>
      <c r="U24" s="2"/>
      <c r="V24" s="2"/>
      <c r="W24" s="2"/>
      <c r="Y24" s="39" t="str">
        <f t="shared" si="3"/>
        <v/>
      </c>
      <c r="Z24" s="40" t="str">
        <f t="shared" si="4"/>
        <v/>
      </c>
      <c r="AA24" s="41"/>
      <c r="AB24" s="53"/>
      <c r="AD24" s="3"/>
      <c r="AE24" s="36" t="str">
        <f>IF(H11="Weakness",C11,"")</f>
        <v/>
      </c>
      <c r="AF24" s="36" t="str">
        <f>IF(H11="Weakness",D11,"")</f>
        <v/>
      </c>
      <c r="AG24" s="2"/>
      <c r="AH24" s="1"/>
      <c r="AI24" s="1"/>
      <c r="AT24" s="1"/>
      <c r="AU24" s="1"/>
      <c r="AV24" s="1"/>
      <c r="AW24" s="1"/>
      <c r="AX24" s="1"/>
      <c r="AY24" s="1"/>
      <c r="AZ24" s="1"/>
      <c r="BA24" s="1"/>
      <c r="BB24" s="81" t="s">
        <v>46</v>
      </c>
      <c r="BC24" s="82">
        <v>9.1</v>
      </c>
      <c r="BD24" s="82"/>
      <c r="BE24" s="82"/>
      <c r="BF24" s="82" t="s">
        <v>46</v>
      </c>
      <c r="BG24" s="82">
        <v>10.4</v>
      </c>
      <c r="BH24" s="83"/>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6" customHeight="1" x14ac:dyDescent="0.35">
      <c r="J25" s="46"/>
      <c r="K25" s="67" t="str">
        <f>V!C51</f>
        <v>LC</v>
      </c>
      <c r="L25" s="240" t="str">
        <f>V!B51</f>
        <v>Listening Comprehension</v>
      </c>
      <c r="M25" s="241"/>
      <c r="N25" s="63" t="str">
        <f>IF(ISBLANK($J25),"",IF(AND($J25&lt;86,N$5&lt;86),"Consistent",IF(AND(ABS(N$5-$J25)&gt;V!F51,$J25&lt;86),"Discrepant","")))</f>
        <v/>
      </c>
      <c r="O25" s="63" t="str">
        <f>IF(ISBLANK($J25),"",IF(AND($J25&lt;86,O$5&lt;86),"Consistent",IF(AND(ABS(O$5-$J25)&gt;V!G51,$J25&lt;86),"Discrepant","")))</f>
        <v/>
      </c>
      <c r="P25" s="63" t="str">
        <f>IF(ISBLANK($J25),"",IF(AND($J25&lt;86,P$5&lt;86),"Consistent",IF(AND(ABS(P$5-$J25)&gt;V!H51,$J25&lt;86),"Discrepant","")))</f>
        <v/>
      </c>
      <c r="Q25" s="63" t="str">
        <f>IF(ISBLANK($J25),"",IF(AND($J25&lt;86,Q$5&lt;86),"Consistent",IF(AND(ABS(Q$5-$J25)&gt;V!I51,$J25&lt;86),"Discrepant","")))</f>
        <v/>
      </c>
      <c r="R25" s="35" t="str">
        <f t="shared" si="0"/>
        <v/>
      </c>
      <c r="U25" s="2"/>
      <c r="V25" s="39" t="str">
        <f t="shared" ref="V25:V32" si="5">IF(AND(J22&gt;33,W25&lt;86),K22,"")</f>
        <v/>
      </c>
      <c r="W25" s="40" t="str">
        <f t="shared" ref="W25:W32" si="6">IF(ISBLANK(J22),"",IF(J22&gt;85,"",IF(OR(R22=1,R22=2,R22=3,R22=4,R22=5,J22&lt;85),J22,"")))</f>
        <v/>
      </c>
      <c r="Y25" s="39" t="str">
        <f t="shared" si="3"/>
        <v/>
      </c>
      <c r="Z25" s="40" t="str">
        <f t="shared" si="4"/>
        <v/>
      </c>
      <c r="AA25" s="41"/>
      <c r="AB25" s="53"/>
      <c r="AD25" s="3"/>
      <c r="AE25" s="36"/>
      <c r="AF25" s="58"/>
      <c r="AG25" s="2"/>
      <c r="AH25" s="1"/>
      <c r="AI25" s="1"/>
      <c r="AT25" s="1"/>
      <c r="AU25" s="1"/>
      <c r="AV25" s="1"/>
      <c r="AW25" s="1"/>
      <c r="AX25" s="1"/>
      <c r="AY25" s="1"/>
      <c r="AZ25" s="1"/>
      <c r="BA25" s="1"/>
      <c r="BB25" s="81"/>
      <c r="BC25" s="82"/>
      <c r="BD25" s="82"/>
      <c r="BE25" s="82"/>
      <c r="BF25" s="82"/>
      <c r="BG25" s="82"/>
      <c r="BH25" s="83"/>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6" customHeight="1" x14ac:dyDescent="0.35">
      <c r="J26" s="46"/>
      <c r="K26" s="67" t="str">
        <f>V!C52</f>
        <v>RV</v>
      </c>
      <c r="L26" s="240" t="str">
        <f>V!B52</f>
        <v>Receptive Vocabulary</v>
      </c>
      <c r="M26" s="241"/>
      <c r="N26" s="63" t="str">
        <f>IF(ISBLANK($J26),"",IF(AND($J26&lt;86,N$5&lt;86),"Consistent",IF(AND(ABS(N$5-$J26)&gt;V!F52,$J26&lt;86),"Discrepant","")))</f>
        <v/>
      </c>
      <c r="O26" s="63" t="str">
        <f>IF(ISBLANK($J26),"",IF(AND($J26&lt;86,O$5&lt;86),"Consistent",IF(AND(ABS(O$5-$J26)&gt;V!G52,$J26&lt;86),"Discrepant","")))</f>
        <v/>
      </c>
      <c r="P26" s="63" t="str">
        <f>IF(ISBLANK($J26),"",IF(AND($J26&lt;86,P$5&lt;86),"Consistent",IF(AND(ABS(P$5-$J26)&gt;V!H52,$J26&lt;86),"Discrepant","")))</f>
        <v/>
      </c>
      <c r="Q26" s="63" t="str">
        <f>IF(ISBLANK($J26),"",IF(AND($J26&lt;86,Q$5&lt;86),"Consistent",IF(AND(ABS(Q$5-$J26)&gt;V!I52,$J26&lt;86),"Discrepant","")))</f>
        <v/>
      </c>
      <c r="R26" s="35" t="str">
        <f t="shared" si="0"/>
        <v/>
      </c>
      <c r="U26" s="2"/>
      <c r="V26" s="39" t="str">
        <f t="shared" si="5"/>
        <v/>
      </c>
      <c r="W26" s="40" t="str">
        <f t="shared" si="6"/>
        <v/>
      </c>
      <c r="Y26" s="39" t="str">
        <f t="shared" si="3"/>
        <v/>
      </c>
      <c r="Z26" s="40" t="str">
        <f t="shared" si="4"/>
        <v/>
      </c>
      <c r="AA26" s="41"/>
      <c r="AB26" s="53"/>
      <c r="AE26" s="36" t="str">
        <f>IF(H9="Weakness",C9,"")</f>
        <v/>
      </c>
      <c r="AF26" s="36" t="str">
        <f>IF(H9="Weakness",D9,"")</f>
        <v/>
      </c>
      <c r="AG26" s="2"/>
      <c r="AH26" s="1"/>
      <c r="AI26" s="1"/>
      <c r="AT26" s="1"/>
      <c r="AU26" s="1"/>
      <c r="AV26" s="1"/>
      <c r="AW26" s="1"/>
      <c r="AX26" s="1"/>
      <c r="AY26" s="1"/>
      <c r="AZ26" s="1"/>
      <c r="BA26" s="1"/>
      <c r="BB26" s="81"/>
      <c r="BC26" s="82">
        <f>(BC16+BC21)/2</f>
        <v>9.4</v>
      </c>
      <c r="BD26" s="82"/>
      <c r="BE26" s="82"/>
      <c r="BF26" s="82"/>
      <c r="BG26" s="82">
        <f>(BG16+BG21)/2</f>
        <v>10.7</v>
      </c>
      <c r="BH26" s="83"/>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6" customHeight="1" x14ac:dyDescent="0.35">
      <c r="J27" s="46"/>
      <c r="K27" s="67" t="str">
        <f>V!C53</f>
        <v>ODC</v>
      </c>
      <c r="L27" s="240" t="str">
        <f>V!B53</f>
        <v>Oral Discourse Comprehension</v>
      </c>
      <c r="M27" s="241"/>
      <c r="N27" s="63" t="str">
        <f>IF(ISBLANK($J27),"",IF(AND($J27&lt;86,N$5&lt;86),"Consistent",IF(AND(ABS(N$5-$J27)&gt;V!F53,$J27&lt;86),"Discrepant","")))</f>
        <v/>
      </c>
      <c r="O27" s="63" t="str">
        <f>IF(ISBLANK($J27),"",IF(AND($J27&lt;86,O$5&lt;86),"Consistent",IF(AND(ABS(O$5-$J27)&gt;V!G53,$J27&lt;86),"Discrepant","")))</f>
        <v/>
      </c>
      <c r="P27" s="63" t="str">
        <f>IF(ISBLANK($J27),"",IF(AND($J27&lt;86,P$5&lt;86),"Consistent",IF(AND(ABS(P$5-$J27)&gt;V!H53,$J27&lt;86),"Discrepant","")))</f>
        <v/>
      </c>
      <c r="Q27" s="63" t="str">
        <f>IF(ISBLANK($J27),"",IF(AND($J27&lt;86,Q$5&lt;86),"Consistent",IF(AND(ABS(Q$5-$J27)&gt;V!I53,$J27&lt;86),"Discrepant","")))</f>
        <v/>
      </c>
      <c r="R27" s="35" t="str">
        <f t="shared" si="0"/>
        <v/>
      </c>
      <c r="U27" s="2"/>
      <c r="V27" s="39" t="str">
        <f t="shared" si="5"/>
        <v/>
      </c>
      <c r="W27" s="40" t="str">
        <f t="shared" si="6"/>
        <v/>
      </c>
      <c r="Y27" s="39" t="str">
        <f t="shared" si="3"/>
        <v/>
      </c>
      <c r="Z27" s="40" t="str">
        <f t="shared" si="4"/>
        <v/>
      </c>
      <c r="AA27" s="41"/>
      <c r="AD27" s="3"/>
      <c r="AE27" s="36"/>
      <c r="AF27" s="58"/>
      <c r="AH27" s="1"/>
      <c r="AI27" s="1"/>
      <c r="AT27" s="1"/>
      <c r="AU27" s="1"/>
      <c r="AV27" s="1"/>
      <c r="AW27" s="1"/>
      <c r="AX27" s="1"/>
      <c r="AY27" s="1"/>
      <c r="AZ27" s="1"/>
      <c r="BA27" s="1"/>
      <c r="BB27" s="81"/>
      <c r="BC27" s="82">
        <f t="shared" ref="BC27:BC28" si="7">(BC17+BC22)/2</f>
        <v>8.8000000000000007</v>
      </c>
      <c r="BD27" s="82"/>
      <c r="BE27" s="82"/>
      <c r="BF27" s="82"/>
      <c r="BG27" s="82">
        <f t="shared" ref="BG27:BG28" si="8">(BG17+BG22)/2</f>
        <v>9.6</v>
      </c>
      <c r="BH27" s="83"/>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6" customHeight="1" x14ac:dyDescent="0.35">
      <c r="J28" s="46"/>
      <c r="K28" s="67" t="str">
        <f>V!C54</f>
        <v>OE</v>
      </c>
      <c r="L28" s="240" t="str">
        <f>V!B54</f>
        <v>Oral Expression</v>
      </c>
      <c r="M28" s="241"/>
      <c r="N28" s="63" t="str">
        <f>IF(ISBLANK($J28),"",IF(AND($J28&lt;86,N$5&lt;86),"Consistent",IF(AND(ABS(N$5-$J28)&gt;V!F54,$J28&lt;86),"Discrepant","")))</f>
        <v/>
      </c>
      <c r="O28" s="63" t="str">
        <f>IF(ISBLANK($J28),"",IF(AND($J28&lt;86,O$5&lt;86),"Consistent",IF(AND(ABS(O$5-$J28)&gt;V!G54,$J28&lt;86),"Discrepant","")))</f>
        <v/>
      </c>
      <c r="P28" s="63" t="str">
        <f>IF(ISBLANK($J28),"",IF(AND($J28&lt;86,P$5&lt;86),"Consistent",IF(AND(ABS(P$5-$J28)&gt;V!H54,$J28&lt;86),"Discrepant","")))</f>
        <v/>
      </c>
      <c r="Q28" s="63" t="str">
        <f>IF(ISBLANK($J28),"",IF(AND($J28&lt;86,Q$5&lt;86),"Consistent",IF(AND(ABS(Q$5-$J28)&gt;V!I54,$J28&lt;86),"Discrepant","")))</f>
        <v/>
      </c>
      <c r="R28" s="35" t="str">
        <f t="shared" si="0"/>
        <v/>
      </c>
      <c r="U28" s="2"/>
      <c r="V28" s="39" t="str">
        <f t="shared" si="5"/>
        <v/>
      </c>
      <c r="W28" s="40" t="str">
        <f t="shared" si="6"/>
        <v/>
      </c>
      <c r="Y28" s="39" t="str">
        <f t="shared" si="3"/>
        <v/>
      </c>
      <c r="Z28" s="40" t="str">
        <f t="shared" si="4"/>
        <v/>
      </c>
      <c r="AA28" s="41"/>
      <c r="AB28" s="53"/>
      <c r="AE28" s="36" t="str">
        <f>IF(H8="Weakness",C8,"")</f>
        <v/>
      </c>
      <c r="AF28" s="36" t="str">
        <f>IF(H8="Weakness",D8,"")</f>
        <v/>
      </c>
      <c r="AH28" s="1"/>
      <c r="AI28" s="1"/>
      <c r="AT28" s="1"/>
      <c r="AU28" s="1"/>
      <c r="AV28" s="1"/>
      <c r="AW28" s="1"/>
      <c r="AX28" s="1"/>
      <c r="AY28" s="1"/>
      <c r="AZ28" s="1"/>
      <c r="BA28" s="1"/>
      <c r="BB28" s="81"/>
      <c r="BC28" s="82">
        <f t="shared" si="7"/>
        <v>8.75</v>
      </c>
      <c r="BD28" s="82"/>
      <c r="BE28" s="82"/>
      <c r="BF28" s="82"/>
      <c r="BG28" s="82">
        <f t="shared" si="8"/>
        <v>9.9499999999999993</v>
      </c>
      <c r="BH28" s="83"/>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6" customHeight="1" x14ac:dyDescent="0.35">
      <c r="J29" s="46"/>
      <c r="K29" s="155" t="str">
        <f>V!C55</f>
        <v>EV</v>
      </c>
      <c r="L29" s="184" t="str">
        <f>V!B55</f>
        <v>Expressive Vocabulary</v>
      </c>
      <c r="M29" s="184"/>
      <c r="N29" s="63" t="str">
        <f>IF(ISBLANK($J29),"",IF(AND($J29&lt;86,N$5&lt;86),"Consistent",IF(AND(ABS(N$5-$J29)&gt;V!F55,$J29&lt;86),"Discrepant","")))</f>
        <v/>
      </c>
      <c r="O29" s="63" t="str">
        <f>IF(ISBLANK($J29),"",IF(AND($J29&lt;86,O$5&lt;86),"Consistent",IF(AND(ABS(O$5-$J29)&gt;V!G55,$J29&lt;86),"Discrepant","")))</f>
        <v/>
      </c>
      <c r="P29" s="63" t="str">
        <f>IF(ISBLANK($J29),"",IF(AND($J29&lt;86,P$5&lt;86),"Consistent",IF(AND(ABS(P$5-$J29)&gt;V!H55,$J29&lt;86),"Discrepant","")))</f>
        <v/>
      </c>
      <c r="Q29" s="63" t="str">
        <f>IF(ISBLANK($J29),"",IF(AND($J29&lt;86,Q$5&lt;86),"Consistent",IF(AND(ABS(Q$5-$J29)&gt;V!I55,$J29&lt;86),"Discrepant","")))</f>
        <v/>
      </c>
      <c r="R29" s="35" t="str">
        <f t="shared" ref="R29:R33" si="9">IF(J29&gt;1,(RANK(J29,J$7:J$29,1)),"")</f>
        <v/>
      </c>
      <c r="U29" s="2"/>
      <c r="V29" s="39" t="str">
        <f t="shared" si="5"/>
        <v/>
      </c>
      <c r="W29" s="40" t="str">
        <f t="shared" si="6"/>
        <v/>
      </c>
      <c r="Y29" s="39" t="str">
        <f t="shared" si="3"/>
        <v/>
      </c>
      <c r="Z29" s="40" t="str">
        <f t="shared" si="4"/>
        <v/>
      </c>
      <c r="AA29" s="41"/>
      <c r="AB29" s="53"/>
      <c r="AE29" s="36"/>
      <c r="AF29" s="58"/>
      <c r="AH29" s="1"/>
      <c r="AI29" s="1"/>
      <c r="AT29" s="1"/>
      <c r="AU29" s="1"/>
      <c r="AV29" s="1"/>
      <c r="AW29" s="1"/>
      <c r="AX29" s="1"/>
      <c r="AY29" s="1"/>
      <c r="AZ29" s="1"/>
      <c r="BA29" s="1"/>
      <c r="BB29" s="81"/>
      <c r="BC29" s="82">
        <f>(BC19+BC24)/2</f>
        <v>9.25</v>
      </c>
      <c r="BD29" s="82"/>
      <c r="BE29" s="82"/>
      <c r="BF29" s="82"/>
      <c r="BG29" s="82">
        <f>(BG19+BG24)/2</f>
        <v>10.55</v>
      </c>
      <c r="BH29" s="83"/>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6" customHeight="1" x14ac:dyDescent="0.35">
      <c r="J30" s="46"/>
      <c r="K30" s="155" t="str">
        <f>V!C56</f>
        <v>OWF</v>
      </c>
      <c r="L30" s="184" t="str">
        <f>V!B56</f>
        <v>Oral Word Fluency</v>
      </c>
      <c r="M30" s="184"/>
      <c r="N30" s="63" t="str">
        <f>IF(ISBLANK($J30),"",IF(AND($J30&lt;86,N$5&lt;86),"Consistent",IF(AND(ABS(N$5-$J30)&gt;V!F56,$J30&lt;86),"Discrepant","")))</f>
        <v/>
      </c>
      <c r="O30" s="63" t="str">
        <f>IF(ISBLANK($J30),"",IF(AND($J30&lt;86,O$5&lt;86),"Consistent",IF(AND(ABS(O$5-$J30)&gt;V!G56,$J30&lt;86),"Discrepant","")))</f>
        <v/>
      </c>
      <c r="P30" s="63" t="str">
        <f>IF(ISBLANK($J30),"",IF(AND($J30&lt;86,P$5&lt;86),"Consistent",IF(AND(ABS(P$5-$J30)&gt;V!H56,$J30&lt;86),"Discrepant","")))</f>
        <v/>
      </c>
      <c r="Q30" s="63" t="str">
        <f>IF(ISBLANK($J30),"",IF(AND($J30&lt;86,Q$5&lt;86),"Consistent",IF(AND(ABS(Q$5-$J30)&gt;V!I56,$J30&lt;86),"Discrepant","")))</f>
        <v/>
      </c>
      <c r="R30" s="35" t="str">
        <f t="shared" si="9"/>
        <v/>
      </c>
      <c r="U30" s="2"/>
      <c r="V30" s="39" t="str">
        <f t="shared" si="5"/>
        <v/>
      </c>
      <c r="W30" s="40" t="str">
        <f t="shared" si="6"/>
        <v/>
      </c>
      <c r="Y30" s="39" t="str">
        <f t="shared" si="3"/>
        <v/>
      </c>
      <c r="Z30" s="40" t="str">
        <f t="shared" si="4"/>
        <v/>
      </c>
      <c r="AA30" s="41"/>
      <c r="AB30" s="53"/>
      <c r="AE30" s="36" t="str">
        <f>IF(H10="Weakness",C10,"")</f>
        <v/>
      </c>
      <c r="AF30" s="36" t="str">
        <f>IF(H10="Weakness",D10,"")</f>
        <v/>
      </c>
      <c r="AH30" s="1"/>
      <c r="AI30" s="1"/>
      <c r="AT30" s="1"/>
      <c r="AU30" s="1"/>
      <c r="AV30" s="1"/>
      <c r="AW30" s="1"/>
      <c r="AX30" s="1"/>
      <c r="AY30" s="1"/>
      <c r="AZ30" s="1"/>
      <c r="BA30" s="1"/>
      <c r="BB30" s="85"/>
      <c r="BC30" s="86"/>
      <c r="BD30" s="86"/>
      <c r="BE30" s="86"/>
      <c r="BF30" s="86"/>
      <c r="BG30" s="86"/>
      <c r="BH30" s="87"/>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6" customHeight="1" x14ac:dyDescent="0.35">
      <c r="J31" s="46"/>
      <c r="K31" s="155" t="str">
        <f>V!C57</f>
        <v>SR</v>
      </c>
      <c r="L31" s="184" t="str">
        <f>V!B57</f>
        <v>Sentence Repetition</v>
      </c>
      <c r="M31" s="184"/>
      <c r="N31" s="63" t="str">
        <f>IF(ISBLANK($J31),"",IF(AND($J31&lt;86,N$5&lt;86),"Consistent",IF(AND(ABS(N$5-$J31)&gt;V!F57,$J31&lt;86),"Discrepant","")))</f>
        <v/>
      </c>
      <c r="O31" s="63" t="str">
        <f>IF(ISBLANK($J31),"",IF(AND($J31&lt;86,O$5&lt;86),"Consistent",IF(AND(ABS(O$5-$J31)&gt;V!G57,$J31&lt;86),"Discrepant","")))</f>
        <v/>
      </c>
      <c r="P31" s="63" t="str">
        <f>IF(ISBLANK($J31),"",IF(AND($J31&lt;86,P$5&lt;86),"Consistent",IF(AND(ABS(P$5-$J31)&gt;V!H57,$J31&lt;86),"Discrepant","")))</f>
        <v/>
      </c>
      <c r="Q31" s="63" t="str">
        <f>IF(ISBLANK($J31),"",IF(AND($J31&lt;86,Q$5&lt;86),"Consistent",IF(AND(ABS(Q$5-$J31)&gt;V!I57,$J31&lt;86),"Discrepant","")))</f>
        <v/>
      </c>
      <c r="R31" s="35" t="str">
        <f t="shared" si="9"/>
        <v/>
      </c>
      <c r="U31" s="2"/>
      <c r="V31" s="39" t="str">
        <f t="shared" si="5"/>
        <v/>
      </c>
      <c r="W31" s="40" t="str">
        <f t="shared" si="6"/>
        <v/>
      </c>
      <c r="Y31" s="39" t="str">
        <f t="shared" si="3"/>
        <v/>
      </c>
      <c r="Z31" s="40" t="str">
        <f t="shared" si="4"/>
        <v/>
      </c>
      <c r="AA31" s="41"/>
      <c r="AB31" s="53"/>
      <c r="AC31" s="54"/>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6" customHeight="1" x14ac:dyDescent="0.35">
      <c r="J32" s="46"/>
      <c r="K32" s="155" t="str">
        <f>V!C58</f>
        <v>PP</v>
      </c>
      <c r="L32" s="184" t="str">
        <f>V!B58</f>
        <v>Phonemic Proficiency</v>
      </c>
      <c r="M32" s="184"/>
      <c r="N32" s="63" t="str">
        <f>IF(ISBLANK($J32),"",IF(AND($J32&lt;86,N$5&lt;86),"Consistent",IF(AND(ABS(N$5-$J32)&gt;V!F58,$J32&lt;86),"Discrepant","")))</f>
        <v/>
      </c>
      <c r="O32" s="63" t="str">
        <f>IF(ISBLANK($J32),"",IF(AND($J32&lt;86,O$5&lt;86),"Consistent",IF(AND(ABS(O$5-$J32)&gt;V!G58,$J32&lt;86),"Discrepant","")))</f>
        <v/>
      </c>
      <c r="P32" s="63" t="str">
        <f>IF(ISBLANK($J32),"",IF(AND($J32&lt;86,P$5&lt;86),"Consistent",IF(AND(ABS(P$5-$J32)&gt;V!H58,$J32&lt;86),"Discrepant","")))</f>
        <v/>
      </c>
      <c r="Q32" s="63" t="str">
        <f>IF(ISBLANK($J32),"",IF(AND($J32&lt;86,Q$5&lt;86),"Consistent",IF(AND(ABS(Q$5-$J32)&gt;V!I58,$J32&lt;86),"Discrepant","")))</f>
        <v/>
      </c>
      <c r="R32" s="35" t="str">
        <f t="shared" si="9"/>
        <v/>
      </c>
      <c r="V32" s="39" t="str">
        <f t="shared" si="5"/>
        <v/>
      </c>
      <c r="W32" s="40" t="str">
        <f t="shared" si="6"/>
        <v/>
      </c>
      <c r="Y32" s="39" t="str">
        <f t="shared" si="3"/>
        <v/>
      </c>
      <c r="Z32" s="40" t="str">
        <f t="shared" si="4"/>
        <v/>
      </c>
      <c r="AA32" s="41"/>
      <c r="AC32" s="54"/>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0:166" s="4" customFormat="1" ht="20.6" customHeight="1" thickBot="1" x14ac:dyDescent="0.45">
      <c r="J33" s="154"/>
      <c r="K33" s="156" t="str">
        <f>V!C59</f>
        <v>OC</v>
      </c>
      <c r="L33" s="253" t="str">
        <f>V!B59</f>
        <v>Orthographic Choice</v>
      </c>
      <c r="M33" s="253"/>
      <c r="N33" s="63" t="str">
        <f>IF(ISBLANK($J33),"",IF(AND($J33&lt;86,N$5&lt;86),"Consistent",IF(AND(ABS(N$5-$J33)&gt;V!F59,$J33&lt;86),"Discrepant","")))</f>
        <v/>
      </c>
      <c r="O33" s="63" t="str">
        <f>IF(ISBLANK($J33),"",IF(AND($J33&lt;86,O$5&lt;86),"Consistent",IF(AND(ABS(O$5-$J33)&gt;V!G59,$J33&lt;86),"Discrepant","")))</f>
        <v/>
      </c>
      <c r="P33" s="63" t="str">
        <f>IF(ISBLANK($J33),"",IF(AND($J33&lt;86,P$5&lt;86),"Consistent",IF(AND(ABS(P$5-$J33)&gt;V!H59,$J33&lt;86),"Discrepant","")))</f>
        <v/>
      </c>
      <c r="Q33" s="63" t="str">
        <f>IF(ISBLANK($J33),"",IF(AND($J33&lt;86,Q$5&lt;86),"Consistent",IF(AND(ABS(Q$5-$J33)&gt;V!I59,$J33&lt;86),"Discrepant","")))</f>
        <v/>
      </c>
      <c r="R33" s="43" t="str">
        <f t="shared" si="9"/>
        <v/>
      </c>
      <c r="T33" s="254" t="s">
        <v>79</v>
      </c>
      <c r="U33" s="254"/>
      <c r="V33" s="254"/>
      <c r="W33" s="254"/>
      <c r="X33" s="254"/>
      <c r="Y33" s="254"/>
      <c r="Z33" s="254"/>
      <c r="AA33" s="41"/>
      <c r="AB33" s="53"/>
      <c r="AC33" s="54"/>
      <c r="AH33" s="57" t="s">
        <v>49</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0:166" s="4" customFormat="1" ht="20.6" customHeight="1" x14ac:dyDescent="0.3">
      <c r="L34" s="224"/>
      <c r="M34" s="224"/>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0:166" s="4" customFormat="1" ht="20.6" customHeight="1" x14ac:dyDescent="0.3">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0:166" s="4" customFormat="1" ht="20.6" hidden="1" customHeight="1" x14ac:dyDescent="0.35">
      <c r="U36" s="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0:166" s="4" customFormat="1" ht="20.6" hidden="1" customHeight="1" x14ac:dyDescent="0.35">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0:166" s="4" customFormat="1" ht="20.6" hidden="1" customHeight="1" x14ac:dyDescent="0.35">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0:166" s="4" customFormat="1" ht="20.6" hidden="1" customHeight="1" x14ac:dyDescent="0.3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0:166" s="4" customFormat="1" ht="20.6" hidden="1" customHeight="1" x14ac:dyDescent="0.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0:166" s="4" customFormat="1" ht="20.6" hidden="1" customHeight="1" x14ac:dyDescent="0.3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0:166" s="4" customFormat="1" ht="20.6" hidden="1" customHeight="1" x14ac:dyDescent="0.3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0:166" s="4" customFormat="1" ht="20.6" hidden="1" customHeight="1" x14ac:dyDescent="0.3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0:166" s="4" customFormat="1" ht="20.6" hidden="1" customHeight="1" x14ac:dyDescent="0.3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0:166" s="4" customFormat="1" ht="20.6" hidden="1" customHeight="1" x14ac:dyDescent="0.3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0:166" s="4" customFormat="1" ht="20.6" hidden="1" customHeight="1" x14ac:dyDescent="0.3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0:166" s="4" customFormat="1" ht="20.6" hidden="1" customHeight="1" x14ac:dyDescent="0.3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0:166" s="4" customFormat="1" ht="20.6" hidden="1" customHeight="1" x14ac:dyDescent="0.3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6" hidden="1" customHeight="1" x14ac:dyDescent="0.3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6" hidden="1" customHeight="1" x14ac:dyDescent="0.3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6" hidden="1" customHeight="1" x14ac:dyDescent="0.3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6" hidden="1" customHeight="1" x14ac:dyDescent="0.3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6" hidden="1" customHeight="1" x14ac:dyDescent="0.3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6" hidden="1" customHeight="1" x14ac:dyDescent="0.35">
      <c r="J54" s="2"/>
      <c r="K54" s="2"/>
      <c r="L54" s="2"/>
      <c r="M54" s="2"/>
      <c r="N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6" hidden="1" customHeight="1" x14ac:dyDescent="0.35">
      <c r="J55" s="2"/>
      <c r="K55" s="2"/>
      <c r="L55" s="2"/>
      <c r="M55" s="2"/>
      <c r="N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6" hidden="1" customHeight="1" x14ac:dyDescent="0.35">
      <c r="J56" s="2"/>
      <c r="K56" s="2"/>
      <c r="L56" s="2"/>
      <c r="M56" s="2"/>
      <c r="N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6" hidden="1" customHeight="1" x14ac:dyDescent="0.35">
      <c r="B57" s="2"/>
      <c r="J57" s="2"/>
      <c r="K57" s="2"/>
      <c r="L57" s="2"/>
      <c r="M57" s="2"/>
      <c r="N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6" hidden="1" customHeight="1" x14ac:dyDescent="0.35">
      <c r="I58" s="4"/>
      <c r="O58" s="4"/>
      <c r="P58" s="4"/>
      <c r="Q58" s="4"/>
      <c r="R58" s="4"/>
      <c r="S58" s="4"/>
      <c r="T58" s="4"/>
      <c r="BF58" s="1"/>
      <c r="BG58" s="1"/>
      <c r="BH58" s="1"/>
    </row>
    <row r="59" spans="2:166" ht="20.6" hidden="1" customHeight="1" x14ac:dyDescent="0.35">
      <c r="O59" s="4"/>
      <c r="P59" s="4"/>
      <c r="Q59" s="4"/>
      <c r="R59" s="4"/>
      <c r="S59" s="4"/>
      <c r="T59" s="4"/>
      <c r="BF59" s="1"/>
      <c r="BG59" s="1"/>
      <c r="BH59" s="1"/>
    </row>
    <row r="60" spans="2:166" ht="20.6" hidden="1" customHeight="1" x14ac:dyDescent="0.35">
      <c r="O60" s="4"/>
      <c r="P60" s="4"/>
      <c r="Q60" s="4"/>
      <c r="R60" s="4"/>
      <c r="S60" s="4"/>
      <c r="T60" s="4"/>
      <c r="BF60" s="1"/>
      <c r="BG60" s="1"/>
      <c r="BH60" s="1"/>
    </row>
    <row r="61" spans="2:166" ht="20.6" hidden="1" customHeight="1" x14ac:dyDescent="0.35">
      <c r="O61" s="4"/>
      <c r="P61" s="4"/>
      <c r="Q61" s="4"/>
      <c r="R61" s="4"/>
      <c r="S61" s="4"/>
      <c r="T61" s="4"/>
      <c r="BF61" s="1"/>
      <c r="BG61" s="1"/>
      <c r="BH61" s="1"/>
    </row>
    <row r="62" spans="2:166" ht="20.6" hidden="1" customHeight="1" x14ac:dyDescent="0.35">
      <c r="O62" s="4"/>
      <c r="P62" s="4"/>
      <c r="Q62" s="4"/>
      <c r="R62" s="4"/>
      <c r="S62" s="4"/>
      <c r="T62" s="4"/>
      <c r="BF62" s="1"/>
      <c r="BG62" s="1"/>
      <c r="BH62" s="1"/>
    </row>
    <row r="63" spans="2:166" ht="20.6" hidden="1" customHeight="1" x14ac:dyDescent="0.35">
      <c r="O63" s="4"/>
      <c r="P63" s="4"/>
      <c r="Q63" s="4"/>
      <c r="R63" s="4"/>
      <c r="S63" s="4"/>
      <c r="T63" s="4"/>
      <c r="Z63" s="4"/>
      <c r="AA63" s="4"/>
      <c r="AB63" s="4"/>
      <c r="AC63" s="4"/>
      <c r="AD63" s="4"/>
      <c r="AE63" s="4"/>
      <c r="AF63" s="4"/>
      <c r="AG63" s="4"/>
      <c r="AH63" s="4"/>
      <c r="AI63" s="4"/>
      <c r="AJ63" s="4"/>
      <c r="AK63" s="4"/>
      <c r="BF63" s="1"/>
      <c r="BG63" s="1"/>
      <c r="BH63" s="1"/>
    </row>
    <row r="64" spans="2:166" ht="20.6" hidden="1" customHeight="1" x14ac:dyDescent="0.35">
      <c r="O64" s="4"/>
      <c r="P64" s="4"/>
      <c r="Q64" s="4"/>
      <c r="R64" s="4"/>
      <c r="S64" s="4"/>
      <c r="T64" s="4"/>
      <c r="Z64" s="4"/>
      <c r="AA64" s="4"/>
      <c r="AB64" s="4"/>
      <c r="AC64" s="4"/>
      <c r="AD64" s="4"/>
      <c r="AE64" s="4"/>
      <c r="AF64" s="4"/>
      <c r="AG64" s="4"/>
      <c r="AH64" s="4"/>
      <c r="AI64" s="4"/>
      <c r="AJ64" s="4"/>
      <c r="AK64" s="4"/>
      <c r="BF64" s="1"/>
      <c r="BG64" s="1"/>
      <c r="BH64" s="1"/>
    </row>
    <row r="65" spans="2:37" s="1" customFormat="1" ht="20.6" hidden="1" customHeight="1" x14ac:dyDescent="0.3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6" hidden="1" customHeight="1" x14ac:dyDescent="0.3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6" hidden="1" customHeight="1" x14ac:dyDescent="0.3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6" hidden="1" customHeight="1" x14ac:dyDescent="0.3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6" hidden="1" customHeight="1" x14ac:dyDescent="0.3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6" hidden="1" customHeight="1" x14ac:dyDescent="0.3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6" hidden="1" customHeight="1" x14ac:dyDescent="0.3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6" hidden="1" customHeight="1" x14ac:dyDescent="0.3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6" hidden="1" customHeight="1" x14ac:dyDescent="0.3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6" hidden="1" customHeight="1" x14ac:dyDescent="0.3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6" hidden="1" customHeight="1" x14ac:dyDescent="0.3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6" hidden="1" customHeight="1" x14ac:dyDescent="0.35">
      <c r="B76" s="2"/>
      <c r="J76" s="2"/>
      <c r="K76" s="2"/>
      <c r="L76" s="2"/>
      <c r="M76" s="2"/>
      <c r="N76" s="2"/>
      <c r="O76" s="4"/>
      <c r="P76" s="4"/>
      <c r="Q76" s="4"/>
      <c r="R76" s="4"/>
      <c r="S76" s="4"/>
      <c r="T76" s="4"/>
      <c r="U76" s="6"/>
      <c r="V76" s="8"/>
      <c r="W76" s="8"/>
      <c r="X76" s="2"/>
      <c r="Y76" s="2"/>
      <c r="Z76" s="2"/>
      <c r="AA76" s="2"/>
      <c r="AB76" s="2"/>
      <c r="AC76" s="2"/>
    </row>
    <row r="77" spans="2:37" s="1" customFormat="1" ht="20.6" hidden="1" customHeight="1" x14ac:dyDescent="0.35">
      <c r="B77" s="2"/>
      <c r="J77" s="2"/>
      <c r="K77" s="2"/>
      <c r="L77" s="2"/>
      <c r="M77" s="2"/>
      <c r="N77" s="2"/>
      <c r="O77" s="4"/>
      <c r="P77" s="4"/>
      <c r="Q77" s="4"/>
      <c r="R77" s="4"/>
      <c r="S77" s="4"/>
      <c r="T77" s="4"/>
      <c r="U77" s="6"/>
      <c r="V77" s="8"/>
      <c r="W77" s="8"/>
      <c r="X77" s="2"/>
      <c r="Y77" s="2"/>
      <c r="Z77" s="2"/>
      <c r="AA77" s="2"/>
      <c r="AB77" s="2"/>
      <c r="AC77" s="2"/>
    </row>
    <row r="78" spans="2:37" s="1" customFormat="1" ht="20.6" hidden="1" customHeight="1" x14ac:dyDescent="0.35">
      <c r="B78" s="2"/>
      <c r="J78" s="2"/>
      <c r="K78" s="2"/>
      <c r="L78" s="2"/>
      <c r="M78" s="2"/>
      <c r="N78" s="2"/>
      <c r="O78" s="4"/>
      <c r="P78" s="4"/>
      <c r="Q78" s="4"/>
      <c r="R78" s="4"/>
      <c r="S78" s="4"/>
      <c r="T78" s="4"/>
      <c r="U78" s="6"/>
      <c r="V78" s="8"/>
      <c r="W78" s="8"/>
      <c r="X78" s="2"/>
      <c r="Y78" s="2"/>
      <c r="Z78" s="2"/>
      <c r="AA78" s="2"/>
      <c r="AB78" s="2"/>
      <c r="AC78" s="2"/>
    </row>
    <row r="79" spans="2:37" s="1" customFormat="1" ht="20.6" hidden="1" customHeight="1" x14ac:dyDescent="0.35">
      <c r="B79" s="2"/>
      <c r="J79" s="2"/>
      <c r="K79" s="2"/>
      <c r="L79" s="2"/>
      <c r="M79" s="2"/>
      <c r="N79" s="2"/>
      <c r="O79" s="4"/>
      <c r="P79" s="4"/>
      <c r="Q79" s="4"/>
      <c r="R79" s="4"/>
      <c r="S79" s="4"/>
      <c r="T79" s="4"/>
      <c r="U79" s="6"/>
      <c r="V79" s="8"/>
      <c r="W79" s="8"/>
      <c r="X79" s="2"/>
      <c r="Y79" s="2"/>
      <c r="Z79" s="2"/>
      <c r="AA79" s="2"/>
      <c r="AB79" s="2"/>
      <c r="AC79" s="2"/>
    </row>
    <row r="80" spans="2:37" s="1" customFormat="1" ht="20.6" hidden="1" customHeight="1" x14ac:dyDescent="0.35">
      <c r="B80" s="2"/>
      <c r="J80" s="2"/>
      <c r="K80" s="2"/>
      <c r="L80" s="2"/>
      <c r="M80" s="2"/>
      <c r="N80" s="2"/>
      <c r="O80" s="4"/>
      <c r="P80" s="4"/>
      <c r="Q80" s="4"/>
      <c r="R80" s="4"/>
      <c r="S80" s="4"/>
      <c r="T80" s="4"/>
      <c r="U80" s="6"/>
      <c r="V80" s="8"/>
      <c r="W80" s="8"/>
      <c r="X80" s="2"/>
      <c r="Y80" s="2"/>
      <c r="Z80" s="2"/>
      <c r="AA80" s="2"/>
      <c r="AB80" s="2"/>
      <c r="AC80" s="2"/>
    </row>
    <row r="81" spans="2:37" s="1" customFormat="1" ht="20.6" hidden="1" customHeight="1" x14ac:dyDescent="0.3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6" hidden="1" customHeight="1" x14ac:dyDescent="0.3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6" hidden="1" customHeight="1" x14ac:dyDescent="0.3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6" hidden="1" customHeight="1" x14ac:dyDescent="0.3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6" hidden="1" customHeight="1" x14ac:dyDescent="0.3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6" hidden="1" customHeight="1" x14ac:dyDescent="0.3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6" hidden="1" customHeight="1" x14ac:dyDescent="0.3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6" hidden="1" customHeight="1" x14ac:dyDescent="0.3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6" hidden="1" customHeight="1" x14ac:dyDescent="0.3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6" hidden="1" customHeight="1" x14ac:dyDescent="0.3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6" hidden="1" customHeight="1" x14ac:dyDescent="0.3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6" hidden="1" customHeight="1" x14ac:dyDescent="0.3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6" hidden="1" customHeight="1" x14ac:dyDescent="0.3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6" hidden="1" customHeight="1" x14ac:dyDescent="0.35">
      <c r="B94" s="2"/>
      <c r="J94" s="2"/>
      <c r="K94" s="2"/>
      <c r="L94" s="2"/>
      <c r="M94" s="2"/>
      <c r="N94" s="2"/>
      <c r="O94" s="4"/>
      <c r="P94" s="4"/>
      <c r="Q94" s="4"/>
      <c r="R94" s="4"/>
      <c r="S94" s="4"/>
      <c r="T94" s="4"/>
      <c r="U94" s="6"/>
      <c r="V94" s="8"/>
      <c r="W94" s="8"/>
      <c r="X94" s="2"/>
      <c r="Y94" s="2"/>
      <c r="Z94" s="2"/>
      <c r="AA94" s="2"/>
      <c r="AB94" s="2"/>
      <c r="AC94" s="2"/>
    </row>
    <row r="95" spans="2:37" s="1" customFormat="1" ht="20.6" hidden="1" customHeight="1" x14ac:dyDescent="0.35">
      <c r="B95" s="2"/>
      <c r="J95" s="2"/>
      <c r="K95" s="2"/>
      <c r="L95" s="2"/>
      <c r="M95" s="2"/>
      <c r="N95" s="2"/>
      <c r="O95" s="4"/>
      <c r="P95" s="4"/>
      <c r="Q95" s="4"/>
      <c r="R95" s="4"/>
      <c r="S95" s="4"/>
      <c r="T95" s="4"/>
      <c r="U95" s="6"/>
      <c r="V95" s="8"/>
      <c r="W95" s="8"/>
      <c r="X95" s="2"/>
      <c r="Y95" s="2"/>
      <c r="Z95" s="2"/>
      <c r="AA95" s="2"/>
      <c r="AB95" s="2"/>
      <c r="AC95" s="2"/>
    </row>
    <row r="96" spans="2:37" s="1" customFormat="1" ht="20.6" hidden="1" customHeight="1" x14ac:dyDescent="0.35">
      <c r="B96" s="2"/>
      <c r="J96" s="2"/>
      <c r="K96" s="2"/>
      <c r="L96" s="2"/>
      <c r="M96" s="2"/>
      <c r="N96" s="2"/>
      <c r="O96" s="4"/>
      <c r="P96" s="4"/>
      <c r="Q96" s="4"/>
      <c r="R96" s="4"/>
      <c r="S96" s="4"/>
      <c r="T96" s="4"/>
      <c r="U96" s="6"/>
      <c r="V96" s="8"/>
      <c r="W96" s="8"/>
      <c r="X96" s="2"/>
      <c r="Y96" s="2"/>
      <c r="Z96" s="2"/>
      <c r="AA96" s="2"/>
      <c r="AB96" s="2"/>
      <c r="AC96" s="2"/>
    </row>
    <row r="97" spans="2:37" s="1" customFormat="1" ht="20.6" hidden="1" customHeight="1" x14ac:dyDescent="0.35">
      <c r="B97" s="2"/>
      <c r="J97" s="2"/>
      <c r="K97" s="2"/>
      <c r="L97" s="2"/>
      <c r="M97" s="2"/>
      <c r="N97" s="2"/>
      <c r="O97" s="4"/>
      <c r="P97" s="4"/>
      <c r="Q97" s="4"/>
      <c r="R97" s="4"/>
      <c r="S97" s="4"/>
      <c r="T97" s="4"/>
      <c r="U97" s="6"/>
      <c r="V97" s="8"/>
      <c r="W97" s="8"/>
      <c r="X97" s="2"/>
      <c r="Y97" s="2"/>
      <c r="Z97" s="2"/>
      <c r="AA97" s="2"/>
      <c r="AB97" s="2"/>
      <c r="AC97" s="2"/>
    </row>
    <row r="98" spans="2:37" s="1" customFormat="1" ht="20.6" hidden="1" customHeight="1" x14ac:dyDescent="0.35">
      <c r="B98" s="2"/>
      <c r="J98" s="2"/>
      <c r="K98" s="2"/>
      <c r="L98" s="2"/>
      <c r="M98" s="2"/>
      <c r="N98" s="2"/>
      <c r="O98" s="4"/>
      <c r="P98" s="4"/>
      <c r="Q98" s="4"/>
      <c r="R98" s="4"/>
      <c r="S98" s="4"/>
      <c r="T98" s="4"/>
      <c r="U98" s="6"/>
      <c r="V98" s="8"/>
      <c r="W98" s="8"/>
      <c r="X98" s="2"/>
      <c r="Y98" s="2"/>
      <c r="Z98" s="2"/>
      <c r="AA98" s="2"/>
      <c r="AB98" s="2"/>
      <c r="AC98" s="2"/>
    </row>
    <row r="99" spans="2:37" s="1" customFormat="1" ht="20.6" hidden="1" customHeight="1" x14ac:dyDescent="0.3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6" hidden="1" customHeight="1" x14ac:dyDescent="0.3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6" hidden="1" customHeight="1" x14ac:dyDescent="0.3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6" hidden="1" customHeight="1" x14ac:dyDescent="0.3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6" hidden="1" customHeight="1" x14ac:dyDescent="0.3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6" hidden="1" customHeight="1" x14ac:dyDescent="0.3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6" hidden="1" customHeight="1" x14ac:dyDescent="0.3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6" hidden="1" customHeight="1" x14ac:dyDescent="0.3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6" hidden="1" customHeight="1" x14ac:dyDescent="0.3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6" hidden="1" customHeight="1" x14ac:dyDescent="0.3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6" hidden="1" customHeight="1" x14ac:dyDescent="0.3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6" hidden="1" customHeight="1" x14ac:dyDescent="0.3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6" hidden="1" customHeight="1" x14ac:dyDescent="0.3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6" hidden="1" customHeight="1" x14ac:dyDescent="0.35">
      <c r="B112" s="2"/>
      <c r="J112" s="2"/>
      <c r="K112" s="2"/>
      <c r="L112" s="2"/>
      <c r="M112" s="2"/>
      <c r="N112" s="2"/>
      <c r="O112" s="4"/>
      <c r="P112" s="4"/>
      <c r="Q112" s="4"/>
      <c r="R112" s="4"/>
      <c r="S112" s="4"/>
      <c r="T112" s="4"/>
      <c r="U112" s="6"/>
      <c r="V112" s="8"/>
      <c r="W112" s="8"/>
      <c r="X112" s="2"/>
      <c r="Y112" s="2"/>
      <c r="Z112" s="2"/>
      <c r="AA112" s="2"/>
      <c r="AB112" s="2"/>
      <c r="AC112" s="2"/>
    </row>
    <row r="113" spans="2:37" s="1" customFormat="1" ht="20.6" hidden="1" customHeight="1" x14ac:dyDescent="0.35">
      <c r="B113" s="2"/>
      <c r="J113" s="2"/>
      <c r="K113" s="2"/>
      <c r="L113" s="2"/>
      <c r="M113" s="2"/>
      <c r="N113" s="2"/>
      <c r="O113" s="4"/>
      <c r="P113" s="4"/>
      <c r="Q113" s="4"/>
      <c r="R113" s="4"/>
      <c r="S113" s="4"/>
      <c r="T113" s="4"/>
      <c r="U113" s="6"/>
      <c r="V113" s="8"/>
      <c r="W113" s="8"/>
      <c r="X113" s="2"/>
      <c r="Y113" s="2"/>
      <c r="Z113" s="2"/>
      <c r="AA113" s="2"/>
      <c r="AB113" s="2"/>
      <c r="AC113" s="2"/>
    </row>
    <row r="114" spans="2:37" s="1" customFormat="1" ht="20.6" hidden="1" customHeight="1" x14ac:dyDescent="0.35">
      <c r="B114" s="2"/>
      <c r="J114" s="2"/>
      <c r="K114" s="2"/>
      <c r="L114" s="2"/>
      <c r="M114" s="2"/>
      <c r="N114" s="2"/>
      <c r="O114" s="4"/>
      <c r="P114" s="4"/>
      <c r="Q114" s="4"/>
      <c r="R114" s="4"/>
      <c r="S114" s="4"/>
      <c r="T114" s="4"/>
      <c r="U114" s="6"/>
      <c r="V114" s="8"/>
      <c r="W114" s="8"/>
      <c r="X114" s="2"/>
      <c r="Y114" s="2"/>
      <c r="Z114" s="2"/>
      <c r="AA114" s="2"/>
      <c r="AB114" s="2"/>
      <c r="AC114" s="2"/>
    </row>
    <row r="115" spans="2:37" s="1" customFormat="1" ht="20.6" hidden="1" customHeight="1" x14ac:dyDescent="0.35">
      <c r="B115" s="2"/>
      <c r="J115" s="2"/>
      <c r="K115" s="2"/>
      <c r="L115" s="2"/>
      <c r="M115" s="2"/>
      <c r="N115" s="2"/>
      <c r="O115" s="4"/>
      <c r="P115" s="4"/>
      <c r="Q115" s="4"/>
      <c r="R115" s="4"/>
      <c r="S115" s="4"/>
      <c r="T115" s="4"/>
      <c r="U115" s="6"/>
      <c r="V115" s="8"/>
      <c r="W115" s="8"/>
      <c r="X115" s="2"/>
      <c r="Y115" s="2"/>
      <c r="Z115" s="2"/>
      <c r="AA115" s="2"/>
      <c r="AB115" s="2"/>
      <c r="AC115" s="2"/>
    </row>
    <row r="116" spans="2:37" s="1" customFormat="1" ht="20.6" hidden="1" customHeight="1" x14ac:dyDescent="0.35">
      <c r="B116" s="2"/>
      <c r="J116" s="2"/>
      <c r="K116" s="2"/>
      <c r="L116" s="2"/>
      <c r="M116" s="2"/>
      <c r="N116" s="2"/>
      <c r="O116" s="4"/>
      <c r="P116" s="4"/>
      <c r="Q116" s="4"/>
      <c r="R116" s="4"/>
      <c r="S116" s="4"/>
      <c r="T116" s="4"/>
      <c r="U116" s="6"/>
      <c r="V116" s="8"/>
      <c r="W116" s="8"/>
      <c r="X116" s="2"/>
      <c r="Y116" s="2"/>
      <c r="Z116" s="2"/>
      <c r="AA116" s="2"/>
      <c r="AB116" s="2"/>
      <c r="AC116" s="2"/>
    </row>
    <row r="117" spans="2:37" s="1" customFormat="1" ht="20.6" hidden="1" customHeight="1" x14ac:dyDescent="0.3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6" hidden="1" customHeight="1" x14ac:dyDescent="0.3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6" hidden="1" customHeight="1" x14ac:dyDescent="0.3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6" hidden="1" customHeight="1" x14ac:dyDescent="0.3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6" hidden="1" customHeight="1" x14ac:dyDescent="0.3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6" hidden="1" customHeight="1" x14ac:dyDescent="0.3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6" hidden="1" customHeight="1" x14ac:dyDescent="0.3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6" hidden="1" customHeight="1" x14ac:dyDescent="0.3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6" hidden="1" customHeight="1" x14ac:dyDescent="0.3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6" hidden="1" customHeight="1" x14ac:dyDescent="0.3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6" hidden="1" customHeight="1" x14ac:dyDescent="0.3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6" hidden="1" customHeight="1" x14ac:dyDescent="0.3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6" hidden="1" customHeight="1" x14ac:dyDescent="0.3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6" hidden="1" customHeight="1" x14ac:dyDescent="0.35">
      <c r="B130" s="2"/>
      <c r="J130" s="2"/>
      <c r="K130" s="2"/>
      <c r="L130" s="2"/>
      <c r="M130" s="2"/>
      <c r="N130" s="2"/>
      <c r="O130" s="4"/>
      <c r="P130" s="4"/>
      <c r="Q130" s="4"/>
      <c r="R130" s="4"/>
      <c r="S130" s="4"/>
      <c r="T130" s="4"/>
      <c r="U130" s="6"/>
      <c r="V130" s="8"/>
      <c r="W130" s="8"/>
      <c r="X130" s="2"/>
      <c r="Y130" s="2"/>
      <c r="Z130" s="2"/>
      <c r="AA130" s="2"/>
      <c r="AB130" s="2"/>
      <c r="AC130" s="2"/>
    </row>
    <row r="131" spans="2:37" s="1" customFormat="1" ht="20.6" hidden="1" customHeight="1" x14ac:dyDescent="0.35">
      <c r="B131" s="2"/>
      <c r="J131" s="2"/>
      <c r="K131" s="2"/>
      <c r="L131" s="2"/>
      <c r="M131" s="2"/>
      <c r="N131" s="2"/>
      <c r="O131" s="4"/>
      <c r="P131" s="4"/>
      <c r="Q131" s="4"/>
      <c r="R131" s="4"/>
      <c r="S131" s="4"/>
      <c r="T131" s="4"/>
      <c r="U131" s="6"/>
      <c r="V131" s="8"/>
      <c r="W131" s="8"/>
      <c r="X131" s="2"/>
      <c r="Y131" s="2"/>
      <c r="Z131" s="2"/>
      <c r="AA131" s="2"/>
      <c r="AB131" s="2"/>
      <c r="AC131" s="2"/>
    </row>
    <row r="132" spans="2:37" s="1" customFormat="1" ht="20.6" hidden="1" customHeight="1" x14ac:dyDescent="0.35">
      <c r="B132" s="2"/>
      <c r="J132" s="2"/>
      <c r="K132" s="2"/>
      <c r="L132" s="2"/>
      <c r="M132" s="2"/>
      <c r="N132" s="2"/>
      <c r="O132" s="4"/>
      <c r="P132" s="4"/>
      <c r="Q132" s="4"/>
      <c r="R132" s="4"/>
      <c r="S132" s="4"/>
      <c r="T132" s="4"/>
      <c r="U132" s="6"/>
      <c r="V132" s="8"/>
      <c r="W132" s="8"/>
      <c r="X132" s="2"/>
      <c r="Y132" s="2"/>
      <c r="Z132" s="2"/>
      <c r="AA132" s="2"/>
      <c r="AB132" s="2"/>
      <c r="AC132" s="2"/>
    </row>
    <row r="133" spans="2:37" s="1" customFormat="1" ht="20.6" hidden="1" customHeight="1" x14ac:dyDescent="0.35">
      <c r="B133" s="2"/>
      <c r="J133" s="2"/>
      <c r="K133" s="2"/>
      <c r="L133" s="2"/>
      <c r="M133" s="2"/>
      <c r="N133" s="2"/>
      <c r="O133" s="4"/>
      <c r="P133" s="4"/>
      <c r="Q133" s="4"/>
      <c r="R133" s="4"/>
      <c r="S133" s="4"/>
      <c r="T133" s="4"/>
      <c r="U133" s="6"/>
      <c r="V133" s="8"/>
      <c r="W133" s="8"/>
      <c r="X133" s="2"/>
      <c r="Y133" s="2"/>
      <c r="Z133" s="2"/>
      <c r="AA133" s="2"/>
      <c r="AB133" s="2"/>
      <c r="AC133" s="2"/>
    </row>
    <row r="134" spans="2:37" s="1" customFormat="1" ht="20.6" hidden="1" customHeight="1" x14ac:dyDescent="0.35">
      <c r="B134" s="2"/>
      <c r="J134" s="2"/>
      <c r="K134" s="2"/>
      <c r="L134" s="2"/>
      <c r="M134" s="2"/>
      <c r="N134" s="2"/>
      <c r="O134" s="4"/>
      <c r="P134" s="4"/>
      <c r="Q134" s="4"/>
      <c r="R134" s="4"/>
      <c r="S134" s="4"/>
      <c r="T134" s="4"/>
      <c r="U134" s="6"/>
      <c r="V134" s="8"/>
      <c r="W134" s="8"/>
      <c r="X134" s="2"/>
      <c r="Y134" s="2"/>
      <c r="Z134" s="2"/>
      <c r="AA134" s="2"/>
      <c r="AB134" s="2"/>
      <c r="AC134" s="2"/>
    </row>
    <row r="135" spans="2:37" s="1" customFormat="1" ht="20.6" hidden="1" customHeight="1" x14ac:dyDescent="0.3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6" hidden="1" customHeight="1" x14ac:dyDescent="0.3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6" hidden="1" customHeight="1" x14ac:dyDescent="0.3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6" hidden="1" customHeight="1" x14ac:dyDescent="0.3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6" hidden="1" customHeight="1" x14ac:dyDescent="0.3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6" hidden="1" customHeight="1" x14ac:dyDescent="0.3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6" hidden="1" customHeight="1" x14ac:dyDescent="0.3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6" hidden="1" customHeight="1" x14ac:dyDescent="0.3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6" hidden="1" customHeight="1" x14ac:dyDescent="0.3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6" hidden="1" customHeight="1" x14ac:dyDescent="0.3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6" hidden="1" customHeight="1" x14ac:dyDescent="0.3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6" hidden="1" customHeight="1" x14ac:dyDescent="0.3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6" hidden="1" customHeight="1" x14ac:dyDescent="0.3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6" hidden="1" customHeight="1" x14ac:dyDescent="0.35">
      <c r="B148" s="2"/>
      <c r="J148" s="2"/>
      <c r="K148" s="2"/>
      <c r="L148" s="2"/>
      <c r="M148" s="2"/>
      <c r="N148" s="2"/>
      <c r="O148" s="4"/>
      <c r="P148" s="4"/>
      <c r="Q148" s="4"/>
      <c r="R148" s="4"/>
      <c r="S148" s="4"/>
      <c r="T148" s="4"/>
      <c r="U148" s="6"/>
      <c r="V148" s="8"/>
      <c r="W148" s="8"/>
      <c r="X148" s="2"/>
      <c r="Y148" s="2"/>
      <c r="Z148" s="2"/>
      <c r="AA148" s="2"/>
      <c r="AB148" s="2"/>
      <c r="AC148" s="2"/>
    </row>
    <row r="149" spans="2:37" s="1" customFormat="1" ht="20.6" hidden="1" customHeight="1" x14ac:dyDescent="0.35">
      <c r="B149" s="2"/>
      <c r="J149" s="2"/>
      <c r="K149" s="2"/>
      <c r="L149" s="2"/>
      <c r="M149" s="2"/>
      <c r="N149" s="2"/>
      <c r="O149" s="4"/>
      <c r="P149" s="4"/>
      <c r="Q149" s="4"/>
      <c r="R149" s="4"/>
      <c r="S149" s="4"/>
      <c r="T149" s="4"/>
      <c r="U149" s="6"/>
      <c r="V149" s="8"/>
      <c r="W149" s="8"/>
      <c r="X149" s="2"/>
      <c r="Y149" s="2"/>
      <c r="Z149" s="2"/>
      <c r="AA149" s="2"/>
      <c r="AB149" s="2"/>
      <c r="AC149" s="2"/>
    </row>
    <row r="150" spans="2:37" s="1" customFormat="1" ht="20.6" hidden="1" customHeight="1" x14ac:dyDescent="0.35">
      <c r="B150" s="2"/>
      <c r="J150" s="2"/>
      <c r="K150" s="2"/>
      <c r="L150" s="2"/>
      <c r="M150" s="2"/>
      <c r="N150" s="2"/>
      <c r="O150" s="4"/>
      <c r="P150" s="4"/>
      <c r="Q150" s="4"/>
      <c r="R150" s="4"/>
      <c r="S150" s="4"/>
      <c r="T150" s="4"/>
      <c r="U150" s="6"/>
      <c r="V150" s="8"/>
      <c r="W150" s="8"/>
      <c r="X150" s="2"/>
      <c r="Y150" s="2"/>
      <c r="Z150" s="2"/>
      <c r="AA150" s="2"/>
      <c r="AB150" s="2"/>
      <c r="AC150" s="2"/>
    </row>
    <row r="151" spans="2:37" s="1" customFormat="1" ht="20.6" hidden="1" customHeight="1" x14ac:dyDescent="0.35">
      <c r="B151" s="2"/>
      <c r="J151" s="2"/>
      <c r="K151" s="2"/>
      <c r="L151" s="2"/>
      <c r="M151" s="2"/>
      <c r="N151" s="2"/>
      <c r="O151" s="4"/>
      <c r="P151" s="4"/>
      <c r="Q151" s="4"/>
      <c r="R151" s="4"/>
      <c r="S151" s="4"/>
      <c r="T151" s="4"/>
      <c r="U151" s="6"/>
      <c r="V151" s="8"/>
      <c r="W151" s="8"/>
      <c r="X151" s="2"/>
      <c r="Y151" s="2"/>
      <c r="Z151" s="2"/>
      <c r="AA151" s="2"/>
      <c r="AB151" s="2"/>
      <c r="AC151" s="2"/>
    </row>
    <row r="152" spans="2:37" s="1" customFormat="1" ht="20.6" hidden="1" customHeight="1" x14ac:dyDescent="0.35">
      <c r="B152" s="2"/>
      <c r="J152" s="2"/>
      <c r="K152" s="2"/>
      <c r="L152" s="2"/>
      <c r="M152" s="2"/>
      <c r="N152" s="2"/>
      <c r="O152" s="4"/>
      <c r="P152" s="4"/>
      <c r="Q152" s="4"/>
      <c r="R152" s="4"/>
      <c r="S152" s="4"/>
      <c r="T152" s="4"/>
      <c r="U152" s="6"/>
      <c r="V152" s="8"/>
      <c r="W152" s="8"/>
      <c r="X152" s="2"/>
      <c r="Y152" s="2"/>
      <c r="Z152" s="2"/>
      <c r="AA152" s="2"/>
      <c r="AB152" s="2"/>
      <c r="AC152" s="2"/>
    </row>
    <row r="153" spans="2:37" s="1" customFormat="1" ht="20.6" hidden="1" customHeight="1" x14ac:dyDescent="0.3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6" hidden="1" customHeight="1" x14ac:dyDescent="0.3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6" hidden="1" customHeight="1" x14ac:dyDescent="0.3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6" hidden="1" customHeight="1" x14ac:dyDescent="0.3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6" hidden="1" customHeight="1" x14ac:dyDescent="0.3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6" hidden="1" customHeight="1" x14ac:dyDescent="0.3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6" hidden="1" customHeight="1" x14ac:dyDescent="0.3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6" hidden="1" customHeight="1" x14ac:dyDescent="0.3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6" hidden="1" customHeight="1" x14ac:dyDescent="0.35">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6" hidden="1" customHeight="1" x14ac:dyDescent="0.35">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6" hidden="1" customHeight="1" x14ac:dyDescent="0.35">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6" hidden="1" customHeight="1" x14ac:dyDescent="0.35">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6" hidden="1" customHeight="1" x14ac:dyDescent="0.35">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6" hidden="1" customHeight="1" x14ac:dyDescent="0.35">
      <c r="B166" s="2"/>
      <c r="J166" s="2"/>
      <c r="K166" s="2"/>
      <c r="L166" s="2"/>
      <c r="M166" s="2"/>
      <c r="N166" s="2"/>
      <c r="O166" s="4"/>
      <c r="P166" s="4"/>
      <c r="Q166" s="4"/>
      <c r="R166" s="4"/>
      <c r="S166" s="4"/>
      <c r="T166" s="4"/>
      <c r="U166" s="6"/>
      <c r="V166" s="8"/>
      <c r="W166" s="8"/>
      <c r="X166" s="2"/>
      <c r="Y166" s="2"/>
      <c r="Z166" s="2"/>
      <c r="AA166" s="2"/>
      <c r="AB166" s="2"/>
      <c r="AC166" s="2"/>
    </row>
    <row r="167" spans="2:37" s="1" customFormat="1" ht="20.6" hidden="1" customHeight="1" x14ac:dyDescent="0.35">
      <c r="B167" s="2"/>
      <c r="J167" s="2"/>
      <c r="K167" s="2"/>
      <c r="L167" s="2"/>
      <c r="M167" s="2"/>
      <c r="N167" s="2"/>
      <c r="O167" s="4"/>
      <c r="P167" s="4"/>
      <c r="Q167" s="4"/>
      <c r="R167" s="4"/>
      <c r="S167" s="4"/>
      <c r="T167" s="4"/>
      <c r="U167" s="6"/>
      <c r="V167" s="8"/>
      <c r="W167" s="8"/>
      <c r="X167" s="2"/>
      <c r="Y167" s="2"/>
      <c r="Z167" s="2"/>
      <c r="AA167" s="2"/>
      <c r="AB167" s="2"/>
      <c r="AC167" s="2"/>
    </row>
    <row r="168" spans="2:37" s="1" customFormat="1" ht="20.6" hidden="1" customHeight="1" x14ac:dyDescent="0.35">
      <c r="B168" s="2"/>
      <c r="J168" s="2"/>
      <c r="K168" s="2"/>
      <c r="L168" s="2"/>
      <c r="M168" s="2"/>
      <c r="N168" s="2"/>
      <c r="O168" s="4"/>
      <c r="P168" s="4"/>
      <c r="Q168" s="4"/>
      <c r="R168" s="4"/>
      <c r="S168" s="4"/>
      <c r="T168" s="4"/>
      <c r="U168" s="6"/>
      <c r="V168" s="8"/>
      <c r="W168" s="8"/>
      <c r="X168" s="2"/>
      <c r="Y168" s="2"/>
      <c r="Z168" s="2"/>
      <c r="AA168" s="2"/>
      <c r="AB168" s="2"/>
      <c r="AC168" s="2"/>
    </row>
    <row r="169" spans="2:37" s="1" customFormat="1" ht="20.6" hidden="1" customHeight="1" x14ac:dyDescent="0.35">
      <c r="B169" s="2"/>
      <c r="J169" s="2"/>
      <c r="K169" s="2"/>
      <c r="L169" s="2"/>
      <c r="M169" s="2"/>
      <c r="N169" s="2"/>
      <c r="O169" s="4"/>
      <c r="P169" s="4"/>
      <c r="Q169" s="4"/>
      <c r="R169" s="4"/>
      <c r="S169" s="4"/>
      <c r="T169" s="4"/>
      <c r="U169" s="6"/>
      <c r="V169" s="8"/>
      <c r="W169" s="8"/>
      <c r="X169" s="2"/>
      <c r="Y169" s="2"/>
      <c r="Z169" s="2"/>
      <c r="AA169" s="2"/>
      <c r="AB169" s="2"/>
      <c r="AC169" s="2"/>
    </row>
    <row r="170" spans="2:37" s="1" customFormat="1" ht="20.6" hidden="1" customHeight="1" x14ac:dyDescent="0.35">
      <c r="B170" s="2"/>
      <c r="J170" s="2"/>
      <c r="K170" s="2"/>
      <c r="L170" s="2"/>
      <c r="M170" s="2"/>
      <c r="N170" s="2"/>
      <c r="O170" s="4"/>
      <c r="P170" s="4"/>
      <c r="Q170" s="4"/>
      <c r="R170" s="4"/>
      <c r="S170" s="4"/>
      <c r="T170" s="4"/>
      <c r="U170" s="6"/>
      <c r="V170" s="8"/>
      <c r="W170" s="8"/>
      <c r="X170" s="2"/>
      <c r="Y170" s="2"/>
      <c r="Z170" s="2"/>
      <c r="AA170" s="2"/>
      <c r="AB170" s="2"/>
      <c r="AC170" s="2"/>
    </row>
    <row r="171" spans="2:37" s="1" customFormat="1" ht="20.6" hidden="1" customHeight="1" x14ac:dyDescent="0.35">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6" hidden="1" customHeight="1" x14ac:dyDescent="0.35">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6" hidden="1" customHeight="1" x14ac:dyDescent="0.35">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6" hidden="1" customHeight="1" x14ac:dyDescent="0.35">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6" hidden="1" customHeight="1" x14ac:dyDescent="0.35">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6" hidden="1" customHeight="1" x14ac:dyDescent="0.35">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6" hidden="1" customHeight="1" x14ac:dyDescent="0.35">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6" hidden="1" customHeight="1" x14ac:dyDescent="0.35">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6" hidden="1" customHeight="1" x14ac:dyDescent="0.35">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6" hidden="1" customHeight="1" x14ac:dyDescent="0.35">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6" hidden="1" customHeight="1" x14ac:dyDescent="0.35">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6" hidden="1" customHeight="1" x14ac:dyDescent="0.35">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6" hidden="1" customHeight="1" x14ac:dyDescent="0.35">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6" hidden="1" customHeight="1" x14ac:dyDescent="0.35">
      <c r="B184" s="2"/>
      <c r="J184" s="2"/>
      <c r="K184" s="2"/>
      <c r="L184" s="2"/>
      <c r="M184" s="2"/>
      <c r="N184" s="2"/>
      <c r="O184" s="4"/>
      <c r="P184" s="4"/>
      <c r="Q184" s="4"/>
      <c r="R184" s="4"/>
      <c r="S184" s="4"/>
      <c r="T184" s="4"/>
      <c r="U184" s="6"/>
      <c r="V184" s="8"/>
      <c r="W184" s="8"/>
      <c r="X184" s="2"/>
      <c r="Y184" s="2"/>
      <c r="Z184" s="2"/>
      <c r="AA184" s="2"/>
      <c r="AB184" s="2"/>
      <c r="AC184" s="2"/>
    </row>
    <row r="185" spans="2:37" s="1" customFormat="1" ht="20.6" hidden="1" customHeight="1" x14ac:dyDescent="0.35">
      <c r="B185" s="2"/>
      <c r="J185" s="2"/>
      <c r="K185" s="2"/>
      <c r="L185" s="2"/>
      <c r="M185" s="2"/>
      <c r="N185" s="2"/>
      <c r="O185" s="4"/>
      <c r="P185" s="4"/>
      <c r="Q185" s="4"/>
      <c r="R185" s="4"/>
      <c r="S185" s="4"/>
      <c r="T185" s="4"/>
      <c r="U185" s="6"/>
      <c r="V185" s="8"/>
      <c r="W185" s="8"/>
      <c r="X185" s="2"/>
      <c r="Y185" s="2"/>
      <c r="Z185" s="2"/>
      <c r="AA185" s="2"/>
      <c r="AB185" s="2"/>
      <c r="AC185" s="2"/>
    </row>
    <row r="186" spans="2:37" s="1" customFormat="1" ht="20.6" hidden="1" customHeight="1" x14ac:dyDescent="0.35">
      <c r="B186" s="2"/>
      <c r="J186" s="2"/>
      <c r="K186" s="2"/>
      <c r="L186" s="2"/>
      <c r="M186" s="2"/>
      <c r="N186" s="2"/>
      <c r="O186" s="4"/>
      <c r="P186" s="4"/>
      <c r="Q186" s="4"/>
      <c r="R186" s="4"/>
      <c r="S186" s="4"/>
      <c r="T186" s="4"/>
      <c r="U186" s="6"/>
      <c r="V186" s="8"/>
      <c r="W186" s="8"/>
      <c r="X186" s="2"/>
      <c r="Y186" s="2"/>
      <c r="Z186" s="2"/>
      <c r="AA186" s="2"/>
      <c r="AB186" s="2"/>
      <c r="AC186" s="2"/>
    </row>
    <row r="187" spans="2:37" s="1" customFormat="1" ht="20.6" hidden="1" customHeight="1" x14ac:dyDescent="0.35">
      <c r="B187" s="2"/>
      <c r="J187" s="2"/>
      <c r="K187" s="2"/>
      <c r="L187" s="2"/>
      <c r="M187" s="2"/>
      <c r="N187" s="2"/>
      <c r="O187" s="4"/>
      <c r="P187" s="4"/>
      <c r="Q187" s="4"/>
      <c r="R187" s="4"/>
      <c r="S187" s="4"/>
      <c r="T187" s="4"/>
      <c r="U187" s="6"/>
      <c r="V187" s="8"/>
      <c r="W187" s="8"/>
      <c r="X187" s="2"/>
      <c r="Y187" s="2"/>
      <c r="Z187" s="2"/>
      <c r="AA187" s="2"/>
      <c r="AB187" s="2"/>
      <c r="AC187" s="2"/>
    </row>
    <row r="188" spans="2:37" s="1" customFormat="1" ht="20.6" hidden="1" customHeight="1" x14ac:dyDescent="0.35">
      <c r="B188" s="2"/>
      <c r="J188" s="2"/>
      <c r="K188" s="2"/>
      <c r="L188" s="2"/>
      <c r="M188" s="2"/>
      <c r="N188" s="2"/>
      <c r="O188" s="4"/>
      <c r="P188" s="4"/>
      <c r="Q188" s="4"/>
      <c r="R188" s="4"/>
      <c r="S188" s="4"/>
      <c r="T188" s="4"/>
      <c r="U188" s="6"/>
      <c r="V188" s="8"/>
      <c r="W188" s="8"/>
      <c r="X188" s="2"/>
      <c r="Y188" s="2"/>
      <c r="Z188" s="2"/>
      <c r="AA188" s="2"/>
      <c r="AB188" s="2"/>
      <c r="AC188" s="2"/>
    </row>
    <row r="189" spans="2:37" s="1" customFormat="1" ht="20.6" hidden="1" customHeight="1" x14ac:dyDescent="0.35">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6" hidden="1" customHeight="1" x14ac:dyDescent="0.35">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6" hidden="1" customHeight="1" x14ac:dyDescent="0.35">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6" hidden="1" customHeight="1" x14ac:dyDescent="0.35">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6" hidden="1" customHeight="1" x14ac:dyDescent="0.35">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6" hidden="1" customHeight="1" x14ac:dyDescent="0.35">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6" hidden="1" customHeight="1" x14ac:dyDescent="0.35">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6" hidden="1" customHeight="1" x14ac:dyDescent="0.35">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6" hidden="1" customHeight="1" x14ac:dyDescent="0.35">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6" hidden="1" customHeight="1" x14ac:dyDescent="0.35">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6" hidden="1" customHeight="1" x14ac:dyDescent="0.35">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6" hidden="1" customHeight="1" x14ac:dyDescent="0.35">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6" hidden="1" customHeight="1" x14ac:dyDescent="0.35">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6" hidden="1" customHeight="1" x14ac:dyDescent="0.35">
      <c r="B202" s="2"/>
      <c r="J202" s="2"/>
      <c r="K202" s="2"/>
      <c r="L202" s="2"/>
      <c r="M202" s="2"/>
      <c r="N202" s="2"/>
      <c r="O202" s="4"/>
      <c r="P202" s="4"/>
      <c r="Q202" s="4"/>
      <c r="R202" s="4"/>
      <c r="S202" s="4"/>
      <c r="T202" s="4"/>
      <c r="U202" s="6"/>
      <c r="V202" s="8"/>
      <c r="W202" s="8"/>
      <c r="X202" s="2"/>
      <c r="Y202" s="2"/>
      <c r="Z202" s="2"/>
      <c r="AA202" s="2"/>
      <c r="AB202" s="2"/>
      <c r="AC202" s="2"/>
    </row>
    <row r="203" spans="2:37" s="1" customFormat="1" ht="20.6" hidden="1" customHeight="1" x14ac:dyDescent="0.35">
      <c r="B203" s="2"/>
      <c r="J203" s="2"/>
      <c r="K203" s="2"/>
      <c r="L203" s="2"/>
      <c r="M203" s="2"/>
      <c r="N203" s="2"/>
      <c r="O203" s="4"/>
      <c r="P203" s="4"/>
      <c r="Q203" s="4"/>
      <c r="R203" s="4"/>
      <c r="S203" s="4"/>
      <c r="T203" s="4"/>
      <c r="U203" s="6"/>
      <c r="V203" s="8"/>
      <c r="W203" s="8"/>
      <c r="X203" s="2"/>
      <c r="Y203" s="2"/>
      <c r="Z203" s="2"/>
      <c r="AA203" s="2"/>
      <c r="AB203" s="2"/>
      <c r="AC203" s="2"/>
    </row>
    <row r="204" spans="2:37" s="1" customFormat="1" ht="20.6" hidden="1" customHeight="1" x14ac:dyDescent="0.35">
      <c r="B204" s="2"/>
      <c r="J204" s="2"/>
      <c r="K204" s="2"/>
      <c r="L204" s="2"/>
      <c r="M204" s="2"/>
      <c r="N204" s="2"/>
      <c r="O204" s="4"/>
      <c r="P204" s="4"/>
      <c r="Q204" s="4"/>
      <c r="R204" s="4"/>
      <c r="S204" s="4"/>
      <c r="T204" s="4"/>
      <c r="U204" s="6"/>
      <c r="V204" s="8"/>
      <c r="W204" s="8"/>
      <c r="X204" s="2"/>
      <c r="Y204" s="2"/>
      <c r="Z204" s="2"/>
      <c r="AA204" s="2"/>
      <c r="AB204" s="2"/>
      <c r="AC204" s="2"/>
    </row>
    <row r="205" spans="2:37" s="1" customFormat="1" ht="20.6" hidden="1" customHeight="1" x14ac:dyDescent="0.35">
      <c r="B205" s="2"/>
      <c r="J205" s="2"/>
      <c r="K205" s="2"/>
      <c r="L205" s="2"/>
      <c r="M205" s="2"/>
      <c r="N205" s="2"/>
      <c r="O205" s="4"/>
      <c r="P205" s="4"/>
      <c r="Q205" s="4"/>
      <c r="R205" s="4"/>
      <c r="S205" s="4"/>
      <c r="T205" s="4"/>
      <c r="U205" s="6"/>
      <c r="V205" s="8"/>
      <c r="W205" s="8"/>
      <c r="X205" s="2"/>
      <c r="Y205" s="2"/>
      <c r="Z205" s="2"/>
      <c r="AA205" s="2"/>
      <c r="AB205" s="2"/>
      <c r="AC205" s="2"/>
    </row>
    <row r="206" spans="2:37" s="1" customFormat="1" ht="20.6" hidden="1" customHeight="1" x14ac:dyDescent="0.35">
      <c r="B206" s="2"/>
      <c r="J206" s="2"/>
      <c r="K206" s="2"/>
      <c r="L206" s="2"/>
      <c r="M206" s="2"/>
      <c r="N206" s="2"/>
      <c r="O206" s="4"/>
      <c r="P206" s="4"/>
      <c r="Q206" s="4"/>
      <c r="R206" s="4"/>
      <c r="S206" s="4"/>
      <c r="T206" s="4"/>
      <c r="U206" s="6"/>
      <c r="V206" s="8"/>
      <c r="W206" s="8"/>
      <c r="X206" s="2"/>
      <c r="Y206" s="2"/>
      <c r="Z206" s="2"/>
      <c r="AA206" s="2"/>
      <c r="AB206" s="2"/>
      <c r="AC206" s="2"/>
    </row>
    <row r="207" spans="2:37" s="1" customFormat="1" ht="20.6" hidden="1" customHeight="1" x14ac:dyDescent="0.35">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6" hidden="1" customHeight="1" x14ac:dyDescent="0.35">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6" hidden="1" customHeight="1" x14ac:dyDescent="0.35">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6" hidden="1" customHeight="1" x14ac:dyDescent="0.35">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6" hidden="1" customHeight="1" x14ac:dyDescent="0.35">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6" hidden="1" customHeight="1" x14ac:dyDescent="0.35">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6" hidden="1" customHeight="1" x14ac:dyDescent="0.35">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6" hidden="1" customHeight="1" x14ac:dyDescent="0.35">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6" hidden="1" customHeight="1" x14ac:dyDescent="0.35">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6" hidden="1" customHeight="1" x14ac:dyDescent="0.35">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6" hidden="1" customHeight="1" x14ac:dyDescent="0.35">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6" hidden="1" customHeight="1" x14ac:dyDescent="0.35">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6" hidden="1" customHeight="1" x14ac:dyDescent="0.35">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6" hidden="1" customHeight="1" x14ac:dyDescent="0.35">
      <c r="B220" s="2"/>
      <c r="J220" s="2"/>
      <c r="K220" s="2"/>
      <c r="L220" s="2"/>
      <c r="M220" s="2"/>
      <c r="N220" s="2"/>
      <c r="O220" s="4"/>
      <c r="P220" s="4"/>
      <c r="Q220" s="4"/>
      <c r="R220" s="4"/>
      <c r="S220" s="4"/>
      <c r="T220" s="4"/>
      <c r="U220" s="6"/>
      <c r="V220" s="8"/>
      <c r="W220" s="8"/>
      <c r="X220" s="2"/>
      <c r="Y220" s="2"/>
      <c r="Z220" s="2"/>
      <c r="AA220" s="2"/>
      <c r="AB220" s="2"/>
      <c r="AC220" s="2"/>
    </row>
    <row r="221" spans="2:37" s="1" customFormat="1" ht="20.6" hidden="1" customHeight="1" x14ac:dyDescent="0.35">
      <c r="B221" s="2"/>
      <c r="J221" s="2"/>
      <c r="K221" s="2"/>
      <c r="L221" s="2"/>
      <c r="M221" s="2"/>
      <c r="N221" s="2"/>
      <c r="O221" s="4"/>
      <c r="P221" s="4"/>
      <c r="Q221" s="4"/>
      <c r="R221" s="4"/>
      <c r="S221" s="4"/>
      <c r="T221" s="4"/>
      <c r="U221" s="6"/>
      <c r="V221" s="8"/>
      <c r="W221" s="8"/>
      <c r="X221" s="2"/>
      <c r="Y221" s="2"/>
      <c r="Z221" s="2"/>
      <c r="AA221" s="2"/>
      <c r="AB221" s="2"/>
      <c r="AC221" s="2"/>
    </row>
    <row r="222" spans="2:37" s="1" customFormat="1" ht="20.6" hidden="1" customHeight="1" x14ac:dyDescent="0.35">
      <c r="B222" s="2"/>
      <c r="J222" s="2"/>
      <c r="K222" s="2"/>
      <c r="L222" s="2"/>
      <c r="M222" s="2"/>
      <c r="N222" s="2"/>
      <c r="O222" s="4"/>
      <c r="P222" s="4"/>
      <c r="Q222" s="4"/>
      <c r="R222" s="4"/>
      <c r="S222" s="4"/>
      <c r="T222" s="4"/>
      <c r="U222" s="6"/>
      <c r="V222" s="8"/>
      <c r="W222" s="8"/>
      <c r="X222" s="2"/>
      <c r="Y222" s="2"/>
      <c r="Z222" s="2"/>
      <c r="AA222" s="2"/>
      <c r="AB222" s="2"/>
      <c r="AC222" s="2"/>
    </row>
    <row r="223" spans="2:37" s="1" customFormat="1" ht="20.6" hidden="1" customHeight="1" x14ac:dyDescent="0.35">
      <c r="B223" s="2"/>
      <c r="J223" s="2"/>
      <c r="K223" s="2"/>
      <c r="L223" s="2"/>
      <c r="M223" s="2"/>
      <c r="N223" s="2"/>
      <c r="O223" s="4"/>
      <c r="P223" s="4"/>
      <c r="Q223" s="4"/>
      <c r="R223" s="4"/>
      <c r="S223" s="4"/>
      <c r="T223" s="4"/>
      <c r="U223" s="6"/>
      <c r="V223" s="8"/>
      <c r="W223" s="8"/>
      <c r="X223" s="2"/>
      <c r="Y223" s="2"/>
      <c r="Z223" s="2"/>
      <c r="AA223" s="2"/>
      <c r="AB223" s="2"/>
      <c r="AC223" s="2"/>
    </row>
    <row r="224" spans="2:37" s="1" customFormat="1" ht="20.6" hidden="1" customHeight="1" x14ac:dyDescent="0.35">
      <c r="B224" s="2"/>
      <c r="J224" s="2"/>
      <c r="K224" s="2"/>
      <c r="L224" s="2"/>
      <c r="M224" s="2"/>
      <c r="N224" s="2"/>
      <c r="O224" s="4"/>
      <c r="P224" s="4"/>
      <c r="Q224" s="4"/>
      <c r="R224" s="4"/>
      <c r="S224" s="4"/>
      <c r="T224" s="4"/>
      <c r="U224" s="6"/>
      <c r="V224" s="8"/>
      <c r="W224" s="8"/>
      <c r="X224" s="2"/>
      <c r="Y224" s="2"/>
      <c r="Z224" s="2"/>
      <c r="AA224" s="2"/>
      <c r="AB224" s="2"/>
      <c r="AC224" s="2"/>
    </row>
    <row r="225" spans="2:37" s="1" customFormat="1" ht="20.6" hidden="1" customHeight="1" x14ac:dyDescent="0.35">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6" hidden="1" customHeight="1" x14ac:dyDescent="0.35">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6" hidden="1" customHeight="1" x14ac:dyDescent="0.35">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6" hidden="1" customHeight="1" x14ac:dyDescent="0.35">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6" hidden="1" customHeight="1" x14ac:dyDescent="0.35">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6" hidden="1" customHeight="1" x14ac:dyDescent="0.35">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6" hidden="1" customHeight="1" x14ac:dyDescent="0.35">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6" hidden="1" customHeight="1" x14ac:dyDescent="0.35">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6" hidden="1" customHeight="1" x14ac:dyDescent="0.35">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6" hidden="1" customHeight="1" x14ac:dyDescent="0.35">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6" hidden="1" customHeight="1" x14ac:dyDescent="0.35">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6" hidden="1" customHeight="1" x14ac:dyDescent="0.35">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6" hidden="1" customHeight="1" x14ac:dyDescent="0.35">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6" hidden="1" customHeight="1" x14ac:dyDescent="0.35">
      <c r="B238" s="2"/>
      <c r="J238" s="2"/>
      <c r="K238" s="2"/>
      <c r="L238" s="2"/>
      <c r="M238" s="2"/>
      <c r="N238" s="2"/>
      <c r="O238" s="4"/>
      <c r="P238" s="4"/>
      <c r="Q238" s="4"/>
      <c r="R238" s="4"/>
      <c r="S238" s="4"/>
      <c r="T238" s="4"/>
      <c r="U238" s="6"/>
      <c r="V238" s="8"/>
      <c r="W238" s="8"/>
      <c r="X238" s="2"/>
      <c r="Y238" s="2"/>
      <c r="Z238" s="2"/>
      <c r="AA238" s="2"/>
      <c r="AB238" s="2"/>
      <c r="AC238" s="2"/>
    </row>
    <row r="239" spans="2:37" s="1" customFormat="1" ht="20.6" hidden="1" customHeight="1" x14ac:dyDescent="0.35">
      <c r="B239" s="2"/>
      <c r="J239" s="2"/>
      <c r="K239" s="2"/>
      <c r="L239" s="2"/>
      <c r="M239" s="2"/>
      <c r="N239" s="2"/>
      <c r="O239" s="4"/>
      <c r="P239" s="4"/>
      <c r="Q239" s="4"/>
      <c r="R239" s="4"/>
      <c r="S239" s="4"/>
      <c r="T239" s="4"/>
      <c r="U239" s="6"/>
      <c r="V239" s="8"/>
      <c r="W239" s="8"/>
      <c r="X239" s="2"/>
      <c r="Y239" s="2"/>
      <c r="Z239" s="2"/>
      <c r="AA239" s="2"/>
      <c r="AB239" s="2"/>
      <c r="AC239" s="2"/>
    </row>
    <row r="240" spans="2:37" s="1" customFormat="1" ht="20.6" hidden="1" customHeight="1" x14ac:dyDescent="0.35">
      <c r="B240" s="2"/>
      <c r="J240" s="2"/>
      <c r="K240" s="2"/>
      <c r="L240" s="2"/>
      <c r="M240" s="2"/>
      <c r="N240" s="2"/>
      <c r="O240" s="4"/>
      <c r="P240" s="4"/>
      <c r="Q240" s="4"/>
      <c r="R240" s="4"/>
      <c r="S240" s="4"/>
      <c r="T240" s="4"/>
      <c r="U240" s="6"/>
      <c r="V240" s="8"/>
      <c r="W240" s="8"/>
      <c r="X240" s="2"/>
      <c r="Y240" s="2"/>
      <c r="Z240" s="2"/>
      <c r="AA240" s="2"/>
      <c r="AB240" s="2"/>
      <c r="AC240" s="2"/>
    </row>
    <row r="241" spans="2:37" s="1" customFormat="1" ht="20.6" hidden="1" customHeight="1" x14ac:dyDescent="0.35">
      <c r="B241" s="2"/>
      <c r="J241" s="2"/>
      <c r="K241" s="2"/>
      <c r="L241" s="2"/>
      <c r="M241" s="2"/>
      <c r="N241" s="2"/>
      <c r="O241" s="4"/>
      <c r="P241" s="4"/>
      <c r="Q241" s="4"/>
      <c r="R241" s="4"/>
      <c r="S241" s="4"/>
      <c r="T241" s="4"/>
      <c r="U241" s="6"/>
      <c r="V241" s="8"/>
      <c r="W241" s="8"/>
      <c r="X241" s="2"/>
      <c r="Y241" s="2"/>
      <c r="Z241" s="2"/>
      <c r="AA241" s="2"/>
      <c r="AB241" s="2"/>
      <c r="AC241" s="2"/>
    </row>
    <row r="242" spans="2:37" s="1" customFormat="1" ht="20.6" hidden="1" customHeight="1" x14ac:dyDescent="0.35">
      <c r="B242" s="2"/>
      <c r="J242" s="2"/>
      <c r="K242" s="2"/>
      <c r="L242" s="2"/>
      <c r="M242" s="2"/>
      <c r="N242" s="2"/>
      <c r="O242" s="4"/>
      <c r="P242" s="4"/>
      <c r="Q242" s="4"/>
      <c r="R242" s="4"/>
      <c r="S242" s="4"/>
      <c r="T242" s="4"/>
      <c r="U242" s="6"/>
      <c r="V242" s="8"/>
      <c r="W242" s="8"/>
      <c r="X242" s="2"/>
      <c r="Y242" s="2"/>
      <c r="Z242" s="2"/>
      <c r="AA242" s="2"/>
      <c r="AB242" s="2"/>
      <c r="AC242" s="2"/>
    </row>
    <row r="243" spans="2:37" s="1" customFormat="1" ht="20.6" hidden="1" customHeight="1" x14ac:dyDescent="0.35">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6" hidden="1" customHeight="1" x14ac:dyDescent="0.35">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6" hidden="1" customHeight="1" x14ac:dyDescent="0.35">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6" hidden="1" customHeight="1" x14ac:dyDescent="0.35">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6" hidden="1" customHeight="1" x14ac:dyDescent="0.35">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6" hidden="1" customHeight="1" x14ac:dyDescent="0.35">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6" hidden="1" customHeight="1" x14ac:dyDescent="0.35">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6" hidden="1" customHeight="1" x14ac:dyDescent="0.35">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6" hidden="1" customHeight="1" x14ac:dyDescent="0.35">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6" hidden="1" customHeight="1" x14ac:dyDescent="0.35">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6" hidden="1" customHeight="1" x14ac:dyDescent="0.35">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6" hidden="1" customHeight="1" x14ac:dyDescent="0.35">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6" hidden="1" customHeight="1" x14ac:dyDescent="0.35">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6" hidden="1" customHeight="1" x14ac:dyDescent="0.35">
      <c r="B256" s="2"/>
      <c r="J256" s="2"/>
      <c r="K256" s="2"/>
      <c r="L256" s="2"/>
      <c r="M256" s="2"/>
      <c r="N256" s="2"/>
      <c r="O256" s="4"/>
      <c r="P256" s="4"/>
      <c r="Q256" s="4"/>
      <c r="R256" s="4"/>
      <c r="S256" s="4"/>
      <c r="T256" s="4"/>
      <c r="U256" s="6"/>
      <c r="V256" s="8"/>
      <c r="W256" s="8"/>
      <c r="X256" s="2"/>
      <c r="Y256" s="2"/>
      <c r="Z256" s="2"/>
      <c r="AA256" s="2"/>
      <c r="AB256" s="2"/>
      <c r="AC256" s="2"/>
    </row>
    <row r="257" spans="2:37" s="1" customFormat="1" ht="20.6" hidden="1" customHeight="1" x14ac:dyDescent="0.35">
      <c r="B257" s="2"/>
      <c r="J257" s="2"/>
      <c r="K257" s="2"/>
      <c r="L257" s="2"/>
      <c r="M257" s="2"/>
      <c r="N257" s="2"/>
      <c r="O257" s="4"/>
      <c r="P257" s="4"/>
      <c r="Q257" s="4"/>
      <c r="R257" s="4"/>
      <c r="S257" s="4"/>
      <c r="T257" s="4"/>
      <c r="U257" s="6"/>
      <c r="V257" s="8"/>
      <c r="W257" s="8"/>
      <c r="X257" s="2"/>
      <c r="Y257" s="2"/>
      <c r="Z257" s="2"/>
      <c r="AA257" s="2"/>
      <c r="AB257" s="2"/>
      <c r="AC257" s="2"/>
    </row>
    <row r="258" spans="2:37" s="1" customFormat="1" ht="20.6" hidden="1" customHeight="1" x14ac:dyDescent="0.35">
      <c r="B258" s="2"/>
      <c r="J258" s="2"/>
      <c r="K258" s="2"/>
      <c r="L258" s="2"/>
      <c r="M258" s="2"/>
      <c r="N258" s="2"/>
      <c r="O258" s="4"/>
      <c r="P258" s="4"/>
      <c r="Q258" s="4"/>
      <c r="R258" s="4"/>
      <c r="S258" s="4"/>
      <c r="T258" s="4"/>
      <c r="U258" s="6"/>
      <c r="V258" s="8"/>
      <c r="W258" s="8"/>
      <c r="X258" s="2"/>
      <c r="Y258" s="2"/>
      <c r="Z258" s="2"/>
      <c r="AA258" s="2"/>
      <c r="AB258" s="2"/>
      <c r="AC258" s="2"/>
    </row>
    <row r="259" spans="2:37" s="1" customFormat="1" ht="20.6" hidden="1" customHeight="1" x14ac:dyDescent="0.35">
      <c r="B259" s="2"/>
      <c r="J259" s="2"/>
      <c r="K259" s="2"/>
      <c r="L259" s="2"/>
      <c r="M259" s="2"/>
      <c r="N259" s="2"/>
      <c r="O259" s="4"/>
      <c r="P259" s="4"/>
      <c r="Q259" s="4"/>
      <c r="R259" s="4"/>
      <c r="S259" s="4"/>
      <c r="T259" s="4"/>
      <c r="U259" s="6"/>
      <c r="V259" s="8"/>
      <c r="W259" s="8"/>
      <c r="X259" s="2"/>
      <c r="Y259" s="2"/>
      <c r="Z259" s="2"/>
      <c r="AA259" s="2"/>
      <c r="AB259" s="2"/>
      <c r="AC259" s="2"/>
    </row>
    <row r="260" spans="2:37" s="1" customFormat="1" ht="20.6" hidden="1" customHeight="1" x14ac:dyDescent="0.35">
      <c r="B260" s="2"/>
      <c r="J260" s="2"/>
      <c r="K260" s="2"/>
      <c r="L260" s="2"/>
      <c r="M260" s="2"/>
      <c r="N260" s="2"/>
      <c r="O260" s="4"/>
      <c r="P260" s="4"/>
      <c r="Q260" s="4"/>
      <c r="R260" s="4"/>
      <c r="S260" s="4"/>
      <c r="T260" s="4"/>
      <c r="U260" s="6"/>
      <c r="V260" s="8"/>
      <c r="W260" s="8"/>
      <c r="X260" s="2"/>
      <c r="Y260" s="2"/>
      <c r="Z260" s="2"/>
      <c r="AA260" s="2"/>
      <c r="AB260" s="2"/>
      <c r="AC260" s="2"/>
    </row>
    <row r="261" spans="2:37" s="1" customFormat="1" ht="20.6" hidden="1" customHeight="1" x14ac:dyDescent="0.35">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6" hidden="1" customHeight="1" x14ac:dyDescent="0.35">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6" hidden="1" customHeight="1" x14ac:dyDescent="0.35">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6" hidden="1" customHeight="1" x14ac:dyDescent="0.35">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6" hidden="1" customHeight="1" x14ac:dyDescent="0.35">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6" hidden="1" customHeight="1" x14ac:dyDescent="0.35">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6" hidden="1" customHeight="1" x14ac:dyDescent="0.35">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6" hidden="1" customHeight="1" x14ac:dyDescent="0.35">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6" hidden="1" customHeight="1" x14ac:dyDescent="0.35">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6" hidden="1" customHeight="1" x14ac:dyDescent="0.35">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6" hidden="1" customHeight="1" x14ac:dyDescent="0.35">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6" hidden="1" customHeight="1" x14ac:dyDescent="0.35">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6" hidden="1" customHeight="1" x14ac:dyDescent="0.35">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6" hidden="1" customHeight="1" x14ac:dyDescent="0.35">
      <c r="B274" s="2"/>
      <c r="J274" s="2"/>
      <c r="K274" s="2"/>
      <c r="L274" s="2"/>
      <c r="M274" s="2"/>
      <c r="N274" s="2"/>
      <c r="O274" s="4"/>
      <c r="P274" s="4"/>
      <c r="Q274" s="4"/>
      <c r="R274" s="4"/>
      <c r="S274" s="4"/>
      <c r="T274" s="4"/>
      <c r="U274" s="6"/>
      <c r="V274" s="8"/>
      <c r="W274" s="8"/>
      <c r="X274" s="2"/>
      <c r="Y274" s="2"/>
      <c r="Z274" s="2"/>
      <c r="AA274" s="2"/>
      <c r="AB274" s="2"/>
      <c r="AC274" s="2"/>
    </row>
    <row r="275" spans="2:37" s="1" customFormat="1" ht="20.6" hidden="1" customHeight="1" x14ac:dyDescent="0.35">
      <c r="B275" s="2"/>
      <c r="J275" s="2"/>
      <c r="K275" s="2"/>
      <c r="L275" s="2"/>
      <c r="M275" s="2"/>
      <c r="N275" s="2"/>
      <c r="O275" s="4"/>
      <c r="P275" s="4"/>
      <c r="Q275" s="4"/>
      <c r="R275" s="4"/>
      <c r="S275" s="4"/>
      <c r="T275" s="4"/>
      <c r="U275" s="6"/>
      <c r="V275" s="8"/>
      <c r="W275" s="8"/>
      <c r="X275" s="2"/>
      <c r="Y275" s="2"/>
      <c r="Z275" s="2"/>
      <c r="AA275" s="2"/>
      <c r="AB275" s="2"/>
      <c r="AC275" s="2"/>
    </row>
    <row r="276" spans="2:37" s="1" customFormat="1" ht="20.6" hidden="1" customHeight="1" x14ac:dyDescent="0.35">
      <c r="B276" s="2"/>
      <c r="J276" s="2"/>
      <c r="K276" s="2"/>
      <c r="L276" s="2"/>
      <c r="M276" s="2"/>
      <c r="N276" s="2"/>
      <c r="O276" s="4"/>
      <c r="P276" s="4"/>
      <c r="Q276" s="4"/>
      <c r="R276" s="4"/>
      <c r="S276" s="4"/>
      <c r="T276" s="4"/>
      <c r="U276" s="6"/>
      <c r="V276" s="8"/>
      <c r="W276" s="8"/>
      <c r="X276" s="2"/>
      <c r="Y276" s="2"/>
      <c r="Z276" s="2"/>
      <c r="AA276" s="2"/>
      <c r="AB276" s="2"/>
      <c r="AC276" s="2"/>
    </row>
    <row r="277" spans="2:37" s="1" customFormat="1" ht="20.6" hidden="1" customHeight="1" x14ac:dyDescent="0.35">
      <c r="B277" s="2"/>
      <c r="J277" s="2"/>
      <c r="K277" s="2"/>
      <c r="L277" s="2"/>
      <c r="M277" s="2"/>
      <c r="N277" s="2"/>
      <c r="O277" s="4"/>
      <c r="P277" s="4"/>
      <c r="Q277" s="4"/>
      <c r="R277" s="4"/>
      <c r="S277" s="4"/>
      <c r="T277" s="4"/>
      <c r="U277" s="6"/>
      <c r="V277" s="8"/>
      <c r="W277" s="8"/>
      <c r="X277" s="2"/>
      <c r="Y277" s="2"/>
      <c r="Z277" s="2"/>
      <c r="AA277" s="2"/>
      <c r="AB277" s="2"/>
      <c r="AC277" s="2"/>
    </row>
    <row r="278" spans="2:37" s="1" customFormat="1" ht="20.6" hidden="1" customHeight="1" x14ac:dyDescent="0.35">
      <c r="B278" s="2"/>
      <c r="J278" s="2"/>
      <c r="K278" s="2"/>
      <c r="L278" s="2"/>
      <c r="M278" s="2"/>
      <c r="N278" s="2"/>
      <c r="O278" s="4"/>
      <c r="P278" s="4"/>
      <c r="Q278" s="4"/>
      <c r="R278" s="4"/>
      <c r="S278" s="4"/>
      <c r="T278" s="4"/>
      <c r="U278" s="6"/>
      <c r="V278" s="8"/>
      <c r="W278" s="8"/>
      <c r="X278" s="2"/>
      <c r="Y278" s="2"/>
      <c r="Z278" s="2"/>
      <c r="AA278" s="2"/>
      <c r="AB278" s="2"/>
      <c r="AC278" s="2"/>
    </row>
    <row r="279" spans="2:37" s="1" customFormat="1" ht="20.6" hidden="1" customHeight="1" x14ac:dyDescent="0.35">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6" hidden="1" customHeight="1" x14ac:dyDescent="0.35">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6" hidden="1" customHeight="1" x14ac:dyDescent="0.35">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6" hidden="1" customHeight="1" x14ac:dyDescent="0.35">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6" hidden="1" customHeight="1" x14ac:dyDescent="0.35">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6" hidden="1" customHeight="1" x14ac:dyDescent="0.35">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6" hidden="1" customHeight="1" x14ac:dyDescent="0.35">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6" hidden="1" customHeight="1" x14ac:dyDescent="0.35">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6" hidden="1" customHeight="1" x14ac:dyDescent="0.35">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6" hidden="1" customHeight="1" x14ac:dyDescent="0.35">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6" hidden="1" customHeight="1" x14ac:dyDescent="0.35">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6" hidden="1" customHeight="1" x14ac:dyDescent="0.35">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6" hidden="1" customHeight="1" x14ac:dyDescent="0.35">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6" hidden="1" customHeight="1" x14ac:dyDescent="0.35">
      <c r="B292" s="2"/>
      <c r="J292" s="2"/>
      <c r="K292" s="2"/>
      <c r="L292" s="2"/>
      <c r="M292" s="2"/>
      <c r="N292" s="2"/>
      <c r="O292" s="4"/>
      <c r="P292" s="4"/>
      <c r="Q292" s="4"/>
      <c r="R292" s="4"/>
      <c r="S292" s="4"/>
      <c r="T292" s="4"/>
      <c r="U292" s="6"/>
      <c r="V292" s="8"/>
      <c r="W292" s="8"/>
      <c r="X292" s="2"/>
      <c r="Y292" s="2"/>
      <c r="Z292" s="2"/>
      <c r="AA292" s="2"/>
      <c r="AB292" s="2"/>
      <c r="AC292" s="2"/>
    </row>
    <row r="293" spans="2:37" s="1" customFormat="1" ht="20.6" hidden="1" customHeight="1" x14ac:dyDescent="0.35">
      <c r="B293" s="2"/>
      <c r="J293" s="2"/>
      <c r="K293" s="2"/>
      <c r="L293" s="2"/>
      <c r="M293" s="2"/>
      <c r="N293" s="2"/>
      <c r="O293" s="4"/>
      <c r="P293" s="4"/>
      <c r="Q293" s="4"/>
      <c r="R293" s="4"/>
      <c r="S293" s="4"/>
      <c r="T293" s="4"/>
      <c r="U293" s="6"/>
      <c r="V293" s="8"/>
      <c r="W293" s="8"/>
      <c r="X293" s="2"/>
      <c r="Y293" s="2"/>
      <c r="Z293" s="2"/>
      <c r="AA293" s="2"/>
      <c r="AB293" s="2"/>
      <c r="AC293" s="2"/>
    </row>
    <row r="294" spans="2:37" s="1" customFormat="1" ht="20.6" hidden="1" customHeight="1" x14ac:dyDescent="0.35">
      <c r="B294" s="2"/>
      <c r="J294" s="2"/>
      <c r="K294" s="2"/>
      <c r="L294" s="2"/>
      <c r="M294" s="2"/>
      <c r="N294" s="2"/>
      <c r="O294" s="4"/>
      <c r="P294" s="4"/>
      <c r="Q294" s="4"/>
      <c r="R294" s="4"/>
      <c r="S294" s="4"/>
      <c r="T294" s="4"/>
      <c r="U294" s="6"/>
      <c r="V294" s="8"/>
      <c r="W294" s="8"/>
      <c r="X294" s="2"/>
      <c r="Y294" s="2"/>
      <c r="Z294" s="2"/>
      <c r="AA294" s="2"/>
      <c r="AB294" s="2"/>
      <c r="AC294" s="2"/>
    </row>
    <row r="295" spans="2:37" s="1" customFormat="1" ht="20.6" hidden="1" customHeight="1" x14ac:dyDescent="0.35">
      <c r="B295" s="2"/>
      <c r="J295" s="2"/>
      <c r="K295" s="2"/>
      <c r="L295" s="2"/>
      <c r="M295" s="2"/>
      <c r="N295" s="2"/>
      <c r="O295" s="4"/>
      <c r="P295" s="4"/>
      <c r="Q295" s="4"/>
      <c r="R295" s="4"/>
      <c r="S295" s="4"/>
      <c r="T295" s="4"/>
      <c r="U295" s="6"/>
      <c r="V295" s="8"/>
      <c r="W295" s="8"/>
      <c r="X295" s="2"/>
      <c r="Y295" s="2"/>
      <c r="Z295" s="2"/>
      <c r="AA295" s="2"/>
      <c r="AB295" s="2"/>
      <c r="AC295" s="2"/>
    </row>
    <row r="296" spans="2:37" s="1" customFormat="1" ht="20.6" hidden="1" customHeight="1" x14ac:dyDescent="0.35">
      <c r="B296" s="2"/>
      <c r="J296" s="2"/>
      <c r="K296" s="2"/>
      <c r="L296" s="2"/>
      <c r="M296" s="2"/>
      <c r="N296" s="2"/>
      <c r="O296" s="4"/>
      <c r="P296" s="4"/>
      <c r="Q296" s="4"/>
      <c r="R296" s="4"/>
      <c r="S296" s="4"/>
      <c r="T296" s="4"/>
      <c r="U296" s="6"/>
      <c r="V296" s="8"/>
      <c r="W296" s="8"/>
      <c r="X296" s="2"/>
      <c r="Y296" s="2"/>
      <c r="Z296" s="2"/>
      <c r="AA296" s="2"/>
      <c r="AB296" s="2"/>
      <c r="AC296" s="2"/>
    </row>
    <row r="297" spans="2:37" s="1" customFormat="1" ht="20.6" hidden="1" customHeight="1" x14ac:dyDescent="0.35">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6" hidden="1" customHeight="1" x14ac:dyDescent="0.35">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6" hidden="1" customHeight="1" x14ac:dyDescent="0.35">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6" hidden="1" customHeight="1" x14ac:dyDescent="0.35">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6" hidden="1" customHeight="1" x14ac:dyDescent="0.35">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6" hidden="1" customHeight="1" x14ac:dyDescent="0.35">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6" hidden="1" customHeight="1" x14ac:dyDescent="0.35">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6" hidden="1" customHeight="1" x14ac:dyDescent="0.35">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6" hidden="1" customHeight="1" x14ac:dyDescent="0.35">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6" hidden="1" customHeight="1" x14ac:dyDescent="0.35">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6" hidden="1" customHeight="1" x14ac:dyDescent="0.35">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6" hidden="1" customHeight="1" x14ac:dyDescent="0.35">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6" hidden="1" customHeight="1" x14ac:dyDescent="0.35">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6" hidden="1" customHeight="1" x14ac:dyDescent="0.35">
      <c r="B310" s="2"/>
      <c r="J310" s="2"/>
      <c r="K310" s="2"/>
      <c r="L310" s="2"/>
      <c r="M310" s="2"/>
      <c r="N310" s="2"/>
      <c r="O310" s="4"/>
      <c r="P310" s="4"/>
      <c r="Q310" s="4"/>
      <c r="R310" s="4"/>
      <c r="S310" s="4"/>
      <c r="T310" s="4"/>
      <c r="U310" s="6"/>
      <c r="V310" s="8"/>
      <c r="W310" s="8"/>
      <c r="X310" s="2"/>
      <c r="Y310" s="2"/>
      <c r="Z310" s="2"/>
      <c r="AA310" s="2"/>
      <c r="AB310" s="2"/>
      <c r="AC310" s="2"/>
    </row>
    <row r="311" spans="2:37" s="1" customFormat="1" ht="20.6" hidden="1" customHeight="1" x14ac:dyDescent="0.35">
      <c r="B311" s="2"/>
      <c r="J311" s="2"/>
      <c r="K311" s="2"/>
      <c r="L311" s="2"/>
      <c r="M311" s="2"/>
      <c r="N311" s="2"/>
      <c r="O311" s="4"/>
      <c r="P311" s="4"/>
      <c r="Q311" s="4"/>
      <c r="R311" s="4"/>
      <c r="S311" s="4"/>
      <c r="T311" s="4"/>
      <c r="U311" s="6"/>
      <c r="V311" s="8"/>
      <c r="W311" s="8"/>
      <c r="X311" s="2"/>
      <c r="Y311" s="2"/>
      <c r="Z311" s="2"/>
      <c r="AA311" s="2"/>
      <c r="AB311" s="2"/>
      <c r="AC311" s="2"/>
    </row>
    <row r="312" spans="2:37" s="1" customFormat="1" ht="20.6" hidden="1" customHeight="1" x14ac:dyDescent="0.35">
      <c r="B312" s="2"/>
      <c r="J312" s="2"/>
      <c r="K312" s="2"/>
      <c r="L312" s="2"/>
      <c r="M312" s="2"/>
      <c r="N312" s="2"/>
      <c r="O312" s="4"/>
      <c r="P312" s="4"/>
      <c r="Q312" s="4"/>
      <c r="R312" s="4"/>
      <c r="S312" s="4"/>
      <c r="T312" s="4"/>
      <c r="U312" s="6"/>
      <c r="V312" s="8"/>
      <c r="W312" s="8"/>
      <c r="X312" s="2"/>
      <c r="Y312" s="2"/>
      <c r="Z312" s="2"/>
      <c r="AA312" s="2"/>
      <c r="AB312" s="2"/>
      <c r="AC312" s="2"/>
    </row>
    <row r="313" spans="2:37" s="1" customFormat="1" ht="20.6" hidden="1" customHeight="1" x14ac:dyDescent="0.35">
      <c r="B313" s="2"/>
      <c r="J313" s="2"/>
      <c r="K313" s="2"/>
      <c r="L313" s="2"/>
      <c r="M313" s="2"/>
      <c r="N313" s="2"/>
      <c r="O313" s="4"/>
      <c r="P313" s="4"/>
      <c r="Q313" s="4"/>
      <c r="R313" s="4"/>
      <c r="S313" s="4"/>
      <c r="T313" s="4"/>
      <c r="U313" s="6"/>
      <c r="V313" s="8"/>
      <c r="W313" s="8"/>
      <c r="X313" s="2"/>
      <c r="Y313" s="2"/>
      <c r="Z313" s="2"/>
      <c r="AA313" s="2"/>
      <c r="AB313" s="2"/>
      <c r="AC313" s="2"/>
    </row>
    <row r="314" spans="2:37" s="1" customFormat="1" ht="20.6" hidden="1" customHeight="1" x14ac:dyDescent="0.35">
      <c r="B314" s="2"/>
      <c r="J314" s="2"/>
      <c r="K314" s="2"/>
      <c r="L314" s="2"/>
      <c r="M314" s="2"/>
      <c r="N314" s="2"/>
      <c r="O314" s="4"/>
      <c r="P314" s="4"/>
      <c r="Q314" s="4"/>
      <c r="R314" s="4"/>
      <c r="S314" s="4"/>
      <c r="T314" s="4"/>
      <c r="U314" s="6"/>
      <c r="V314" s="8"/>
      <c r="W314" s="8"/>
      <c r="X314" s="2"/>
      <c r="Y314" s="2"/>
      <c r="Z314" s="2"/>
      <c r="AA314" s="2"/>
      <c r="AB314" s="2"/>
      <c r="AC314" s="2"/>
    </row>
    <row r="315" spans="2:37" s="1" customFormat="1" ht="20.6" hidden="1" customHeight="1" x14ac:dyDescent="0.35">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6" hidden="1" customHeight="1" x14ac:dyDescent="0.35">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6" hidden="1" customHeight="1" x14ac:dyDescent="0.35">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6" hidden="1" customHeight="1" x14ac:dyDescent="0.35">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6" hidden="1" customHeight="1" x14ac:dyDescent="0.35">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6" hidden="1" customHeight="1" x14ac:dyDescent="0.35">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6" hidden="1" customHeight="1" x14ac:dyDescent="0.35">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6" hidden="1" customHeight="1" x14ac:dyDescent="0.35">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6" hidden="1" customHeight="1" x14ac:dyDescent="0.35">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6" hidden="1" customHeight="1" x14ac:dyDescent="0.35">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6" hidden="1" customHeight="1" x14ac:dyDescent="0.35">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6" hidden="1" customHeight="1" x14ac:dyDescent="0.35">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6" hidden="1" customHeight="1" x14ac:dyDescent="0.35">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6" hidden="1" customHeight="1" x14ac:dyDescent="0.35">
      <c r="B328" s="2"/>
      <c r="J328" s="2"/>
      <c r="K328" s="2"/>
      <c r="L328" s="2"/>
      <c r="M328" s="2"/>
      <c r="N328" s="2"/>
      <c r="O328" s="4"/>
      <c r="P328" s="4"/>
      <c r="Q328" s="4"/>
      <c r="R328" s="4"/>
      <c r="S328" s="4"/>
      <c r="T328" s="4"/>
      <c r="U328" s="6"/>
      <c r="V328" s="8"/>
      <c r="W328" s="8"/>
      <c r="X328" s="2"/>
      <c r="Y328" s="2"/>
      <c r="Z328" s="2"/>
      <c r="AA328" s="2"/>
      <c r="AB328" s="2"/>
      <c r="AC328" s="2"/>
    </row>
    <row r="329" spans="2:37" s="1" customFormat="1" ht="20.6" hidden="1" customHeight="1" x14ac:dyDescent="0.35">
      <c r="B329" s="2"/>
      <c r="J329" s="2"/>
      <c r="K329" s="2"/>
      <c r="L329" s="2"/>
      <c r="M329" s="2"/>
      <c r="N329" s="2"/>
      <c r="O329" s="4"/>
      <c r="P329" s="4"/>
      <c r="Q329" s="4"/>
      <c r="R329" s="4"/>
      <c r="S329" s="4"/>
      <c r="T329" s="4"/>
      <c r="U329" s="6"/>
      <c r="V329" s="8"/>
      <c r="W329" s="8"/>
      <c r="X329" s="2"/>
      <c r="Y329" s="2"/>
      <c r="Z329" s="2"/>
      <c r="AA329" s="2"/>
      <c r="AB329" s="2"/>
      <c r="AC329" s="2"/>
    </row>
    <row r="330" spans="2:37" s="1" customFormat="1" ht="20.6" hidden="1" customHeight="1" x14ac:dyDescent="0.35">
      <c r="B330" s="2"/>
      <c r="J330" s="2"/>
      <c r="K330" s="2"/>
      <c r="L330" s="2"/>
      <c r="M330" s="2"/>
      <c r="N330" s="2"/>
      <c r="O330" s="4"/>
      <c r="P330" s="4"/>
      <c r="Q330" s="4"/>
      <c r="R330" s="4"/>
      <c r="S330" s="4"/>
      <c r="T330" s="4"/>
      <c r="U330" s="6"/>
      <c r="V330" s="8"/>
      <c r="W330" s="8"/>
      <c r="X330" s="2"/>
      <c r="Y330" s="2"/>
      <c r="Z330" s="2"/>
      <c r="AA330" s="2"/>
      <c r="AB330" s="2"/>
      <c r="AC330" s="2"/>
    </row>
    <row r="331" spans="2:37" s="1" customFormat="1" ht="20.6" hidden="1" customHeight="1" x14ac:dyDescent="0.35">
      <c r="B331" s="2"/>
      <c r="J331" s="2"/>
      <c r="K331" s="2"/>
      <c r="L331" s="2"/>
      <c r="M331" s="2"/>
      <c r="N331" s="2"/>
      <c r="O331" s="4"/>
      <c r="P331" s="4"/>
      <c r="Q331" s="4"/>
      <c r="R331" s="4"/>
      <c r="S331" s="4"/>
      <c r="T331" s="4"/>
      <c r="U331" s="6"/>
      <c r="V331" s="8"/>
      <c r="W331" s="8"/>
      <c r="X331" s="2"/>
      <c r="Y331" s="2"/>
      <c r="Z331" s="2"/>
      <c r="AA331" s="2"/>
      <c r="AB331" s="2"/>
      <c r="AC331" s="2"/>
    </row>
    <row r="332" spans="2:37" s="1" customFormat="1" ht="20.6" hidden="1" customHeight="1" x14ac:dyDescent="0.35">
      <c r="B332" s="2"/>
      <c r="J332" s="2"/>
      <c r="K332" s="2"/>
      <c r="L332" s="2"/>
      <c r="M332" s="2"/>
      <c r="N332" s="2"/>
      <c r="O332" s="4"/>
      <c r="P332" s="4"/>
      <c r="Q332" s="4"/>
      <c r="R332" s="4"/>
      <c r="S332" s="4"/>
      <c r="T332" s="4"/>
      <c r="U332" s="6"/>
      <c r="V332" s="8"/>
      <c r="W332" s="8"/>
      <c r="X332" s="2"/>
      <c r="Y332" s="2"/>
      <c r="Z332" s="2"/>
      <c r="AA332" s="2"/>
      <c r="AB332" s="2"/>
      <c r="AC332" s="2"/>
    </row>
    <row r="333" spans="2:37" s="1" customFormat="1" ht="20.6" hidden="1" customHeight="1" x14ac:dyDescent="0.35">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6" hidden="1" customHeight="1" x14ac:dyDescent="0.35">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6" hidden="1" customHeight="1" x14ac:dyDescent="0.35">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6" hidden="1" customHeight="1" x14ac:dyDescent="0.35">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6" hidden="1" customHeight="1" x14ac:dyDescent="0.35">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6" hidden="1" customHeight="1" x14ac:dyDescent="0.35">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6" hidden="1" customHeight="1" x14ac:dyDescent="0.35">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6" hidden="1" customHeight="1" x14ac:dyDescent="0.35">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6" hidden="1" customHeight="1" x14ac:dyDescent="0.35">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6" hidden="1" customHeight="1" x14ac:dyDescent="0.35">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6" hidden="1" customHeight="1" x14ac:dyDescent="0.35">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6" hidden="1" customHeight="1" x14ac:dyDescent="0.35">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6" hidden="1" customHeight="1" x14ac:dyDescent="0.35">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6" hidden="1" customHeight="1" x14ac:dyDescent="0.35">
      <c r="B346" s="2"/>
      <c r="J346" s="2"/>
      <c r="K346" s="2"/>
      <c r="L346" s="2"/>
      <c r="M346" s="2"/>
      <c r="N346" s="2"/>
      <c r="O346" s="4"/>
      <c r="P346" s="4"/>
      <c r="Q346" s="4"/>
      <c r="R346" s="4"/>
      <c r="S346" s="4"/>
      <c r="T346" s="4"/>
      <c r="U346" s="6"/>
      <c r="V346" s="8"/>
      <c r="W346" s="8"/>
      <c r="X346" s="2"/>
      <c r="Y346" s="2"/>
      <c r="Z346" s="2"/>
      <c r="AA346" s="2"/>
      <c r="AB346" s="2"/>
      <c r="AC346" s="2"/>
    </row>
    <row r="347" spans="2:37" s="1" customFormat="1" ht="20.6" hidden="1" customHeight="1" x14ac:dyDescent="0.35">
      <c r="B347" s="2"/>
      <c r="J347" s="2"/>
      <c r="K347" s="2"/>
      <c r="L347" s="2"/>
      <c r="M347" s="2"/>
      <c r="N347" s="2"/>
      <c r="O347" s="4"/>
      <c r="P347" s="4"/>
      <c r="Q347" s="4"/>
      <c r="R347" s="4"/>
      <c r="S347" s="4"/>
      <c r="T347" s="4"/>
      <c r="U347" s="6"/>
      <c r="V347" s="8"/>
      <c r="W347" s="8"/>
      <c r="X347" s="2"/>
      <c r="Y347" s="2"/>
      <c r="Z347" s="2"/>
      <c r="AA347" s="2"/>
      <c r="AB347" s="2"/>
      <c r="AC347" s="2"/>
    </row>
    <row r="348" spans="2:37" s="1" customFormat="1" ht="20.6" hidden="1" customHeight="1" x14ac:dyDescent="0.35">
      <c r="B348" s="2"/>
      <c r="J348" s="2"/>
      <c r="K348" s="2"/>
      <c r="L348" s="2"/>
      <c r="M348" s="2"/>
      <c r="N348" s="2"/>
      <c r="O348" s="4"/>
      <c r="P348" s="4"/>
      <c r="Q348" s="4"/>
      <c r="R348" s="4"/>
      <c r="S348" s="4"/>
      <c r="T348" s="4"/>
      <c r="U348" s="6"/>
      <c r="V348" s="8"/>
      <c r="W348" s="8"/>
      <c r="X348" s="2"/>
      <c r="Y348" s="2"/>
      <c r="Z348" s="2"/>
      <c r="AA348" s="2"/>
      <c r="AB348" s="2"/>
      <c r="AC348" s="2"/>
    </row>
    <row r="349" spans="2:37" s="1" customFormat="1" ht="20.6" hidden="1" customHeight="1" x14ac:dyDescent="0.35">
      <c r="B349" s="2"/>
      <c r="J349" s="2"/>
      <c r="K349" s="2"/>
      <c r="L349" s="2"/>
      <c r="M349" s="2"/>
      <c r="N349" s="2"/>
      <c r="O349" s="4"/>
      <c r="P349" s="4"/>
      <c r="Q349" s="4"/>
      <c r="R349" s="4"/>
      <c r="S349" s="4"/>
      <c r="T349" s="4"/>
      <c r="U349" s="6"/>
      <c r="V349" s="8"/>
      <c r="W349" s="8"/>
      <c r="X349" s="2"/>
      <c r="Y349" s="2"/>
      <c r="Z349" s="2"/>
      <c r="AA349" s="2"/>
      <c r="AB349" s="2"/>
      <c r="AC349" s="2"/>
    </row>
    <row r="350" spans="2:37" s="1" customFormat="1" ht="20.6" hidden="1" customHeight="1" x14ac:dyDescent="0.35">
      <c r="B350" s="2"/>
      <c r="J350" s="2"/>
      <c r="K350" s="2"/>
      <c r="L350" s="2"/>
      <c r="M350" s="2"/>
      <c r="N350" s="2"/>
      <c r="O350" s="4"/>
      <c r="P350" s="4"/>
      <c r="Q350" s="4"/>
      <c r="R350" s="4"/>
      <c r="S350" s="4"/>
      <c r="T350" s="4"/>
      <c r="U350" s="6"/>
      <c r="V350" s="8"/>
      <c r="W350" s="8"/>
      <c r="X350" s="2"/>
      <c r="Y350" s="2"/>
      <c r="Z350" s="2"/>
      <c r="AA350" s="2"/>
      <c r="AB350" s="2"/>
      <c r="AC350" s="2"/>
    </row>
    <row r="351" spans="2:37" s="1" customFormat="1" ht="20.6" hidden="1" customHeight="1" x14ac:dyDescent="0.35">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6" hidden="1" customHeight="1" x14ac:dyDescent="0.35">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6" hidden="1" customHeight="1" x14ac:dyDescent="0.35">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6" hidden="1" customHeight="1" x14ac:dyDescent="0.35">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6" hidden="1" customHeight="1" x14ac:dyDescent="0.35">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6" hidden="1" customHeight="1" x14ac:dyDescent="0.35">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6" hidden="1" customHeight="1" x14ac:dyDescent="0.35">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6" hidden="1" customHeight="1" x14ac:dyDescent="0.35">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6" hidden="1" customHeight="1" x14ac:dyDescent="0.35">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6" hidden="1" customHeight="1" x14ac:dyDescent="0.35">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6" hidden="1" customHeight="1" x14ac:dyDescent="0.35">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6" hidden="1" customHeight="1" x14ac:dyDescent="0.35">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6" hidden="1" customHeight="1" x14ac:dyDescent="0.35">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6" hidden="1" customHeight="1" x14ac:dyDescent="0.35">
      <c r="B364" s="2"/>
      <c r="J364" s="2"/>
      <c r="K364" s="2"/>
      <c r="L364" s="2"/>
      <c r="M364" s="2"/>
      <c r="N364" s="2"/>
      <c r="O364" s="4"/>
      <c r="P364" s="4"/>
      <c r="Q364" s="4"/>
      <c r="R364" s="4"/>
      <c r="S364" s="4"/>
      <c r="T364" s="4"/>
      <c r="U364" s="6"/>
      <c r="V364" s="8"/>
      <c r="W364" s="8"/>
      <c r="X364" s="2"/>
      <c r="Y364" s="2"/>
      <c r="Z364" s="2"/>
      <c r="AA364" s="2"/>
      <c r="AB364" s="2"/>
      <c r="AC364" s="2"/>
    </row>
    <row r="365" spans="2:37" s="1" customFormat="1" ht="20.6" hidden="1" customHeight="1" x14ac:dyDescent="0.35">
      <c r="B365" s="2"/>
      <c r="J365" s="2"/>
      <c r="K365" s="2"/>
      <c r="L365" s="2"/>
      <c r="M365" s="2"/>
      <c r="N365" s="2"/>
      <c r="O365" s="4"/>
      <c r="P365" s="4"/>
      <c r="Q365" s="4"/>
      <c r="R365" s="4"/>
      <c r="S365" s="4"/>
      <c r="T365" s="4"/>
      <c r="U365" s="6"/>
      <c r="V365" s="8"/>
      <c r="W365" s="8"/>
      <c r="X365" s="2"/>
      <c r="Y365" s="2"/>
      <c r="Z365" s="2"/>
      <c r="AA365" s="2"/>
      <c r="AB365" s="2"/>
      <c r="AC365" s="2"/>
    </row>
    <row r="366" spans="2:37" s="1" customFormat="1" ht="20.6" hidden="1" customHeight="1" x14ac:dyDescent="0.35">
      <c r="B366" s="2"/>
      <c r="J366" s="2"/>
      <c r="K366" s="2"/>
      <c r="L366" s="2"/>
      <c r="M366" s="2"/>
      <c r="N366" s="2"/>
      <c r="O366" s="4"/>
      <c r="P366" s="4"/>
      <c r="Q366" s="4"/>
      <c r="R366" s="4"/>
      <c r="S366" s="4"/>
      <c r="T366" s="4"/>
      <c r="U366" s="6"/>
      <c r="V366" s="8"/>
      <c r="W366" s="8"/>
      <c r="X366" s="2"/>
      <c r="Y366" s="2"/>
      <c r="Z366" s="2"/>
      <c r="AA366" s="2"/>
      <c r="AB366" s="2"/>
      <c r="AC366" s="2"/>
    </row>
    <row r="367" spans="2:37" s="1" customFormat="1" ht="20.6" hidden="1" customHeight="1" x14ac:dyDescent="0.35">
      <c r="B367" s="2"/>
      <c r="J367" s="2"/>
      <c r="K367" s="2"/>
      <c r="L367" s="2"/>
      <c r="M367" s="2"/>
      <c r="N367" s="2"/>
      <c r="O367" s="4"/>
      <c r="P367" s="4"/>
      <c r="Q367" s="4"/>
      <c r="R367" s="4"/>
      <c r="S367" s="4"/>
      <c r="T367" s="4"/>
      <c r="U367" s="6"/>
      <c r="V367" s="8"/>
      <c r="W367" s="8"/>
      <c r="X367" s="2"/>
      <c r="Y367" s="2"/>
      <c r="Z367" s="2"/>
      <c r="AA367" s="2"/>
      <c r="AB367" s="2"/>
      <c r="AC367" s="2"/>
    </row>
    <row r="368" spans="2:37" s="1" customFormat="1" ht="20.6" hidden="1" customHeight="1" x14ac:dyDescent="0.35">
      <c r="B368" s="2"/>
      <c r="J368" s="2"/>
      <c r="K368" s="2"/>
      <c r="L368" s="2"/>
      <c r="M368" s="2"/>
      <c r="N368" s="2"/>
      <c r="O368" s="4"/>
      <c r="P368" s="4"/>
      <c r="Q368" s="4"/>
      <c r="R368" s="4"/>
      <c r="S368" s="4"/>
      <c r="T368" s="4"/>
      <c r="U368" s="6"/>
      <c r="V368" s="8"/>
      <c r="W368" s="8"/>
      <c r="X368" s="2"/>
      <c r="Y368" s="2"/>
      <c r="Z368" s="2"/>
      <c r="AA368" s="2"/>
      <c r="AB368" s="2"/>
      <c r="AC368" s="2"/>
    </row>
    <row r="369" spans="2:37" s="1" customFormat="1" ht="20.6" hidden="1" customHeight="1" x14ac:dyDescent="0.35">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6" hidden="1" customHeight="1" x14ac:dyDescent="0.35">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6" hidden="1" customHeight="1" x14ac:dyDescent="0.35">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6" hidden="1" customHeight="1" x14ac:dyDescent="0.35">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6" hidden="1" customHeight="1" x14ac:dyDescent="0.35">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6" hidden="1" customHeight="1" x14ac:dyDescent="0.35">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6" hidden="1" customHeight="1" x14ac:dyDescent="0.35">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6" hidden="1" customHeight="1" x14ac:dyDescent="0.35">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6" hidden="1" customHeight="1" x14ac:dyDescent="0.35">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6" hidden="1" customHeight="1" x14ac:dyDescent="0.35">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6" hidden="1" customHeight="1" x14ac:dyDescent="0.35">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6" hidden="1" customHeight="1" x14ac:dyDescent="0.35">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6" hidden="1" customHeight="1" x14ac:dyDescent="0.35">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6" hidden="1" customHeight="1" x14ac:dyDescent="0.35">
      <c r="B382" s="2"/>
      <c r="J382" s="2"/>
      <c r="K382" s="2"/>
      <c r="L382" s="2"/>
      <c r="M382" s="2"/>
      <c r="N382" s="2"/>
      <c r="O382" s="4"/>
      <c r="P382" s="4"/>
      <c r="Q382" s="4"/>
      <c r="R382" s="4"/>
      <c r="S382" s="4"/>
      <c r="T382" s="4"/>
      <c r="U382" s="6"/>
      <c r="V382" s="8"/>
      <c r="W382" s="8"/>
      <c r="X382" s="2"/>
      <c r="Y382" s="2"/>
      <c r="Z382" s="2"/>
      <c r="AA382" s="2"/>
      <c r="AB382" s="2"/>
      <c r="AC382" s="2"/>
    </row>
    <row r="383" spans="2:37" s="1" customFormat="1" ht="20.6" hidden="1" customHeight="1" x14ac:dyDescent="0.35">
      <c r="B383" s="2"/>
      <c r="J383" s="2"/>
      <c r="K383" s="2"/>
      <c r="L383" s="2"/>
      <c r="M383" s="2"/>
      <c r="N383" s="2"/>
      <c r="O383" s="4"/>
      <c r="P383" s="4"/>
      <c r="Q383" s="4"/>
      <c r="R383" s="4"/>
      <c r="S383" s="4"/>
      <c r="T383" s="4"/>
      <c r="U383" s="6"/>
      <c r="V383" s="8"/>
      <c r="W383" s="8"/>
      <c r="X383" s="2"/>
      <c r="Y383" s="2"/>
      <c r="Z383" s="2"/>
      <c r="AA383" s="2"/>
      <c r="AB383" s="2"/>
      <c r="AC383" s="2"/>
    </row>
    <row r="384" spans="2:37" s="1" customFormat="1" ht="20.6" hidden="1" customHeight="1" x14ac:dyDescent="0.35">
      <c r="B384" s="2"/>
      <c r="J384" s="2"/>
      <c r="K384" s="2"/>
      <c r="L384" s="2"/>
      <c r="M384" s="2"/>
      <c r="N384" s="2"/>
      <c r="O384" s="4"/>
      <c r="P384" s="4"/>
      <c r="Q384" s="4"/>
      <c r="R384" s="4"/>
      <c r="S384" s="4"/>
      <c r="T384" s="4"/>
      <c r="U384" s="6"/>
      <c r="V384" s="8"/>
      <c r="W384" s="8"/>
      <c r="X384" s="2"/>
      <c r="Y384" s="2"/>
      <c r="Z384" s="2"/>
      <c r="AA384" s="2"/>
      <c r="AB384" s="2"/>
      <c r="AC384" s="2"/>
    </row>
    <row r="385" spans="2:37" s="1" customFormat="1" ht="20.6" hidden="1" customHeight="1" x14ac:dyDescent="0.35">
      <c r="B385" s="2"/>
      <c r="J385" s="2"/>
      <c r="K385" s="2"/>
      <c r="L385" s="2"/>
      <c r="M385" s="2"/>
      <c r="N385" s="2"/>
      <c r="O385" s="4"/>
      <c r="P385" s="4"/>
      <c r="Q385" s="4"/>
      <c r="R385" s="4"/>
      <c r="S385" s="4"/>
      <c r="T385" s="4"/>
      <c r="U385" s="6"/>
      <c r="V385" s="8"/>
      <c r="W385" s="8"/>
      <c r="X385" s="2"/>
      <c r="Y385" s="2"/>
      <c r="Z385" s="2"/>
      <c r="AA385" s="2"/>
      <c r="AB385" s="2"/>
      <c r="AC385" s="2"/>
    </row>
    <row r="386" spans="2:37" s="1" customFormat="1" ht="20.6" hidden="1" customHeight="1" x14ac:dyDescent="0.35">
      <c r="B386" s="2"/>
      <c r="J386" s="2"/>
      <c r="K386" s="2"/>
      <c r="L386" s="2"/>
      <c r="M386" s="2"/>
      <c r="N386" s="2"/>
      <c r="O386" s="4"/>
      <c r="P386" s="4"/>
      <c r="Q386" s="4"/>
      <c r="R386" s="4"/>
      <c r="S386" s="4"/>
      <c r="T386" s="4"/>
      <c r="U386" s="6"/>
      <c r="V386" s="8"/>
      <c r="W386" s="8"/>
      <c r="X386" s="2"/>
      <c r="Y386" s="2"/>
      <c r="Z386" s="2"/>
      <c r="AA386" s="2"/>
      <c r="AB386" s="2"/>
      <c r="AC386" s="2"/>
    </row>
    <row r="387" spans="2:37" s="1" customFormat="1" ht="20.6" hidden="1" customHeight="1" x14ac:dyDescent="0.35">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6" hidden="1" customHeight="1" x14ac:dyDescent="0.35">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6" hidden="1" customHeight="1" x14ac:dyDescent="0.35">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6" hidden="1" customHeight="1" x14ac:dyDescent="0.35">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6" hidden="1" customHeight="1" x14ac:dyDescent="0.35">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6" hidden="1" customHeight="1" x14ac:dyDescent="0.35">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6" hidden="1" customHeight="1" x14ac:dyDescent="0.35">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6" hidden="1" customHeight="1" x14ac:dyDescent="0.35">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6" hidden="1" customHeight="1" x14ac:dyDescent="0.35">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6" hidden="1" customHeight="1" x14ac:dyDescent="0.35">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6" hidden="1" customHeight="1" x14ac:dyDescent="0.35">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6" hidden="1" customHeight="1" x14ac:dyDescent="0.35">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6" hidden="1" customHeight="1" x14ac:dyDescent="0.35">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6" hidden="1" customHeight="1" x14ac:dyDescent="0.35">
      <c r="B400" s="2"/>
      <c r="J400" s="2"/>
      <c r="K400" s="2"/>
      <c r="L400" s="2"/>
      <c r="M400" s="2"/>
      <c r="N400" s="2"/>
      <c r="O400" s="4"/>
      <c r="P400" s="4"/>
      <c r="Q400" s="4"/>
      <c r="R400" s="4"/>
      <c r="S400" s="4"/>
      <c r="T400" s="4"/>
      <c r="U400" s="6"/>
      <c r="V400" s="8"/>
      <c r="W400" s="8"/>
      <c r="X400" s="2"/>
      <c r="Y400" s="2"/>
      <c r="Z400" s="2"/>
      <c r="AA400" s="2"/>
      <c r="AB400" s="2"/>
      <c r="AC400" s="2"/>
    </row>
    <row r="401" spans="2:37" s="1" customFormat="1" ht="20.6" hidden="1" customHeight="1" x14ac:dyDescent="0.35">
      <c r="B401" s="2"/>
      <c r="J401" s="2"/>
      <c r="K401" s="2"/>
      <c r="L401" s="2"/>
      <c r="M401" s="2"/>
      <c r="N401" s="2"/>
      <c r="O401" s="4"/>
      <c r="P401" s="4"/>
      <c r="Q401" s="4"/>
      <c r="R401" s="4"/>
      <c r="S401" s="4"/>
      <c r="T401" s="4"/>
      <c r="U401" s="6"/>
      <c r="V401" s="8"/>
      <c r="W401" s="8"/>
      <c r="X401" s="2"/>
      <c r="Y401" s="2"/>
      <c r="Z401" s="2"/>
      <c r="AA401" s="2"/>
      <c r="AB401" s="2"/>
      <c r="AC401" s="2"/>
    </row>
    <row r="402" spans="2:37" s="1" customFormat="1" ht="20.6" hidden="1" customHeight="1" x14ac:dyDescent="0.35">
      <c r="B402" s="2"/>
      <c r="J402" s="2"/>
      <c r="K402" s="2"/>
      <c r="L402" s="2"/>
      <c r="M402" s="2"/>
      <c r="N402" s="2"/>
      <c r="O402" s="4"/>
      <c r="P402" s="4"/>
      <c r="Q402" s="4"/>
      <c r="R402" s="4"/>
      <c r="S402" s="4"/>
      <c r="T402" s="4"/>
      <c r="U402" s="6"/>
      <c r="V402" s="8"/>
      <c r="W402" s="8"/>
      <c r="X402" s="2"/>
      <c r="Y402" s="2"/>
      <c r="Z402" s="2"/>
      <c r="AA402" s="2"/>
      <c r="AB402" s="2"/>
      <c r="AC402" s="2"/>
    </row>
    <row r="403" spans="2:37" s="1" customFormat="1" ht="20.6" hidden="1" customHeight="1" x14ac:dyDescent="0.35">
      <c r="B403" s="2"/>
      <c r="J403" s="2"/>
      <c r="K403" s="2"/>
      <c r="L403" s="2"/>
      <c r="M403" s="2"/>
      <c r="N403" s="2"/>
      <c r="O403" s="4"/>
      <c r="P403" s="4"/>
      <c r="Q403" s="4"/>
      <c r="R403" s="4"/>
      <c r="S403" s="4"/>
      <c r="T403" s="4"/>
      <c r="U403" s="6"/>
      <c r="V403" s="8"/>
      <c r="W403" s="8"/>
      <c r="X403" s="2"/>
      <c r="Y403" s="2"/>
      <c r="Z403" s="2"/>
      <c r="AA403" s="2"/>
      <c r="AB403" s="2"/>
      <c r="AC403" s="2"/>
    </row>
    <row r="404" spans="2:37" s="1" customFormat="1" ht="20.6" hidden="1" customHeight="1" x14ac:dyDescent="0.35">
      <c r="B404" s="2"/>
      <c r="J404" s="2"/>
      <c r="K404" s="2"/>
      <c r="L404" s="2"/>
      <c r="M404" s="2"/>
      <c r="N404" s="2"/>
      <c r="O404" s="4"/>
      <c r="P404" s="4"/>
      <c r="Q404" s="4"/>
      <c r="R404" s="4"/>
      <c r="S404" s="4"/>
      <c r="T404" s="4"/>
      <c r="U404" s="6"/>
      <c r="V404" s="8"/>
      <c r="W404" s="8"/>
      <c r="X404" s="2"/>
      <c r="Y404" s="2"/>
      <c r="Z404" s="2"/>
      <c r="AA404" s="2"/>
      <c r="AB404" s="2"/>
      <c r="AC404" s="2"/>
    </row>
    <row r="405" spans="2:37" s="1" customFormat="1" ht="20.6" hidden="1" customHeight="1" x14ac:dyDescent="0.35">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6" hidden="1" customHeight="1" x14ac:dyDescent="0.35">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6" hidden="1" customHeight="1" x14ac:dyDescent="0.35">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6" hidden="1" customHeight="1" x14ac:dyDescent="0.35">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6" hidden="1" customHeight="1" x14ac:dyDescent="0.35">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6" hidden="1" customHeight="1" x14ac:dyDescent="0.35">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6" hidden="1" customHeight="1" x14ac:dyDescent="0.35">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6" hidden="1" customHeight="1" x14ac:dyDescent="0.35">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6" hidden="1" customHeight="1" x14ac:dyDescent="0.35">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6" hidden="1" customHeight="1" x14ac:dyDescent="0.35">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6" hidden="1" customHeight="1" x14ac:dyDescent="0.35">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6" hidden="1" customHeight="1" x14ac:dyDescent="0.35">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6" hidden="1" customHeight="1" x14ac:dyDescent="0.35">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6" hidden="1" customHeight="1" x14ac:dyDescent="0.35">
      <c r="B418" s="2"/>
      <c r="J418" s="2"/>
      <c r="K418" s="2"/>
      <c r="L418" s="2"/>
      <c r="M418" s="2"/>
      <c r="N418" s="2"/>
      <c r="O418" s="4"/>
      <c r="P418" s="4"/>
      <c r="Q418" s="4"/>
      <c r="R418" s="4"/>
      <c r="S418" s="4"/>
      <c r="T418" s="4"/>
      <c r="U418" s="6"/>
      <c r="V418" s="8"/>
      <c r="W418" s="8"/>
      <c r="X418" s="2"/>
      <c r="Y418" s="2"/>
      <c r="Z418" s="2"/>
      <c r="AA418" s="2"/>
      <c r="AB418" s="2"/>
      <c r="AC418" s="2"/>
    </row>
    <row r="419" spans="2:37" s="1" customFormat="1" ht="20.6" hidden="1" customHeight="1" x14ac:dyDescent="0.35">
      <c r="B419" s="2"/>
      <c r="J419" s="2"/>
      <c r="K419" s="2"/>
      <c r="L419" s="2"/>
      <c r="M419" s="2"/>
      <c r="N419" s="2"/>
      <c r="O419" s="4"/>
      <c r="P419" s="4"/>
      <c r="Q419" s="4"/>
      <c r="R419" s="4"/>
      <c r="S419" s="4"/>
      <c r="T419" s="4"/>
      <c r="U419" s="6"/>
      <c r="V419" s="8"/>
      <c r="W419" s="8"/>
      <c r="X419" s="2"/>
      <c r="Y419" s="2"/>
      <c r="Z419" s="2"/>
      <c r="AA419" s="2"/>
      <c r="AB419" s="2"/>
      <c r="AC419" s="2"/>
    </row>
    <row r="420" spans="2:37" s="1" customFormat="1" ht="20.6" hidden="1" customHeight="1" x14ac:dyDescent="0.35">
      <c r="B420" s="2"/>
      <c r="J420" s="2"/>
      <c r="K420" s="2"/>
      <c r="L420" s="2"/>
      <c r="M420" s="2"/>
      <c r="N420" s="2"/>
      <c r="O420" s="4"/>
      <c r="P420" s="4"/>
      <c r="Q420" s="4"/>
      <c r="R420" s="4"/>
      <c r="S420" s="4"/>
      <c r="T420" s="4"/>
      <c r="U420" s="6"/>
      <c r="V420" s="8"/>
      <c r="W420" s="8"/>
      <c r="X420" s="2"/>
      <c r="Y420" s="2"/>
      <c r="Z420" s="2"/>
      <c r="AA420" s="2"/>
      <c r="AB420" s="2"/>
      <c r="AC420" s="2"/>
    </row>
    <row r="421" spans="2:37" s="1" customFormat="1" ht="20.6" hidden="1" customHeight="1" x14ac:dyDescent="0.35">
      <c r="B421" s="2"/>
      <c r="J421" s="2"/>
      <c r="K421" s="2"/>
      <c r="L421" s="2"/>
      <c r="M421" s="2"/>
      <c r="N421" s="2"/>
      <c r="O421" s="4"/>
      <c r="P421" s="4"/>
      <c r="Q421" s="4"/>
      <c r="R421" s="4"/>
      <c r="S421" s="4"/>
      <c r="T421" s="4"/>
      <c r="U421" s="6"/>
      <c r="V421" s="8"/>
      <c r="W421" s="8"/>
      <c r="X421" s="2"/>
      <c r="Y421" s="2"/>
      <c r="Z421" s="2"/>
      <c r="AA421" s="2"/>
      <c r="AB421" s="2"/>
      <c r="AC421" s="2"/>
    </row>
    <row r="422" spans="2:37" s="1" customFormat="1" ht="20.6" hidden="1" customHeight="1" x14ac:dyDescent="0.35">
      <c r="B422" s="2"/>
      <c r="J422" s="2"/>
      <c r="K422" s="2"/>
      <c r="L422" s="2"/>
      <c r="M422" s="2"/>
      <c r="N422" s="2"/>
      <c r="O422" s="4"/>
      <c r="P422" s="4"/>
      <c r="Q422" s="4"/>
      <c r="R422" s="4"/>
      <c r="S422" s="4"/>
      <c r="T422" s="4"/>
      <c r="U422" s="6"/>
      <c r="V422" s="8"/>
      <c r="W422" s="8"/>
      <c r="X422" s="2"/>
      <c r="Y422" s="2"/>
      <c r="Z422" s="2"/>
      <c r="AA422" s="2"/>
      <c r="AB422" s="2"/>
      <c r="AC422" s="2"/>
    </row>
    <row r="423" spans="2:37" s="1" customFormat="1" ht="20.6" hidden="1" customHeight="1" x14ac:dyDescent="0.35">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6" hidden="1" customHeight="1" x14ac:dyDescent="0.35">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6" hidden="1" customHeight="1" x14ac:dyDescent="0.35">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6" hidden="1" customHeight="1" x14ac:dyDescent="0.35">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6" hidden="1" customHeight="1" x14ac:dyDescent="0.35">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6" hidden="1" customHeight="1" x14ac:dyDescent="0.35">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6" hidden="1" customHeight="1" x14ac:dyDescent="0.35">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6" hidden="1" customHeight="1" x14ac:dyDescent="0.35">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6" hidden="1" customHeight="1" x14ac:dyDescent="0.35">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6" hidden="1" customHeight="1" x14ac:dyDescent="0.35">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6" hidden="1" customHeight="1" x14ac:dyDescent="0.35">
      <c r="O433" s="4"/>
      <c r="P433" s="4"/>
      <c r="Q433" s="4"/>
      <c r="R433" s="4"/>
      <c r="S433" s="4"/>
      <c r="T433" s="4"/>
      <c r="Z433" s="4"/>
      <c r="AA433" s="4"/>
      <c r="AB433" s="4"/>
      <c r="AC433" s="4"/>
      <c r="AD433" s="4"/>
      <c r="AE433" s="4"/>
      <c r="AF433" s="4"/>
      <c r="AG433" s="4"/>
      <c r="AH433" s="4"/>
      <c r="AI433" s="4"/>
      <c r="AJ433" s="4"/>
      <c r="AK433" s="4"/>
      <c r="BF433" s="1"/>
      <c r="BG433" s="1"/>
      <c r="BH433" s="1"/>
    </row>
    <row r="434" spans="15:60" ht="20.6" hidden="1" customHeight="1" x14ac:dyDescent="0.35">
      <c r="O434" s="4"/>
      <c r="P434" s="4"/>
      <c r="Q434" s="4"/>
      <c r="R434" s="4"/>
      <c r="S434" s="4"/>
      <c r="T434" s="4"/>
      <c r="Z434" s="4"/>
      <c r="AA434" s="4"/>
      <c r="AB434" s="4"/>
      <c r="AC434" s="4"/>
      <c r="AD434" s="4"/>
      <c r="AE434" s="4"/>
      <c r="AF434" s="4"/>
      <c r="AG434" s="4"/>
      <c r="AH434" s="4"/>
      <c r="AI434" s="4"/>
      <c r="AJ434" s="4"/>
      <c r="AK434" s="4"/>
      <c r="BF434" s="1"/>
      <c r="BG434" s="1"/>
      <c r="BH434" s="1"/>
    </row>
    <row r="435" spans="15:60" ht="20.6" hidden="1" customHeight="1" x14ac:dyDescent="0.35">
      <c r="O435" s="4"/>
      <c r="P435" s="4"/>
      <c r="Q435" s="4"/>
      <c r="R435" s="4"/>
      <c r="S435" s="4"/>
      <c r="T435" s="4"/>
      <c r="Z435" s="4"/>
      <c r="AA435" s="4"/>
      <c r="AB435" s="4"/>
      <c r="AC435" s="4"/>
      <c r="AD435" s="4"/>
      <c r="AE435" s="4"/>
      <c r="AF435" s="4"/>
      <c r="AG435" s="4"/>
      <c r="AH435" s="4"/>
      <c r="AI435" s="4"/>
      <c r="AJ435" s="4"/>
      <c r="AK435" s="4"/>
      <c r="BF435" s="1"/>
      <c r="BG435" s="1"/>
      <c r="BH435" s="1"/>
    </row>
    <row r="436" spans="15:60" ht="20.6" hidden="1" customHeight="1" x14ac:dyDescent="0.35">
      <c r="O436" s="4"/>
      <c r="P436" s="4"/>
      <c r="Q436" s="4"/>
      <c r="R436" s="4"/>
      <c r="S436" s="4"/>
      <c r="T436" s="4"/>
      <c r="BF436" s="1"/>
      <c r="BG436" s="1"/>
      <c r="BH436" s="1"/>
    </row>
    <row r="437" spans="15:60" ht="20.6" hidden="1" customHeight="1" x14ac:dyDescent="0.35">
      <c r="O437" s="4"/>
      <c r="P437" s="4"/>
      <c r="Q437" s="4"/>
      <c r="R437" s="4"/>
      <c r="S437" s="4"/>
      <c r="T437" s="4"/>
      <c r="BF437" s="1"/>
      <c r="BG437" s="1"/>
      <c r="BH437" s="1"/>
    </row>
    <row r="438" spans="15:60" ht="20.6" hidden="1" customHeight="1" x14ac:dyDescent="0.35">
      <c r="O438" s="4"/>
      <c r="P438" s="4"/>
      <c r="Q438" s="4"/>
      <c r="R438" s="4"/>
      <c r="S438" s="4"/>
      <c r="T438" s="4"/>
      <c r="BF438" s="1"/>
      <c r="BG438" s="1"/>
      <c r="BH438" s="1"/>
    </row>
    <row r="439" spans="15:60" ht="20.6" hidden="1" customHeight="1" x14ac:dyDescent="0.35">
      <c r="O439" s="4"/>
      <c r="P439" s="4"/>
      <c r="Q439" s="4"/>
      <c r="R439" s="4"/>
      <c r="S439" s="4"/>
      <c r="T439" s="4"/>
      <c r="BF439" s="1"/>
      <c r="BG439" s="1"/>
      <c r="BH439" s="1"/>
    </row>
    <row r="440" spans="15:60" ht="20.6" hidden="1" customHeight="1" x14ac:dyDescent="0.35">
      <c r="O440" s="4"/>
      <c r="P440" s="4"/>
      <c r="Q440" s="4"/>
      <c r="R440" s="4"/>
      <c r="S440" s="4"/>
      <c r="T440" s="4"/>
      <c r="BF440" s="1"/>
      <c r="BG440" s="1"/>
      <c r="BH440" s="1"/>
    </row>
    <row r="441" spans="15:60" ht="20.6" hidden="1" customHeight="1" x14ac:dyDescent="0.35">
      <c r="O441" s="4"/>
      <c r="P441" s="4"/>
      <c r="Q441" s="4"/>
      <c r="R441" s="4"/>
      <c r="S441" s="4"/>
      <c r="T441" s="4"/>
      <c r="Z441" s="4"/>
      <c r="AA441" s="4"/>
      <c r="AB441" s="4"/>
      <c r="AC441" s="4"/>
      <c r="AD441" s="4"/>
      <c r="AE441" s="4"/>
      <c r="AF441" s="4"/>
      <c r="AG441" s="4"/>
      <c r="AH441" s="4"/>
      <c r="AI441" s="4"/>
      <c r="AJ441" s="4"/>
      <c r="AK441" s="4"/>
      <c r="BF441" s="1"/>
      <c r="BG441" s="1"/>
      <c r="BH441" s="1"/>
    </row>
    <row r="442" spans="15:60" ht="20.6" hidden="1" customHeight="1" x14ac:dyDescent="0.35">
      <c r="O442" s="4"/>
      <c r="P442" s="4"/>
      <c r="Q442" s="4"/>
      <c r="R442" s="4"/>
      <c r="S442" s="4"/>
      <c r="T442" s="4"/>
      <c r="Z442" s="4"/>
      <c r="AA442" s="4"/>
      <c r="AB442" s="4"/>
      <c r="AC442" s="4"/>
      <c r="AD442" s="4"/>
      <c r="AE442" s="4"/>
      <c r="AF442" s="4"/>
      <c r="AG442" s="4"/>
      <c r="AH442" s="4"/>
      <c r="AI442" s="4"/>
      <c r="AJ442" s="4"/>
      <c r="AK442" s="4"/>
      <c r="BF442" s="1"/>
      <c r="BG442" s="1"/>
      <c r="BH442" s="1"/>
    </row>
    <row r="443" spans="15:60" ht="20.6" hidden="1" customHeight="1" x14ac:dyDescent="0.35">
      <c r="O443" s="4"/>
      <c r="P443" s="4"/>
      <c r="Q443" s="4"/>
      <c r="R443" s="4"/>
      <c r="S443" s="4"/>
      <c r="T443" s="4"/>
      <c r="Z443" s="4"/>
      <c r="AA443" s="4"/>
      <c r="AB443" s="4"/>
      <c r="AC443" s="4"/>
      <c r="AD443" s="4"/>
      <c r="AE443" s="4"/>
      <c r="AF443" s="4"/>
      <c r="AG443" s="4"/>
      <c r="AH443" s="4"/>
      <c r="AI443" s="4"/>
      <c r="AJ443" s="4"/>
      <c r="AK443" s="4"/>
      <c r="BF443" s="1"/>
      <c r="BG443" s="1"/>
      <c r="BH443" s="1"/>
    </row>
    <row r="444" spans="15:60" ht="20.6" hidden="1" customHeight="1" x14ac:dyDescent="0.35">
      <c r="O444" s="4"/>
      <c r="P444" s="4"/>
      <c r="Q444" s="4"/>
      <c r="R444" s="4"/>
      <c r="S444" s="4"/>
      <c r="T444" s="4"/>
      <c r="Z444" s="4"/>
      <c r="AA444" s="4"/>
      <c r="AB444" s="4"/>
      <c r="AC444" s="4"/>
      <c r="AD444" s="4"/>
      <c r="AE444" s="4"/>
      <c r="AF444" s="4"/>
      <c r="AG444" s="4"/>
      <c r="AH444" s="4"/>
      <c r="AI444" s="4"/>
      <c r="AJ444" s="4"/>
      <c r="AK444" s="4"/>
      <c r="BF444" s="1"/>
      <c r="BG444" s="1"/>
      <c r="BH444" s="1"/>
    </row>
    <row r="445" spans="15:60" ht="20.6" hidden="1" customHeight="1" x14ac:dyDescent="0.35">
      <c r="O445" s="4"/>
      <c r="P445" s="4"/>
      <c r="Q445" s="4"/>
      <c r="R445" s="4"/>
      <c r="S445" s="4"/>
      <c r="T445" s="4"/>
      <c r="Z445" s="4"/>
      <c r="AA445" s="4"/>
      <c r="AB445" s="4"/>
      <c r="AC445" s="4"/>
      <c r="AD445" s="4"/>
      <c r="AE445" s="4"/>
      <c r="AF445" s="4"/>
      <c r="AG445" s="4"/>
      <c r="AH445" s="4"/>
      <c r="AI445" s="4"/>
      <c r="AJ445" s="4"/>
      <c r="AK445" s="4"/>
      <c r="BF445" s="1"/>
      <c r="BG445" s="1"/>
      <c r="BH445" s="1"/>
    </row>
    <row r="446" spans="15:60" ht="20.6" hidden="1" customHeight="1" x14ac:dyDescent="0.35">
      <c r="O446" s="4"/>
      <c r="P446" s="4"/>
      <c r="Q446" s="4"/>
      <c r="R446" s="4"/>
      <c r="S446" s="4"/>
      <c r="T446" s="4"/>
      <c r="Z446" s="4"/>
      <c r="AA446" s="4"/>
      <c r="AB446" s="4"/>
      <c r="AC446" s="4"/>
      <c r="AD446" s="4"/>
      <c r="AE446" s="4"/>
      <c r="AF446" s="4"/>
      <c r="AG446" s="4"/>
      <c r="AH446" s="4"/>
      <c r="AI446" s="4"/>
      <c r="AJ446" s="4"/>
      <c r="AK446" s="4"/>
      <c r="BF446" s="1"/>
      <c r="BG446" s="1"/>
      <c r="BH446" s="1"/>
    </row>
    <row r="447" spans="15:60" ht="20.6" hidden="1" customHeight="1" x14ac:dyDescent="0.35">
      <c r="O447" s="4"/>
      <c r="P447" s="4"/>
      <c r="Q447" s="4"/>
      <c r="R447" s="4"/>
      <c r="S447" s="4"/>
      <c r="T447" s="4"/>
      <c r="Z447" s="4"/>
      <c r="AA447" s="4"/>
      <c r="AB447" s="4"/>
      <c r="AC447" s="4"/>
      <c r="AD447" s="4"/>
      <c r="AE447" s="4"/>
      <c r="AF447" s="4"/>
      <c r="AG447" s="4"/>
      <c r="AH447" s="4"/>
      <c r="AI447" s="4"/>
      <c r="AJ447" s="4"/>
      <c r="AK447" s="4"/>
      <c r="BF447" s="1"/>
      <c r="BG447" s="1"/>
      <c r="BH447" s="1"/>
    </row>
    <row r="448" spans="15:60" ht="20.6" hidden="1" customHeight="1" x14ac:dyDescent="0.35">
      <c r="O448" s="4"/>
      <c r="P448" s="4"/>
      <c r="Q448" s="4"/>
      <c r="R448" s="4"/>
      <c r="S448" s="4"/>
      <c r="T448" s="4"/>
      <c r="Z448" s="4"/>
      <c r="AA448" s="4"/>
      <c r="AB448" s="4"/>
      <c r="AC448" s="4"/>
      <c r="AD448" s="4"/>
      <c r="AE448" s="4"/>
      <c r="AF448" s="4"/>
      <c r="AG448" s="4"/>
      <c r="AH448" s="4"/>
      <c r="AI448" s="4"/>
      <c r="AJ448" s="4"/>
      <c r="AK448" s="4"/>
      <c r="BF448" s="1"/>
      <c r="BG448" s="1"/>
      <c r="BH448" s="1"/>
    </row>
    <row r="449" spans="15:60" ht="20.6" hidden="1" customHeight="1" x14ac:dyDescent="0.35">
      <c r="O449" s="4"/>
      <c r="P449" s="4"/>
      <c r="Q449" s="4"/>
      <c r="R449" s="4"/>
      <c r="S449" s="4"/>
      <c r="T449" s="4"/>
      <c r="Z449" s="4"/>
      <c r="AA449" s="4"/>
      <c r="AB449" s="4"/>
      <c r="AC449" s="4"/>
      <c r="AD449" s="4"/>
      <c r="AE449" s="4"/>
      <c r="AF449" s="4"/>
      <c r="AG449" s="4"/>
      <c r="AH449" s="4"/>
      <c r="AI449" s="4"/>
      <c r="AJ449" s="4"/>
      <c r="AK449" s="4"/>
      <c r="BF449" s="1"/>
      <c r="BG449" s="1"/>
      <c r="BH449" s="1"/>
    </row>
    <row r="450" spans="15:60" ht="20.6" hidden="1" customHeight="1" x14ac:dyDescent="0.35">
      <c r="O450" s="4"/>
      <c r="P450" s="4"/>
      <c r="Q450" s="4"/>
      <c r="R450" s="4"/>
      <c r="S450" s="4"/>
      <c r="T450" s="4"/>
      <c r="Z450" s="4"/>
      <c r="AA450" s="4"/>
      <c r="AB450" s="4"/>
      <c r="AC450" s="4"/>
      <c r="AD450" s="4"/>
      <c r="AE450" s="4"/>
      <c r="AF450" s="4"/>
      <c r="AG450" s="4"/>
      <c r="AH450" s="4"/>
      <c r="AI450" s="4"/>
      <c r="AJ450" s="4"/>
      <c r="AK450" s="4"/>
      <c r="BF450" s="1"/>
      <c r="BG450" s="1"/>
      <c r="BH450" s="1"/>
    </row>
    <row r="451" spans="15:60" ht="20.6" hidden="1" customHeight="1" x14ac:dyDescent="0.35">
      <c r="O451" s="4"/>
      <c r="P451" s="4"/>
      <c r="Q451" s="4"/>
      <c r="R451" s="4"/>
      <c r="S451" s="4"/>
      <c r="T451" s="4"/>
      <c r="Z451" s="4"/>
      <c r="AA451" s="4"/>
      <c r="AB451" s="4"/>
      <c r="AC451" s="4"/>
      <c r="AD451" s="4"/>
      <c r="AE451" s="4"/>
      <c r="AF451" s="4"/>
      <c r="AG451" s="4"/>
      <c r="AH451" s="4"/>
      <c r="AI451" s="4"/>
      <c r="AJ451" s="4"/>
      <c r="AK451" s="4"/>
      <c r="BF451" s="1"/>
      <c r="BG451" s="1"/>
      <c r="BH451" s="1"/>
    </row>
    <row r="452" spans="15:60" ht="20.6" hidden="1" customHeight="1" x14ac:dyDescent="0.35">
      <c r="O452" s="4"/>
      <c r="P452" s="4"/>
      <c r="Q452" s="4"/>
      <c r="R452" s="4"/>
      <c r="S452" s="4"/>
      <c r="T452" s="4"/>
      <c r="Z452" s="4"/>
      <c r="AA452" s="4"/>
      <c r="AB452" s="4"/>
      <c r="AC452" s="4"/>
      <c r="AD452" s="4"/>
      <c r="AE452" s="4"/>
      <c r="AF452" s="4"/>
      <c r="AG452" s="4"/>
      <c r="AH452" s="4"/>
      <c r="AI452" s="4"/>
      <c r="AJ452" s="4"/>
      <c r="AK452" s="4"/>
      <c r="BF452" s="1"/>
      <c r="BG452" s="1"/>
      <c r="BH452" s="1"/>
    </row>
    <row r="453" spans="15:60" ht="20.6" hidden="1" customHeight="1" x14ac:dyDescent="0.35">
      <c r="O453" s="4"/>
      <c r="P453" s="4"/>
      <c r="Q453" s="4"/>
      <c r="R453" s="4"/>
      <c r="S453" s="4"/>
      <c r="T453" s="4"/>
      <c r="Z453" s="4"/>
      <c r="AA453" s="4"/>
      <c r="AB453" s="4"/>
      <c r="AC453" s="4"/>
      <c r="AD453" s="4"/>
      <c r="AE453" s="4"/>
      <c r="AF453" s="4"/>
      <c r="AG453" s="4"/>
      <c r="AH453" s="4"/>
      <c r="AI453" s="4"/>
      <c r="AJ453" s="4"/>
      <c r="AK453" s="4"/>
      <c r="BF453" s="1"/>
      <c r="BG453" s="1"/>
      <c r="BH453" s="1"/>
    </row>
    <row r="454" spans="15:60" ht="20.6" hidden="1" customHeight="1" x14ac:dyDescent="0.35">
      <c r="O454" s="4"/>
      <c r="P454" s="4"/>
      <c r="Q454" s="4"/>
      <c r="R454" s="4"/>
      <c r="S454" s="4"/>
      <c r="T454" s="4"/>
      <c r="BF454" s="1"/>
      <c r="BG454" s="1"/>
      <c r="BH454" s="1"/>
    </row>
    <row r="455" spans="15:60" ht="20.6" hidden="1" customHeight="1" x14ac:dyDescent="0.35">
      <c r="O455" s="4"/>
      <c r="P455" s="4"/>
      <c r="Q455" s="4"/>
      <c r="R455" s="4"/>
      <c r="S455" s="4"/>
      <c r="T455" s="4"/>
      <c r="BF455" s="1"/>
      <c r="BG455" s="1"/>
      <c r="BH455" s="1"/>
    </row>
    <row r="456" spans="15:60" ht="20.6" hidden="1" customHeight="1" x14ac:dyDescent="0.35">
      <c r="O456" s="4"/>
      <c r="P456" s="4"/>
      <c r="Q456" s="4"/>
      <c r="R456" s="4"/>
      <c r="S456" s="4"/>
      <c r="T456" s="4"/>
      <c r="BF456" s="1"/>
      <c r="BG456" s="1"/>
      <c r="BH456" s="1"/>
    </row>
    <row r="457" spans="15:60" ht="20.6" hidden="1" customHeight="1" x14ac:dyDescent="0.35">
      <c r="S457" s="4"/>
      <c r="T457" s="4"/>
      <c r="BF457" s="1"/>
      <c r="BG457" s="1"/>
      <c r="BH457" s="1"/>
    </row>
    <row r="458" spans="15:60" ht="20.6" hidden="1" customHeight="1" x14ac:dyDescent="0.35">
      <c r="S458" s="4"/>
      <c r="T458" s="4"/>
      <c r="BF458" s="1"/>
      <c r="BG458" s="1"/>
      <c r="BH458" s="1"/>
    </row>
    <row r="459" spans="15:60" ht="20.6" hidden="1" customHeight="1" x14ac:dyDescent="0.35">
      <c r="S459" s="4"/>
      <c r="T459" s="4"/>
      <c r="Z459" s="4"/>
      <c r="AA459" s="4"/>
      <c r="AB459" s="4"/>
      <c r="AC459" s="4"/>
      <c r="AD459" s="4"/>
      <c r="AE459" s="4"/>
      <c r="AF459" s="4"/>
      <c r="AG459" s="4"/>
      <c r="AH459" s="4"/>
      <c r="AI459" s="4"/>
      <c r="AJ459" s="4"/>
      <c r="AK459" s="4"/>
      <c r="BF459" s="1"/>
      <c r="BG459" s="1"/>
      <c r="BH459" s="1"/>
    </row>
    <row r="460" spans="15:60" ht="20.6" hidden="1" customHeight="1" x14ac:dyDescent="0.35">
      <c r="S460" s="4"/>
      <c r="T460" s="4"/>
      <c r="Z460" s="4"/>
      <c r="AA460" s="4"/>
      <c r="AB460" s="4"/>
      <c r="AC460" s="4"/>
      <c r="AD460" s="4"/>
      <c r="AE460" s="4"/>
      <c r="AF460" s="4"/>
      <c r="AG460" s="4"/>
      <c r="AH460" s="4"/>
      <c r="AI460" s="4"/>
      <c r="AJ460" s="4"/>
      <c r="AK460" s="4"/>
      <c r="BF460" s="1"/>
      <c r="BG460" s="1"/>
      <c r="BH460" s="1"/>
    </row>
    <row r="461" spans="15:60" ht="20.6" hidden="1" customHeight="1" x14ac:dyDescent="0.35">
      <c r="S461" s="4"/>
      <c r="T461" s="4"/>
      <c r="Z461" s="4"/>
      <c r="AA461" s="4"/>
      <c r="AB461" s="4"/>
      <c r="AC461" s="4"/>
      <c r="AD461" s="4"/>
      <c r="AE461" s="4"/>
      <c r="AF461" s="4"/>
      <c r="AG461" s="4"/>
      <c r="AH461" s="4"/>
      <c r="AI461" s="4"/>
      <c r="AJ461" s="4"/>
      <c r="AK461" s="4"/>
      <c r="BF461" s="1"/>
      <c r="BG461" s="1"/>
      <c r="BH461" s="1"/>
    </row>
    <row r="462" spans="15:60" ht="20.6" hidden="1" customHeight="1" x14ac:dyDescent="0.35">
      <c r="T462" s="4"/>
      <c r="Z462" s="4"/>
      <c r="AA462" s="4"/>
      <c r="AB462" s="4"/>
      <c r="AC462" s="4"/>
      <c r="AD462" s="4"/>
      <c r="AE462" s="4"/>
      <c r="AF462" s="4"/>
      <c r="AG462" s="4"/>
      <c r="AH462" s="4"/>
      <c r="AI462" s="4"/>
      <c r="AJ462" s="4"/>
      <c r="AK462" s="4"/>
      <c r="BF462" s="1"/>
      <c r="BG462" s="1"/>
      <c r="BH462" s="1"/>
    </row>
    <row r="463" spans="15:60" ht="20.6" hidden="1" customHeight="1" x14ac:dyDescent="0.35">
      <c r="T463" s="4"/>
      <c r="Z463" s="4"/>
      <c r="AA463" s="4"/>
      <c r="AB463" s="4"/>
      <c r="AC463" s="4"/>
      <c r="AD463" s="4"/>
      <c r="AE463" s="4"/>
      <c r="AF463" s="4"/>
      <c r="AG463" s="4"/>
      <c r="AH463" s="4"/>
      <c r="AI463" s="4"/>
      <c r="AJ463" s="4"/>
      <c r="AK463" s="4"/>
      <c r="BF463" s="1"/>
      <c r="BG463" s="1"/>
      <c r="BH463" s="1"/>
    </row>
    <row r="464" spans="15:60" ht="20.6" hidden="1" customHeight="1" x14ac:dyDescent="0.35">
      <c r="T464" s="4"/>
      <c r="Z464" s="4"/>
      <c r="AA464" s="4"/>
      <c r="AB464" s="4"/>
      <c r="AC464" s="4"/>
      <c r="AD464" s="4"/>
      <c r="AE464" s="4"/>
      <c r="AF464" s="4"/>
      <c r="AG464" s="4"/>
      <c r="AH464" s="4"/>
      <c r="AI464" s="4"/>
      <c r="AJ464" s="4"/>
      <c r="AK464" s="4"/>
      <c r="BF464" s="1"/>
      <c r="BG464" s="1"/>
      <c r="BH464" s="1"/>
    </row>
    <row r="465" spans="20:60" ht="20.6" hidden="1" customHeight="1" x14ac:dyDescent="0.35">
      <c r="T465" s="4"/>
      <c r="Z465" s="4"/>
      <c r="AA465" s="4"/>
      <c r="AB465" s="4"/>
      <c r="AC465" s="4"/>
      <c r="AD465" s="4"/>
      <c r="AE465" s="4"/>
      <c r="AF465" s="4"/>
      <c r="AG465" s="4"/>
      <c r="AH465" s="4"/>
      <c r="AI465" s="4"/>
      <c r="AJ465" s="4"/>
      <c r="AK465" s="4"/>
      <c r="BF465" s="1"/>
      <c r="BG465" s="1"/>
      <c r="BH465" s="1"/>
    </row>
    <row r="466" spans="20:60" ht="20.6" hidden="1" customHeight="1" x14ac:dyDescent="0.35">
      <c r="T466" s="4"/>
      <c r="Z466" s="4"/>
      <c r="AA466" s="4"/>
      <c r="AB466" s="4"/>
      <c r="AC466" s="4"/>
      <c r="AD466" s="4"/>
      <c r="AE466" s="4"/>
      <c r="AF466" s="4"/>
      <c r="AG466" s="4"/>
      <c r="AH466" s="4"/>
      <c r="AI466" s="4"/>
      <c r="AJ466" s="4"/>
      <c r="AK466" s="4"/>
      <c r="BF466" s="1"/>
      <c r="BG466" s="1"/>
      <c r="BH466" s="1"/>
    </row>
    <row r="467" spans="20:60" ht="20.6" hidden="1" customHeight="1" x14ac:dyDescent="0.35">
      <c r="T467" s="4"/>
      <c r="Z467" s="4"/>
      <c r="AA467" s="4"/>
      <c r="AB467" s="4"/>
      <c r="AC467" s="4"/>
      <c r="AD467" s="4"/>
      <c r="AE467" s="4"/>
      <c r="AF467" s="4"/>
      <c r="AG467" s="4"/>
      <c r="AH467" s="4"/>
      <c r="AI467" s="4"/>
      <c r="AJ467" s="4"/>
      <c r="AK467" s="4"/>
      <c r="BF467" s="1"/>
      <c r="BG467" s="1"/>
      <c r="BH467" s="1"/>
    </row>
    <row r="468" spans="20:60" ht="20.6" hidden="1" customHeight="1" x14ac:dyDescent="0.35">
      <c r="T468" s="4"/>
      <c r="Z468" s="4"/>
      <c r="AA468" s="4"/>
      <c r="AB468" s="4"/>
      <c r="AC468" s="4"/>
      <c r="AD468" s="4"/>
      <c r="AE468" s="4"/>
      <c r="AF468" s="4"/>
      <c r="AG468" s="4"/>
      <c r="AH468" s="4"/>
      <c r="AI468" s="4"/>
      <c r="AJ468" s="4"/>
      <c r="AK468" s="4"/>
      <c r="BF468" s="1"/>
      <c r="BG468" s="1"/>
      <c r="BH468" s="1"/>
    </row>
    <row r="469" spans="20:60" ht="20.6" hidden="1" customHeight="1" x14ac:dyDescent="0.35">
      <c r="T469" s="4"/>
      <c r="Z469" s="4"/>
      <c r="AA469" s="4"/>
      <c r="AB469" s="4"/>
      <c r="AC469" s="4"/>
      <c r="AD469" s="4"/>
      <c r="AE469" s="4"/>
      <c r="AF469" s="4"/>
      <c r="AG469" s="4"/>
      <c r="AH469" s="4"/>
      <c r="AI469" s="4"/>
      <c r="AJ469" s="4"/>
      <c r="AK469" s="4"/>
      <c r="BF469" s="1"/>
      <c r="BG469" s="1"/>
      <c r="BH469" s="1"/>
    </row>
    <row r="470" spans="20:60" ht="20.6" hidden="1" customHeight="1" x14ac:dyDescent="0.35">
      <c r="T470" s="4"/>
      <c r="Z470" s="4"/>
      <c r="AA470" s="4"/>
      <c r="AB470" s="4"/>
      <c r="AC470" s="4"/>
      <c r="AD470" s="4"/>
      <c r="AE470" s="4"/>
      <c r="AF470" s="4"/>
      <c r="AG470" s="4"/>
      <c r="AH470" s="4"/>
      <c r="AI470" s="4"/>
      <c r="AJ470" s="4"/>
      <c r="AK470" s="4"/>
      <c r="BF470" s="1"/>
      <c r="BG470" s="1"/>
      <c r="BH470" s="1"/>
    </row>
    <row r="471" spans="20:60" ht="20.6" hidden="1" customHeight="1" x14ac:dyDescent="0.35">
      <c r="T471" s="4"/>
      <c r="Z471" s="4"/>
      <c r="AA471" s="4"/>
      <c r="AB471" s="4"/>
      <c r="AC471" s="4"/>
      <c r="AD471" s="4"/>
      <c r="AE471" s="4"/>
      <c r="AF471" s="4"/>
      <c r="AG471" s="4"/>
      <c r="AH471" s="4"/>
      <c r="AI471" s="4"/>
      <c r="AJ471" s="4"/>
      <c r="AK471" s="4"/>
      <c r="BF471" s="1"/>
      <c r="BG471" s="1"/>
      <c r="BH471" s="1"/>
    </row>
    <row r="472" spans="20:60" ht="20.6" hidden="1" customHeight="1" x14ac:dyDescent="0.35">
      <c r="BF472" s="1"/>
      <c r="BG472" s="1"/>
      <c r="BH472" s="1"/>
    </row>
    <row r="473" spans="20:60" ht="20.6" hidden="1" customHeight="1" x14ac:dyDescent="0.35">
      <c r="BF473" s="1"/>
      <c r="BG473" s="1"/>
      <c r="BH473" s="1"/>
    </row>
    <row r="474" spans="20:60" ht="20.6" hidden="1" customHeight="1" x14ac:dyDescent="0.35">
      <c r="BF474" s="1"/>
      <c r="BG474" s="1"/>
      <c r="BH474" s="1"/>
    </row>
    <row r="475" spans="20:60" ht="20.6" hidden="1" customHeight="1" x14ac:dyDescent="0.35">
      <c r="BF475" s="1"/>
      <c r="BG475" s="1"/>
      <c r="BH475" s="1"/>
    </row>
    <row r="476" spans="20:60" ht="20.6" hidden="1" customHeight="1" x14ac:dyDescent="0.35">
      <c r="BF476" s="1"/>
      <c r="BG476" s="1"/>
      <c r="BH476" s="1"/>
    </row>
    <row r="477" spans="20:60" ht="20.6" hidden="1" customHeight="1" x14ac:dyDescent="0.35">
      <c r="T477" s="4"/>
      <c r="Z477" s="4"/>
      <c r="AA477" s="4"/>
      <c r="AB477" s="4"/>
      <c r="AC477" s="4"/>
      <c r="AD477" s="4"/>
      <c r="AE477" s="4"/>
      <c r="AF477" s="4"/>
      <c r="AG477" s="4"/>
      <c r="AH477" s="4"/>
      <c r="AI477" s="4"/>
      <c r="AJ477" s="4"/>
      <c r="AK477" s="4"/>
      <c r="BF477" s="1"/>
      <c r="BG477" s="1"/>
      <c r="BH477" s="1"/>
    </row>
    <row r="478" spans="20:60" ht="20.6" hidden="1" customHeight="1" x14ac:dyDescent="0.35">
      <c r="T478" s="4"/>
      <c r="Z478" s="4"/>
      <c r="AA478" s="4"/>
      <c r="AB478" s="4"/>
      <c r="AC478" s="4"/>
      <c r="AD478" s="4"/>
      <c r="AE478" s="4"/>
      <c r="AF478" s="4"/>
      <c r="AG478" s="4"/>
      <c r="AH478" s="4"/>
      <c r="AI478" s="4"/>
      <c r="AJ478" s="4"/>
      <c r="AK478" s="4"/>
      <c r="BF478" s="1"/>
      <c r="BG478" s="1"/>
      <c r="BH478" s="1"/>
    </row>
    <row r="479" spans="20:60" ht="20.6" hidden="1" customHeight="1" x14ac:dyDescent="0.35">
      <c r="T479" s="4"/>
      <c r="Z479" s="4"/>
      <c r="AA479" s="4"/>
      <c r="AB479" s="4"/>
      <c r="AC479" s="4"/>
      <c r="AD479" s="4"/>
      <c r="AE479" s="4"/>
      <c r="AF479" s="4"/>
      <c r="AG479" s="4"/>
      <c r="AH479" s="4"/>
      <c r="AI479" s="4"/>
      <c r="AJ479" s="4"/>
      <c r="AK479" s="4"/>
      <c r="BF479" s="1"/>
      <c r="BG479" s="1"/>
      <c r="BH479" s="1"/>
    </row>
    <row r="480" spans="20:60" ht="20.6" hidden="1" customHeight="1" x14ac:dyDescent="0.35">
      <c r="T480" s="4"/>
      <c r="Z480" s="4"/>
      <c r="AA480" s="4"/>
      <c r="AB480" s="4"/>
      <c r="AC480" s="4"/>
      <c r="AD480" s="4"/>
      <c r="AE480" s="4"/>
      <c r="AF480" s="4"/>
      <c r="AG480" s="4"/>
      <c r="AH480" s="4"/>
      <c r="AI480" s="4"/>
      <c r="AJ480" s="4"/>
      <c r="AK480" s="4"/>
      <c r="BF480" s="1"/>
      <c r="BG480" s="1"/>
      <c r="BH480" s="1"/>
    </row>
    <row r="481" spans="20:60" ht="20.6" hidden="1" customHeight="1" x14ac:dyDescent="0.35">
      <c r="T481" s="4"/>
      <c r="Z481" s="4"/>
      <c r="AA481" s="4"/>
      <c r="AB481" s="4"/>
      <c r="AC481" s="4"/>
      <c r="AD481" s="4"/>
      <c r="AE481" s="4"/>
      <c r="AF481" s="4"/>
      <c r="AG481" s="4"/>
      <c r="AH481" s="4"/>
      <c r="AI481" s="4"/>
      <c r="AJ481" s="4"/>
      <c r="AK481" s="4"/>
      <c r="BF481" s="1"/>
      <c r="BG481" s="1"/>
      <c r="BH481" s="1"/>
    </row>
    <row r="482" spans="20:60" ht="20.6" hidden="1" customHeight="1" x14ac:dyDescent="0.35">
      <c r="T482" s="4"/>
      <c r="Z482" s="4"/>
      <c r="AA482" s="4"/>
      <c r="AB482" s="4"/>
      <c r="AC482" s="4"/>
      <c r="AD482" s="4"/>
      <c r="AE482" s="4"/>
      <c r="AF482" s="4"/>
      <c r="AG482" s="4"/>
      <c r="AH482" s="4"/>
      <c r="AI482" s="4"/>
      <c r="AJ482" s="4"/>
      <c r="AK482" s="4"/>
      <c r="BF482" s="1"/>
      <c r="BG482" s="1"/>
      <c r="BH482" s="1"/>
    </row>
    <row r="483" spans="20:60" ht="20.6" hidden="1" customHeight="1" x14ac:dyDescent="0.35">
      <c r="T483" s="4"/>
      <c r="Z483" s="4"/>
      <c r="AA483" s="4"/>
      <c r="AB483" s="4"/>
      <c r="AC483" s="4"/>
      <c r="AD483" s="4"/>
      <c r="AE483" s="4"/>
      <c r="AF483" s="4"/>
      <c r="AG483" s="4"/>
      <c r="AH483" s="4"/>
      <c r="AI483" s="4"/>
      <c r="AJ483" s="4"/>
      <c r="AK483" s="4"/>
      <c r="BF483" s="1"/>
      <c r="BG483" s="1"/>
      <c r="BH483" s="1"/>
    </row>
    <row r="484" spans="20:60" ht="20.6" hidden="1" customHeight="1" x14ac:dyDescent="0.35">
      <c r="T484" s="4"/>
      <c r="Z484" s="4"/>
      <c r="AA484" s="4"/>
      <c r="AB484" s="4"/>
      <c r="AC484" s="4"/>
      <c r="AD484" s="4"/>
      <c r="AE484" s="4"/>
      <c r="AF484" s="4"/>
      <c r="AG484" s="4"/>
      <c r="AH484" s="4"/>
      <c r="AI484" s="4"/>
      <c r="AJ484" s="4"/>
      <c r="AK484" s="4"/>
      <c r="BF484" s="1"/>
      <c r="BG484" s="1"/>
      <c r="BH484" s="1"/>
    </row>
    <row r="485" spans="20:60" ht="20.6" hidden="1" customHeight="1" x14ac:dyDescent="0.35">
      <c r="T485" s="4"/>
      <c r="Z485" s="4"/>
      <c r="AA485" s="4"/>
      <c r="AB485" s="4"/>
      <c r="AC485" s="4"/>
      <c r="AD485" s="4"/>
      <c r="AE485" s="4"/>
      <c r="AF485" s="4"/>
      <c r="AG485" s="4"/>
      <c r="AH485" s="4"/>
      <c r="AI485" s="4"/>
      <c r="AJ485" s="4"/>
      <c r="AK485" s="4"/>
      <c r="BF485" s="1"/>
      <c r="BG485" s="1"/>
      <c r="BH485" s="1"/>
    </row>
    <row r="486" spans="20:60" ht="20.6" hidden="1" customHeight="1" x14ac:dyDescent="0.35">
      <c r="T486" s="4"/>
      <c r="Z486" s="4"/>
      <c r="AA486" s="4"/>
      <c r="AB486" s="4"/>
      <c r="AC486" s="4"/>
      <c r="AD486" s="4"/>
      <c r="AE486" s="4"/>
      <c r="AF486" s="4"/>
      <c r="AG486" s="4"/>
      <c r="AH486" s="4"/>
      <c r="AI486" s="4"/>
      <c r="AJ486" s="4"/>
      <c r="AK486" s="4"/>
      <c r="BF486" s="1"/>
      <c r="BG486" s="1"/>
      <c r="BH486" s="1"/>
    </row>
    <row r="487" spans="20:60" ht="20.6" hidden="1" customHeight="1" x14ac:dyDescent="0.35">
      <c r="T487" s="4"/>
      <c r="Z487" s="4"/>
      <c r="AA487" s="4"/>
      <c r="AB487" s="4"/>
      <c r="AC487" s="4"/>
      <c r="AD487" s="4"/>
      <c r="AE487" s="4"/>
      <c r="AF487" s="4"/>
      <c r="AG487" s="4"/>
      <c r="AH487" s="4"/>
      <c r="AI487" s="4"/>
      <c r="AJ487" s="4"/>
      <c r="AK487" s="4"/>
      <c r="BF487" s="1"/>
      <c r="BG487" s="1"/>
      <c r="BH487" s="1"/>
    </row>
    <row r="488" spans="20:60" ht="20.6" hidden="1" customHeight="1" x14ac:dyDescent="0.35">
      <c r="T488" s="4"/>
      <c r="Z488" s="4"/>
      <c r="AA488" s="4"/>
      <c r="AB488" s="4"/>
      <c r="AC488" s="4"/>
      <c r="AD488" s="4"/>
      <c r="AE488" s="4"/>
      <c r="AF488" s="4"/>
      <c r="AG488" s="4"/>
      <c r="AH488" s="4"/>
      <c r="AI488" s="4"/>
      <c r="AJ488" s="4"/>
      <c r="AK488" s="4"/>
      <c r="BF488" s="1"/>
      <c r="BG488" s="1"/>
      <c r="BH488" s="1"/>
    </row>
    <row r="489" spans="20:60" ht="20.6" hidden="1" customHeight="1" x14ac:dyDescent="0.35">
      <c r="T489" s="4"/>
      <c r="Z489" s="4"/>
      <c r="AA489" s="4"/>
      <c r="AB489" s="4"/>
      <c r="AC489" s="4"/>
      <c r="AD489" s="4"/>
      <c r="AE489" s="4"/>
      <c r="AF489" s="4"/>
      <c r="AG489" s="4"/>
      <c r="AH489" s="4"/>
      <c r="AI489" s="4"/>
      <c r="AJ489" s="4"/>
      <c r="AK489" s="4"/>
      <c r="BF489" s="1"/>
      <c r="BG489" s="1"/>
      <c r="BH489" s="1"/>
    </row>
    <row r="490" spans="20:60" ht="20.6" hidden="1" customHeight="1" x14ac:dyDescent="0.35">
      <c r="BF490" s="1"/>
      <c r="BG490" s="1"/>
      <c r="BH490" s="1"/>
    </row>
    <row r="491" spans="20:60" ht="20.6" hidden="1" customHeight="1" x14ac:dyDescent="0.35">
      <c r="BF491" s="1"/>
      <c r="BG491" s="1"/>
      <c r="BH491" s="1"/>
    </row>
    <row r="492" spans="20:60" ht="20.6" hidden="1" customHeight="1" x14ac:dyDescent="0.35">
      <c r="BF492" s="1"/>
      <c r="BG492" s="1"/>
      <c r="BH492" s="1"/>
    </row>
    <row r="493" spans="20:60" ht="20.6" hidden="1" customHeight="1" x14ac:dyDescent="0.35">
      <c r="BF493" s="1"/>
      <c r="BG493" s="1"/>
      <c r="BH493" s="1"/>
    </row>
    <row r="494" spans="20:60" ht="20.6" hidden="1" customHeight="1" x14ac:dyDescent="0.35">
      <c r="BF494" s="1"/>
      <c r="BG494" s="1"/>
      <c r="BH494" s="1"/>
    </row>
    <row r="495" spans="20:60" ht="20.6" hidden="1" customHeight="1" x14ac:dyDescent="0.35">
      <c r="T495" s="4"/>
      <c r="Z495" s="4"/>
      <c r="AA495" s="4"/>
      <c r="AB495" s="4"/>
      <c r="AC495" s="4"/>
      <c r="AD495" s="4"/>
      <c r="AE495" s="4"/>
      <c r="AF495" s="4"/>
      <c r="AG495" s="4"/>
      <c r="AH495" s="4"/>
      <c r="AI495" s="4"/>
      <c r="AJ495" s="4"/>
      <c r="AK495" s="4"/>
      <c r="BF495" s="1"/>
      <c r="BG495" s="1"/>
      <c r="BH495" s="1"/>
    </row>
    <row r="496" spans="20:60" ht="20.6" hidden="1" customHeight="1" x14ac:dyDescent="0.35">
      <c r="T496" s="4"/>
      <c r="Z496" s="4"/>
      <c r="AA496" s="4"/>
      <c r="AB496" s="4"/>
      <c r="AC496" s="4"/>
      <c r="AD496" s="4"/>
      <c r="AE496" s="4"/>
      <c r="AF496" s="4"/>
      <c r="AG496" s="4"/>
      <c r="AH496" s="4"/>
      <c r="AI496" s="4"/>
      <c r="AJ496" s="4"/>
      <c r="AK496" s="4"/>
      <c r="BF496" s="1"/>
      <c r="BG496" s="1"/>
      <c r="BH496" s="1"/>
    </row>
    <row r="497" spans="20:60" ht="20.6" hidden="1" customHeight="1" x14ac:dyDescent="0.35">
      <c r="T497" s="4"/>
      <c r="Z497" s="4"/>
      <c r="AA497" s="4"/>
      <c r="AB497" s="4"/>
      <c r="AC497" s="4"/>
      <c r="AD497" s="4"/>
      <c r="AE497" s="4"/>
      <c r="AF497" s="4"/>
      <c r="AG497" s="4"/>
      <c r="AH497" s="4"/>
      <c r="AI497" s="4"/>
      <c r="AJ497" s="4"/>
      <c r="AK497" s="4"/>
      <c r="BF497" s="1"/>
      <c r="BG497" s="1"/>
      <c r="BH497" s="1"/>
    </row>
    <row r="498" spans="20:60" ht="20.6" hidden="1" customHeight="1" x14ac:dyDescent="0.35">
      <c r="T498" s="4"/>
      <c r="Z498" s="4"/>
      <c r="AA498" s="4"/>
      <c r="AB498" s="4"/>
      <c r="AC498" s="4"/>
      <c r="AD498" s="4"/>
      <c r="AE498" s="4"/>
      <c r="AF498" s="4"/>
      <c r="AG498" s="4"/>
      <c r="AH498" s="4"/>
      <c r="AI498" s="4"/>
      <c r="AJ498" s="4"/>
      <c r="AK498" s="4"/>
      <c r="BF498" s="1"/>
      <c r="BG498" s="1"/>
      <c r="BH498" s="1"/>
    </row>
    <row r="499" spans="20:60" ht="20.6" hidden="1" customHeight="1" x14ac:dyDescent="0.35">
      <c r="T499" s="4"/>
      <c r="Z499" s="4"/>
      <c r="AA499" s="4"/>
      <c r="AB499" s="4"/>
      <c r="AC499" s="4"/>
      <c r="AD499" s="4"/>
      <c r="AE499" s="4"/>
      <c r="AF499" s="4"/>
      <c r="AG499" s="4"/>
      <c r="AH499" s="4"/>
      <c r="AI499" s="4"/>
      <c r="AJ499" s="4"/>
      <c r="AK499" s="4"/>
      <c r="BF499" s="1"/>
      <c r="BG499" s="1"/>
      <c r="BH499" s="1"/>
    </row>
    <row r="500" spans="20:60" ht="20.6" hidden="1" customHeight="1" x14ac:dyDescent="0.35">
      <c r="T500" s="4"/>
      <c r="Z500" s="4"/>
      <c r="AA500" s="4"/>
      <c r="AB500" s="4"/>
      <c r="AC500" s="4"/>
      <c r="AD500" s="4"/>
      <c r="AE500" s="4"/>
      <c r="AF500" s="4"/>
      <c r="AG500" s="4"/>
      <c r="AH500" s="4"/>
      <c r="AI500" s="4"/>
      <c r="AJ500" s="4"/>
      <c r="AK500" s="4"/>
      <c r="BF500" s="1"/>
      <c r="BG500" s="1"/>
      <c r="BH500" s="1"/>
    </row>
    <row r="501" spans="20:60" ht="20.6" hidden="1" customHeight="1" x14ac:dyDescent="0.35">
      <c r="T501" s="4"/>
      <c r="Z501" s="4"/>
      <c r="AA501" s="4"/>
      <c r="AB501" s="4"/>
      <c r="AC501" s="4"/>
      <c r="AD501" s="4"/>
      <c r="AE501" s="4"/>
      <c r="AF501" s="4"/>
      <c r="AG501" s="4"/>
      <c r="AH501" s="4"/>
      <c r="AI501" s="4"/>
      <c r="AJ501" s="4"/>
      <c r="AK501" s="4"/>
      <c r="BF501" s="1"/>
      <c r="BG501" s="1"/>
      <c r="BH501" s="1"/>
    </row>
    <row r="502" spans="20:60" ht="20.6" hidden="1" customHeight="1" x14ac:dyDescent="0.35">
      <c r="T502" s="4"/>
      <c r="Z502" s="4"/>
      <c r="AA502" s="4"/>
      <c r="AB502" s="4"/>
      <c r="AC502" s="4"/>
      <c r="AD502" s="4"/>
      <c r="AE502" s="4"/>
      <c r="AF502" s="4"/>
      <c r="AG502" s="4"/>
      <c r="AH502" s="4"/>
      <c r="AI502" s="4"/>
      <c r="AJ502" s="4"/>
      <c r="AK502" s="4"/>
      <c r="BF502" s="1"/>
      <c r="BG502" s="1"/>
      <c r="BH502" s="1"/>
    </row>
    <row r="503" spans="20:60" ht="20.6" hidden="1" customHeight="1" x14ac:dyDescent="0.35">
      <c r="T503" s="4"/>
      <c r="Z503" s="4"/>
      <c r="AA503" s="4"/>
      <c r="AB503" s="4"/>
      <c r="AC503" s="4"/>
      <c r="AD503" s="4"/>
      <c r="AE503" s="4"/>
      <c r="AF503" s="4"/>
      <c r="AG503" s="4"/>
      <c r="AH503" s="4"/>
      <c r="AI503" s="4"/>
      <c r="AJ503" s="4"/>
      <c r="AK503" s="4"/>
      <c r="BF503" s="1"/>
      <c r="BG503" s="1"/>
      <c r="BH503" s="1"/>
    </row>
    <row r="504" spans="20:60" ht="20.6" hidden="1" customHeight="1" x14ac:dyDescent="0.35">
      <c r="T504" s="4"/>
      <c r="Z504" s="4"/>
      <c r="AA504" s="4"/>
      <c r="AB504" s="4"/>
      <c r="AC504" s="4"/>
      <c r="AD504" s="4"/>
      <c r="AE504" s="4"/>
      <c r="AF504" s="4"/>
      <c r="AG504" s="4"/>
      <c r="AH504" s="4"/>
      <c r="AI504" s="4"/>
      <c r="AJ504" s="4"/>
      <c r="AK504" s="4"/>
      <c r="BF504" s="1"/>
      <c r="BG504" s="1"/>
      <c r="BH504" s="1"/>
    </row>
    <row r="505" spans="20:60" ht="20.6" hidden="1" customHeight="1" x14ac:dyDescent="0.35">
      <c r="T505" s="4"/>
      <c r="Z505" s="4"/>
      <c r="AA505" s="4"/>
      <c r="AB505" s="4"/>
      <c r="AC505" s="4"/>
      <c r="AD505" s="4"/>
      <c r="AE505" s="4"/>
      <c r="AF505" s="4"/>
      <c r="AG505" s="4"/>
      <c r="AH505" s="4"/>
      <c r="AI505" s="4"/>
      <c r="AJ505" s="4"/>
      <c r="AK505" s="4"/>
      <c r="BF505" s="1"/>
      <c r="BG505" s="1"/>
      <c r="BH505" s="1"/>
    </row>
    <row r="506" spans="20:60" ht="20.6" hidden="1" customHeight="1" x14ac:dyDescent="0.35">
      <c r="T506" s="4"/>
      <c r="Z506" s="4"/>
      <c r="AA506" s="4"/>
      <c r="AB506" s="4"/>
      <c r="AC506" s="4"/>
      <c r="AD506" s="4"/>
      <c r="AE506" s="4"/>
      <c r="AF506" s="4"/>
      <c r="AG506" s="4"/>
      <c r="AH506" s="4"/>
      <c r="AI506" s="4"/>
      <c r="AJ506" s="4"/>
      <c r="AK506" s="4"/>
      <c r="BF506" s="1"/>
      <c r="BG506" s="1"/>
      <c r="BH506" s="1"/>
    </row>
    <row r="507" spans="20:60" ht="20.6" hidden="1" customHeight="1" x14ac:dyDescent="0.35">
      <c r="T507" s="4"/>
      <c r="Z507" s="4"/>
      <c r="AA507" s="4"/>
      <c r="AB507" s="4"/>
      <c r="AC507" s="4"/>
      <c r="AD507" s="4"/>
      <c r="AE507" s="4"/>
      <c r="AF507" s="4"/>
      <c r="AG507" s="4"/>
      <c r="AH507" s="4"/>
      <c r="AI507" s="4"/>
      <c r="AJ507" s="4"/>
      <c r="AK507" s="4"/>
      <c r="BF507" s="1"/>
      <c r="BG507" s="1"/>
      <c r="BH507" s="1"/>
    </row>
    <row r="508" spans="20:60" ht="20.6" hidden="1" customHeight="1" x14ac:dyDescent="0.35">
      <c r="BF508" s="1"/>
      <c r="BG508" s="1"/>
      <c r="BH508" s="1"/>
    </row>
    <row r="509" spans="20:60" ht="20.6" hidden="1" customHeight="1" x14ac:dyDescent="0.35">
      <c r="BF509" s="1"/>
      <c r="BG509" s="1"/>
      <c r="BH509" s="1"/>
    </row>
    <row r="510" spans="20:60" ht="20.6" hidden="1" customHeight="1" x14ac:dyDescent="0.35">
      <c r="BF510" s="1"/>
      <c r="BG510" s="1"/>
      <c r="BH510" s="1"/>
    </row>
    <row r="511" spans="20:60" ht="20.6" hidden="1" customHeight="1" x14ac:dyDescent="0.35">
      <c r="BF511" s="1"/>
      <c r="BG511" s="1"/>
      <c r="BH511" s="1"/>
    </row>
    <row r="512" spans="20:60" ht="20.6" hidden="1" customHeight="1" x14ac:dyDescent="0.35">
      <c r="BF512" s="1"/>
      <c r="BG512" s="1"/>
      <c r="BH512" s="1"/>
    </row>
    <row r="513" spans="20:60" ht="20.6" hidden="1" customHeight="1" x14ac:dyDescent="0.35">
      <c r="T513" s="4"/>
      <c r="Z513" s="4"/>
      <c r="AA513" s="4"/>
      <c r="AB513" s="4"/>
      <c r="AC513" s="4"/>
      <c r="AD513" s="4"/>
      <c r="AE513" s="4"/>
      <c r="AF513" s="4"/>
      <c r="AG513" s="4"/>
      <c r="AH513" s="4"/>
      <c r="AI513" s="4"/>
      <c r="AJ513" s="4"/>
      <c r="AK513" s="4"/>
      <c r="BF513" s="1"/>
      <c r="BG513" s="1"/>
      <c r="BH513" s="1"/>
    </row>
    <row r="514" spans="20:60" ht="20.6" hidden="1" customHeight="1" x14ac:dyDescent="0.35">
      <c r="T514" s="4"/>
      <c r="Z514" s="4"/>
      <c r="AA514" s="4"/>
      <c r="AB514" s="4"/>
      <c r="AC514" s="4"/>
      <c r="AD514" s="4"/>
      <c r="AE514" s="4"/>
      <c r="AF514" s="4"/>
      <c r="AG514" s="4"/>
      <c r="AH514" s="4"/>
      <c r="AI514" s="4"/>
      <c r="AJ514" s="4"/>
      <c r="AK514" s="4"/>
      <c r="BF514" s="1"/>
      <c r="BG514" s="1"/>
      <c r="BH514" s="1"/>
    </row>
    <row r="515" spans="20:60" ht="20.6" hidden="1" customHeight="1" x14ac:dyDescent="0.35">
      <c r="T515" s="4"/>
      <c r="Z515" s="4"/>
      <c r="AA515" s="4"/>
      <c r="AB515" s="4"/>
      <c r="AC515" s="4"/>
      <c r="AD515" s="4"/>
      <c r="AE515" s="4"/>
      <c r="AF515" s="4"/>
      <c r="AG515" s="4"/>
      <c r="AH515" s="4"/>
      <c r="AI515" s="4"/>
      <c r="AJ515" s="4"/>
      <c r="AK515" s="4"/>
      <c r="BF515" s="1"/>
      <c r="BG515" s="1"/>
      <c r="BH515" s="1"/>
    </row>
    <row r="516" spans="20:60" ht="20.6" hidden="1" customHeight="1" x14ac:dyDescent="0.35">
      <c r="T516" s="4"/>
      <c r="Z516" s="4"/>
      <c r="AA516" s="4"/>
      <c r="AB516" s="4"/>
      <c r="AC516" s="4"/>
      <c r="AD516" s="4"/>
      <c r="AE516" s="4"/>
      <c r="AF516" s="4"/>
      <c r="AG516" s="4"/>
      <c r="AH516" s="4"/>
      <c r="AI516" s="4"/>
      <c r="AJ516" s="4"/>
      <c r="AK516" s="4"/>
      <c r="BF516" s="1"/>
      <c r="BG516" s="1"/>
      <c r="BH516" s="1"/>
    </row>
    <row r="517" spans="20:60" ht="20.6" hidden="1" customHeight="1" x14ac:dyDescent="0.35">
      <c r="T517" s="4"/>
      <c r="Z517" s="4"/>
      <c r="AA517" s="4"/>
      <c r="AB517" s="4"/>
      <c r="AC517" s="4"/>
      <c r="AD517" s="4"/>
      <c r="AE517" s="4"/>
      <c r="AF517" s="4"/>
      <c r="AG517" s="4"/>
      <c r="AH517" s="4"/>
      <c r="AI517" s="4"/>
      <c r="AJ517" s="4"/>
      <c r="AK517" s="4"/>
      <c r="BF517" s="1"/>
      <c r="BG517" s="1"/>
      <c r="BH517" s="1"/>
    </row>
    <row r="518" spans="20:60" ht="20.6" hidden="1" customHeight="1" x14ac:dyDescent="0.35">
      <c r="T518" s="4"/>
      <c r="Z518" s="4"/>
      <c r="AA518" s="4"/>
      <c r="AB518" s="4"/>
      <c r="AC518" s="4"/>
      <c r="AD518" s="4"/>
      <c r="AE518" s="4"/>
      <c r="AF518" s="4"/>
      <c r="AG518" s="4"/>
      <c r="AH518" s="4"/>
      <c r="AI518" s="4"/>
      <c r="AJ518" s="4"/>
      <c r="AK518" s="4"/>
      <c r="BF518" s="1"/>
      <c r="BG518" s="1"/>
      <c r="BH518" s="1"/>
    </row>
    <row r="519" spans="20:60" ht="20.6" hidden="1" customHeight="1" x14ac:dyDescent="0.35">
      <c r="T519" s="4"/>
      <c r="Z519" s="4"/>
      <c r="AA519" s="4"/>
      <c r="AB519" s="4"/>
      <c r="AC519" s="4"/>
      <c r="AD519" s="4"/>
      <c r="AE519" s="4"/>
      <c r="AF519" s="4"/>
      <c r="AG519" s="4"/>
      <c r="AH519" s="4"/>
      <c r="AI519" s="4"/>
      <c r="AJ519" s="4"/>
      <c r="AK519" s="4"/>
      <c r="BF519" s="1"/>
      <c r="BG519" s="1"/>
      <c r="BH519" s="1"/>
    </row>
    <row r="520" spans="20:60" ht="20.6" hidden="1" customHeight="1" x14ac:dyDescent="0.35">
      <c r="T520" s="4"/>
      <c r="Z520" s="4"/>
      <c r="AA520" s="4"/>
      <c r="AB520" s="4"/>
      <c r="AC520" s="4"/>
      <c r="AD520" s="4"/>
      <c r="AE520" s="4"/>
      <c r="AF520" s="4"/>
      <c r="AG520" s="4"/>
      <c r="AH520" s="4"/>
      <c r="AI520" s="4"/>
      <c r="AJ520" s="4"/>
      <c r="AK520" s="4"/>
      <c r="BF520" s="1"/>
      <c r="BG520" s="1"/>
      <c r="BH520" s="1"/>
    </row>
    <row r="521" spans="20:60" ht="20.6" hidden="1" customHeight="1" x14ac:dyDescent="0.35">
      <c r="T521" s="4"/>
      <c r="Z521" s="4"/>
      <c r="AA521" s="4"/>
      <c r="AB521" s="4"/>
      <c r="AC521" s="4"/>
      <c r="AD521" s="4"/>
      <c r="AE521" s="4"/>
      <c r="AF521" s="4"/>
      <c r="AG521" s="4"/>
      <c r="AH521" s="4"/>
      <c r="AI521" s="4"/>
      <c r="AJ521" s="4"/>
      <c r="AK521" s="4"/>
      <c r="BF521" s="1"/>
      <c r="BG521" s="1"/>
      <c r="BH521" s="1"/>
    </row>
    <row r="522" spans="20:60" ht="20.6" hidden="1" customHeight="1" x14ac:dyDescent="0.35">
      <c r="T522" s="4"/>
      <c r="Z522" s="4"/>
      <c r="AA522" s="4"/>
      <c r="AB522" s="4"/>
      <c r="AC522" s="4"/>
      <c r="AD522" s="4"/>
      <c r="AE522" s="4"/>
      <c r="AF522" s="4"/>
      <c r="AG522" s="4"/>
      <c r="AH522" s="4"/>
      <c r="AI522" s="4"/>
      <c r="AJ522" s="4"/>
      <c r="AK522" s="4"/>
      <c r="BF522" s="1"/>
      <c r="BG522" s="1"/>
      <c r="BH522" s="1"/>
    </row>
    <row r="523" spans="20:60" ht="20.6" hidden="1" customHeight="1" x14ac:dyDescent="0.35">
      <c r="T523" s="4"/>
      <c r="Z523" s="4"/>
      <c r="AA523" s="4"/>
      <c r="AB523" s="4"/>
      <c r="AC523" s="4"/>
      <c r="AD523" s="4"/>
      <c r="AE523" s="4"/>
      <c r="AF523" s="4"/>
      <c r="AG523" s="4"/>
      <c r="AH523" s="4"/>
      <c r="AI523" s="4"/>
      <c r="AJ523" s="4"/>
      <c r="AK523" s="4"/>
      <c r="BF523" s="1"/>
      <c r="BG523" s="1"/>
      <c r="BH523" s="1"/>
    </row>
    <row r="524" spans="20:60" ht="20.6" hidden="1" customHeight="1" x14ac:dyDescent="0.35">
      <c r="T524" s="4"/>
      <c r="Z524" s="4"/>
      <c r="AA524" s="4"/>
      <c r="AB524" s="4"/>
      <c r="AC524" s="4"/>
      <c r="AD524" s="4"/>
      <c r="AE524" s="4"/>
      <c r="AF524" s="4"/>
      <c r="AG524" s="4"/>
      <c r="AH524" s="4"/>
      <c r="AI524" s="4"/>
      <c r="AJ524" s="4"/>
      <c r="AK524" s="4"/>
      <c r="BF524" s="1"/>
      <c r="BG524" s="1"/>
      <c r="BH524" s="1"/>
    </row>
    <row r="525" spans="20:60" ht="20.6" hidden="1" customHeight="1" x14ac:dyDescent="0.35">
      <c r="T525" s="4"/>
      <c r="Z525" s="4"/>
      <c r="AA525" s="4"/>
      <c r="AB525" s="4"/>
      <c r="AC525" s="4"/>
      <c r="AD525" s="4"/>
      <c r="AE525" s="4"/>
      <c r="AF525" s="4"/>
      <c r="AG525" s="4"/>
      <c r="AH525" s="4"/>
      <c r="AI525" s="4"/>
      <c r="AJ525" s="4"/>
      <c r="AK525" s="4"/>
      <c r="BF525" s="1"/>
      <c r="BG525" s="1"/>
      <c r="BH525" s="1"/>
    </row>
    <row r="526" spans="20:60" ht="20.6" hidden="1" customHeight="1" x14ac:dyDescent="0.35">
      <c r="BF526" s="1"/>
      <c r="BG526" s="1"/>
      <c r="BH526" s="1"/>
    </row>
    <row r="527" spans="20:60" ht="20.6" hidden="1" customHeight="1" x14ac:dyDescent="0.35">
      <c r="BF527" s="1"/>
      <c r="BG527" s="1"/>
      <c r="BH527" s="1"/>
    </row>
    <row r="528" spans="20:60" ht="20.6" hidden="1" customHeight="1" x14ac:dyDescent="0.35">
      <c r="BF528" s="1"/>
      <c r="BG528" s="1"/>
      <c r="BH528" s="1"/>
    </row>
    <row r="529" spans="20:60" ht="20.6" hidden="1" customHeight="1" x14ac:dyDescent="0.35">
      <c r="BF529" s="1"/>
      <c r="BG529" s="1"/>
      <c r="BH529" s="1"/>
    </row>
    <row r="530" spans="20:60" ht="20.6" hidden="1" customHeight="1" x14ac:dyDescent="0.35">
      <c r="BF530" s="1"/>
      <c r="BG530" s="1"/>
      <c r="BH530" s="1"/>
    </row>
    <row r="531" spans="20:60" ht="20.6" hidden="1" customHeight="1" x14ac:dyDescent="0.35">
      <c r="T531" s="4"/>
      <c r="Z531" s="4"/>
      <c r="AA531" s="4"/>
      <c r="AB531" s="4"/>
      <c r="AC531" s="4"/>
      <c r="AD531" s="4"/>
      <c r="AE531" s="4"/>
      <c r="AF531" s="4"/>
      <c r="AG531" s="4"/>
      <c r="AH531" s="4"/>
      <c r="AI531" s="4"/>
      <c r="AJ531" s="4"/>
      <c r="AK531" s="4"/>
      <c r="BF531" s="1"/>
      <c r="BG531" s="1"/>
      <c r="BH531" s="1"/>
    </row>
    <row r="532" spans="20:60" ht="20.6" hidden="1" customHeight="1" x14ac:dyDescent="0.35">
      <c r="T532" s="4"/>
      <c r="Z532" s="4"/>
      <c r="AA532" s="4"/>
      <c r="AB532" s="4"/>
      <c r="AC532" s="4"/>
      <c r="AD532" s="4"/>
      <c r="AE532" s="4"/>
      <c r="AF532" s="4"/>
      <c r="AG532" s="4"/>
      <c r="AH532" s="4"/>
      <c r="AI532" s="4"/>
      <c r="AJ532" s="4"/>
      <c r="AK532" s="4"/>
      <c r="BF532" s="1"/>
      <c r="BG532" s="1"/>
      <c r="BH532" s="1"/>
    </row>
    <row r="533" spans="20:60" ht="20.6" hidden="1" customHeight="1" x14ac:dyDescent="0.35">
      <c r="T533" s="4"/>
      <c r="Z533" s="4"/>
      <c r="AA533" s="4"/>
      <c r="AB533" s="4"/>
      <c r="AC533" s="4"/>
      <c r="AD533" s="4"/>
      <c r="AE533" s="4"/>
      <c r="AF533" s="4"/>
      <c r="AG533" s="4"/>
      <c r="AH533" s="4"/>
      <c r="AI533" s="4"/>
      <c r="AJ533" s="4"/>
      <c r="AK533" s="4"/>
      <c r="BF533" s="1"/>
      <c r="BG533" s="1"/>
      <c r="BH533" s="1"/>
    </row>
    <row r="534" spans="20:60" ht="20.6" hidden="1" customHeight="1" x14ac:dyDescent="0.35">
      <c r="T534" s="4"/>
      <c r="Z534" s="4"/>
      <c r="AA534" s="4"/>
      <c r="AB534" s="4"/>
      <c r="AC534" s="4"/>
      <c r="AD534" s="4"/>
      <c r="AE534" s="4"/>
      <c r="AF534" s="4"/>
      <c r="AG534" s="4"/>
      <c r="AH534" s="4"/>
      <c r="AI534" s="4"/>
      <c r="AJ534" s="4"/>
      <c r="AK534" s="4"/>
      <c r="BF534" s="1"/>
      <c r="BG534" s="1"/>
      <c r="BH534" s="1"/>
    </row>
    <row r="535" spans="20:60" ht="20.6" hidden="1" customHeight="1" x14ac:dyDescent="0.35">
      <c r="T535" s="4"/>
      <c r="Z535" s="4"/>
      <c r="AA535" s="4"/>
      <c r="AB535" s="4"/>
      <c r="AC535" s="4"/>
      <c r="AD535" s="4"/>
      <c r="AE535" s="4"/>
      <c r="AF535" s="4"/>
      <c r="AG535" s="4"/>
      <c r="AH535" s="4"/>
      <c r="AI535" s="4"/>
      <c r="AJ535" s="4"/>
      <c r="AK535" s="4"/>
      <c r="BF535" s="1"/>
      <c r="BG535" s="1"/>
      <c r="BH535" s="1"/>
    </row>
    <row r="536" spans="20:60" ht="20.6" hidden="1" customHeight="1" x14ac:dyDescent="0.35">
      <c r="T536" s="4"/>
      <c r="Z536" s="4"/>
      <c r="AA536" s="4"/>
      <c r="AB536" s="4"/>
      <c r="AC536" s="4"/>
      <c r="AD536" s="4"/>
      <c r="AE536" s="4"/>
      <c r="AF536" s="4"/>
      <c r="AG536" s="4"/>
      <c r="AH536" s="4"/>
      <c r="AI536" s="4"/>
      <c r="AJ536" s="4"/>
      <c r="AK536" s="4"/>
      <c r="BF536" s="1"/>
      <c r="BG536" s="1"/>
      <c r="BH536" s="1"/>
    </row>
    <row r="537" spans="20:60" ht="20.6" hidden="1" customHeight="1" x14ac:dyDescent="0.35">
      <c r="T537" s="4"/>
      <c r="Z537" s="4"/>
      <c r="AA537" s="4"/>
      <c r="AB537" s="4"/>
      <c r="AC537" s="4"/>
      <c r="AD537" s="4"/>
      <c r="AE537" s="4"/>
      <c r="AF537" s="4"/>
      <c r="AG537" s="4"/>
      <c r="AH537" s="4"/>
      <c r="AI537" s="4"/>
      <c r="AJ537" s="4"/>
      <c r="AK537" s="4"/>
      <c r="BF537" s="1"/>
      <c r="BG537" s="1"/>
      <c r="BH537" s="1"/>
    </row>
    <row r="538" spans="20:60" ht="20.6" hidden="1" customHeight="1" x14ac:dyDescent="0.35">
      <c r="T538" s="4"/>
      <c r="Z538" s="4"/>
      <c r="AA538" s="4"/>
      <c r="AB538" s="4"/>
      <c r="AC538" s="4"/>
      <c r="AD538" s="4"/>
      <c r="AE538" s="4"/>
      <c r="AF538" s="4"/>
      <c r="AG538" s="4"/>
      <c r="AH538" s="4"/>
      <c r="AI538" s="4"/>
      <c r="AJ538" s="4"/>
      <c r="AK538" s="4"/>
      <c r="BF538" s="1"/>
      <c r="BG538" s="1"/>
      <c r="BH538" s="1"/>
    </row>
    <row r="539" spans="20:60" ht="20.6" hidden="1" customHeight="1" x14ac:dyDescent="0.35">
      <c r="T539" s="4"/>
      <c r="Z539" s="4"/>
      <c r="AA539" s="4"/>
      <c r="AB539" s="4"/>
      <c r="AC539" s="4"/>
      <c r="AD539" s="4"/>
      <c r="AE539" s="4"/>
      <c r="AF539" s="4"/>
      <c r="AG539" s="4"/>
      <c r="AH539" s="4"/>
      <c r="AI539" s="4"/>
      <c r="AJ539" s="4"/>
      <c r="AK539" s="4"/>
      <c r="BF539" s="1"/>
      <c r="BG539" s="1"/>
      <c r="BH539" s="1"/>
    </row>
    <row r="540" spans="20:60" ht="20.6" hidden="1" customHeight="1" x14ac:dyDescent="0.35">
      <c r="T540" s="4"/>
      <c r="Z540" s="4"/>
      <c r="AA540" s="4"/>
      <c r="AB540" s="4"/>
      <c r="AC540" s="4"/>
      <c r="AD540" s="4"/>
      <c r="AE540" s="4"/>
      <c r="AF540" s="4"/>
      <c r="AG540" s="4"/>
      <c r="AH540" s="4"/>
      <c r="AI540" s="4"/>
      <c r="AJ540" s="4"/>
      <c r="AK540" s="4"/>
      <c r="BF540" s="1"/>
      <c r="BG540" s="1"/>
      <c r="BH540" s="1"/>
    </row>
    <row r="541" spans="20:60" ht="20.6" hidden="1" customHeight="1" x14ac:dyDescent="0.35">
      <c r="T541" s="4"/>
      <c r="Z541" s="4"/>
      <c r="AA541" s="4"/>
      <c r="AB541" s="4"/>
      <c r="AC541" s="4"/>
      <c r="AD541" s="4"/>
      <c r="AE541" s="4"/>
      <c r="AF541" s="4"/>
      <c r="AG541" s="4"/>
      <c r="AH541" s="4"/>
      <c r="AI541" s="4"/>
      <c r="AJ541" s="4"/>
      <c r="AK541" s="4"/>
      <c r="BF541" s="1"/>
      <c r="BG541" s="1"/>
      <c r="BH541" s="1"/>
    </row>
    <row r="542" spans="20:60" ht="20.6" hidden="1" customHeight="1" x14ac:dyDescent="0.35">
      <c r="T542" s="4"/>
      <c r="Z542" s="4"/>
      <c r="AA542" s="4"/>
      <c r="AB542" s="4"/>
      <c r="AC542" s="4"/>
      <c r="AD542" s="4"/>
      <c r="AE542" s="4"/>
      <c r="AF542" s="4"/>
      <c r="AG542" s="4"/>
      <c r="AH542" s="4"/>
      <c r="AI542" s="4"/>
      <c r="AJ542" s="4"/>
      <c r="AK542" s="4"/>
      <c r="BF542" s="1"/>
      <c r="BG542" s="1"/>
      <c r="BH542" s="1"/>
    </row>
    <row r="543" spans="20:60" ht="20.6" hidden="1" customHeight="1" x14ac:dyDescent="0.35">
      <c r="T543" s="4"/>
      <c r="Z543" s="4"/>
      <c r="AA543" s="4"/>
      <c r="AB543" s="4"/>
      <c r="AC543" s="4"/>
      <c r="AD543" s="4"/>
      <c r="AE543" s="4"/>
      <c r="AF543" s="4"/>
      <c r="AG543" s="4"/>
      <c r="AH543" s="4"/>
      <c r="AI543" s="4"/>
      <c r="AJ543" s="4"/>
      <c r="AK543" s="4"/>
      <c r="BF543" s="1"/>
      <c r="BG543" s="1"/>
      <c r="BH543" s="1"/>
    </row>
    <row r="544" spans="20:60" ht="20.6" hidden="1" customHeight="1" x14ac:dyDescent="0.35">
      <c r="BF544" s="1"/>
      <c r="BG544" s="1"/>
      <c r="BH544" s="1"/>
    </row>
    <row r="545" spans="20:60" ht="20.6" hidden="1" customHeight="1" x14ac:dyDescent="0.35">
      <c r="BF545" s="1"/>
      <c r="BG545" s="1"/>
      <c r="BH545" s="1"/>
    </row>
    <row r="546" spans="20:60" ht="20.6" hidden="1" customHeight="1" x14ac:dyDescent="0.35">
      <c r="BF546" s="1"/>
      <c r="BG546" s="1"/>
      <c r="BH546" s="1"/>
    </row>
    <row r="547" spans="20:60" ht="20.6" hidden="1" customHeight="1" x14ac:dyDescent="0.35">
      <c r="BF547" s="1"/>
      <c r="BG547" s="1"/>
      <c r="BH547" s="1"/>
    </row>
    <row r="548" spans="20:60" ht="20.6" hidden="1" customHeight="1" x14ac:dyDescent="0.35">
      <c r="BF548" s="1"/>
      <c r="BG548" s="1"/>
      <c r="BH548" s="1"/>
    </row>
    <row r="549" spans="20:60" ht="20.6" hidden="1" customHeight="1" x14ac:dyDescent="0.35">
      <c r="T549" s="4"/>
      <c r="Z549" s="4"/>
      <c r="AA549" s="4"/>
      <c r="AB549" s="4"/>
      <c r="AC549" s="4"/>
      <c r="AD549" s="4"/>
      <c r="AE549" s="4"/>
      <c r="AF549" s="4"/>
      <c r="AG549" s="4"/>
      <c r="AH549" s="4"/>
      <c r="AI549" s="4"/>
      <c r="AJ549" s="4"/>
      <c r="AK549" s="4"/>
      <c r="BF549" s="1"/>
      <c r="BG549" s="1"/>
      <c r="BH549" s="1"/>
    </row>
    <row r="550" spans="20:60" ht="20.6" hidden="1" customHeight="1" x14ac:dyDescent="0.35">
      <c r="T550" s="4"/>
      <c r="Z550" s="4"/>
      <c r="AA550" s="4"/>
      <c r="AB550" s="4"/>
      <c r="AC550" s="4"/>
      <c r="AD550" s="4"/>
      <c r="AE550" s="4"/>
      <c r="AF550" s="4"/>
      <c r="AG550" s="4"/>
      <c r="AH550" s="4"/>
      <c r="AI550" s="4"/>
      <c r="AJ550" s="4"/>
      <c r="AK550" s="4"/>
      <c r="BF550" s="1"/>
      <c r="BG550" s="1"/>
      <c r="BH550" s="1"/>
    </row>
    <row r="551" spans="20:60" ht="20.6" hidden="1" customHeight="1" x14ac:dyDescent="0.35">
      <c r="T551" s="4"/>
      <c r="Z551" s="4"/>
      <c r="AA551" s="4"/>
      <c r="AB551" s="4"/>
      <c r="AC551" s="4"/>
      <c r="AD551" s="4"/>
      <c r="AE551" s="4"/>
      <c r="AF551" s="4"/>
      <c r="AG551" s="4"/>
      <c r="AH551" s="4"/>
      <c r="AI551" s="4"/>
      <c r="AJ551" s="4"/>
      <c r="AK551" s="4"/>
      <c r="BF551" s="1"/>
      <c r="BG551" s="1"/>
      <c r="BH551" s="1"/>
    </row>
    <row r="552" spans="20:60" ht="20.6" hidden="1" customHeight="1" x14ac:dyDescent="0.35">
      <c r="T552" s="4"/>
      <c r="Z552" s="4"/>
      <c r="AA552" s="4"/>
      <c r="AB552" s="4"/>
      <c r="AC552" s="4"/>
      <c r="AD552" s="4"/>
      <c r="AE552" s="4"/>
      <c r="AF552" s="4"/>
      <c r="AG552" s="4"/>
      <c r="AH552" s="4"/>
      <c r="AI552" s="4"/>
      <c r="AJ552" s="4"/>
      <c r="AK552" s="4"/>
      <c r="BF552" s="1"/>
      <c r="BG552" s="1"/>
      <c r="BH552" s="1"/>
    </row>
    <row r="553" spans="20:60" ht="20.6" hidden="1" customHeight="1" x14ac:dyDescent="0.35">
      <c r="T553" s="4"/>
      <c r="Z553" s="4"/>
      <c r="AA553" s="4"/>
      <c r="AB553" s="4"/>
      <c r="AC553" s="4"/>
      <c r="AD553" s="4"/>
      <c r="AE553" s="4"/>
      <c r="AF553" s="4"/>
      <c r="AG553" s="4"/>
      <c r="AH553" s="4"/>
      <c r="AI553" s="4"/>
      <c r="AJ553" s="4"/>
      <c r="AK553" s="4"/>
      <c r="BF553" s="1"/>
      <c r="BG553" s="1"/>
      <c r="BH553" s="1"/>
    </row>
    <row r="554" spans="20:60" ht="20.6" hidden="1" customHeight="1" x14ac:dyDescent="0.35">
      <c r="T554" s="4"/>
      <c r="Z554" s="4"/>
      <c r="AA554" s="4"/>
      <c r="AB554" s="4"/>
      <c r="AC554" s="4"/>
      <c r="AD554" s="4"/>
      <c r="AE554" s="4"/>
      <c r="AF554" s="4"/>
      <c r="AG554" s="4"/>
      <c r="AH554" s="4"/>
      <c r="AI554" s="4"/>
      <c r="AJ554" s="4"/>
      <c r="AK554" s="4"/>
      <c r="BF554" s="1"/>
      <c r="BG554" s="1"/>
      <c r="BH554" s="1"/>
    </row>
    <row r="555" spans="20:60" ht="20.6" hidden="1" customHeight="1" x14ac:dyDescent="0.35">
      <c r="T555" s="4"/>
      <c r="Z555" s="4"/>
      <c r="AA555" s="4"/>
      <c r="AB555" s="4"/>
      <c r="AC555" s="4"/>
      <c r="AD555" s="4"/>
      <c r="AE555" s="4"/>
      <c r="AF555" s="4"/>
      <c r="AG555" s="4"/>
      <c r="AH555" s="4"/>
      <c r="AI555" s="4"/>
      <c r="AJ555" s="4"/>
      <c r="AK555" s="4"/>
      <c r="BF555" s="1"/>
      <c r="BG555" s="1"/>
      <c r="BH555" s="1"/>
    </row>
    <row r="556" spans="20:60" ht="20.6" hidden="1" customHeight="1" x14ac:dyDescent="0.35">
      <c r="T556" s="4"/>
      <c r="Z556" s="4"/>
      <c r="AA556" s="4"/>
      <c r="AB556" s="4"/>
      <c r="AC556" s="4"/>
      <c r="AD556" s="4"/>
      <c r="AE556" s="4"/>
      <c r="AF556" s="4"/>
      <c r="AG556" s="4"/>
      <c r="AH556" s="4"/>
      <c r="AI556" s="4"/>
      <c r="AJ556" s="4"/>
      <c r="AK556" s="4"/>
      <c r="BF556" s="1"/>
      <c r="BG556" s="1"/>
      <c r="BH556" s="1"/>
    </row>
    <row r="557" spans="20:60" ht="20.6" hidden="1" customHeight="1" x14ac:dyDescent="0.35">
      <c r="T557" s="4"/>
      <c r="Z557" s="4"/>
      <c r="AA557" s="4"/>
      <c r="AB557" s="4"/>
      <c r="AC557" s="4"/>
      <c r="AD557" s="4"/>
      <c r="AE557" s="4"/>
      <c r="AF557" s="4"/>
      <c r="AG557" s="4"/>
      <c r="AH557" s="4"/>
      <c r="AI557" s="4"/>
      <c r="AJ557" s="4"/>
      <c r="AK557" s="4"/>
      <c r="BF557" s="1"/>
      <c r="BG557" s="1"/>
      <c r="BH557" s="1"/>
    </row>
    <row r="558" spans="20:60" ht="20.6" hidden="1" customHeight="1" x14ac:dyDescent="0.35">
      <c r="T558" s="4"/>
      <c r="Z558" s="4"/>
      <c r="AA558" s="4"/>
      <c r="AB558" s="4"/>
      <c r="AC558" s="4"/>
      <c r="AD558" s="4"/>
      <c r="AE558" s="4"/>
      <c r="AF558" s="4"/>
      <c r="AG558" s="4"/>
      <c r="AH558" s="4"/>
      <c r="AI558" s="4"/>
      <c r="AJ558" s="4"/>
      <c r="AK558" s="4"/>
      <c r="BF558" s="1"/>
      <c r="BG558" s="1"/>
      <c r="BH558" s="1"/>
    </row>
    <row r="559" spans="20:60" ht="20.6" hidden="1" customHeight="1" x14ac:dyDescent="0.35">
      <c r="T559" s="4"/>
      <c r="Z559" s="4"/>
      <c r="AA559" s="4"/>
      <c r="AB559" s="4"/>
      <c r="AC559" s="4"/>
      <c r="AD559" s="4"/>
      <c r="AE559" s="4"/>
      <c r="AF559" s="4"/>
      <c r="AG559" s="4"/>
      <c r="AH559" s="4"/>
      <c r="AI559" s="4"/>
      <c r="AJ559" s="4"/>
      <c r="AK559" s="4"/>
      <c r="BF559" s="1"/>
      <c r="BG559" s="1"/>
      <c r="BH559" s="1"/>
    </row>
    <row r="560" spans="20:60" ht="20.6" hidden="1" customHeight="1" x14ac:dyDescent="0.35">
      <c r="T560" s="4"/>
      <c r="Z560" s="4"/>
      <c r="AA560" s="4"/>
      <c r="AB560" s="4"/>
      <c r="AC560" s="4"/>
      <c r="AD560" s="4"/>
      <c r="AE560" s="4"/>
      <c r="AF560" s="4"/>
      <c r="AG560" s="4"/>
      <c r="AH560" s="4"/>
      <c r="AI560" s="4"/>
      <c r="AJ560" s="4"/>
      <c r="AK560" s="4"/>
      <c r="BF560" s="1"/>
      <c r="BG560" s="1"/>
      <c r="BH560" s="1"/>
    </row>
    <row r="561" spans="20:60" ht="20.6" hidden="1" customHeight="1" x14ac:dyDescent="0.35">
      <c r="T561" s="4"/>
      <c r="Z561" s="4"/>
      <c r="AA561" s="4"/>
      <c r="AB561" s="4"/>
      <c r="AC561" s="4"/>
      <c r="AD561" s="4"/>
      <c r="AE561" s="4"/>
      <c r="AF561" s="4"/>
      <c r="AG561" s="4"/>
      <c r="AH561" s="4"/>
      <c r="AI561" s="4"/>
      <c r="AJ561" s="4"/>
      <c r="AK561" s="4"/>
      <c r="BF561" s="1"/>
      <c r="BG561" s="1"/>
      <c r="BH561" s="1"/>
    </row>
    <row r="562" spans="20:60" ht="20.6" hidden="1" customHeight="1" x14ac:dyDescent="0.35">
      <c r="BF562" s="1"/>
      <c r="BG562" s="1"/>
      <c r="BH562" s="1"/>
    </row>
    <row r="563" spans="20:60" ht="20.6" hidden="1" customHeight="1" x14ac:dyDescent="0.35">
      <c r="BF563" s="1"/>
      <c r="BG563" s="1"/>
      <c r="BH563" s="1"/>
    </row>
    <row r="564" spans="20:60" ht="20.6" hidden="1" customHeight="1" x14ac:dyDescent="0.35">
      <c r="BF564" s="1"/>
      <c r="BG564" s="1"/>
      <c r="BH564" s="1"/>
    </row>
    <row r="565" spans="20:60" ht="20.6" hidden="1" customHeight="1" x14ac:dyDescent="0.35">
      <c r="BF565" s="1"/>
      <c r="BG565" s="1"/>
      <c r="BH565" s="1"/>
    </row>
    <row r="566" spans="20:60" ht="20.6" hidden="1" customHeight="1" x14ac:dyDescent="0.35">
      <c r="BF566" s="1"/>
      <c r="BG566" s="1"/>
      <c r="BH566" s="1"/>
    </row>
    <row r="567" spans="20:60" ht="20.6" hidden="1" customHeight="1" x14ac:dyDescent="0.35">
      <c r="T567" s="4"/>
      <c r="Z567" s="4"/>
      <c r="AA567" s="4"/>
      <c r="AB567" s="4"/>
      <c r="AC567" s="4"/>
      <c r="AD567" s="4"/>
      <c r="AE567" s="4"/>
      <c r="AF567" s="4"/>
      <c r="AG567" s="4"/>
      <c r="AH567" s="4"/>
      <c r="AI567" s="4"/>
      <c r="AJ567" s="4"/>
      <c r="AK567" s="4"/>
      <c r="BF567" s="1"/>
      <c r="BG567" s="1"/>
      <c r="BH567" s="1"/>
    </row>
    <row r="568" spans="20:60" ht="20.6" hidden="1" customHeight="1" x14ac:dyDescent="0.35">
      <c r="T568" s="4"/>
      <c r="Z568" s="4"/>
      <c r="AA568" s="4"/>
      <c r="AB568" s="4"/>
      <c r="AC568" s="4"/>
      <c r="AD568" s="4"/>
      <c r="AE568" s="4"/>
      <c r="AF568" s="4"/>
      <c r="AG568" s="4"/>
      <c r="AH568" s="4"/>
      <c r="AI568" s="4"/>
      <c r="AJ568" s="4"/>
      <c r="AK568" s="4"/>
      <c r="BF568" s="1"/>
      <c r="BG568" s="1"/>
      <c r="BH568" s="1"/>
    </row>
    <row r="569" spans="20:60" ht="20.6" hidden="1" customHeight="1" x14ac:dyDescent="0.35">
      <c r="T569" s="4"/>
      <c r="Z569" s="4"/>
      <c r="AA569" s="4"/>
      <c r="AB569" s="4"/>
      <c r="AC569" s="4"/>
      <c r="AD569" s="4"/>
      <c r="AE569" s="4"/>
      <c r="AF569" s="4"/>
      <c r="AG569" s="4"/>
      <c r="AH569" s="4"/>
      <c r="AI569" s="4"/>
      <c r="AJ569" s="4"/>
      <c r="AK569" s="4"/>
      <c r="BF569" s="1"/>
      <c r="BG569" s="1"/>
      <c r="BH569" s="1"/>
    </row>
    <row r="570" spans="20:60" ht="20.6" hidden="1" customHeight="1" x14ac:dyDescent="0.35">
      <c r="T570" s="4"/>
      <c r="Z570" s="4"/>
      <c r="AA570" s="4"/>
      <c r="AB570" s="4"/>
      <c r="AC570" s="4"/>
      <c r="AD570" s="4"/>
      <c r="AE570" s="4"/>
      <c r="AF570" s="4"/>
      <c r="AG570" s="4"/>
      <c r="AH570" s="4"/>
      <c r="AI570" s="4"/>
      <c r="AJ570" s="4"/>
      <c r="AK570" s="4"/>
      <c r="BF570" s="1"/>
      <c r="BG570" s="1"/>
      <c r="BH570" s="1"/>
    </row>
    <row r="571" spans="20:60" ht="20.6" hidden="1" customHeight="1" x14ac:dyDescent="0.35">
      <c r="T571" s="4"/>
      <c r="Z571" s="4"/>
      <c r="AA571" s="4"/>
      <c r="AB571" s="4"/>
      <c r="AC571" s="4"/>
      <c r="AD571" s="4"/>
      <c r="AE571" s="4"/>
      <c r="AF571" s="4"/>
      <c r="AG571" s="4"/>
      <c r="AH571" s="4"/>
      <c r="AI571" s="4"/>
      <c r="AJ571" s="4"/>
      <c r="AK571" s="4"/>
      <c r="BF571" s="1"/>
      <c r="BG571" s="1"/>
      <c r="BH571" s="1"/>
    </row>
    <row r="572" spans="20:60" ht="20.6" hidden="1" customHeight="1" x14ac:dyDescent="0.35">
      <c r="T572" s="4"/>
      <c r="Z572" s="4"/>
      <c r="AA572" s="4"/>
      <c r="AB572" s="4"/>
      <c r="AC572" s="4"/>
      <c r="AD572" s="4"/>
      <c r="AE572" s="4"/>
      <c r="AF572" s="4"/>
      <c r="AG572" s="4"/>
      <c r="AH572" s="4"/>
      <c r="AI572" s="4"/>
      <c r="AJ572" s="4"/>
      <c r="AK572" s="4"/>
      <c r="BF572" s="1"/>
      <c r="BG572" s="1"/>
      <c r="BH572" s="1"/>
    </row>
    <row r="573" spans="20:60" ht="20.6" hidden="1" customHeight="1" x14ac:dyDescent="0.35">
      <c r="T573" s="4"/>
      <c r="Z573" s="4"/>
      <c r="AA573" s="4"/>
      <c r="AB573" s="4"/>
      <c r="AC573" s="4"/>
      <c r="AD573" s="4"/>
      <c r="AE573" s="4"/>
      <c r="AF573" s="4"/>
      <c r="AG573" s="4"/>
      <c r="AH573" s="4"/>
      <c r="AI573" s="4"/>
      <c r="AJ573" s="4"/>
      <c r="AK573" s="4"/>
      <c r="BF573" s="1"/>
      <c r="BG573" s="1"/>
      <c r="BH573" s="1"/>
    </row>
    <row r="574" spans="20:60" ht="20.6" hidden="1" customHeight="1" x14ac:dyDescent="0.35">
      <c r="T574" s="4"/>
      <c r="Z574" s="4"/>
      <c r="AA574" s="4"/>
      <c r="AB574" s="4"/>
      <c r="AC574" s="4"/>
      <c r="AD574" s="4"/>
      <c r="AE574" s="4"/>
      <c r="AF574" s="4"/>
      <c r="AG574" s="4"/>
      <c r="AH574" s="4"/>
      <c r="AI574" s="4"/>
      <c r="AJ574" s="4"/>
      <c r="AK574" s="4"/>
      <c r="BF574" s="1"/>
      <c r="BG574" s="1"/>
      <c r="BH574" s="1"/>
    </row>
    <row r="575" spans="20:60" ht="20.6" hidden="1" customHeight="1" x14ac:dyDescent="0.35">
      <c r="T575" s="4"/>
      <c r="Z575" s="4"/>
      <c r="AA575" s="4"/>
      <c r="AB575" s="4"/>
      <c r="AC575" s="4"/>
      <c r="AD575" s="4"/>
      <c r="AE575" s="4"/>
      <c r="AF575" s="4"/>
      <c r="AG575" s="4"/>
      <c r="AH575" s="4"/>
      <c r="AI575" s="4"/>
      <c r="AJ575" s="4"/>
      <c r="AK575" s="4"/>
      <c r="BF575" s="1"/>
      <c r="BG575" s="1"/>
      <c r="BH575" s="1"/>
    </row>
    <row r="576" spans="20:60" ht="20.6" hidden="1" customHeight="1" x14ac:dyDescent="0.35">
      <c r="T576" s="4"/>
      <c r="Z576" s="4"/>
      <c r="AA576" s="4"/>
      <c r="AB576" s="4"/>
      <c r="AC576" s="4"/>
      <c r="AD576" s="4"/>
      <c r="AE576" s="4"/>
      <c r="AF576" s="4"/>
      <c r="AG576" s="4"/>
      <c r="AH576" s="4"/>
      <c r="AI576" s="4"/>
      <c r="AJ576" s="4"/>
      <c r="AK576" s="4"/>
      <c r="BF576" s="1"/>
      <c r="BG576" s="1"/>
      <c r="BH576" s="1"/>
    </row>
    <row r="577" spans="20:60" ht="20.6" hidden="1" customHeight="1" x14ac:dyDescent="0.35">
      <c r="T577" s="4"/>
      <c r="Z577" s="4"/>
      <c r="AA577" s="4"/>
      <c r="AB577" s="4"/>
      <c r="AC577" s="4"/>
      <c r="AD577" s="4"/>
      <c r="AE577" s="4"/>
      <c r="AF577" s="4"/>
      <c r="AG577" s="4"/>
      <c r="AH577" s="4"/>
      <c r="AI577" s="4"/>
      <c r="AJ577" s="4"/>
      <c r="AK577" s="4"/>
      <c r="BF577" s="1"/>
      <c r="BG577" s="1"/>
      <c r="BH577" s="1"/>
    </row>
    <row r="578" spans="20:60" ht="20.6" hidden="1" customHeight="1" x14ac:dyDescent="0.35">
      <c r="T578" s="4"/>
      <c r="Z578" s="4"/>
      <c r="AA578" s="4"/>
      <c r="AB578" s="4"/>
      <c r="AC578" s="4"/>
      <c r="AD578" s="4"/>
      <c r="AE578" s="4"/>
      <c r="AF578" s="4"/>
      <c r="AG578" s="4"/>
      <c r="AH578" s="4"/>
      <c r="AI578" s="4"/>
      <c r="AJ578" s="4"/>
      <c r="AK578" s="4"/>
      <c r="BF578" s="1"/>
      <c r="BG578" s="1"/>
      <c r="BH578" s="1"/>
    </row>
    <row r="579" spans="20:60" ht="20.6" hidden="1" customHeight="1" x14ac:dyDescent="0.35">
      <c r="T579" s="4"/>
      <c r="Z579" s="4"/>
      <c r="AA579" s="4"/>
      <c r="AB579" s="4"/>
      <c r="AC579" s="4"/>
      <c r="AD579" s="4"/>
      <c r="AE579" s="4"/>
      <c r="AF579" s="4"/>
      <c r="AG579" s="4"/>
      <c r="AH579" s="4"/>
      <c r="AI579" s="4"/>
      <c r="AJ579" s="4"/>
      <c r="AK579" s="4"/>
      <c r="BF579" s="1"/>
      <c r="BG579" s="1"/>
      <c r="BH579" s="1"/>
    </row>
    <row r="580" spans="20:60" ht="20.6" hidden="1" customHeight="1" x14ac:dyDescent="0.35">
      <c r="BF580" s="1"/>
      <c r="BG580" s="1"/>
      <c r="BH580" s="1"/>
    </row>
    <row r="581" spans="20:60" ht="20.6" hidden="1" customHeight="1" x14ac:dyDescent="0.35">
      <c r="BF581" s="1"/>
      <c r="BG581" s="1"/>
      <c r="BH581" s="1"/>
    </row>
    <row r="582" spans="20:60" ht="20.6" hidden="1" customHeight="1" x14ac:dyDescent="0.35">
      <c r="BF582" s="1"/>
      <c r="BG582" s="1"/>
      <c r="BH582" s="1"/>
    </row>
    <row r="583" spans="20:60" ht="20.6" hidden="1" customHeight="1" x14ac:dyDescent="0.35">
      <c r="BF583" s="1"/>
      <c r="BG583" s="1"/>
      <c r="BH583" s="1"/>
    </row>
    <row r="584" spans="20:60" ht="20.6" hidden="1" customHeight="1" x14ac:dyDescent="0.35">
      <c r="BF584" s="1"/>
      <c r="BG584" s="1"/>
      <c r="BH584" s="1"/>
    </row>
    <row r="585" spans="20:60" ht="20.6" hidden="1" customHeight="1" x14ac:dyDescent="0.35">
      <c r="T585" s="4"/>
      <c r="Z585" s="4"/>
      <c r="AA585" s="4"/>
      <c r="AB585" s="4"/>
      <c r="AC585" s="4"/>
      <c r="AD585" s="4"/>
      <c r="AE585" s="4"/>
      <c r="AF585" s="4"/>
      <c r="AG585" s="4"/>
      <c r="AH585" s="4"/>
      <c r="AI585" s="4"/>
      <c r="AJ585" s="4"/>
      <c r="AK585" s="4"/>
      <c r="BF585" s="1"/>
      <c r="BG585" s="1"/>
      <c r="BH585" s="1"/>
    </row>
    <row r="586" spans="20:60" ht="20.6" hidden="1" customHeight="1" x14ac:dyDescent="0.35">
      <c r="T586" s="4"/>
      <c r="Z586" s="4"/>
      <c r="AA586" s="4"/>
      <c r="AB586" s="4"/>
      <c r="AC586" s="4"/>
      <c r="AD586" s="4"/>
      <c r="AE586" s="4"/>
      <c r="AF586" s="4"/>
      <c r="AG586" s="4"/>
      <c r="AH586" s="4"/>
      <c r="AI586" s="4"/>
      <c r="AJ586" s="4"/>
      <c r="AK586" s="4"/>
      <c r="BF586" s="1"/>
      <c r="BG586" s="1"/>
      <c r="BH586" s="1"/>
    </row>
    <row r="587" spans="20:60" ht="20.6" hidden="1" customHeight="1" x14ac:dyDescent="0.35">
      <c r="T587" s="4"/>
      <c r="Z587" s="4"/>
      <c r="AA587" s="4"/>
      <c r="AB587" s="4"/>
      <c r="AC587" s="4"/>
      <c r="AD587" s="4"/>
      <c r="AE587" s="4"/>
      <c r="AF587" s="4"/>
      <c r="AG587" s="4"/>
      <c r="AH587" s="4"/>
      <c r="AI587" s="4"/>
      <c r="AJ587" s="4"/>
      <c r="AK587" s="4"/>
      <c r="BF587" s="1"/>
      <c r="BG587" s="1"/>
      <c r="BH587" s="1"/>
    </row>
    <row r="588" spans="20:60" ht="20.6" hidden="1" customHeight="1" x14ac:dyDescent="0.35">
      <c r="T588" s="4"/>
      <c r="Z588" s="4"/>
      <c r="AA588" s="4"/>
      <c r="AB588" s="4"/>
      <c r="AC588" s="4"/>
      <c r="AD588" s="4"/>
      <c r="AE588" s="4"/>
      <c r="AF588" s="4"/>
      <c r="AG588" s="4"/>
      <c r="AH588" s="4"/>
      <c r="AI588" s="4"/>
      <c r="AJ588" s="4"/>
      <c r="AK588" s="4"/>
      <c r="BF588" s="1"/>
      <c r="BG588" s="1"/>
      <c r="BH588" s="1"/>
    </row>
    <row r="589" spans="20:60" ht="20.6" hidden="1" customHeight="1" x14ac:dyDescent="0.35">
      <c r="T589" s="4"/>
      <c r="Z589" s="4"/>
      <c r="AA589" s="4"/>
      <c r="AB589" s="4"/>
      <c r="AC589" s="4"/>
      <c r="AD589" s="4"/>
      <c r="AE589" s="4"/>
      <c r="AF589" s="4"/>
      <c r="AG589" s="4"/>
      <c r="AH589" s="4"/>
      <c r="AI589" s="4"/>
      <c r="AJ589" s="4"/>
      <c r="AK589" s="4"/>
      <c r="BF589" s="1"/>
      <c r="BG589" s="1"/>
      <c r="BH589" s="1"/>
    </row>
    <row r="590" spans="20:60" ht="20.6" hidden="1" customHeight="1" x14ac:dyDescent="0.35">
      <c r="T590" s="4"/>
      <c r="Z590" s="4"/>
      <c r="AA590" s="4"/>
      <c r="AB590" s="4"/>
      <c r="AC590" s="4"/>
      <c r="AD590" s="4"/>
      <c r="AE590" s="4"/>
      <c r="AF590" s="4"/>
      <c r="AG590" s="4"/>
      <c r="AH590" s="4"/>
      <c r="AI590" s="4"/>
      <c r="AJ590" s="4"/>
      <c r="AK590" s="4"/>
      <c r="BF590" s="1"/>
      <c r="BG590" s="1"/>
      <c r="BH590" s="1"/>
    </row>
    <row r="591" spans="20:60" ht="20.6" hidden="1" customHeight="1" x14ac:dyDescent="0.35">
      <c r="T591" s="4"/>
      <c r="Z591" s="4"/>
      <c r="AA591" s="4"/>
      <c r="AB591" s="4"/>
      <c r="AC591" s="4"/>
      <c r="AD591" s="4"/>
      <c r="AE591" s="4"/>
      <c r="AF591" s="4"/>
      <c r="AG591" s="4"/>
      <c r="AH591" s="4"/>
      <c r="AI591" s="4"/>
      <c r="AJ591" s="4"/>
      <c r="AK591" s="4"/>
      <c r="BF591" s="1"/>
      <c r="BG591" s="1"/>
      <c r="BH591" s="1"/>
    </row>
    <row r="592" spans="20:60" ht="20.6" hidden="1" customHeight="1" x14ac:dyDescent="0.35">
      <c r="T592" s="4"/>
      <c r="Z592" s="4"/>
      <c r="AA592" s="4"/>
      <c r="AB592" s="4"/>
      <c r="AC592" s="4"/>
      <c r="AD592" s="4"/>
      <c r="AE592" s="4"/>
      <c r="AF592" s="4"/>
      <c r="AG592" s="4"/>
      <c r="AH592" s="4"/>
      <c r="AI592" s="4"/>
      <c r="AJ592" s="4"/>
      <c r="AK592" s="4"/>
      <c r="BF592" s="1"/>
      <c r="BG592" s="1"/>
      <c r="BH592" s="1"/>
    </row>
    <row r="593" spans="20:60" ht="20.6" hidden="1" customHeight="1" x14ac:dyDescent="0.35">
      <c r="T593" s="4"/>
      <c r="Z593" s="4"/>
      <c r="AA593" s="4"/>
      <c r="AB593" s="4"/>
      <c r="AC593" s="4"/>
      <c r="AD593" s="4"/>
      <c r="AE593" s="4"/>
      <c r="AF593" s="4"/>
      <c r="AG593" s="4"/>
      <c r="AH593" s="4"/>
      <c r="AI593" s="4"/>
      <c r="AJ593" s="4"/>
      <c r="AK593" s="4"/>
      <c r="BF593" s="1"/>
      <c r="BG593" s="1"/>
      <c r="BH593" s="1"/>
    </row>
    <row r="594" spans="20:60" ht="20.6" hidden="1" customHeight="1" x14ac:dyDescent="0.35">
      <c r="T594" s="4"/>
      <c r="Z594" s="4"/>
      <c r="AA594" s="4"/>
      <c r="AB594" s="4"/>
      <c r="AC594" s="4"/>
      <c r="AD594" s="4"/>
      <c r="AE594" s="4"/>
      <c r="AF594" s="4"/>
      <c r="AG594" s="4"/>
      <c r="AH594" s="4"/>
      <c r="AI594" s="4"/>
      <c r="AJ594" s="4"/>
      <c r="AK594" s="4"/>
      <c r="BF594" s="1"/>
      <c r="BG594" s="1"/>
      <c r="BH594" s="1"/>
    </row>
    <row r="595" spans="20:60" ht="20.6" hidden="1" customHeight="1" x14ac:dyDescent="0.35">
      <c r="T595" s="4"/>
      <c r="Z595" s="4"/>
      <c r="AA595" s="4"/>
      <c r="AB595" s="4"/>
      <c r="AC595" s="4"/>
      <c r="AD595" s="4"/>
      <c r="AE595" s="4"/>
      <c r="AF595" s="4"/>
      <c r="AG595" s="4"/>
      <c r="AH595" s="4"/>
      <c r="AI595" s="4"/>
      <c r="AJ595" s="4"/>
      <c r="AK595" s="4"/>
      <c r="BF595" s="1"/>
      <c r="BG595" s="1"/>
      <c r="BH595" s="1"/>
    </row>
    <row r="596" spans="20:60" ht="20.6" hidden="1" customHeight="1" x14ac:dyDescent="0.35">
      <c r="T596" s="4"/>
      <c r="Z596" s="4"/>
      <c r="AA596" s="4"/>
      <c r="AB596" s="4"/>
      <c r="AC596" s="4"/>
      <c r="AD596" s="4"/>
      <c r="AE596" s="4"/>
      <c r="AF596" s="4"/>
      <c r="AG596" s="4"/>
      <c r="AH596" s="4"/>
      <c r="AI596" s="4"/>
      <c r="AJ596" s="4"/>
      <c r="AK596" s="4"/>
      <c r="BF596" s="1"/>
      <c r="BG596" s="1"/>
      <c r="BH596" s="1"/>
    </row>
    <row r="597" spans="20:60" ht="20.6" hidden="1" customHeight="1" x14ac:dyDescent="0.35">
      <c r="T597" s="4"/>
      <c r="Z597" s="4"/>
      <c r="AA597" s="4"/>
      <c r="AB597" s="4"/>
      <c r="AC597" s="4"/>
      <c r="AD597" s="4"/>
      <c r="AE597" s="4"/>
      <c r="AF597" s="4"/>
      <c r="AG597" s="4"/>
      <c r="AH597" s="4"/>
      <c r="AI597" s="4"/>
      <c r="AJ597" s="4"/>
      <c r="AK597" s="4"/>
      <c r="BF597" s="1"/>
      <c r="BG597" s="1"/>
      <c r="BH597" s="1"/>
    </row>
    <row r="598" spans="20:60" ht="20.6" hidden="1" customHeight="1" x14ac:dyDescent="0.35">
      <c r="BF598" s="1"/>
      <c r="BG598" s="1"/>
      <c r="BH598" s="1"/>
    </row>
    <row r="599" spans="20:60" ht="20.6" hidden="1" customHeight="1" x14ac:dyDescent="0.35">
      <c r="BF599" s="1"/>
      <c r="BG599" s="1"/>
      <c r="BH599" s="1"/>
    </row>
    <row r="600" spans="20:60" ht="20.6" hidden="1" customHeight="1" x14ac:dyDescent="0.35">
      <c r="BF600" s="1"/>
      <c r="BG600" s="1"/>
      <c r="BH600" s="1"/>
    </row>
    <row r="601" spans="20:60" ht="20.6" hidden="1" customHeight="1" x14ac:dyDescent="0.35">
      <c r="BF601" s="1"/>
      <c r="BG601" s="1"/>
      <c r="BH601" s="1"/>
    </row>
    <row r="602" spans="20:60" ht="20.6" hidden="1" customHeight="1" x14ac:dyDescent="0.35">
      <c r="BF602" s="1"/>
      <c r="BG602" s="1"/>
      <c r="BH602" s="1"/>
    </row>
    <row r="603" spans="20:60" ht="20.6" hidden="1" customHeight="1" x14ac:dyDescent="0.35">
      <c r="T603" s="4"/>
      <c r="Z603" s="4"/>
      <c r="AA603" s="4"/>
      <c r="AB603" s="4"/>
      <c r="AC603" s="4"/>
      <c r="AD603" s="4"/>
      <c r="AE603" s="4"/>
      <c r="AF603" s="4"/>
      <c r="AG603" s="4"/>
      <c r="AH603" s="4"/>
      <c r="AI603" s="4"/>
      <c r="AJ603" s="4"/>
      <c r="AK603" s="4"/>
      <c r="BF603" s="1"/>
      <c r="BG603" s="1"/>
      <c r="BH603" s="1"/>
    </row>
    <row r="604" spans="20:60" ht="20.6" hidden="1" customHeight="1" x14ac:dyDescent="0.35">
      <c r="T604" s="4"/>
      <c r="Z604" s="4"/>
      <c r="AA604" s="4"/>
      <c r="AB604" s="4"/>
      <c r="AC604" s="4"/>
      <c r="AD604" s="4"/>
      <c r="AE604" s="4"/>
      <c r="AF604" s="4"/>
      <c r="AG604" s="4"/>
      <c r="AH604" s="4"/>
      <c r="AI604" s="4"/>
      <c r="AJ604" s="4"/>
      <c r="AK604" s="4"/>
      <c r="BF604" s="1"/>
      <c r="BG604" s="1"/>
      <c r="BH604" s="1"/>
    </row>
    <row r="605" spans="20:60" ht="20.6" hidden="1" customHeight="1" x14ac:dyDescent="0.35">
      <c r="T605" s="4"/>
      <c r="Z605" s="4"/>
      <c r="AA605" s="4"/>
      <c r="AB605" s="4"/>
      <c r="AC605" s="4"/>
      <c r="AD605" s="4"/>
      <c r="AE605" s="4"/>
      <c r="AF605" s="4"/>
      <c r="AG605" s="4"/>
      <c r="AH605" s="4"/>
      <c r="AI605" s="4"/>
      <c r="AJ605" s="4"/>
      <c r="AK605" s="4"/>
      <c r="BF605" s="1"/>
      <c r="BG605" s="1"/>
      <c r="BH605" s="1"/>
    </row>
    <row r="606" spans="20:60" ht="20.6" hidden="1" customHeight="1" x14ac:dyDescent="0.35">
      <c r="T606" s="4"/>
      <c r="Z606" s="4"/>
      <c r="AA606" s="4"/>
      <c r="AB606" s="4"/>
      <c r="AC606" s="4"/>
      <c r="AD606" s="4"/>
      <c r="AE606" s="4"/>
      <c r="AF606" s="4"/>
      <c r="AG606" s="4"/>
      <c r="AH606" s="4"/>
      <c r="AI606" s="4"/>
      <c r="AJ606" s="4"/>
      <c r="AK606" s="4"/>
      <c r="BF606" s="1"/>
      <c r="BG606" s="1"/>
      <c r="BH606" s="1"/>
    </row>
    <row r="607" spans="20:60" ht="20.6" hidden="1" customHeight="1" x14ac:dyDescent="0.35">
      <c r="T607" s="4"/>
      <c r="Z607" s="4"/>
      <c r="AA607" s="4"/>
      <c r="AB607" s="4"/>
      <c r="AC607" s="4"/>
      <c r="AD607" s="4"/>
      <c r="AE607" s="4"/>
      <c r="AF607" s="4"/>
      <c r="AG607" s="4"/>
      <c r="AH607" s="4"/>
      <c r="AI607" s="4"/>
      <c r="AJ607" s="4"/>
      <c r="AK607" s="4"/>
      <c r="BF607" s="1"/>
      <c r="BG607" s="1"/>
      <c r="BH607" s="1"/>
    </row>
    <row r="608" spans="20:60" ht="20.6" hidden="1" customHeight="1" x14ac:dyDescent="0.35">
      <c r="T608" s="4"/>
      <c r="Z608" s="4"/>
      <c r="AA608" s="4"/>
      <c r="AB608" s="4"/>
      <c r="AC608" s="4"/>
      <c r="AD608" s="4"/>
      <c r="AE608" s="4"/>
      <c r="AF608" s="4"/>
      <c r="AG608" s="4"/>
      <c r="AH608" s="4"/>
      <c r="AI608" s="4"/>
      <c r="AJ608" s="4"/>
      <c r="AK608" s="4"/>
      <c r="BF608" s="1"/>
      <c r="BG608" s="1"/>
      <c r="BH608" s="1"/>
    </row>
    <row r="609" spans="20:60" ht="20.6" hidden="1" customHeight="1" x14ac:dyDescent="0.35">
      <c r="T609" s="4"/>
      <c r="Z609" s="4"/>
      <c r="AA609" s="4"/>
      <c r="AB609" s="4"/>
      <c r="AC609" s="4"/>
      <c r="AD609" s="4"/>
      <c r="AE609" s="4"/>
      <c r="AF609" s="4"/>
      <c r="AG609" s="4"/>
      <c r="AH609" s="4"/>
      <c r="AI609" s="4"/>
      <c r="AJ609" s="4"/>
      <c r="AK609" s="4"/>
      <c r="BF609" s="1"/>
      <c r="BG609" s="1"/>
      <c r="BH609" s="1"/>
    </row>
    <row r="610" spans="20:60" ht="20.6" hidden="1" customHeight="1" x14ac:dyDescent="0.35">
      <c r="T610" s="4"/>
      <c r="Z610" s="4"/>
      <c r="AA610" s="4"/>
      <c r="AB610" s="4"/>
      <c r="AC610" s="4"/>
      <c r="AD610" s="4"/>
      <c r="AE610" s="4"/>
      <c r="AF610" s="4"/>
      <c r="AG610" s="4"/>
      <c r="AH610" s="4"/>
      <c r="AI610" s="4"/>
      <c r="AJ610" s="4"/>
      <c r="AK610" s="4"/>
      <c r="BF610" s="1"/>
      <c r="BG610" s="1"/>
      <c r="BH610" s="1"/>
    </row>
    <row r="611" spans="20:60" ht="20.6" hidden="1" customHeight="1" x14ac:dyDescent="0.35">
      <c r="T611" s="4"/>
      <c r="Z611" s="4"/>
      <c r="AA611" s="4"/>
      <c r="AB611" s="4"/>
      <c r="AC611" s="4"/>
      <c r="AD611" s="4"/>
      <c r="AE611" s="4"/>
      <c r="AF611" s="4"/>
      <c r="AG611" s="4"/>
      <c r="AH611" s="4"/>
      <c r="AI611" s="4"/>
      <c r="AJ611" s="4"/>
      <c r="AK611" s="4"/>
      <c r="BF611" s="1"/>
      <c r="BG611" s="1"/>
      <c r="BH611" s="1"/>
    </row>
    <row r="612" spans="20:60" ht="20.6" hidden="1" customHeight="1" x14ac:dyDescent="0.35">
      <c r="T612" s="4"/>
      <c r="Z612" s="4"/>
      <c r="AA612" s="4"/>
      <c r="AB612" s="4"/>
      <c r="AC612" s="4"/>
      <c r="AD612" s="4"/>
      <c r="AE612" s="4"/>
      <c r="AF612" s="4"/>
      <c r="AG612" s="4"/>
      <c r="AH612" s="4"/>
      <c r="AI612" s="4"/>
      <c r="AJ612" s="4"/>
      <c r="AK612" s="4"/>
      <c r="BF612" s="1"/>
      <c r="BG612" s="1"/>
      <c r="BH612" s="1"/>
    </row>
    <row r="613" spans="20:60" ht="20.6" hidden="1" customHeight="1" x14ac:dyDescent="0.35">
      <c r="T613" s="4"/>
      <c r="Z613" s="4"/>
      <c r="AA613" s="4"/>
      <c r="AB613" s="4"/>
      <c r="AC613" s="4"/>
      <c r="AD613" s="4"/>
      <c r="AE613" s="4"/>
      <c r="AF613" s="4"/>
      <c r="AG613" s="4"/>
      <c r="AH613" s="4"/>
      <c r="AI613" s="4"/>
      <c r="AJ613" s="4"/>
      <c r="AK613" s="4"/>
      <c r="BF613" s="1"/>
      <c r="BG613" s="1"/>
      <c r="BH613" s="1"/>
    </row>
    <row r="614" spans="20:60" ht="20.6" hidden="1" customHeight="1" x14ac:dyDescent="0.35">
      <c r="T614" s="4"/>
      <c r="Z614" s="4"/>
      <c r="AA614" s="4"/>
      <c r="AB614" s="4"/>
      <c r="AC614" s="4"/>
      <c r="AD614" s="4"/>
      <c r="AE614" s="4"/>
      <c r="AF614" s="4"/>
      <c r="AG614" s="4"/>
      <c r="AH614" s="4"/>
      <c r="AI614" s="4"/>
      <c r="AJ614" s="4"/>
      <c r="AK614" s="4"/>
      <c r="BF614" s="1"/>
      <c r="BG614" s="1"/>
      <c r="BH614" s="1"/>
    </row>
    <row r="615" spans="20:60" ht="20.6" hidden="1" customHeight="1" x14ac:dyDescent="0.35">
      <c r="T615" s="4"/>
      <c r="Z615" s="4"/>
      <c r="AA615" s="4"/>
      <c r="AB615" s="4"/>
      <c r="AC615" s="4"/>
      <c r="AD615" s="4"/>
      <c r="AE615" s="4"/>
      <c r="AF615" s="4"/>
      <c r="AG615" s="4"/>
      <c r="AH615" s="4"/>
      <c r="AI615" s="4"/>
      <c r="AJ615" s="4"/>
      <c r="AK615" s="4"/>
      <c r="BF615" s="1"/>
      <c r="BG615" s="1"/>
      <c r="BH615" s="1"/>
    </row>
    <row r="616" spans="20:60" ht="20.6" hidden="1" customHeight="1" x14ac:dyDescent="0.35">
      <c r="BF616" s="1"/>
      <c r="BG616" s="1"/>
      <c r="BH616" s="1"/>
    </row>
    <row r="617" spans="20:60" ht="20.6" hidden="1" customHeight="1" x14ac:dyDescent="0.35">
      <c r="BF617" s="1"/>
      <c r="BG617" s="1"/>
      <c r="BH617" s="1"/>
    </row>
    <row r="618" spans="20:60" ht="20.6" hidden="1" customHeight="1" x14ac:dyDescent="0.35">
      <c r="BF618" s="1"/>
      <c r="BG618" s="1"/>
      <c r="BH618" s="1"/>
    </row>
    <row r="619" spans="20:60" ht="20.6" hidden="1" customHeight="1" x14ac:dyDescent="0.35">
      <c r="BF619" s="1"/>
      <c r="BG619" s="1"/>
      <c r="BH619" s="1"/>
    </row>
    <row r="620" spans="20:60" ht="20.6" hidden="1" customHeight="1" x14ac:dyDescent="0.35">
      <c r="BF620" s="1"/>
      <c r="BG620" s="1"/>
      <c r="BH620" s="1"/>
    </row>
    <row r="621" spans="20:60" ht="20.6" hidden="1" customHeight="1" x14ac:dyDescent="0.35">
      <c r="T621" s="4"/>
      <c r="Z621" s="4"/>
      <c r="AA621" s="4"/>
      <c r="AB621" s="4"/>
      <c r="AC621" s="4"/>
      <c r="AD621" s="4"/>
      <c r="AE621" s="4"/>
      <c r="AF621" s="4"/>
      <c r="AG621" s="4"/>
      <c r="AH621" s="4"/>
      <c r="AI621" s="4"/>
      <c r="AJ621" s="4"/>
      <c r="AK621" s="4"/>
      <c r="BF621" s="1"/>
      <c r="BG621" s="1"/>
      <c r="BH621" s="1"/>
    </row>
    <row r="622" spans="20:60" ht="20.6" hidden="1" customHeight="1" x14ac:dyDescent="0.35">
      <c r="T622" s="4"/>
      <c r="Z622" s="4"/>
      <c r="AA622" s="4"/>
      <c r="AB622" s="4"/>
      <c r="AC622" s="4"/>
      <c r="AD622" s="4"/>
      <c r="AE622" s="4"/>
      <c r="AF622" s="4"/>
      <c r="AG622" s="4"/>
      <c r="AH622" s="4"/>
      <c r="AI622" s="4"/>
      <c r="AJ622" s="4"/>
      <c r="AK622" s="4"/>
      <c r="BF622" s="1"/>
      <c r="BG622" s="1"/>
      <c r="BH622" s="1"/>
    </row>
    <row r="623" spans="20:60" ht="20.6" hidden="1" customHeight="1" x14ac:dyDescent="0.35">
      <c r="T623" s="4"/>
      <c r="Z623" s="4"/>
      <c r="AA623" s="4"/>
      <c r="AB623" s="4"/>
      <c r="AC623" s="4"/>
      <c r="AD623" s="4"/>
      <c r="AE623" s="4"/>
      <c r="AF623" s="4"/>
      <c r="AG623" s="4"/>
      <c r="AH623" s="4"/>
      <c r="AI623" s="4"/>
      <c r="AJ623" s="4"/>
      <c r="AK623" s="4"/>
      <c r="BF623" s="1"/>
      <c r="BG623" s="1"/>
      <c r="BH623" s="1"/>
    </row>
    <row r="624" spans="20:60" ht="20.6" hidden="1" customHeight="1" x14ac:dyDescent="0.35">
      <c r="T624" s="4"/>
      <c r="Z624" s="4"/>
      <c r="AA624" s="4"/>
      <c r="AB624" s="4"/>
      <c r="AC624" s="4"/>
      <c r="AD624" s="4"/>
      <c r="AE624" s="4"/>
      <c r="AF624" s="4"/>
      <c r="AG624" s="4"/>
      <c r="AH624" s="4"/>
      <c r="AI624" s="4"/>
      <c r="AJ624" s="4"/>
      <c r="AK624" s="4"/>
      <c r="BF624" s="1"/>
      <c r="BG624" s="1"/>
      <c r="BH624" s="1"/>
    </row>
    <row r="625" spans="20:60" ht="20.6" hidden="1" customHeight="1" x14ac:dyDescent="0.35">
      <c r="T625" s="4"/>
      <c r="Z625" s="4"/>
      <c r="AA625" s="4"/>
      <c r="AB625" s="4"/>
      <c r="AC625" s="4"/>
      <c r="AD625" s="4"/>
      <c r="AE625" s="4"/>
      <c r="AF625" s="4"/>
      <c r="AG625" s="4"/>
      <c r="AH625" s="4"/>
      <c r="AI625" s="4"/>
      <c r="AJ625" s="4"/>
      <c r="AK625" s="4"/>
      <c r="BF625" s="1"/>
      <c r="BG625" s="1"/>
      <c r="BH625" s="1"/>
    </row>
    <row r="626" spans="20:60" ht="20.6" hidden="1" customHeight="1" x14ac:dyDescent="0.35">
      <c r="T626" s="4"/>
      <c r="Z626" s="4"/>
      <c r="AA626" s="4"/>
      <c r="AB626" s="4"/>
      <c r="AC626" s="4"/>
      <c r="AD626" s="4"/>
      <c r="AE626" s="4"/>
      <c r="AF626" s="4"/>
      <c r="AG626" s="4"/>
      <c r="AH626" s="4"/>
      <c r="AI626" s="4"/>
      <c r="AJ626" s="4"/>
      <c r="AK626" s="4"/>
    </row>
    <row r="627" spans="20:60" ht="20.6" hidden="1" customHeight="1" x14ac:dyDescent="0.35">
      <c r="T627" s="4"/>
      <c r="Z627" s="4"/>
      <c r="AA627" s="4"/>
      <c r="AB627" s="4"/>
      <c r="AC627" s="4"/>
      <c r="AD627" s="4"/>
      <c r="AE627" s="4"/>
      <c r="AF627" s="4"/>
      <c r="AG627" s="4"/>
      <c r="AH627" s="4"/>
      <c r="AI627" s="4"/>
      <c r="AJ627" s="4"/>
      <c r="AK627" s="4"/>
    </row>
    <row r="628" spans="20:60" ht="20.6" hidden="1" customHeight="1" x14ac:dyDescent="0.35">
      <c r="T628" s="4"/>
      <c r="Z628" s="4"/>
      <c r="AA628" s="4"/>
      <c r="AB628" s="4"/>
      <c r="AC628" s="4"/>
      <c r="AD628" s="4"/>
      <c r="AE628" s="4"/>
      <c r="AF628" s="4"/>
      <c r="AG628" s="4"/>
      <c r="AH628" s="4"/>
      <c r="AI628" s="4"/>
      <c r="AJ628" s="4"/>
      <c r="AK628" s="4"/>
    </row>
    <row r="629" spans="20:60" ht="20.6" hidden="1" customHeight="1" x14ac:dyDescent="0.35">
      <c r="T629" s="4"/>
      <c r="Z629" s="4"/>
      <c r="AA629" s="4"/>
      <c r="AB629" s="4"/>
      <c r="AC629" s="4"/>
      <c r="AD629" s="4"/>
      <c r="AE629" s="4"/>
      <c r="AF629" s="4"/>
      <c r="AG629" s="4"/>
      <c r="AH629" s="4"/>
      <c r="AI629" s="4"/>
      <c r="AJ629" s="4"/>
      <c r="AK629" s="4"/>
    </row>
    <row r="630" spans="20:60" ht="20.6" hidden="1" customHeight="1" x14ac:dyDescent="0.35">
      <c r="T630" s="4"/>
      <c r="Z630" s="4"/>
      <c r="AA630" s="4"/>
      <c r="AB630" s="4"/>
      <c r="AC630" s="4"/>
      <c r="AD630" s="4"/>
      <c r="AE630" s="4"/>
      <c r="AF630" s="4"/>
      <c r="AG630" s="4"/>
      <c r="AH630" s="4"/>
      <c r="AI630" s="4"/>
      <c r="AJ630" s="4"/>
      <c r="AK630" s="4"/>
    </row>
    <row r="631" spans="20:60" ht="20.6" hidden="1" customHeight="1" x14ac:dyDescent="0.35">
      <c r="T631" s="4"/>
      <c r="Z631" s="4"/>
      <c r="AA631" s="4"/>
      <c r="AB631" s="4"/>
      <c r="AC631" s="4"/>
      <c r="AD631" s="4"/>
      <c r="AE631" s="4"/>
      <c r="AF631" s="4"/>
      <c r="AG631" s="4"/>
      <c r="AH631" s="4"/>
      <c r="AI631" s="4"/>
      <c r="AJ631" s="4"/>
      <c r="AK631" s="4"/>
    </row>
  </sheetData>
  <sheetProtection algorithmName="SHA-512" hashValue="yawYBxRnbhnmBQH8NSLAxuXTVbEQ9e8r7bIKC0R2jyNybSwQKqC42x1rOauaDqvgCfBekersvB/fdA3lxUWZYg==" saltValue="7fYj1KkMszsR7XtzvbFm5A==" spinCount="100000" sheet="1" selectLockedCells="1"/>
  <mergeCells count="47">
    <mergeCell ref="L34:M34"/>
    <mergeCell ref="L28:M28"/>
    <mergeCell ref="L29:M29"/>
    <mergeCell ref="T33:Z33"/>
    <mergeCell ref="L15:M15"/>
    <mergeCell ref="L16:M16"/>
    <mergeCell ref="L17:M17"/>
    <mergeCell ref="L18:M18"/>
    <mergeCell ref="L19:M19"/>
    <mergeCell ref="L24:M24"/>
    <mergeCell ref="L25:M25"/>
    <mergeCell ref="L26:M26"/>
    <mergeCell ref="L27:M27"/>
    <mergeCell ref="L30:M30"/>
    <mergeCell ref="L31:M31"/>
    <mergeCell ref="L32:M32"/>
    <mergeCell ref="L33:M33"/>
    <mergeCell ref="L22:M22"/>
    <mergeCell ref="L23:M23"/>
    <mergeCell ref="L20:M20"/>
    <mergeCell ref="L21:M21"/>
    <mergeCell ref="J2:R2"/>
    <mergeCell ref="C12:H12"/>
    <mergeCell ref="L8:M8"/>
    <mergeCell ref="L13:M13"/>
    <mergeCell ref="J5:M5"/>
    <mergeCell ref="D2:G2"/>
    <mergeCell ref="C4:H5"/>
    <mergeCell ref="B3:H3"/>
    <mergeCell ref="B7:B11"/>
    <mergeCell ref="N3:Q3"/>
    <mergeCell ref="C17:H18"/>
    <mergeCell ref="C13:H14"/>
    <mergeCell ref="Z9:AC9"/>
    <mergeCell ref="J6:L6"/>
    <mergeCell ref="Z10:AC10"/>
    <mergeCell ref="C6:D6"/>
    <mergeCell ref="F6:F7"/>
    <mergeCell ref="G6:G7"/>
    <mergeCell ref="H6:H7"/>
    <mergeCell ref="L7:M7"/>
    <mergeCell ref="C15:H16"/>
    <mergeCell ref="L11:M11"/>
    <mergeCell ref="L12:M12"/>
    <mergeCell ref="L9:M9"/>
    <mergeCell ref="L10:M10"/>
    <mergeCell ref="L14:M14"/>
  </mergeCells>
  <conditionalFormatting sqref="H8:H11">
    <cfRule type="containsText" dxfId="19" priority="9" operator="containsText" text="Strength">
      <formula>NOT(ISERROR(SEARCH("Strength",H8)))</formula>
    </cfRule>
    <cfRule type="containsText" dxfId="18" priority="10" operator="containsText" text="Weakness">
      <formula>NOT(ISERROR(SEARCH("Weakness",H8)))</formula>
    </cfRule>
  </conditionalFormatting>
  <conditionalFormatting sqref="G8:G11">
    <cfRule type="containsText" dxfId="17" priority="11" operator="containsText" text="Strength">
      <formula>NOT(ISERROR(SEARCH("Strength",G8)))</formula>
    </cfRule>
    <cfRule type="containsText" dxfId="16" priority="12" operator="containsText" text="Weakness">
      <formula>NOT(ISERROR(SEARCH("Weakness",G8)))</formula>
    </cfRule>
  </conditionalFormatting>
  <conditionalFormatting sqref="D8:D11">
    <cfRule type="cellIs" dxfId="15" priority="7" operator="lessThan">
      <formula>90</formula>
    </cfRule>
    <cfRule type="cellIs" dxfId="14" priority="8" operator="greaterThanOrEqual">
      <formula>90</formula>
    </cfRule>
  </conditionalFormatting>
  <conditionalFormatting sqref="K7:K33">
    <cfRule type="cellIs" dxfId="13" priority="5" operator="between">
      <formula>90</formula>
      <formula>160</formula>
    </cfRule>
    <cfRule type="cellIs" dxfId="12" priority="6" operator="between">
      <formula>40</formula>
      <formula>89</formula>
    </cfRule>
  </conditionalFormatting>
  <conditionalFormatting sqref="J7:J33">
    <cfRule type="cellIs" dxfId="11" priority="1" operator="lessThan">
      <formula>90</formula>
    </cfRule>
    <cfRule type="cellIs" dxfId="10" priority="2" operator="greaterThanOrEqual">
      <formula>90</formula>
    </cfRule>
  </conditionalFormatting>
  <pageMargins left="0.2" right="0.2" top="0.25" bottom="0.25" header="0.05" footer="0.05"/>
  <pageSetup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3F25-8BA1-4267-8836-E4B0E0B59388}">
  <sheetPr codeName="Sheet5">
    <tabColor rgb="FFFFFFCC"/>
  </sheetPr>
  <dimension ref="A1:FJ631"/>
  <sheetViews>
    <sheetView zoomScale="70" zoomScaleNormal="70" workbookViewId="0">
      <selection activeCell="D8" sqref="D8"/>
    </sheetView>
  </sheetViews>
  <sheetFormatPr defaultColWidth="0" defaultRowHeight="20.6" customHeight="1" zeroHeight="1" x14ac:dyDescent="0.35"/>
  <cols>
    <col min="1" max="1" width="6.765625" style="1" customWidth="1"/>
    <col min="2" max="2" width="1.765625" style="2" customWidth="1"/>
    <col min="3" max="3" width="14.23046875" style="1" customWidth="1"/>
    <col min="4" max="4" width="11.53515625" style="1" customWidth="1"/>
    <col min="5" max="5" width="16" style="1" customWidth="1"/>
    <col min="6" max="6" width="18.23046875" style="1" customWidth="1"/>
    <col min="7" max="7" width="11.23046875" style="1" customWidth="1"/>
    <col min="8" max="8" width="10.765625" style="1" customWidth="1"/>
    <col min="9" max="9" width="8.23046875" style="1" customWidth="1"/>
    <col min="10" max="10" width="6.765625" style="2" customWidth="1"/>
    <col min="11" max="11" width="5.4609375" style="2" customWidth="1"/>
    <col min="12" max="12" width="14.23046875" style="2" customWidth="1"/>
    <col min="13" max="13" width="14.3046875" style="2" customWidth="1"/>
    <col min="14" max="14" width="12.4609375" style="2" customWidth="1"/>
    <col min="15" max="15" width="14.765625" style="2" customWidth="1"/>
    <col min="16" max="17" width="12.4609375" style="2" customWidth="1"/>
    <col min="18" max="18" width="3.23046875" style="2" customWidth="1"/>
    <col min="19" max="19" width="7.765625" style="2" customWidth="1"/>
    <col min="20" max="20" width="6.23046875" style="2" customWidth="1"/>
    <col min="21" max="21" width="6.23046875" style="6" customWidth="1"/>
    <col min="22" max="23" width="6.23046875" style="8" customWidth="1"/>
    <col min="24" max="29" width="6.23046875" style="2" customWidth="1"/>
    <col min="30" max="35" width="6.23046875" style="1" customWidth="1"/>
    <col min="36" max="53" width="8.765625" style="1" hidden="1" customWidth="1"/>
    <col min="54" max="56" width="14.765625" style="1" hidden="1" customWidth="1"/>
    <col min="57" max="57" width="4.23046875" style="1" hidden="1" customWidth="1"/>
    <col min="58" max="60" width="14.765625" style="80" hidden="1" customWidth="1"/>
    <col min="61" max="166" width="0" style="1" hidden="1" customWidth="1"/>
    <col min="167" max="16384" width="8.765625" style="1" hidden="1"/>
  </cols>
  <sheetData>
    <row r="1" spans="2:166" ht="20.6" customHeight="1" x14ac:dyDescent="0.3">
      <c r="B1" s="1"/>
      <c r="J1" s="224"/>
      <c r="K1" s="224"/>
      <c r="L1" s="224"/>
      <c r="M1" s="224"/>
      <c r="N1" s="1"/>
      <c r="O1" s="1"/>
      <c r="P1" s="1"/>
      <c r="Q1" s="1"/>
      <c r="R1" s="1"/>
      <c r="S1" s="1"/>
      <c r="T1" s="1"/>
      <c r="U1" s="1"/>
      <c r="V1" s="1"/>
      <c r="W1" s="1"/>
      <c r="X1" s="1"/>
      <c r="Y1" s="1"/>
      <c r="Z1" s="1"/>
      <c r="AA1" s="1"/>
      <c r="AB1" s="1"/>
      <c r="AC1" s="1"/>
      <c r="BF1" s="1"/>
      <c r="BG1" s="1"/>
      <c r="BH1" s="1"/>
    </row>
    <row r="2" spans="2:166" s="2" customFormat="1" ht="20.6" customHeight="1" thickBot="1" x14ac:dyDescent="0.45">
      <c r="D2" s="186" t="s">
        <v>110</v>
      </c>
      <c r="E2" s="186"/>
      <c r="F2" s="186"/>
      <c r="G2" s="186"/>
      <c r="I2" s="4"/>
      <c r="T2" s="55"/>
      <c r="U2" s="56"/>
      <c r="V2" s="55"/>
      <c r="W2" s="55"/>
      <c r="X2" s="55"/>
      <c r="Y2" s="55"/>
      <c r="Z2" s="55"/>
      <c r="AB2" s="55"/>
      <c r="AC2" s="56"/>
      <c r="AD2" s="55"/>
      <c r="AE2" s="55"/>
      <c r="AF2" s="55"/>
      <c r="AG2" s="55"/>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4">
      <c r="B3" s="231" t="s">
        <v>73</v>
      </c>
      <c r="C3" s="232"/>
      <c r="D3" s="232"/>
      <c r="E3" s="232"/>
      <c r="F3" s="232"/>
      <c r="G3" s="232"/>
      <c r="H3" s="233"/>
      <c r="I3" s="4"/>
      <c r="J3" s="242" t="s">
        <v>75</v>
      </c>
      <c r="K3" s="243"/>
      <c r="L3" s="243"/>
      <c r="M3" s="243"/>
      <c r="N3" s="243"/>
      <c r="O3" s="243"/>
      <c r="P3" s="243"/>
      <c r="Q3" s="243"/>
      <c r="R3" s="244"/>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6" customHeight="1" thickBot="1" x14ac:dyDescent="0.4">
      <c r="B4" s="5"/>
      <c r="C4" s="249" t="s">
        <v>111</v>
      </c>
      <c r="D4" s="249"/>
      <c r="E4" s="249"/>
      <c r="F4" s="249"/>
      <c r="G4" s="249"/>
      <c r="H4" s="250"/>
      <c r="I4" s="4"/>
      <c r="J4" s="258"/>
      <c r="K4" s="259"/>
      <c r="L4" s="259"/>
      <c r="M4" s="259"/>
      <c r="N4" s="259"/>
      <c r="O4" s="259"/>
      <c r="P4" s="259"/>
      <c r="Q4" s="259"/>
      <c r="R4" s="260"/>
      <c r="BF4" s="1"/>
      <c r="BG4" s="1"/>
      <c r="BH4" s="1"/>
    </row>
    <row r="5" spans="2:166" ht="20.6" customHeight="1" thickBot="1" x14ac:dyDescent="0.4">
      <c r="B5" s="5"/>
      <c r="C5" s="251"/>
      <c r="D5" s="251"/>
      <c r="E5" s="251"/>
      <c r="F5" s="251"/>
      <c r="G5" s="251"/>
      <c r="H5" s="252"/>
      <c r="I5" s="4"/>
      <c r="J5" s="9"/>
      <c r="K5" s="10"/>
      <c r="L5" s="11"/>
      <c r="M5" s="10"/>
      <c r="N5" s="12"/>
      <c r="O5" s="12"/>
      <c r="P5" s="12"/>
      <c r="Q5" s="12"/>
      <c r="R5" s="13"/>
      <c r="BB5" s="88" t="s">
        <v>63</v>
      </c>
      <c r="BC5" s="89"/>
      <c r="BD5" s="89"/>
      <c r="BE5" s="89"/>
      <c r="BF5" s="89"/>
      <c r="BG5" s="89"/>
      <c r="BH5" s="90"/>
    </row>
    <row r="6" spans="2:166" ht="28.2" customHeight="1" x14ac:dyDescent="0.4">
      <c r="B6" s="5"/>
      <c r="C6" s="234" t="s">
        <v>34</v>
      </c>
      <c r="D6" s="255"/>
      <c r="E6" s="14" t="s">
        <v>51</v>
      </c>
      <c r="F6" s="236" t="s">
        <v>35</v>
      </c>
      <c r="G6" s="214" t="s">
        <v>36</v>
      </c>
      <c r="H6" s="238" t="s">
        <v>37</v>
      </c>
      <c r="I6" s="4"/>
      <c r="J6" s="5"/>
      <c r="N6" s="218" t="s">
        <v>72</v>
      </c>
      <c r="O6" s="219"/>
      <c r="P6" s="219"/>
      <c r="Q6" s="220"/>
      <c r="R6" s="15"/>
      <c r="V6" s="7"/>
      <c r="BB6" s="81" t="s">
        <v>38</v>
      </c>
      <c r="BC6" s="82"/>
      <c r="BD6" s="82"/>
      <c r="BE6" s="82"/>
      <c r="BF6" s="82" t="s">
        <v>38</v>
      </c>
      <c r="BG6" s="82"/>
      <c r="BH6" s="83"/>
    </row>
    <row r="7" spans="2:166" ht="27" customHeight="1" x14ac:dyDescent="0.35">
      <c r="B7" s="204"/>
      <c r="C7" s="24" t="s">
        <v>39</v>
      </c>
      <c r="D7" s="91" t="s">
        <v>40</v>
      </c>
      <c r="E7" s="17" t="str">
        <f>IF(D8&gt;0,(AVERAGE(D8:D11)),"")</f>
        <v/>
      </c>
      <c r="F7" s="237"/>
      <c r="G7" s="215"/>
      <c r="H7" s="239"/>
      <c r="I7" s="4"/>
      <c r="J7" s="18"/>
      <c r="K7" s="19"/>
      <c r="L7" s="20"/>
      <c r="M7" s="19"/>
      <c r="N7" s="21" t="s">
        <v>43</v>
      </c>
      <c r="O7" s="22" t="s">
        <v>44</v>
      </c>
      <c r="P7" s="22" t="s">
        <v>45</v>
      </c>
      <c r="Q7" s="23" t="s">
        <v>46</v>
      </c>
      <c r="R7" s="15"/>
      <c r="V7" s="7"/>
      <c r="BB7" s="81" t="s">
        <v>58</v>
      </c>
      <c r="BC7" s="82" t="s">
        <v>41</v>
      </c>
      <c r="BD7" s="82"/>
      <c r="BE7" s="82"/>
      <c r="BF7" s="82" t="str">
        <f>BB7</f>
        <v>Ages 5-18</v>
      </c>
      <c r="BG7" s="82" t="s">
        <v>41</v>
      </c>
      <c r="BH7" s="83" t="s">
        <v>42</v>
      </c>
    </row>
    <row r="8" spans="2:166" ht="20.6" customHeight="1" thickBot="1" x14ac:dyDescent="0.4">
      <c r="B8" s="204"/>
      <c r="C8" s="270" t="s">
        <v>43</v>
      </c>
      <c r="D8" s="44"/>
      <c r="E8" s="25" t="str">
        <f>IF(D8&gt;0,(D8-E$7),"")</f>
        <v/>
      </c>
      <c r="F8" s="26" t="str">
        <f>IFERROR((IF((E8^2^0.5)&gt;BC8,"yes","no")),"")</f>
        <v/>
      </c>
      <c r="G8" s="27" t="str">
        <f>IF(AND(D8&gt;109,E8&gt;0,F8="yes"),"Strength","")</f>
        <v/>
      </c>
      <c r="H8" s="28" t="str">
        <f>IF(AND(D8&lt;E$7,D8&lt;90,F8="yes"),"Weakness","")</f>
        <v/>
      </c>
      <c r="I8" s="4"/>
      <c r="J8" s="187"/>
      <c r="K8" s="188"/>
      <c r="L8" s="188"/>
      <c r="M8" s="188"/>
      <c r="N8" s="76" t="str">
        <f>IF(D8&gt;22,D8,"")</f>
        <v/>
      </c>
      <c r="O8" s="77" t="str">
        <f>IF(D9&gt;22,D9,"")</f>
        <v/>
      </c>
      <c r="P8" s="77" t="str">
        <f>IF(D10&gt;22,D10,"")</f>
        <v/>
      </c>
      <c r="Q8" s="78" t="str">
        <f>IF(D11&gt;22,D11,"")</f>
        <v/>
      </c>
      <c r="R8" s="79"/>
      <c r="V8" s="7"/>
      <c r="AE8" s="2"/>
      <c r="BB8" s="81" t="s">
        <v>43</v>
      </c>
      <c r="BC8" s="82">
        <f>BG26</f>
        <v>10.7</v>
      </c>
      <c r="BD8" s="82"/>
      <c r="BE8" s="82"/>
      <c r="BF8" s="82" t="s">
        <v>43</v>
      </c>
      <c r="BG8" s="82">
        <f>BG26</f>
        <v>10.7</v>
      </c>
      <c r="BH8" s="83"/>
    </row>
    <row r="9" spans="2:166" ht="20.6" customHeight="1" thickBot="1" x14ac:dyDescent="0.45">
      <c r="B9" s="204"/>
      <c r="C9" s="270" t="s">
        <v>44</v>
      </c>
      <c r="D9" s="44"/>
      <c r="E9" s="25" t="str">
        <f t="shared" ref="E9" si="0">IF(D9&gt;0,(D9-E$7),"")</f>
        <v/>
      </c>
      <c r="F9" s="26" t="str">
        <f>IFERROR((IF((E9^2^0.5)&gt;BC9,"yes","no")),"")</f>
        <v/>
      </c>
      <c r="G9" s="27" t="str">
        <f>IF(AND(D9&gt;109,E9&gt;0,F9="yes"),"Strength","")</f>
        <v/>
      </c>
      <c r="H9" s="28" t="str">
        <f>IF(AND(D9&lt;E$7,D9&lt;90,F9="yes"),"Weakness","")</f>
        <v/>
      </c>
      <c r="I9" s="4"/>
      <c r="J9" s="245" t="s">
        <v>161</v>
      </c>
      <c r="K9" s="246"/>
      <c r="L9" s="247"/>
      <c r="M9" s="247"/>
      <c r="N9" s="19"/>
      <c r="O9" s="19"/>
      <c r="P9" s="19"/>
      <c r="Q9" s="29"/>
      <c r="R9" s="15"/>
      <c r="V9" s="7"/>
      <c r="W9" s="3"/>
      <c r="X9" s="4"/>
      <c r="Z9" s="221" t="s">
        <v>56</v>
      </c>
      <c r="AA9" s="221"/>
      <c r="AB9" s="221"/>
      <c r="AC9" s="221"/>
      <c r="AD9" s="2"/>
      <c r="BB9" s="81" t="s">
        <v>44</v>
      </c>
      <c r="BC9" s="82">
        <f t="shared" ref="BC9:BC11" si="1">BG27</f>
        <v>9.6</v>
      </c>
      <c r="BD9" s="82"/>
      <c r="BE9" s="82"/>
      <c r="BF9" s="82" t="s">
        <v>44</v>
      </c>
      <c r="BG9" s="82">
        <f t="shared" ref="BG9:BG11" si="2">BG27</f>
        <v>9.6</v>
      </c>
      <c r="BH9" s="83"/>
    </row>
    <row r="10" spans="2:166" ht="20.6" customHeight="1" x14ac:dyDescent="0.4">
      <c r="B10" s="204"/>
      <c r="C10" s="270" t="s">
        <v>45</v>
      </c>
      <c r="D10" s="44"/>
      <c r="E10" s="25" t="str">
        <f>IF(D10&gt;0,(D10-E$7),"")</f>
        <v/>
      </c>
      <c r="F10" s="26" t="str">
        <f>IFERROR((IF((E10^2^0.5)&gt;BC10,"yes","no")),"")</f>
        <v/>
      </c>
      <c r="G10" s="27" t="str">
        <f>IF(AND(D10&gt;109,E10&gt;0,F10="yes"),"Strength","")</f>
        <v/>
      </c>
      <c r="H10" s="28" t="str">
        <f>IF(AND(D10&lt;E$7,D10&lt;90,F10="yes"),"Weakness","")</f>
        <v/>
      </c>
      <c r="I10" s="4"/>
      <c r="J10" s="193" t="s">
        <v>32</v>
      </c>
      <c r="K10" s="194"/>
      <c r="L10" s="194"/>
      <c r="M10" s="12"/>
      <c r="N10" s="10"/>
      <c r="O10" s="10"/>
      <c r="P10" s="10"/>
      <c r="Q10" s="30"/>
      <c r="R10" s="13"/>
      <c r="X10" s="3"/>
      <c r="Z10" s="221" t="s">
        <v>57</v>
      </c>
      <c r="AA10" s="221"/>
      <c r="AB10" s="221"/>
      <c r="AC10" s="221"/>
      <c r="BB10" s="81" t="s">
        <v>45</v>
      </c>
      <c r="BC10" s="82">
        <f t="shared" si="1"/>
        <v>9.9499999999999993</v>
      </c>
      <c r="BD10" s="82"/>
      <c r="BE10" s="82"/>
      <c r="BF10" s="82" t="s">
        <v>45</v>
      </c>
      <c r="BG10" s="82">
        <f t="shared" si="2"/>
        <v>9.9499999999999993</v>
      </c>
      <c r="BH10" s="83"/>
    </row>
    <row r="11" spans="2:166" ht="20.6" customHeight="1" thickBot="1" x14ac:dyDescent="0.4">
      <c r="B11" s="204"/>
      <c r="C11" s="271" t="s">
        <v>46</v>
      </c>
      <c r="D11" s="45"/>
      <c r="E11" s="31" t="str">
        <f>IF(D11&gt;0,(D11-E$7),"")</f>
        <v/>
      </c>
      <c r="F11" s="32" t="str">
        <f>IFERROR((IF((E11^2^0.5)&gt;BC11,"yes","no")),"")</f>
        <v/>
      </c>
      <c r="G11" s="33" t="str">
        <f>IF(AND(D11&gt;109,E11&gt;0,F11="yes"),"Strength","")</f>
        <v/>
      </c>
      <c r="H11" s="34" t="str">
        <f>IF(AND(D11&lt;E$7,D11&lt;90,F11="yes"),"Weakness","")</f>
        <v/>
      </c>
      <c r="I11" s="4"/>
      <c r="J11" s="46"/>
      <c r="K11" s="67" t="str">
        <f>V!C33</f>
        <v>WR</v>
      </c>
      <c r="L11" s="268" t="str">
        <f>V!B33</f>
        <v>Word Reading</v>
      </c>
      <c r="M11" s="269"/>
      <c r="N11" s="63" t="str">
        <f>IF(ISBLANK($J11),"",IF(AND($J11&lt;86,N$8&lt;86),"Consistent",IF(AND(ABS(N$8-$J11)&gt;V!Q33,$J11&lt;86),"Discrepant","")))</f>
        <v/>
      </c>
      <c r="O11" s="63" t="str">
        <f>IF(ISBLANK($J11),"",IF(AND($J11&lt;86,O$8&lt;86),"Consistent",IF(AND(ABS(O$8-$J11)&gt;V!R33,$J11&lt;86),"Discrepant","")))</f>
        <v/>
      </c>
      <c r="P11" s="63" t="str">
        <f>IF(ISBLANK($J11),"",IF(AND($J11&lt;86,P$8&lt;86),"Consistent",IF(AND(ABS(P$8-$J11)&gt;V!S33,$J11&lt;86),"Discrepant","")))</f>
        <v/>
      </c>
      <c r="Q11" s="63" t="str">
        <f>IF(ISBLANK($J11),"",IF(AND($J11&lt;86,Q$8&lt;86),"Consistent",IF(AND(ABS(Q$8-$J11)&gt;V!T33,$J11&lt;86),"Discrepant","")))</f>
        <v/>
      </c>
      <c r="R11" s="35" t="str">
        <f>IF(J11&gt;1,(RANK(J11,J$11:J$33,1)),"")</f>
        <v/>
      </c>
      <c r="X11" s="3"/>
      <c r="BB11" s="81" t="s">
        <v>46</v>
      </c>
      <c r="BC11" s="82">
        <f t="shared" si="1"/>
        <v>10.55</v>
      </c>
      <c r="BD11" s="82"/>
      <c r="BE11" s="82"/>
      <c r="BF11" s="82" t="s">
        <v>46</v>
      </c>
      <c r="BG11" s="82">
        <f t="shared" si="2"/>
        <v>10.55</v>
      </c>
      <c r="BH11" s="83"/>
    </row>
    <row r="12" spans="2:166" ht="20.6" customHeight="1" x14ac:dyDescent="0.35">
      <c r="B12" s="5"/>
      <c r="C12" s="205" t="s">
        <v>47</v>
      </c>
      <c r="D12" s="205"/>
      <c r="E12" s="205"/>
      <c r="F12" s="205"/>
      <c r="G12" s="205"/>
      <c r="H12" s="206"/>
      <c r="I12" s="4"/>
      <c r="J12" s="46"/>
      <c r="K12" s="67" t="str">
        <f>V!C34</f>
        <v>RC</v>
      </c>
      <c r="L12" s="240" t="str">
        <f>V!B34</f>
        <v>Reading Comprehension</v>
      </c>
      <c r="M12" s="241"/>
      <c r="N12" s="63" t="str">
        <f>IF(ISBLANK($J12),"",IF(AND($J12&lt;86,N$8&lt;86),"Consistent",IF(AND(ABS(N$8-$J12)&gt;V!Q34,$J12&lt;86),"Discrepant","")))</f>
        <v/>
      </c>
      <c r="O12" s="63" t="str">
        <f>IF(ISBLANK($J12),"",IF(AND($J12&lt;86,O$8&lt;86),"Consistent",IF(AND(ABS(O$8-$J12)&gt;V!R34,$J12&lt;86),"Discrepant","")))</f>
        <v/>
      </c>
      <c r="P12" s="63" t="str">
        <f>IF(ISBLANK($J12),"",IF(AND($J12&lt;86,P$8&lt;86),"Consistent",IF(AND(ABS(P$8-$J12)&gt;V!S34,$J12&lt;86),"Discrepant","")))</f>
        <v/>
      </c>
      <c r="Q12" s="63" t="str">
        <f>IF(ISBLANK($J12),"",IF(AND($J12&lt;86,Q$8&lt;86),"Consistent",IF(AND(ABS(Q$8-$J12)&gt;V!T34,$J12&lt;86),"Discrepant","")))</f>
        <v/>
      </c>
      <c r="R12" s="35" t="str">
        <f t="shared" ref="R12:R32" si="3">IF(J12&gt;1,(RANK(J12,J$11:J$33,1)),"")</f>
        <v/>
      </c>
      <c r="X12" s="3"/>
      <c r="Z12" s="36" t="str">
        <f>IF(G8="Strength","Strength","")</f>
        <v/>
      </c>
      <c r="AC12" s="36" t="str">
        <f>IF(OR(G8="Strength",D8&gt;89),C8,"")</f>
        <v/>
      </c>
      <c r="AD12" s="37" t="str">
        <f>IF(OR(G8="Strength",D8&gt;89),D8,"")</f>
        <v/>
      </c>
      <c r="BB12" s="81"/>
      <c r="BC12" s="82"/>
      <c r="BD12" s="82"/>
      <c r="BE12" s="82"/>
      <c r="BF12" s="82"/>
      <c r="BG12" s="82"/>
      <c r="BH12" s="83"/>
    </row>
    <row r="13" spans="2:166" s="2" customFormat="1" ht="20.6" customHeight="1" x14ac:dyDescent="0.35">
      <c r="B13" s="5"/>
      <c r="C13" s="205" t="s">
        <v>74</v>
      </c>
      <c r="D13" s="205"/>
      <c r="E13" s="205"/>
      <c r="F13" s="205"/>
      <c r="G13" s="205"/>
      <c r="H13" s="206"/>
      <c r="I13" s="4"/>
      <c r="J13" s="46"/>
      <c r="K13" s="67" t="str">
        <f>V!C35</f>
        <v>PD</v>
      </c>
      <c r="L13" s="268" t="str">
        <f>V!B35</f>
        <v>Pseudoword Decoding</v>
      </c>
      <c r="M13" s="269"/>
      <c r="N13" s="63" t="str">
        <f>IF(ISBLANK($J13),"",IF(AND($J13&lt;86,N$8&lt;86),"Consistent",IF(AND(ABS(N$8-$J13)&gt;V!Q35,$J13&lt;86),"Discrepant","")))</f>
        <v/>
      </c>
      <c r="O13" s="63" t="str">
        <f>IF(ISBLANK($J13),"",IF(AND($J13&lt;86,O$8&lt;86),"Consistent",IF(AND(ABS(O$8-$J13)&gt;V!R35,$J13&lt;86),"Discrepant","")))</f>
        <v/>
      </c>
      <c r="P13" s="63" t="str">
        <f>IF(ISBLANK($J13),"",IF(AND($J13&lt;86,P$8&lt;86),"Consistent",IF(AND(ABS(P$8-$J13)&gt;V!S35,$J13&lt;86),"Discrepant","")))</f>
        <v/>
      </c>
      <c r="Q13" s="63" t="str">
        <f>IF(ISBLANK($J13),"",IF(AND($J13&lt;86,Q$8&lt;86),"Consistent",IF(AND(ABS(Q$8-$J13)&gt;V!T35,$J13&lt;86),"Discrepant","")))</f>
        <v/>
      </c>
      <c r="R13" s="35" t="str">
        <f t="shared" si="3"/>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81"/>
      <c r="BC13" s="82"/>
      <c r="BD13" s="82"/>
      <c r="BE13" s="82"/>
      <c r="BF13" s="82"/>
      <c r="BG13" s="82"/>
      <c r="BH13" s="83"/>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6" customHeight="1" x14ac:dyDescent="0.35">
      <c r="B14" s="5"/>
      <c r="C14" s="205"/>
      <c r="D14" s="205"/>
      <c r="E14" s="205"/>
      <c r="F14" s="205"/>
      <c r="G14" s="205"/>
      <c r="H14" s="206"/>
      <c r="I14" s="4"/>
      <c r="J14" s="46"/>
      <c r="K14" s="67" t="str">
        <f>V!C36</f>
        <v>OF</v>
      </c>
      <c r="L14" s="240" t="str">
        <f>V!B36</f>
        <v>Orthographic Fluency</v>
      </c>
      <c r="M14" s="241"/>
      <c r="N14" s="63" t="str">
        <f>IF(ISBLANK($J14),"",IF(AND($J14&lt;86,N$8&lt;86),"Consistent",IF(AND(ABS(N$8-$J14)&gt;V!Q36,$J14&lt;86),"Discrepant","")))</f>
        <v/>
      </c>
      <c r="O14" s="63" t="str">
        <f>IF(ISBLANK($J14),"",IF(AND($J14&lt;86,O$8&lt;86),"Consistent",IF(AND(ABS(O$8-$J14)&gt;V!R36,$J14&lt;86),"Discrepant","")))</f>
        <v/>
      </c>
      <c r="P14" s="63" t="str">
        <f>IF(ISBLANK($J14),"",IF(AND($J14&lt;86,P$8&lt;86),"Consistent",IF(AND(ABS(P$8-$J14)&gt;V!S36,$J14&lt;86),"Discrepant","")))</f>
        <v/>
      </c>
      <c r="Q14" s="63" t="str">
        <f>IF(ISBLANK($J14),"",IF(AND($J14&lt;86,Q$8&lt;86),"Consistent",IF(AND(ABS(Q$8-$J14)&gt;V!T36,$J14&lt;86),"Discrepant","")))</f>
        <v/>
      </c>
      <c r="R14" s="35" t="str">
        <f t="shared" si="3"/>
        <v/>
      </c>
      <c r="X14" s="3"/>
      <c r="Z14" s="36" t="str">
        <f>IF(G10="Strength","Strength","")</f>
        <v/>
      </c>
      <c r="AC14" s="36" t="str">
        <f>IF(OR(G10="Strength",D10&gt;89),C10,"")</f>
        <v/>
      </c>
      <c r="AD14" s="37" t="str">
        <f>IF(OR(G10="Strength",D10&gt;89),D10,"")</f>
        <v/>
      </c>
      <c r="AH14" s="1"/>
      <c r="AI14" s="1"/>
      <c r="AT14" s="1"/>
      <c r="AU14" s="1"/>
      <c r="AV14" s="1"/>
      <c r="AW14" s="1"/>
      <c r="AX14" s="1"/>
      <c r="AY14" s="1"/>
      <c r="AZ14" s="1"/>
      <c r="BA14" s="1"/>
      <c r="BB14" s="81" t="s">
        <v>61</v>
      </c>
      <c r="BC14" s="82"/>
      <c r="BD14" s="82"/>
      <c r="BE14" s="82"/>
      <c r="BF14" s="82" t="s">
        <v>62</v>
      </c>
      <c r="BG14" s="82"/>
      <c r="BH14" s="83"/>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6" customHeight="1" x14ac:dyDescent="0.35">
      <c r="B15" s="5"/>
      <c r="C15" s="205" t="s">
        <v>50</v>
      </c>
      <c r="D15" s="205"/>
      <c r="E15" s="205"/>
      <c r="F15" s="205"/>
      <c r="G15" s="205"/>
      <c r="H15" s="206"/>
      <c r="I15" s="4"/>
      <c r="J15" s="46"/>
      <c r="K15" s="67" t="str">
        <f>V!C37</f>
        <v>DF</v>
      </c>
      <c r="L15" s="268" t="str">
        <f>V!B37</f>
        <v>Decoding Fluency</v>
      </c>
      <c r="M15" s="269"/>
      <c r="N15" s="63" t="str">
        <f>IF(ISBLANK($J15),"",IF(AND($J15&lt;86,N$8&lt;86),"Consistent",IF(AND(ABS(N$8-$J15)&gt;V!Q37,$J15&lt;86),"Discrepant","")))</f>
        <v/>
      </c>
      <c r="O15" s="63" t="str">
        <f>IF(ISBLANK($J15),"",IF(AND($J15&lt;86,O$8&lt;86),"Consistent",IF(AND(ABS(O$8-$J15)&gt;V!R37,$J15&lt;86),"Discrepant","")))</f>
        <v/>
      </c>
      <c r="P15" s="63" t="str">
        <f>IF(ISBLANK($J15),"",IF(AND($J15&lt;86,P$8&lt;86),"Consistent",IF(AND(ABS(P$8-$J15)&gt;V!S37,$J15&lt;86),"Discrepant","")))</f>
        <v/>
      </c>
      <c r="Q15" s="63" t="str">
        <f>IF(ISBLANK($J15),"",IF(AND($J15&lt;86,Q$8&lt;86),"Consistent",IF(AND(ABS(Q$8-$J15)&gt;V!T37,$J15&lt;86),"Discrepant","")))</f>
        <v/>
      </c>
      <c r="R15" s="35" t="str">
        <f t="shared" si="3"/>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81" t="s">
        <v>59</v>
      </c>
      <c r="BC15" s="82">
        <v>0.05</v>
      </c>
      <c r="BD15" s="82"/>
      <c r="BE15" s="82"/>
      <c r="BF15" s="82" t="s">
        <v>59</v>
      </c>
      <c r="BG15" s="82">
        <v>0.05</v>
      </c>
      <c r="BH15" s="83"/>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6" customHeight="1" x14ac:dyDescent="0.35">
      <c r="B16" s="5"/>
      <c r="C16" s="205"/>
      <c r="D16" s="205"/>
      <c r="E16" s="205"/>
      <c r="F16" s="205"/>
      <c r="G16" s="205"/>
      <c r="H16" s="206"/>
      <c r="I16" s="4"/>
      <c r="J16" s="46"/>
      <c r="K16" s="67" t="str">
        <f>V!C38</f>
        <v>ORF</v>
      </c>
      <c r="L16" s="240" t="str">
        <f>V!B38</f>
        <v>Oral Reading Fluency</v>
      </c>
      <c r="M16" s="241"/>
      <c r="N16" s="63" t="str">
        <f>IF(ISBLANK($J16),"",IF(AND($J16&lt;86,N$8&lt;86),"Consistent",IF(AND(ABS(N$8-$J16)&gt;V!Q38,$J16&lt;86),"Discrepant","")))</f>
        <v/>
      </c>
      <c r="O16" s="63" t="str">
        <f>IF(ISBLANK($J16),"",IF(AND($J16&lt;86,O$8&lt;86),"Consistent",IF(AND(ABS(O$8-$J16)&gt;V!R38,$J16&lt;86),"Discrepant","")))</f>
        <v/>
      </c>
      <c r="P16" s="63" t="str">
        <f>IF(ISBLANK($J16),"",IF(AND($J16&lt;86,P$8&lt;86),"Consistent",IF(AND(ABS(P$8-$J16)&gt;V!S38,$J16&lt;86),"Discrepant","")))</f>
        <v/>
      </c>
      <c r="Q16" s="63" t="str">
        <f>IF(ISBLANK($J16),"",IF(AND($J16&lt;86,Q$8&lt;86),"Consistent",IF(AND(ABS(Q$8-$J16)&gt;V!T38,$J16&lt;86),"Discrepant","")))</f>
        <v/>
      </c>
      <c r="R16" s="35" t="str">
        <f t="shared" si="3"/>
        <v/>
      </c>
      <c r="AA16" s="41"/>
      <c r="AG16" s="1"/>
      <c r="AH16" s="1"/>
      <c r="AI16" s="1"/>
      <c r="AT16" s="1"/>
      <c r="AU16" s="1"/>
      <c r="AV16" s="1"/>
      <c r="AW16" s="1"/>
      <c r="AX16" s="1"/>
      <c r="AY16" s="1"/>
      <c r="AZ16" s="1"/>
      <c r="BA16" s="1"/>
      <c r="BB16" s="81" t="s">
        <v>43</v>
      </c>
      <c r="BC16" s="82">
        <v>9.5</v>
      </c>
      <c r="BD16" s="82"/>
      <c r="BE16" s="82"/>
      <c r="BF16" s="82" t="s">
        <v>43</v>
      </c>
      <c r="BG16" s="82">
        <v>11.2</v>
      </c>
      <c r="BH16" s="83"/>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6" customHeight="1" x14ac:dyDescent="0.35">
      <c r="B17" s="5"/>
      <c r="C17" s="205" t="s">
        <v>76</v>
      </c>
      <c r="D17" s="205"/>
      <c r="E17" s="205"/>
      <c r="F17" s="205"/>
      <c r="G17" s="205"/>
      <c r="H17" s="206"/>
      <c r="I17" s="4"/>
      <c r="J17" s="46"/>
      <c r="K17" s="67" t="str">
        <f>V!C39</f>
        <v>SPL</v>
      </c>
      <c r="L17" s="268" t="str">
        <f>V!B39</f>
        <v>Spelling</v>
      </c>
      <c r="M17" s="269"/>
      <c r="N17" s="63" t="str">
        <f>IF(ISBLANK($J17),"",IF(AND($J17&lt;86,N$8&lt;86),"Consistent",IF(AND(ABS(N$8-$J17)&gt;V!Q39,$J17&lt;86),"Discrepant","")))</f>
        <v/>
      </c>
      <c r="O17" s="63" t="str">
        <f>IF(ISBLANK($J17),"",IF(AND($J17&lt;86,O$8&lt;86),"Consistent",IF(AND(ABS(O$8-$J17)&gt;V!R39,$J17&lt;86),"Discrepant","")))</f>
        <v/>
      </c>
      <c r="P17" s="63" t="str">
        <f>IF(ISBLANK($J17),"",IF(AND($J17&lt;86,P$8&lt;86),"Consistent",IF(AND(ABS(P$8-$J17)&gt;V!S39,$J17&lt;86),"Discrepant","")))</f>
        <v/>
      </c>
      <c r="Q17" s="63" t="str">
        <f>IF(ISBLANK($J17),"",IF(AND($J17&lt;86,Q$8&lt;86),"Consistent",IF(AND(ABS(Q$8-$J17)&gt;V!T39,$J17&lt;86),"Discrepant","")))</f>
        <v/>
      </c>
      <c r="R17" s="35" t="str">
        <f t="shared" si="3"/>
        <v/>
      </c>
      <c r="AA17" s="41"/>
      <c r="AG17" s="1"/>
      <c r="AH17" s="1"/>
      <c r="AI17" s="1"/>
      <c r="AT17" s="1"/>
      <c r="AU17" s="1"/>
      <c r="AV17" s="1"/>
      <c r="AW17" s="1"/>
      <c r="AX17" s="1"/>
      <c r="AY17" s="1"/>
      <c r="AZ17" s="1"/>
      <c r="BA17" s="1"/>
      <c r="BB17" s="81" t="s">
        <v>44</v>
      </c>
      <c r="BC17" s="82">
        <v>9.3000000000000007</v>
      </c>
      <c r="BD17" s="82"/>
      <c r="BE17" s="82"/>
      <c r="BF17" s="82" t="s">
        <v>44</v>
      </c>
      <c r="BG17" s="82">
        <v>10.1</v>
      </c>
      <c r="BH17" s="83"/>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6" customHeight="1" thickBot="1" x14ac:dyDescent="0.5">
      <c r="B18" s="42"/>
      <c r="C18" s="222"/>
      <c r="D18" s="222"/>
      <c r="E18" s="222"/>
      <c r="F18" s="222"/>
      <c r="G18" s="222"/>
      <c r="H18" s="223"/>
      <c r="I18" s="4"/>
      <c r="J18" s="46"/>
      <c r="K18" s="67" t="str">
        <f>V!C40</f>
        <v>SC</v>
      </c>
      <c r="L18" s="240" t="str">
        <f>V!B40</f>
        <v>Sentence Composition</v>
      </c>
      <c r="M18" s="241"/>
      <c r="N18" s="63" t="str">
        <f>IF(ISBLANK($J18),"",IF(AND($J18&lt;86,N$8&lt;86),"Consistent",IF(AND(ABS(N$8-$J18)&gt;V!Q40,$J18&lt;86),"Discrepant","")))</f>
        <v/>
      </c>
      <c r="O18" s="63" t="str">
        <f>IF(ISBLANK($J18),"",IF(AND($J18&lt;86,O$8&lt;86),"Consistent",IF(AND(ABS(O$8-$J18)&gt;V!R40,$J18&lt;86),"Discrepant","")))</f>
        <v/>
      </c>
      <c r="P18" s="63" t="str">
        <f>IF(ISBLANK($J18),"",IF(AND($J18&lt;86,P$8&lt;86),"Consistent",IF(AND(ABS(P$8-$J18)&gt;V!S40,$J18&lt;86),"Discrepant","")))</f>
        <v/>
      </c>
      <c r="Q18" s="63" t="str">
        <f>IF(ISBLANK($J18),"",IF(AND($J18&lt;86,Q$8&lt;86),"Consistent",IF(AND(ABS(Q$8-$J18)&gt;V!T40,$J18&lt;86),"Discrepant","")))</f>
        <v/>
      </c>
      <c r="R18" s="35" t="str">
        <f t="shared" si="3"/>
        <v/>
      </c>
      <c r="Y18" s="39" t="str">
        <f t="shared" ref="Y18:Y32" si="4">IF(AND(J11&gt;33,Z18&lt;86),K11,"")</f>
        <v/>
      </c>
      <c r="Z18" s="40" t="str">
        <f t="shared" ref="Z18:Z32" si="5">IF(ISBLANK(J11),"",IF(J11&gt;85,"",IF(OR(R11=1,R11=2,R11=3,R11=4,R11=5,J11&lt;85),J11,"")))</f>
        <v/>
      </c>
      <c r="AG18" s="1"/>
      <c r="AH18" s="1"/>
      <c r="AI18" s="1"/>
      <c r="AT18" s="1"/>
      <c r="AU18" s="1"/>
      <c r="AV18" s="1"/>
      <c r="AW18" s="1"/>
      <c r="AX18" s="1"/>
      <c r="AY18" s="1"/>
      <c r="AZ18" s="1"/>
      <c r="BA18" s="1"/>
      <c r="BB18" s="81" t="s">
        <v>45</v>
      </c>
      <c r="BC18" s="82">
        <v>8</v>
      </c>
      <c r="BD18" s="82"/>
      <c r="BE18" s="82"/>
      <c r="BF18" s="82" t="s">
        <v>45</v>
      </c>
      <c r="BG18" s="82">
        <v>9</v>
      </c>
      <c r="BH18" s="83"/>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6" customHeight="1" x14ac:dyDescent="0.45">
      <c r="B19" s="4"/>
      <c r="I19" s="4"/>
      <c r="J19" s="46"/>
      <c r="K19" s="67" t="str">
        <f>V!C41</f>
        <v>SB</v>
      </c>
      <c r="L19" s="268" t="str">
        <f>V!B41</f>
        <v>Sentence Building</v>
      </c>
      <c r="M19" s="269"/>
      <c r="N19" s="63" t="str">
        <f>IF(ISBLANK($J19),"",IF(AND($J19&lt;86,N$8&lt;86),"Consistent",IF(AND(ABS(N$8-$J19)&gt;V!Q41,$J19&lt;86),"Discrepant","")))</f>
        <v/>
      </c>
      <c r="O19" s="63" t="str">
        <f>IF(ISBLANK($J19),"",IF(AND($J19&lt;86,O$8&lt;86),"Consistent",IF(AND(ABS(O$8-$J19)&gt;V!R41,$J19&lt;86),"Discrepant","")))</f>
        <v/>
      </c>
      <c r="P19" s="63" t="str">
        <f>IF(ISBLANK($J19),"",IF(AND($J19&lt;86,P$8&lt;86),"Consistent",IF(AND(ABS(P$8-$J19)&gt;V!S41,$J19&lt;86),"Discrepant","")))</f>
        <v/>
      </c>
      <c r="Q19" s="63" t="str">
        <f>IF(ISBLANK($J19),"",IF(AND($J19&lt;86,Q$8&lt;86),"Consistent",IF(AND(ABS(Q$8-$J19)&gt;V!T41,$J19&lt;86),"Discrepant","")))</f>
        <v/>
      </c>
      <c r="R19" s="35" t="str">
        <f t="shared" si="3"/>
        <v/>
      </c>
      <c r="S19" s="84"/>
      <c r="Y19" s="39" t="str">
        <f t="shared" si="4"/>
        <v/>
      </c>
      <c r="Z19" s="40" t="str">
        <f t="shared" si="5"/>
        <v/>
      </c>
      <c r="AA19" s="41"/>
      <c r="AH19" s="1"/>
      <c r="AI19" s="1"/>
      <c r="AT19" s="1"/>
      <c r="AU19" s="1"/>
      <c r="AV19" s="1"/>
      <c r="AW19" s="1"/>
      <c r="AX19" s="1"/>
      <c r="AY19" s="1"/>
      <c r="AZ19" s="1"/>
      <c r="BA19" s="1"/>
      <c r="BB19" s="81" t="s">
        <v>46</v>
      </c>
      <c r="BC19" s="82">
        <v>9.4</v>
      </c>
      <c r="BD19" s="82"/>
      <c r="BE19" s="82"/>
      <c r="BF19" s="82" t="s">
        <v>46</v>
      </c>
      <c r="BG19" s="82">
        <v>10.7</v>
      </c>
      <c r="BH19" s="83"/>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6" customHeight="1" x14ac:dyDescent="0.35">
      <c r="B20" s="4"/>
      <c r="I20" s="4"/>
      <c r="J20" s="46"/>
      <c r="K20" s="67" t="str">
        <f>V!C42</f>
        <v>SC</v>
      </c>
      <c r="L20" s="240" t="str">
        <f>V!B42</f>
        <v>Sentence Combining</v>
      </c>
      <c r="M20" s="241"/>
      <c r="N20" s="63" t="str">
        <f>IF(ISBLANK($J20),"",IF(AND($J20&lt;86,N$8&lt;86),"Consistent",IF(AND(ABS(N$8-$J20)&gt;V!Q42,$J20&lt;86),"Discrepant","")))</f>
        <v/>
      </c>
      <c r="O20" s="63" t="str">
        <f>IF(ISBLANK($J20),"",IF(AND($J20&lt;86,O$8&lt;86),"Consistent",IF(AND(ABS(O$8-$J20)&gt;V!R42,$J20&lt;86),"Discrepant","")))</f>
        <v/>
      </c>
      <c r="P20" s="63" t="str">
        <f>IF(ISBLANK($J20),"",IF(AND($J20&lt;86,P$8&lt;86),"Consistent",IF(AND(ABS(P$8-$J20)&gt;V!S42,$J20&lt;86),"Discrepant","")))</f>
        <v/>
      </c>
      <c r="Q20" s="63" t="str">
        <f>IF(ISBLANK($J20),"",IF(AND($J20&lt;86,Q$8&lt;86),"Consistent",IF(AND(ABS(Q$8-$J20)&gt;V!T42,$J20&lt;86),"Discrepant","")))</f>
        <v/>
      </c>
      <c r="R20" s="35" t="str">
        <f t="shared" si="3"/>
        <v/>
      </c>
      <c r="Y20" s="39" t="str">
        <f t="shared" si="4"/>
        <v/>
      </c>
      <c r="Z20" s="40" t="str">
        <f t="shared" si="5"/>
        <v/>
      </c>
      <c r="AA20" s="41"/>
      <c r="AE20" s="4"/>
      <c r="AH20" s="1"/>
      <c r="AI20" s="1"/>
      <c r="AT20" s="1"/>
      <c r="AU20" s="1"/>
      <c r="AV20" s="1"/>
      <c r="AW20" s="1"/>
      <c r="AX20" s="1"/>
      <c r="AY20" s="1"/>
      <c r="AZ20" s="1"/>
      <c r="BA20" s="1"/>
      <c r="BB20" s="81" t="s">
        <v>60</v>
      </c>
      <c r="BC20" s="82"/>
      <c r="BD20" s="82"/>
      <c r="BE20" s="82"/>
      <c r="BF20" s="82" t="s">
        <v>60</v>
      </c>
      <c r="BG20" s="82"/>
      <c r="BH20" s="83"/>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6" customHeight="1" x14ac:dyDescent="0.35">
      <c r="J21" s="46"/>
      <c r="K21" s="67" t="str">
        <f>V!C43</f>
        <v>EC</v>
      </c>
      <c r="L21" s="268" t="str">
        <f>V!B43</f>
        <v>Essay Composition</v>
      </c>
      <c r="M21" s="269"/>
      <c r="N21" s="63" t="str">
        <f>IF(ISBLANK($J21),"",IF(AND($J21&lt;86,N$8&lt;86),"Consistent",IF(AND(ABS(N$8-$J21)&gt;V!Q43,$J21&lt;86),"Discrepant","")))</f>
        <v/>
      </c>
      <c r="O21" s="63" t="str">
        <f>IF(ISBLANK($J21),"",IF(AND($J21&lt;86,O$8&lt;86),"Consistent",IF(AND(ABS(O$8-$J21)&gt;V!R43,$J21&lt;86),"Discrepant","")))</f>
        <v/>
      </c>
      <c r="P21" s="63" t="str">
        <f>IF(ISBLANK($J21),"",IF(AND($J21&lt;86,P$8&lt;86),"Consistent",IF(AND(ABS(P$8-$J21)&gt;V!S43,$J21&lt;86),"Discrepant","")))</f>
        <v/>
      </c>
      <c r="Q21" s="63" t="str">
        <f>IF(ISBLANK($J21),"",IF(AND($J21&lt;86,Q$8&lt;86),"Consistent",IF(AND(ABS(Q$8-$J21)&gt;V!T43,$J21&lt;86),"Discrepant","")))</f>
        <v/>
      </c>
      <c r="R21" s="35" t="str">
        <f t="shared" si="3"/>
        <v/>
      </c>
      <c r="T21" s="2"/>
      <c r="U21" s="2"/>
      <c r="V21" s="2"/>
      <c r="W21" s="2"/>
      <c r="X21" s="2"/>
      <c r="Y21" s="39" t="str">
        <f t="shared" si="4"/>
        <v/>
      </c>
      <c r="Z21" s="40" t="str">
        <f t="shared" si="5"/>
        <v/>
      </c>
      <c r="AA21" s="41"/>
      <c r="AB21" s="53"/>
      <c r="AC21" s="54"/>
      <c r="AD21" s="38"/>
      <c r="AF21" s="2"/>
      <c r="AG21" s="2"/>
      <c r="AH21" s="1"/>
      <c r="AI21" s="1"/>
      <c r="AT21" s="1"/>
      <c r="AU21" s="1"/>
      <c r="AV21" s="1"/>
      <c r="AW21" s="1"/>
      <c r="AX21" s="1"/>
      <c r="AY21" s="1"/>
      <c r="AZ21" s="1"/>
      <c r="BA21" s="1"/>
      <c r="BB21" s="81" t="s">
        <v>43</v>
      </c>
      <c r="BC21" s="82">
        <v>9.3000000000000007</v>
      </c>
      <c r="BD21" s="82"/>
      <c r="BE21" s="82"/>
      <c r="BF21" s="82" t="s">
        <v>43</v>
      </c>
      <c r="BG21" s="82">
        <v>10.199999999999999</v>
      </c>
      <c r="BH21" s="83"/>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6" customHeight="1" x14ac:dyDescent="0.35">
      <c r="J22" s="46"/>
      <c r="K22" s="67" t="str">
        <f>V!C44</f>
        <v>AWF</v>
      </c>
      <c r="L22" s="240" t="str">
        <f>V!B44</f>
        <v>Alphabet Writing Fluency</v>
      </c>
      <c r="M22" s="241"/>
      <c r="N22" s="63" t="str">
        <f>IF(ISBLANK($J22),"",IF(AND($J22&lt;86,N$8&lt;86),"Consistent",IF(AND(ABS(N$8-$J22)&gt;V!Q44,$J22&lt;86),"Discrepant","")))</f>
        <v/>
      </c>
      <c r="O22" s="63" t="str">
        <f>IF(ISBLANK($J22),"",IF(AND($J22&lt;86,O$8&lt;86),"Consistent",IF(AND(ABS(O$8-$J22)&gt;V!R44,$J22&lt;86),"Discrepant","")))</f>
        <v/>
      </c>
      <c r="P22" s="63" t="str">
        <f>IF(ISBLANK($J22),"",IF(AND($J22&lt;86,P$8&lt;86),"Consistent",IF(AND(ABS(P$8-$J22)&gt;V!S44,$J22&lt;86),"Discrepant","")))</f>
        <v/>
      </c>
      <c r="Q22" s="63" t="str">
        <f>IF(ISBLANK($J22),"",IF(AND($J22&lt;86,Q$8&lt;86),"Consistent",IF(AND(ABS(Q$8-$J22)&gt;V!T44,$J22&lt;86),"Discrepant","")))</f>
        <v/>
      </c>
      <c r="R22" s="35" t="str">
        <f t="shared" si="3"/>
        <v/>
      </c>
      <c r="U22" s="2"/>
      <c r="V22" s="2"/>
      <c r="W22" s="2"/>
      <c r="Y22" s="39" t="str">
        <f t="shared" si="4"/>
        <v/>
      </c>
      <c r="Z22" s="40" t="str">
        <f t="shared" si="5"/>
        <v/>
      </c>
      <c r="AA22" s="41"/>
      <c r="AF22" s="2"/>
      <c r="AG22" s="2"/>
      <c r="AH22" s="1"/>
      <c r="AI22" s="1"/>
      <c r="AT22" s="1"/>
      <c r="AU22" s="1"/>
      <c r="AV22" s="1"/>
      <c r="AW22" s="1"/>
      <c r="AX22" s="1"/>
      <c r="AY22" s="1"/>
      <c r="AZ22" s="1"/>
      <c r="BA22" s="1"/>
      <c r="BB22" s="81" t="s">
        <v>44</v>
      </c>
      <c r="BC22" s="82">
        <v>8.3000000000000007</v>
      </c>
      <c r="BD22" s="82"/>
      <c r="BE22" s="82"/>
      <c r="BF22" s="82" t="s">
        <v>44</v>
      </c>
      <c r="BG22" s="82">
        <v>9.1</v>
      </c>
      <c r="BH22" s="83"/>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6" customHeight="1" x14ac:dyDescent="0.35">
      <c r="J23" s="46"/>
      <c r="K23" s="67" t="str">
        <f>V!C45</f>
        <v>SWF</v>
      </c>
      <c r="L23" s="240" t="str">
        <f>V!B45</f>
        <v>Sentence Writing Fluency</v>
      </c>
      <c r="M23" s="241"/>
      <c r="N23" s="63" t="str">
        <f>IF(ISBLANK($J23),"",IF(AND($J23&lt;86,N$8&lt;86),"Consistent",IF(AND(ABS(N$8-$J23)&gt;V!Q45,$J23&lt;86),"Discrepant","")))</f>
        <v/>
      </c>
      <c r="O23" s="63" t="str">
        <f>IF(ISBLANK($J23),"",IF(AND($J23&lt;86,O$8&lt;86),"Consistent",IF(AND(ABS(O$8-$J23)&gt;V!R45,$J23&lt;86),"Discrepant","")))</f>
        <v/>
      </c>
      <c r="P23" s="63" t="str">
        <f>IF(ISBLANK($J23),"",IF(AND($J23&lt;86,P$8&lt;86),"Consistent",IF(AND(ABS(P$8-$J23)&gt;V!S45,$J23&lt;86),"Discrepant","")))</f>
        <v/>
      </c>
      <c r="Q23" s="63" t="str">
        <f>IF(ISBLANK($J23),"",IF(AND($J23&lt;86,Q$8&lt;86),"Consistent",IF(AND(ABS(Q$8-$J23)&gt;V!T45,$J23&lt;86),"Discrepant","")))</f>
        <v/>
      </c>
      <c r="R23" s="35" t="str">
        <f t="shared" si="3"/>
        <v/>
      </c>
      <c r="U23" s="2"/>
      <c r="V23" s="2"/>
      <c r="W23" s="2"/>
      <c r="Y23" s="39" t="str">
        <f t="shared" si="4"/>
        <v/>
      </c>
      <c r="Z23" s="40" t="str">
        <f t="shared" si="5"/>
        <v/>
      </c>
      <c r="AA23" s="41"/>
      <c r="AB23" s="53"/>
      <c r="AF23" s="2"/>
      <c r="AG23" s="2"/>
      <c r="AH23" s="1"/>
      <c r="AI23" s="1"/>
      <c r="AT23" s="1"/>
      <c r="AU23" s="1"/>
      <c r="AV23" s="1"/>
      <c r="AW23" s="1"/>
      <c r="AX23" s="1"/>
      <c r="AY23" s="1"/>
      <c r="AZ23" s="1"/>
      <c r="BA23" s="1"/>
      <c r="BB23" s="81" t="s">
        <v>45</v>
      </c>
      <c r="BC23" s="82">
        <v>9.5</v>
      </c>
      <c r="BD23" s="82"/>
      <c r="BE23" s="82"/>
      <c r="BF23" s="82" t="s">
        <v>45</v>
      </c>
      <c r="BG23" s="82">
        <v>10.9</v>
      </c>
      <c r="BH23" s="83"/>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6" customHeight="1" x14ac:dyDescent="0.35">
      <c r="J24" s="46"/>
      <c r="K24" s="67" t="str">
        <f>V!C46</f>
        <v>MPS</v>
      </c>
      <c r="L24" s="268" t="str">
        <f>V!B46</f>
        <v>Math Problem Solving</v>
      </c>
      <c r="M24" s="269"/>
      <c r="N24" s="63" t="str">
        <f>IF(ISBLANK($J24),"",IF(AND($J24&lt;86,N$8&lt;86),"Consistent",IF(AND(ABS(N$8-$J24)&gt;V!Q46,$J24&lt;86),"Discrepant","")))</f>
        <v/>
      </c>
      <c r="O24" s="63" t="str">
        <f>IF(ISBLANK($J24),"",IF(AND($J24&lt;86,O$8&lt;86),"Consistent",IF(AND(ABS(O$8-$J24)&gt;V!R46,$J24&lt;86),"Discrepant","")))</f>
        <v/>
      </c>
      <c r="P24" s="63" t="str">
        <f>IF(ISBLANK($J24),"",IF(AND($J24&lt;86,P$8&lt;86),"Consistent",IF(AND(ABS(P$8-$J24)&gt;V!S46,$J24&lt;86),"Discrepant","")))</f>
        <v/>
      </c>
      <c r="Q24" s="63" t="str">
        <f>IF(ISBLANK($J24),"",IF(AND($J24&lt;86,Q$8&lt;86),"Consistent",IF(AND(ABS(Q$8-$J24)&gt;V!T46,$J24&lt;86),"Discrepant","")))</f>
        <v/>
      </c>
      <c r="R24" s="35" t="str">
        <f t="shared" si="3"/>
        <v/>
      </c>
      <c r="U24" s="2"/>
      <c r="V24" s="2"/>
      <c r="W24" s="2"/>
      <c r="Y24" s="39" t="str">
        <f t="shared" si="4"/>
        <v/>
      </c>
      <c r="Z24" s="40" t="str">
        <f t="shared" si="5"/>
        <v/>
      </c>
      <c r="AA24" s="41"/>
      <c r="AB24" s="53"/>
      <c r="AD24" s="3"/>
      <c r="AE24" s="36" t="str">
        <f>IF(H11="Weakness",C11,"")</f>
        <v/>
      </c>
      <c r="AF24" s="36" t="str">
        <f>IF(H11="Weakness",D11,"")</f>
        <v/>
      </c>
      <c r="AG24" s="2"/>
      <c r="AH24" s="1"/>
      <c r="AI24" s="1"/>
      <c r="AT24" s="1"/>
      <c r="AU24" s="1"/>
      <c r="AV24" s="1"/>
      <c r="AW24" s="1"/>
      <c r="AX24" s="1"/>
      <c r="AY24" s="1"/>
      <c r="AZ24" s="1"/>
      <c r="BA24" s="1"/>
      <c r="BB24" s="81" t="s">
        <v>46</v>
      </c>
      <c r="BC24" s="82">
        <v>9.1</v>
      </c>
      <c r="BD24" s="82"/>
      <c r="BE24" s="82"/>
      <c r="BF24" s="82" t="s">
        <v>46</v>
      </c>
      <c r="BG24" s="82">
        <v>10.4</v>
      </c>
      <c r="BH24" s="83"/>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6" customHeight="1" x14ac:dyDescent="0.35">
      <c r="J25" s="46"/>
      <c r="K25" s="67" t="str">
        <f>V!C47</f>
        <v>NO</v>
      </c>
      <c r="L25" s="240" t="str">
        <f>V!B47</f>
        <v>Numberical Operations</v>
      </c>
      <c r="M25" s="241"/>
      <c r="N25" s="63" t="str">
        <f>IF(ISBLANK($J25),"",IF(AND($J25&lt;86,N$8&lt;86),"Consistent",IF(AND(ABS(N$8-$J25)&gt;V!Q47,$J25&lt;86),"Discrepant","")))</f>
        <v/>
      </c>
      <c r="O25" s="63" t="str">
        <f>IF(ISBLANK($J25),"",IF(AND($J25&lt;86,O$8&lt;86),"Consistent",IF(AND(ABS(O$8-$J25)&gt;V!R47,$J25&lt;86),"Discrepant","")))</f>
        <v/>
      </c>
      <c r="P25" s="63" t="str">
        <f>IF(ISBLANK($J25),"",IF(AND($J25&lt;86,P$8&lt;86),"Consistent",IF(AND(ABS(P$8-$J25)&gt;V!S47,$J25&lt;86),"Discrepant","")))</f>
        <v/>
      </c>
      <c r="Q25" s="63" t="str">
        <f>IF(ISBLANK($J25),"",IF(AND($J25&lt;86,Q$8&lt;86),"Consistent",IF(AND(ABS(Q$8-$J25)&gt;V!T47,$J25&lt;86),"Discrepant","")))</f>
        <v/>
      </c>
      <c r="R25" s="35" t="str">
        <f t="shared" si="3"/>
        <v/>
      </c>
      <c r="U25" s="2"/>
      <c r="V25" s="39" t="str">
        <f t="shared" ref="V25:V32" si="6">IF(AND(J26&gt;33,W25&lt;86),K26,"")</f>
        <v/>
      </c>
      <c r="W25" s="40" t="str">
        <f t="shared" ref="W25:W32" si="7">IF(ISBLANK(J26),"",IF(J26&gt;85,"",IF(OR(R26=1,R26=2,R26=3,R26=4,R26=5,J26&lt;85),J26,"")))</f>
        <v/>
      </c>
      <c r="Y25" s="39" t="str">
        <f t="shared" si="4"/>
        <v/>
      </c>
      <c r="Z25" s="40" t="str">
        <f t="shared" si="5"/>
        <v/>
      </c>
      <c r="AA25" s="41"/>
      <c r="AB25" s="53"/>
      <c r="AD25" s="3"/>
      <c r="AE25" s="36"/>
      <c r="AF25" s="58"/>
      <c r="AG25" s="2"/>
      <c r="AH25" s="1"/>
      <c r="AI25" s="1"/>
      <c r="AT25" s="1"/>
      <c r="AU25" s="1"/>
      <c r="AV25" s="1"/>
      <c r="AW25" s="1"/>
      <c r="AX25" s="1"/>
      <c r="AY25" s="1"/>
      <c r="AZ25" s="1"/>
      <c r="BA25" s="1"/>
      <c r="BB25" s="81"/>
      <c r="BC25" s="82"/>
      <c r="BD25" s="82"/>
      <c r="BE25" s="82"/>
      <c r="BF25" s="82"/>
      <c r="BG25" s="82"/>
      <c r="BH25" s="83"/>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6" customHeight="1" x14ac:dyDescent="0.35">
      <c r="J26" s="46"/>
      <c r="K26" s="67" t="str">
        <f>V!C48</f>
        <v>MFA</v>
      </c>
      <c r="L26" s="240" t="str">
        <f>V!B48</f>
        <v>Math Fluency -Addition</v>
      </c>
      <c r="M26" s="241"/>
      <c r="N26" s="63" t="str">
        <f>IF(ISBLANK($J26),"",IF(AND($J26&lt;86,N$8&lt;86),"Consistent",IF(AND(ABS(N$8-$J26)&gt;V!Q48,$J26&lt;86),"Discrepant","")))</f>
        <v/>
      </c>
      <c r="O26" s="63" t="str">
        <f>IF(ISBLANK($J26),"",IF(AND($J26&lt;86,O$8&lt;86),"Consistent",IF(AND(ABS(O$8-$J26)&gt;V!R48,$J26&lt;86),"Discrepant","")))</f>
        <v/>
      </c>
      <c r="P26" s="63" t="str">
        <f>IF(ISBLANK($J26),"",IF(AND($J26&lt;86,P$8&lt;86),"Consistent",IF(AND(ABS(P$8-$J26)&gt;V!S48,$J26&lt;86),"Discrepant","")))</f>
        <v/>
      </c>
      <c r="Q26" s="63" t="str">
        <f>IF(ISBLANK($J26),"",IF(AND($J26&lt;86,Q$8&lt;86),"Consistent",IF(AND(ABS(Q$8-$J26)&gt;V!T48,$J26&lt;86),"Discrepant","")))</f>
        <v/>
      </c>
      <c r="R26" s="35" t="str">
        <f t="shared" si="3"/>
        <v/>
      </c>
      <c r="U26" s="2"/>
      <c r="V26" s="39" t="str">
        <f t="shared" si="6"/>
        <v/>
      </c>
      <c r="W26" s="40" t="str">
        <f t="shared" si="7"/>
        <v/>
      </c>
      <c r="Y26" s="39" t="str">
        <f t="shared" si="4"/>
        <v/>
      </c>
      <c r="Z26" s="40" t="str">
        <f t="shared" si="5"/>
        <v/>
      </c>
      <c r="AA26" s="41"/>
      <c r="AB26" s="53"/>
      <c r="AE26" s="36" t="str">
        <f>IF(H9="Weakness",C9,"")</f>
        <v/>
      </c>
      <c r="AF26" s="36" t="str">
        <f>IF(H9="Weakness",D9,"")</f>
        <v/>
      </c>
      <c r="AG26" s="2"/>
      <c r="AH26" s="1"/>
      <c r="AI26" s="1"/>
      <c r="AT26" s="1"/>
      <c r="AU26" s="1"/>
      <c r="AV26" s="1"/>
      <c r="AW26" s="1"/>
      <c r="AX26" s="1"/>
      <c r="AY26" s="1"/>
      <c r="AZ26" s="1"/>
      <c r="BA26" s="1"/>
      <c r="BB26" s="81"/>
      <c r="BC26" s="82">
        <f>(BC16+BC21)/2</f>
        <v>9.4</v>
      </c>
      <c r="BD26" s="82"/>
      <c r="BE26" s="82"/>
      <c r="BF26" s="82"/>
      <c r="BG26" s="82">
        <f>(BG16+BG21)/2</f>
        <v>10.7</v>
      </c>
      <c r="BH26" s="83"/>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6" customHeight="1" x14ac:dyDescent="0.35">
      <c r="J27" s="46"/>
      <c r="K27" s="67" t="str">
        <f>V!C49</f>
        <v>MFS</v>
      </c>
      <c r="L27" s="268" t="str">
        <f>V!B49</f>
        <v>Math Fluency -Subtraction</v>
      </c>
      <c r="M27" s="269"/>
      <c r="N27" s="63" t="str">
        <f>IF(ISBLANK($J27),"",IF(AND($J27&lt;86,N$8&lt;86),"Consistent",IF(AND(ABS(N$8-$J27)&gt;V!Q49,$J27&lt;86),"Discrepant","")))</f>
        <v/>
      </c>
      <c r="O27" s="63" t="str">
        <f>IF(ISBLANK($J27),"",IF(AND($J27&lt;86,O$8&lt;86),"Consistent",IF(AND(ABS(O$8-$J27)&gt;V!R49,$J27&lt;86),"Discrepant","")))</f>
        <v/>
      </c>
      <c r="P27" s="63" t="str">
        <f>IF(ISBLANK($J27),"",IF(AND($J27&lt;86,P$8&lt;86),"Consistent",IF(AND(ABS(P$8-$J27)&gt;V!S49,$J27&lt;86),"Discrepant","")))</f>
        <v/>
      </c>
      <c r="Q27" s="63" t="str">
        <f>IF(ISBLANK($J27),"",IF(AND($J27&lt;86,Q$8&lt;86),"Consistent",IF(AND(ABS(Q$8-$J27)&gt;V!T49,$J27&lt;86),"Discrepant","")))</f>
        <v/>
      </c>
      <c r="R27" s="35" t="str">
        <f t="shared" si="3"/>
        <v/>
      </c>
      <c r="U27" s="2"/>
      <c r="V27" s="39" t="str">
        <f t="shared" si="6"/>
        <v/>
      </c>
      <c r="W27" s="40" t="str">
        <f t="shared" si="7"/>
        <v/>
      </c>
      <c r="Y27" s="39" t="str">
        <f t="shared" si="4"/>
        <v/>
      </c>
      <c r="Z27" s="40" t="str">
        <f t="shared" si="5"/>
        <v/>
      </c>
      <c r="AA27" s="41"/>
      <c r="AD27" s="3"/>
      <c r="AE27" s="36"/>
      <c r="AF27" s="58"/>
      <c r="AH27" s="1"/>
      <c r="AI27" s="1"/>
      <c r="AT27" s="1"/>
      <c r="AU27" s="1"/>
      <c r="AV27" s="1"/>
      <c r="AW27" s="1"/>
      <c r="AX27" s="1"/>
      <c r="AY27" s="1"/>
      <c r="AZ27" s="1"/>
      <c r="BA27" s="1"/>
      <c r="BB27" s="81"/>
      <c r="BC27" s="82">
        <f t="shared" ref="BC27:BC28" si="8">(BC17+BC22)/2</f>
        <v>8.8000000000000007</v>
      </c>
      <c r="BD27" s="82"/>
      <c r="BE27" s="82"/>
      <c r="BF27" s="82"/>
      <c r="BG27" s="82">
        <f t="shared" ref="BG27:BG28" si="9">(BG17+BG22)/2</f>
        <v>9.6</v>
      </c>
      <c r="BH27" s="83"/>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6" customHeight="1" x14ac:dyDescent="0.35">
      <c r="J28" s="46"/>
      <c r="K28" s="67" t="str">
        <f>V!C50</f>
        <v>MFM</v>
      </c>
      <c r="L28" s="240" t="str">
        <f>V!B50</f>
        <v>Math Fluency -Multiplication</v>
      </c>
      <c r="M28" s="241"/>
      <c r="N28" s="63" t="str">
        <f>IF(ISBLANK($J28),"",IF(AND($J28&lt;86,N$8&lt;86),"Consistent",IF(AND(ABS(N$8-$J28)&gt;V!Q50,$J28&lt;86),"Discrepant","")))</f>
        <v/>
      </c>
      <c r="O28" s="63" t="str">
        <f>IF(ISBLANK($J28),"",IF(AND($J28&lt;86,O$8&lt;86),"Consistent",IF(AND(ABS(O$8-$J28)&gt;V!R50,$J28&lt;86),"Discrepant","")))</f>
        <v/>
      </c>
      <c r="P28" s="63" t="str">
        <f>IF(ISBLANK($J28),"",IF(AND($J28&lt;86,P$8&lt;86),"Consistent",IF(AND(ABS(P$8-$J28)&gt;V!S50,$J28&lt;86),"Discrepant","")))</f>
        <v/>
      </c>
      <c r="Q28" s="63" t="str">
        <f>IF(ISBLANK($J28),"",IF(AND($J28&lt;86,Q$8&lt;86),"Consistent",IF(AND(ABS(Q$8-$J28)&gt;V!T50,$J28&lt;86),"Discrepant","")))</f>
        <v/>
      </c>
      <c r="R28" s="35" t="str">
        <f t="shared" si="3"/>
        <v/>
      </c>
      <c r="U28" s="2"/>
      <c r="V28" s="39" t="str">
        <f t="shared" si="6"/>
        <v/>
      </c>
      <c r="W28" s="40" t="str">
        <f t="shared" si="7"/>
        <v/>
      </c>
      <c r="Y28" s="39" t="str">
        <f t="shared" si="4"/>
        <v/>
      </c>
      <c r="Z28" s="40" t="str">
        <f t="shared" si="5"/>
        <v/>
      </c>
      <c r="AA28" s="41"/>
      <c r="AB28" s="53"/>
      <c r="AE28" s="36" t="str">
        <f>IF(H8="Weakness",C8,"")</f>
        <v/>
      </c>
      <c r="AF28" s="36" t="str">
        <f>IF(H8="Weakness",D8,"")</f>
        <v/>
      </c>
      <c r="AH28" s="1"/>
      <c r="AI28" s="1"/>
      <c r="AT28" s="1"/>
      <c r="AU28" s="1"/>
      <c r="AV28" s="1"/>
      <c r="AW28" s="1"/>
      <c r="AX28" s="1"/>
      <c r="AY28" s="1"/>
      <c r="AZ28" s="1"/>
      <c r="BA28" s="1"/>
      <c r="BB28" s="81"/>
      <c r="BC28" s="82">
        <f t="shared" si="8"/>
        <v>8.75</v>
      </c>
      <c r="BD28" s="82"/>
      <c r="BE28" s="82"/>
      <c r="BF28" s="82"/>
      <c r="BG28" s="82">
        <f t="shared" si="9"/>
        <v>9.9499999999999993</v>
      </c>
      <c r="BH28" s="83"/>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6" customHeight="1" x14ac:dyDescent="0.35">
      <c r="J29" s="46"/>
      <c r="K29" s="67" t="str">
        <f>V!C51</f>
        <v>LC</v>
      </c>
      <c r="L29" s="240" t="str">
        <f>V!B51</f>
        <v>Listening Comprehension</v>
      </c>
      <c r="M29" s="241"/>
      <c r="N29" s="63" t="str">
        <f>IF(ISBLANK($J29),"",IF(AND($J29&lt;86,N$8&lt;86),"Consistent",IF(AND(ABS(N$8-$J29)&gt;V!Q51,$J29&lt;86),"Discrepant","")))</f>
        <v/>
      </c>
      <c r="O29" s="63" t="str">
        <f>IF(ISBLANK($J29),"",IF(AND($J29&lt;86,O$8&lt;86),"Consistent",IF(AND(ABS(O$8-$J29)&gt;V!R51,$J29&lt;86),"Discrepant","")))</f>
        <v/>
      </c>
      <c r="P29" s="63" t="str">
        <f>IF(ISBLANK($J29),"",IF(AND($J29&lt;86,P$8&lt;86),"Consistent",IF(AND(ABS(P$8-$J29)&gt;V!S51,$J29&lt;86),"Discrepant","")))</f>
        <v/>
      </c>
      <c r="Q29" s="63" t="str">
        <f>IF(ISBLANK($J29),"",IF(AND($J29&lt;86,Q$8&lt;86),"Consistent",IF(AND(ABS(Q$8-$J29)&gt;V!T51,$J29&lt;86),"Discrepant","")))</f>
        <v/>
      </c>
      <c r="R29" s="35" t="str">
        <f t="shared" si="3"/>
        <v/>
      </c>
      <c r="U29" s="2"/>
      <c r="V29" s="39" t="str">
        <f t="shared" si="6"/>
        <v/>
      </c>
      <c r="W29" s="40" t="str">
        <f t="shared" si="7"/>
        <v/>
      </c>
      <c r="Y29" s="39" t="str">
        <f t="shared" si="4"/>
        <v/>
      </c>
      <c r="Z29" s="40" t="str">
        <f t="shared" si="5"/>
        <v/>
      </c>
      <c r="AA29" s="41"/>
      <c r="AB29" s="53"/>
      <c r="AE29" s="36"/>
      <c r="AF29" s="58"/>
      <c r="AH29" s="1"/>
      <c r="AI29" s="1"/>
      <c r="AT29" s="1"/>
      <c r="AU29" s="1"/>
      <c r="AV29" s="1"/>
      <c r="AW29" s="1"/>
      <c r="AX29" s="1"/>
      <c r="AY29" s="1"/>
      <c r="AZ29" s="1"/>
      <c r="BA29" s="1"/>
      <c r="BB29" s="81"/>
      <c r="BC29" s="82">
        <f>(BC19+BC24)/2</f>
        <v>9.25</v>
      </c>
      <c r="BD29" s="82"/>
      <c r="BE29" s="82"/>
      <c r="BF29" s="82"/>
      <c r="BG29" s="82">
        <f>(BG19+BG24)/2</f>
        <v>10.55</v>
      </c>
      <c r="BH29" s="83"/>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6" customHeight="1" x14ac:dyDescent="0.35">
      <c r="J30" s="46"/>
      <c r="K30" s="67" t="str">
        <f>V!C52</f>
        <v>RV</v>
      </c>
      <c r="L30" s="268" t="str">
        <f>V!B52</f>
        <v>Receptive Vocabulary</v>
      </c>
      <c r="M30" s="269"/>
      <c r="N30" s="63" t="str">
        <f>IF(ISBLANK($J30),"",IF(AND($J30&lt;86,N$8&lt;86),"Consistent",IF(AND(ABS(N$8-$J30)&gt;V!Q52,$J30&lt;86),"Discrepant","")))</f>
        <v/>
      </c>
      <c r="O30" s="63" t="str">
        <f>IF(ISBLANK($J30),"",IF(AND($J30&lt;86,O$8&lt;86),"Consistent",IF(AND(ABS(O$8-$J30)&gt;V!R52,$J30&lt;86),"Discrepant","")))</f>
        <v/>
      </c>
      <c r="P30" s="63" t="str">
        <f>IF(ISBLANK($J30),"",IF(AND($J30&lt;86,P$8&lt;86),"Consistent",IF(AND(ABS(P$8-$J30)&gt;V!S52,$J30&lt;86),"Discrepant","")))</f>
        <v/>
      </c>
      <c r="Q30" s="63" t="str">
        <f>IF(ISBLANK($J30),"",IF(AND($J30&lt;86,Q$8&lt;86),"Consistent",IF(AND(ABS(Q$8-$J30)&gt;V!T52,$J30&lt;86),"Discrepant","")))</f>
        <v/>
      </c>
      <c r="R30" s="35" t="str">
        <f t="shared" si="3"/>
        <v/>
      </c>
      <c r="U30" s="2"/>
      <c r="V30" s="39" t="str">
        <f t="shared" si="6"/>
        <v/>
      </c>
      <c r="W30" s="40" t="str">
        <f t="shared" si="7"/>
        <v/>
      </c>
      <c r="Y30" s="39" t="str">
        <f t="shared" si="4"/>
        <v/>
      </c>
      <c r="Z30" s="40" t="str">
        <f t="shared" si="5"/>
        <v/>
      </c>
      <c r="AA30" s="41"/>
      <c r="AB30" s="53"/>
      <c r="AE30" s="36" t="str">
        <f>IF(H10="Weakness",C10,"")</f>
        <v/>
      </c>
      <c r="AF30" s="36" t="str">
        <f>IF(H10="Weakness",D10,"")</f>
        <v/>
      </c>
      <c r="AH30" s="1"/>
      <c r="AI30" s="1"/>
      <c r="AT30" s="1"/>
      <c r="AU30" s="1"/>
      <c r="AV30" s="1"/>
      <c r="AW30" s="1"/>
      <c r="AX30" s="1"/>
      <c r="AY30" s="1"/>
      <c r="AZ30" s="1"/>
      <c r="BA30" s="1"/>
      <c r="BB30" s="85"/>
      <c r="BC30" s="86"/>
      <c r="BD30" s="86"/>
      <c r="BE30" s="86"/>
      <c r="BF30" s="86"/>
      <c r="BG30" s="86"/>
      <c r="BH30" s="87"/>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6" customHeight="1" x14ac:dyDescent="0.35">
      <c r="J31" s="46"/>
      <c r="K31" s="67" t="str">
        <f>V!C53</f>
        <v>ODC</v>
      </c>
      <c r="L31" s="240" t="str">
        <f>V!B53</f>
        <v>Oral Discourse Comprehension</v>
      </c>
      <c r="M31" s="241"/>
      <c r="N31" s="63" t="str">
        <f>IF(ISBLANK($J31),"",IF(AND($J31&lt;86,N$8&lt;86),"Consistent",IF(AND(ABS(N$8-$J31)&gt;V!Q53,$J31&lt;86),"Discrepant","")))</f>
        <v/>
      </c>
      <c r="O31" s="63" t="str">
        <f>IF(ISBLANK($J31),"",IF(AND($J31&lt;86,O$8&lt;86),"Consistent",IF(AND(ABS(O$8-$J31)&gt;V!R53,$J31&lt;86),"Discrepant","")))</f>
        <v/>
      </c>
      <c r="P31" s="63" t="str">
        <f>IF(ISBLANK($J31),"",IF(AND($J31&lt;86,P$8&lt;86),"Consistent",IF(AND(ABS(P$8-$J31)&gt;V!S53,$J31&lt;86),"Discrepant","")))</f>
        <v/>
      </c>
      <c r="Q31" s="63" t="str">
        <f>IF(ISBLANK($J31),"",IF(AND($J31&lt;86,Q$8&lt;86),"Consistent",IF(AND(ABS(Q$8-$J31)&gt;V!T53,$J31&lt;86),"Discrepant","")))</f>
        <v/>
      </c>
      <c r="R31" s="35" t="str">
        <f t="shared" si="3"/>
        <v/>
      </c>
      <c r="U31" s="2"/>
      <c r="V31" s="39" t="str">
        <f t="shared" si="6"/>
        <v/>
      </c>
      <c r="W31" s="40" t="str">
        <f t="shared" si="7"/>
        <v/>
      </c>
      <c r="Y31" s="39" t="str">
        <f t="shared" si="4"/>
        <v/>
      </c>
      <c r="Z31" s="40" t="str">
        <f t="shared" si="5"/>
        <v/>
      </c>
      <c r="AA31" s="41"/>
      <c r="AB31" s="53"/>
      <c r="AC31" s="54"/>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6" customHeight="1" x14ac:dyDescent="0.35">
      <c r="J32" s="46"/>
      <c r="K32" s="67" t="str">
        <f>V!C54</f>
        <v>OE</v>
      </c>
      <c r="L32" s="240" t="str">
        <f>V!B54</f>
        <v>Oral Expression</v>
      </c>
      <c r="M32" s="241"/>
      <c r="N32" s="63" t="str">
        <f>IF(ISBLANK($J32),"",IF(AND($J32&lt;86,N$8&lt;86),"Consistent",IF(AND(ABS(N$8-$J32)&gt;V!Q54,$J32&lt;86),"Discrepant","")))</f>
        <v/>
      </c>
      <c r="O32" s="63" t="str">
        <f>IF(ISBLANK($J32),"",IF(AND($J32&lt;86,O$8&lt;86),"Consistent",IF(AND(ABS(O$8-$J32)&gt;V!R54,$J32&lt;86),"Discrepant","")))</f>
        <v/>
      </c>
      <c r="P32" s="63" t="str">
        <f>IF(ISBLANK($J32),"",IF(AND($J32&lt;86,P$8&lt;86),"Consistent",IF(AND(ABS(P$8-$J32)&gt;V!S54,$J32&lt;86),"Discrepant","")))</f>
        <v/>
      </c>
      <c r="Q32" s="63" t="str">
        <f>IF(ISBLANK($J32),"",IF(AND($J32&lt;86,Q$8&lt;86),"Consistent",IF(AND(ABS(Q$8-$J32)&gt;V!T54,$J32&lt;86),"Discrepant","")))</f>
        <v/>
      </c>
      <c r="R32" s="35" t="str">
        <f t="shared" si="3"/>
        <v/>
      </c>
      <c r="V32" s="39" t="str">
        <f t="shared" si="6"/>
        <v/>
      </c>
      <c r="W32" s="40" t="str">
        <f t="shared" si="7"/>
        <v/>
      </c>
      <c r="Y32" s="39" t="str">
        <f t="shared" si="4"/>
        <v/>
      </c>
      <c r="Z32" s="40" t="str">
        <f t="shared" si="5"/>
        <v/>
      </c>
      <c r="AA32" s="41"/>
      <c r="AC32" s="54"/>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0:166" s="4" customFormat="1" ht="20.6" customHeight="1" thickBot="1" x14ac:dyDescent="0.45">
      <c r="J33" s="92"/>
      <c r="K33" s="68" t="str">
        <f>V!C55</f>
        <v>EV</v>
      </c>
      <c r="L33" s="256" t="str">
        <f>V!B55</f>
        <v>Expressive Vocabulary</v>
      </c>
      <c r="M33" s="257"/>
      <c r="N33" s="69" t="str">
        <f>IF(ISBLANK($J33),"",IF(AND($J33&lt;86,N$8&lt;86),"Consistent",IF(AND(ABS(N$8-$J33)&gt;V!Q55,$J33&lt;86),"Discrepant","")))</f>
        <v/>
      </c>
      <c r="O33" s="69" t="str">
        <f>IF(ISBLANK($J33),"",IF(AND($J33&lt;86,O$8&lt;86),"Consistent",IF(AND(ABS(O$8-$J33)&gt;V!R55,$J33&lt;86),"Discrepant","")))</f>
        <v/>
      </c>
      <c r="P33" s="69" t="str">
        <f>IF(ISBLANK($J33),"",IF(AND($J33&lt;86,P$8&lt;86),"Consistent",IF(AND(ABS(P$8-$J33)&gt;V!S55,$J33&lt;86),"Discrepant","")))</f>
        <v/>
      </c>
      <c r="Q33" s="69" t="str">
        <f>IF(ISBLANK($J33),"",IF(AND($J33&lt;86,Q$8&lt;86),"Consistent",IF(AND(ABS(Q$8-$J33)&gt;V!T55,$J33&lt;86),"Discrepant","")))</f>
        <v/>
      </c>
      <c r="R33" s="43" t="str">
        <f>IF(J33&gt;1,(RANK(J33,J$11:J$33,1)),"")</f>
        <v/>
      </c>
      <c r="T33" s="254" t="s">
        <v>79</v>
      </c>
      <c r="U33" s="254"/>
      <c r="V33" s="254"/>
      <c r="W33" s="254"/>
      <c r="X33" s="254"/>
      <c r="Y33" s="254"/>
      <c r="Z33" s="254"/>
      <c r="AA33" s="41"/>
      <c r="AB33" s="53"/>
      <c r="AC33" s="54"/>
      <c r="AH33" s="57" t="s">
        <v>49</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0:166" s="4" customFormat="1" ht="20.6" customHeight="1" x14ac:dyDescent="0.3">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0:166" s="4" customFormat="1" ht="18" customHeight="1" x14ac:dyDescent="0.3">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0:166" s="4" customFormat="1" ht="21" hidden="1" customHeight="1" x14ac:dyDescent="0.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0:166" s="4" customFormat="1" ht="20.6" hidden="1" customHeight="1" x14ac:dyDescent="0.35">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0:166" s="4" customFormat="1" ht="20.6" hidden="1" customHeight="1" x14ac:dyDescent="0.35">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0:166" s="4" customFormat="1" ht="20.6" hidden="1" customHeight="1" x14ac:dyDescent="0.3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0:166" s="4" customFormat="1" ht="20.6" hidden="1" customHeight="1" x14ac:dyDescent="0.35">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0:166" s="4" customFormat="1" ht="20.6" hidden="1" customHeight="1" x14ac:dyDescent="0.3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0:166" s="4" customFormat="1" ht="20.6" hidden="1" customHeight="1" x14ac:dyDescent="0.3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0:166" s="4" customFormat="1" ht="20.6" hidden="1" customHeight="1" x14ac:dyDescent="0.3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0:166" s="4" customFormat="1" ht="20.6" hidden="1" customHeight="1" x14ac:dyDescent="0.3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0:166" s="4" customFormat="1" ht="20.6" hidden="1" customHeight="1" x14ac:dyDescent="0.3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0:166" s="4" customFormat="1" ht="20.6" hidden="1" customHeight="1" x14ac:dyDescent="0.3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0:166" s="4" customFormat="1" ht="20.6" hidden="1" customHeight="1" x14ac:dyDescent="0.3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0:166" s="4" customFormat="1" ht="20.6" hidden="1" customHeight="1" x14ac:dyDescent="0.3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6" hidden="1" customHeight="1" x14ac:dyDescent="0.3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6" hidden="1" customHeight="1" x14ac:dyDescent="0.3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6" hidden="1" customHeight="1" x14ac:dyDescent="0.3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6" hidden="1" customHeight="1" x14ac:dyDescent="0.3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6" hidden="1" customHeight="1" x14ac:dyDescent="0.3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6" hidden="1" customHeight="1" x14ac:dyDescent="0.35">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6" hidden="1" customHeight="1" x14ac:dyDescent="0.35">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6" hidden="1" customHeight="1" x14ac:dyDescent="0.35">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6" hidden="1" customHeight="1" x14ac:dyDescent="0.35">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6" hidden="1" customHeight="1" x14ac:dyDescent="0.35">
      <c r="O58" s="4"/>
      <c r="P58" s="4"/>
      <c r="Q58" s="4"/>
      <c r="R58" s="4"/>
      <c r="S58" s="4"/>
      <c r="T58" s="4"/>
      <c r="BF58" s="1"/>
      <c r="BG58" s="1"/>
      <c r="BH58" s="1"/>
    </row>
    <row r="59" spans="2:166" ht="20.6" hidden="1" customHeight="1" x14ac:dyDescent="0.35">
      <c r="O59" s="4"/>
      <c r="P59" s="4"/>
      <c r="Q59" s="4"/>
      <c r="R59" s="4"/>
      <c r="S59" s="4"/>
      <c r="T59" s="4"/>
      <c r="BF59" s="1"/>
      <c r="BG59" s="1"/>
      <c r="BH59" s="1"/>
    </row>
    <row r="60" spans="2:166" ht="20.6" hidden="1" customHeight="1" x14ac:dyDescent="0.35">
      <c r="O60" s="4"/>
      <c r="P60" s="4"/>
      <c r="Q60" s="4"/>
      <c r="R60" s="4"/>
      <c r="S60" s="4"/>
      <c r="T60" s="4"/>
      <c r="BF60" s="1"/>
      <c r="BG60" s="1"/>
      <c r="BH60" s="1"/>
    </row>
    <row r="61" spans="2:166" ht="20.6" hidden="1" customHeight="1" x14ac:dyDescent="0.35">
      <c r="O61" s="4"/>
      <c r="P61" s="4"/>
      <c r="Q61" s="4"/>
      <c r="R61" s="4"/>
      <c r="S61" s="4"/>
      <c r="T61" s="4"/>
      <c r="BF61" s="1"/>
      <c r="BG61" s="1"/>
      <c r="BH61" s="1"/>
    </row>
    <row r="62" spans="2:166" ht="20.6" hidden="1" customHeight="1" x14ac:dyDescent="0.35">
      <c r="O62" s="4"/>
      <c r="P62" s="4"/>
      <c r="Q62" s="4"/>
      <c r="R62" s="4"/>
      <c r="S62" s="4"/>
      <c r="T62" s="4"/>
      <c r="BF62" s="1"/>
      <c r="BG62" s="1"/>
      <c r="BH62" s="1"/>
    </row>
    <row r="63" spans="2:166" ht="20.6" hidden="1" customHeight="1" x14ac:dyDescent="0.35">
      <c r="O63" s="4"/>
      <c r="P63" s="4"/>
      <c r="Q63" s="4"/>
      <c r="R63" s="4"/>
      <c r="S63" s="4"/>
      <c r="T63" s="4"/>
      <c r="Z63" s="4"/>
      <c r="AA63" s="4"/>
      <c r="AB63" s="4"/>
      <c r="AC63" s="4"/>
      <c r="AD63" s="4"/>
      <c r="AE63" s="4"/>
      <c r="AF63" s="4"/>
      <c r="AG63" s="4"/>
      <c r="AH63" s="4"/>
      <c r="AI63" s="4"/>
      <c r="AJ63" s="4"/>
      <c r="AK63" s="4"/>
      <c r="BF63" s="1"/>
      <c r="BG63" s="1"/>
      <c r="BH63" s="1"/>
    </row>
    <row r="64" spans="2:166" ht="20.6" hidden="1" customHeight="1" x14ac:dyDescent="0.35">
      <c r="O64" s="4"/>
      <c r="P64" s="4"/>
      <c r="Q64" s="4"/>
      <c r="R64" s="4"/>
      <c r="S64" s="4"/>
      <c r="T64" s="4"/>
      <c r="Z64" s="4"/>
      <c r="AA64" s="4"/>
      <c r="AB64" s="4"/>
      <c r="AC64" s="4"/>
      <c r="AD64" s="4"/>
      <c r="AE64" s="4"/>
      <c r="AF64" s="4"/>
      <c r="AG64" s="4"/>
      <c r="AH64" s="4"/>
      <c r="AI64" s="4"/>
      <c r="AJ64" s="4"/>
      <c r="AK64" s="4"/>
      <c r="BF64" s="1"/>
      <c r="BG64" s="1"/>
      <c r="BH64" s="1"/>
    </row>
    <row r="65" spans="2:37" s="1" customFormat="1" ht="20.6" hidden="1" customHeight="1" x14ac:dyDescent="0.3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6" hidden="1" customHeight="1" x14ac:dyDescent="0.3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6" hidden="1" customHeight="1" x14ac:dyDescent="0.3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6" hidden="1" customHeight="1" x14ac:dyDescent="0.3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6" hidden="1" customHeight="1" x14ac:dyDescent="0.3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6" hidden="1" customHeight="1" x14ac:dyDescent="0.3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6" hidden="1" customHeight="1" x14ac:dyDescent="0.3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6" hidden="1" customHeight="1" x14ac:dyDescent="0.3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6" hidden="1" customHeight="1" x14ac:dyDescent="0.3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6" hidden="1" customHeight="1" x14ac:dyDescent="0.3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6" hidden="1" customHeight="1" x14ac:dyDescent="0.3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6" hidden="1" customHeight="1" x14ac:dyDescent="0.35">
      <c r="B76" s="2"/>
      <c r="J76" s="2"/>
      <c r="K76" s="2"/>
      <c r="L76" s="2"/>
      <c r="M76" s="2"/>
      <c r="N76" s="2"/>
      <c r="O76" s="4"/>
      <c r="P76" s="4"/>
      <c r="Q76" s="4"/>
      <c r="R76" s="4"/>
      <c r="S76" s="4"/>
      <c r="T76" s="4"/>
      <c r="U76" s="6"/>
      <c r="V76" s="8"/>
      <c r="W76" s="8"/>
      <c r="X76" s="2"/>
      <c r="Y76" s="2"/>
      <c r="Z76" s="2"/>
      <c r="AA76" s="2"/>
      <c r="AB76" s="2"/>
      <c r="AC76" s="2"/>
    </row>
    <row r="77" spans="2:37" s="1" customFormat="1" ht="20.6" hidden="1" customHeight="1" x14ac:dyDescent="0.35">
      <c r="B77" s="2"/>
      <c r="J77" s="2"/>
      <c r="K77" s="2"/>
      <c r="L77" s="2"/>
      <c r="M77" s="2"/>
      <c r="N77" s="2"/>
      <c r="O77" s="4"/>
      <c r="P77" s="4"/>
      <c r="Q77" s="4"/>
      <c r="R77" s="4"/>
      <c r="S77" s="4"/>
      <c r="T77" s="4"/>
      <c r="U77" s="6"/>
      <c r="V77" s="8"/>
      <c r="W77" s="8"/>
      <c r="X77" s="2"/>
      <c r="Y77" s="2"/>
      <c r="Z77" s="2"/>
      <c r="AA77" s="2"/>
      <c r="AB77" s="2"/>
      <c r="AC77" s="2"/>
    </row>
    <row r="78" spans="2:37" s="1" customFormat="1" ht="20.6" hidden="1" customHeight="1" x14ac:dyDescent="0.35">
      <c r="B78" s="2"/>
      <c r="J78" s="2"/>
      <c r="K78" s="2"/>
      <c r="L78" s="2"/>
      <c r="M78" s="2"/>
      <c r="N78" s="2"/>
      <c r="O78" s="4"/>
      <c r="P78" s="4"/>
      <c r="Q78" s="4"/>
      <c r="R78" s="4"/>
      <c r="S78" s="4"/>
      <c r="T78" s="4"/>
      <c r="U78" s="6"/>
      <c r="V78" s="8"/>
      <c r="W78" s="8"/>
      <c r="X78" s="2"/>
      <c r="Y78" s="2"/>
      <c r="Z78" s="2"/>
      <c r="AA78" s="2"/>
      <c r="AB78" s="2"/>
      <c r="AC78" s="2"/>
    </row>
    <row r="79" spans="2:37" s="1" customFormat="1" ht="20.6" hidden="1" customHeight="1" x14ac:dyDescent="0.35">
      <c r="B79" s="2"/>
      <c r="J79" s="2"/>
      <c r="K79" s="2"/>
      <c r="L79" s="2"/>
      <c r="M79" s="2"/>
      <c r="N79" s="2"/>
      <c r="O79" s="4"/>
      <c r="P79" s="4"/>
      <c r="Q79" s="4"/>
      <c r="R79" s="4"/>
      <c r="S79" s="4"/>
      <c r="T79" s="4"/>
      <c r="U79" s="6"/>
      <c r="V79" s="8"/>
      <c r="W79" s="8"/>
      <c r="X79" s="2"/>
      <c r="Y79" s="2"/>
      <c r="Z79" s="2"/>
      <c r="AA79" s="2"/>
      <c r="AB79" s="2"/>
      <c r="AC79" s="2"/>
    </row>
    <row r="80" spans="2:37" s="1" customFormat="1" ht="20.6" hidden="1" customHeight="1" x14ac:dyDescent="0.35">
      <c r="B80" s="2"/>
      <c r="J80" s="2"/>
      <c r="K80" s="2"/>
      <c r="L80" s="2"/>
      <c r="M80" s="2"/>
      <c r="N80" s="2"/>
      <c r="O80" s="4"/>
      <c r="P80" s="4"/>
      <c r="Q80" s="4"/>
      <c r="R80" s="4"/>
      <c r="S80" s="4"/>
      <c r="T80" s="4"/>
      <c r="U80" s="6"/>
      <c r="V80" s="8"/>
      <c r="W80" s="8"/>
      <c r="X80" s="2"/>
      <c r="Y80" s="2"/>
      <c r="Z80" s="2"/>
      <c r="AA80" s="2"/>
      <c r="AB80" s="2"/>
      <c r="AC80" s="2"/>
    </row>
    <row r="81" spans="2:37" s="1" customFormat="1" ht="20.6" hidden="1" customHeight="1" x14ac:dyDescent="0.3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6" hidden="1" customHeight="1" x14ac:dyDescent="0.3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6" hidden="1" customHeight="1" x14ac:dyDescent="0.3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6" hidden="1" customHeight="1" x14ac:dyDescent="0.3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6" hidden="1" customHeight="1" x14ac:dyDescent="0.3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6" hidden="1" customHeight="1" x14ac:dyDescent="0.3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6" hidden="1" customHeight="1" x14ac:dyDescent="0.3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6" hidden="1" customHeight="1" x14ac:dyDescent="0.3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6" hidden="1" customHeight="1" x14ac:dyDescent="0.3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6" hidden="1" customHeight="1" x14ac:dyDescent="0.3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6" hidden="1" customHeight="1" x14ac:dyDescent="0.3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6" hidden="1" customHeight="1" x14ac:dyDescent="0.3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6" hidden="1" customHeight="1" x14ac:dyDescent="0.3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6" hidden="1" customHeight="1" x14ac:dyDescent="0.35">
      <c r="B94" s="2"/>
      <c r="J94" s="2"/>
      <c r="K94" s="2"/>
      <c r="L94" s="2"/>
      <c r="M94" s="2"/>
      <c r="N94" s="2"/>
      <c r="O94" s="4"/>
      <c r="P94" s="4"/>
      <c r="Q94" s="4"/>
      <c r="R94" s="4"/>
      <c r="S94" s="4"/>
      <c r="T94" s="4"/>
      <c r="U94" s="6"/>
      <c r="V94" s="8"/>
      <c r="W94" s="8"/>
      <c r="X94" s="2"/>
      <c r="Y94" s="2"/>
      <c r="Z94" s="2"/>
      <c r="AA94" s="2"/>
      <c r="AB94" s="2"/>
      <c r="AC94" s="2"/>
    </row>
    <row r="95" spans="2:37" s="1" customFormat="1" ht="20.6" hidden="1" customHeight="1" x14ac:dyDescent="0.35">
      <c r="B95" s="2"/>
      <c r="J95" s="2"/>
      <c r="K95" s="2"/>
      <c r="L95" s="2"/>
      <c r="M95" s="2"/>
      <c r="N95" s="2"/>
      <c r="O95" s="4"/>
      <c r="P95" s="4"/>
      <c r="Q95" s="4"/>
      <c r="R95" s="4"/>
      <c r="S95" s="4"/>
      <c r="T95" s="4"/>
      <c r="U95" s="6"/>
      <c r="V95" s="8"/>
      <c r="W95" s="8"/>
      <c r="X95" s="2"/>
      <c r="Y95" s="2"/>
      <c r="Z95" s="2"/>
      <c r="AA95" s="2"/>
      <c r="AB95" s="2"/>
      <c r="AC95" s="2"/>
    </row>
    <row r="96" spans="2:37" s="1" customFormat="1" ht="20.6" hidden="1" customHeight="1" x14ac:dyDescent="0.35">
      <c r="B96" s="2"/>
      <c r="J96" s="2"/>
      <c r="K96" s="2"/>
      <c r="L96" s="2"/>
      <c r="M96" s="2"/>
      <c r="N96" s="2"/>
      <c r="O96" s="4"/>
      <c r="P96" s="4"/>
      <c r="Q96" s="4"/>
      <c r="R96" s="4"/>
      <c r="S96" s="4"/>
      <c r="T96" s="4"/>
      <c r="U96" s="6"/>
      <c r="V96" s="8"/>
      <c r="W96" s="8"/>
      <c r="X96" s="2"/>
      <c r="Y96" s="2"/>
      <c r="Z96" s="2"/>
      <c r="AA96" s="2"/>
      <c r="AB96" s="2"/>
      <c r="AC96" s="2"/>
    </row>
    <row r="97" spans="2:37" s="1" customFormat="1" ht="20.6" hidden="1" customHeight="1" x14ac:dyDescent="0.35">
      <c r="B97" s="2"/>
      <c r="J97" s="2"/>
      <c r="K97" s="2"/>
      <c r="L97" s="2"/>
      <c r="M97" s="2"/>
      <c r="N97" s="2"/>
      <c r="O97" s="4"/>
      <c r="P97" s="4"/>
      <c r="Q97" s="4"/>
      <c r="R97" s="4"/>
      <c r="S97" s="4"/>
      <c r="T97" s="4"/>
      <c r="U97" s="6"/>
      <c r="V97" s="8"/>
      <c r="W97" s="8"/>
      <c r="X97" s="2"/>
      <c r="Y97" s="2"/>
      <c r="Z97" s="2"/>
      <c r="AA97" s="2"/>
      <c r="AB97" s="2"/>
      <c r="AC97" s="2"/>
    </row>
    <row r="98" spans="2:37" s="1" customFormat="1" ht="20.6" hidden="1" customHeight="1" x14ac:dyDescent="0.35">
      <c r="B98" s="2"/>
      <c r="J98" s="2"/>
      <c r="K98" s="2"/>
      <c r="L98" s="2"/>
      <c r="M98" s="2"/>
      <c r="N98" s="2"/>
      <c r="O98" s="4"/>
      <c r="P98" s="4"/>
      <c r="Q98" s="4"/>
      <c r="R98" s="4"/>
      <c r="S98" s="4"/>
      <c r="T98" s="4"/>
      <c r="U98" s="6"/>
      <c r="V98" s="8"/>
      <c r="W98" s="8"/>
      <c r="X98" s="2"/>
      <c r="Y98" s="2"/>
      <c r="Z98" s="2"/>
      <c r="AA98" s="2"/>
      <c r="AB98" s="2"/>
      <c r="AC98" s="2"/>
    </row>
    <row r="99" spans="2:37" s="1" customFormat="1" ht="20.6" hidden="1" customHeight="1" x14ac:dyDescent="0.3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6" hidden="1" customHeight="1" x14ac:dyDescent="0.3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6" hidden="1" customHeight="1" x14ac:dyDescent="0.3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6" hidden="1" customHeight="1" x14ac:dyDescent="0.3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6" hidden="1" customHeight="1" x14ac:dyDescent="0.3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6" hidden="1" customHeight="1" x14ac:dyDescent="0.3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6" hidden="1" customHeight="1" x14ac:dyDescent="0.3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6" hidden="1" customHeight="1" x14ac:dyDescent="0.3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6" hidden="1" customHeight="1" x14ac:dyDescent="0.3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6" hidden="1" customHeight="1" x14ac:dyDescent="0.3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6" hidden="1" customHeight="1" x14ac:dyDescent="0.3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6" hidden="1" customHeight="1" x14ac:dyDescent="0.3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6" hidden="1" customHeight="1" x14ac:dyDescent="0.3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6" hidden="1" customHeight="1" x14ac:dyDescent="0.35">
      <c r="B112" s="2"/>
      <c r="J112" s="2"/>
      <c r="K112" s="2"/>
      <c r="L112" s="2"/>
      <c r="M112" s="2"/>
      <c r="N112" s="2"/>
      <c r="O112" s="4"/>
      <c r="P112" s="4"/>
      <c r="Q112" s="4"/>
      <c r="R112" s="4"/>
      <c r="S112" s="4"/>
      <c r="T112" s="4"/>
      <c r="U112" s="6"/>
      <c r="V112" s="8"/>
      <c r="W112" s="8"/>
      <c r="X112" s="2"/>
      <c r="Y112" s="2"/>
      <c r="Z112" s="2"/>
      <c r="AA112" s="2"/>
      <c r="AB112" s="2"/>
      <c r="AC112" s="2"/>
    </row>
    <row r="113" spans="2:37" s="1" customFormat="1" ht="20.6" hidden="1" customHeight="1" x14ac:dyDescent="0.35">
      <c r="B113" s="2"/>
      <c r="J113" s="2"/>
      <c r="K113" s="2"/>
      <c r="L113" s="2"/>
      <c r="M113" s="2"/>
      <c r="N113" s="2"/>
      <c r="O113" s="4"/>
      <c r="P113" s="4"/>
      <c r="Q113" s="4"/>
      <c r="R113" s="4"/>
      <c r="S113" s="4"/>
      <c r="T113" s="4"/>
      <c r="U113" s="6"/>
      <c r="V113" s="8"/>
      <c r="W113" s="8"/>
      <c r="X113" s="2"/>
      <c r="Y113" s="2"/>
      <c r="Z113" s="2"/>
      <c r="AA113" s="2"/>
      <c r="AB113" s="2"/>
      <c r="AC113" s="2"/>
    </row>
    <row r="114" spans="2:37" s="1" customFormat="1" ht="20.6" hidden="1" customHeight="1" x14ac:dyDescent="0.35">
      <c r="B114" s="2"/>
      <c r="J114" s="2"/>
      <c r="K114" s="2"/>
      <c r="L114" s="2"/>
      <c r="M114" s="2"/>
      <c r="N114" s="2"/>
      <c r="O114" s="4"/>
      <c r="P114" s="4"/>
      <c r="Q114" s="4"/>
      <c r="R114" s="4"/>
      <c r="S114" s="4"/>
      <c r="T114" s="4"/>
      <c r="U114" s="6"/>
      <c r="V114" s="8"/>
      <c r="W114" s="8"/>
      <c r="X114" s="2"/>
      <c r="Y114" s="2"/>
      <c r="Z114" s="2"/>
      <c r="AA114" s="2"/>
      <c r="AB114" s="2"/>
      <c r="AC114" s="2"/>
    </row>
    <row r="115" spans="2:37" s="1" customFormat="1" ht="20.6" hidden="1" customHeight="1" x14ac:dyDescent="0.35">
      <c r="B115" s="2"/>
      <c r="J115" s="2"/>
      <c r="K115" s="2"/>
      <c r="L115" s="2"/>
      <c r="M115" s="2"/>
      <c r="N115" s="2"/>
      <c r="O115" s="4"/>
      <c r="P115" s="4"/>
      <c r="Q115" s="4"/>
      <c r="R115" s="4"/>
      <c r="S115" s="4"/>
      <c r="T115" s="4"/>
      <c r="U115" s="6"/>
      <c r="V115" s="8"/>
      <c r="W115" s="8"/>
      <c r="X115" s="2"/>
      <c r="Y115" s="2"/>
      <c r="Z115" s="2"/>
      <c r="AA115" s="2"/>
      <c r="AB115" s="2"/>
      <c r="AC115" s="2"/>
    </row>
    <row r="116" spans="2:37" s="1" customFormat="1" ht="20.6" hidden="1" customHeight="1" x14ac:dyDescent="0.35">
      <c r="B116" s="2"/>
      <c r="J116" s="2"/>
      <c r="K116" s="2"/>
      <c r="L116" s="2"/>
      <c r="M116" s="2"/>
      <c r="N116" s="2"/>
      <c r="O116" s="4"/>
      <c r="P116" s="4"/>
      <c r="Q116" s="4"/>
      <c r="R116" s="4"/>
      <c r="S116" s="4"/>
      <c r="T116" s="4"/>
      <c r="U116" s="6"/>
      <c r="V116" s="8"/>
      <c r="W116" s="8"/>
      <c r="X116" s="2"/>
      <c r="Y116" s="2"/>
      <c r="Z116" s="2"/>
      <c r="AA116" s="2"/>
      <c r="AB116" s="2"/>
      <c r="AC116" s="2"/>
    </row>
    <row r="117" spans="2:37" s="1" customFormat="1" ht="20.6" hidden="1" customHeight="1" x14ac:dyDescent="0.3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6" hidden="1" customHeight="1" x14ac:dyDescent="0.3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6" hidden="1" customHeight="1" x14ac:dyDescent="0.3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6" hidden="1" customHeight="1" x14ac:dyDescent="0.3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6" hidden="1" customHeight="1" x14ac:dyDescent="0.3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6" hidden="1" customHeight="1" x14ac:dyDescent="0.3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6" hidden="1" customHeight="1" x14ac:dyDescent="0.3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6" hidden="1" customHeight="1" x14ac:dyDescent="0.3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6" hidden="1" customHeight="1" x14ac:dyDescent="0.3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6" hidden="1" customHeight="1" x14ac:dyDescent="0.3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6" hidden="1" customHeight="1" x14ac:dyDescent="0.3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6" hidden="1" customHeight="1" x14ac:dyDescent="0.3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6" hidden="1" customHeight="1" x14ac:dyDescent="0.3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6" hidden="1" customHeight="1" x14ac:dyDescent="0.35">
      <c r="B130" s="2"/>
      <c r="J130" s="2"/>
      <c r="K130" s="2"/>
      <c r="L130" s="2"/>
      <c r="M130" s="2"/>
      <c r="N130" s="2"/>
      <c r="O130" s="4"/>
      <c r="P130" s="4"/>
      <c r="Q130" s="4"/>
      <c r="R130" s="4"/>
      <c r="S130" s="4"/>
      <c r="T130" s="4"/>
      <c r="U130" s="6"/>
      <c r="V130" s="8"/>
      <c r="W130" s="8"/>
      <c r="X130" s="2"/>
      <c r="Y130" s="2"/>
      <c r="Z130" s="2"/>
      <c r="AA130" s="2"/>
      <c r="AB130" s="2"/>
      <c r="AC130" s="2"/>
    </row>
    <row r="131" spans="2:37" s="1" customFormat="1" ht="20.6" hidden="1" customHeight="1" x14ac:dyDescent="0.35">
      <c r="B131" s="2"/>
      <c r="J131" s="2"/>
      <c r="K131" s="2"/>
      <c r="L131" s="2"/>
      <c r="M131" s="2"/>
      <c r="N131" s="2"/>
      <c r="O131" s="4"/>
      <c r="P131" s="4"/>
      <c r="Q131" s="4"/>
      <c r="R131" s="4"/>
      <c r="S131" s="4"/>
      <c r="T131" s="4"/>
      <c r="U131" s="6"/>
      <c r="V131" s="8"/>
      <c r="W131" s="8"/>
      <c r="X131" s="2"/>
      <c r="Y131" s="2"/>
      <c r="Z131" s="2"/>
      <c r="AA131" s="2"/>
      <c r="AB131" s="2"/>
      <c r="AC131" s="2"/>
    </row>
    <row r="132" spans="2:37" s="1" customFormat="1" ht="20.6" hidden="1" customHeight="1" x14ac:dyDescent="0.35">
      <c r="B132" s="2"/>
      <c r="J132" s="2"/>
      <c r="K132" s="2"/>
      <c r="L132" s="2"/>
      <c r="M132" s="2"/>
      <c r="N132" s="2"/>
      <c r="O132" s="4"/>
      <c r="P132" s="4"/>
      <c r="Q132" s="4"/>
      <c r="R132" s="4"/>
      <c r="S132" s="4"/>
      <c r="T132" s="4"/>
      <c r="U132" s="6"/>
      <c r="V132" s="8"/>
      <c r="W132" s="8"/>
      <c r="X132" s="2"/>
      <c r="Y132" s="2"/>
      <c r="Z132" s="2"/>
      <c r="AA132" s="2"/>
      <c r="AB132" s="2"/>
      <c r="AC132" s="2"/>
    </row>
    <row r="133" spans="2:37" s="1" customFormat="1" ht="20.6" hidden="1" customHeight="1" x14ac:dyDescent="0.35">
      <c r="B133" s="2"/>
      <c r="J133" s="2"/>
      <c r="K133" s="2"/>
      <c r="L133" s="2"/>
      <c r="M133" s="2"/>
      <c r="N133" s="2"/>
      <c r="O133" s="4"/>
      <c r="P133" s="4"/>
      <c r="Q133" s="4"/>
      <c r="R133" s="4"/>
      <c r="S133" s="4"/>
      <c r="T133" s="4"/>
      <c r="U133" s="6"/>
      <c r="V133" s="8"/>
      <c r="W133" s="8"/>
      <c r="X133" s="2"/>
      <c r="Y133" s="2"/>
      <c r="Z133" s="2"/>
      <c r="AA133" s="2"/>
      <c r="AB133" s="2"/>
      <c r="AC133" s="2"/>
    </row>
    <row r="134" spans="2:37" s="1" customFormat="1" ht="20.6" hidden="1" customHeight="1" x14ac:dyDescent="0.35">
      <c r="B134" s="2"/>
      <c r="J134" s="2"/>
      <c r="K134" s="2"/>
      <c r="L134" s="2"/>
      <c r="M134" s="2"/>
      <c r="N134" s="2"/>
      <c r="O134" s="4"/>
      <c r="P134" s="4"/>
      <c r="Q134" s="4"/>
      <c r="R134" s="4"/>
      <c r="S134" s="4"/>
      <c r="T134" s="4"/>
      <c r="U134" s="6"/>
      <c r="V134" s="8"/>
      <c r="W134" s="8"/>
      <c r="X134" s="2"/>
      <c r="Y134" s="2"/>
      <c r="Z134" s="2"/>
      <c r="AA134" s="2"/>
      <c r="AB134" s="2"/>
      <c r="AC134" s="2"/>
    </row>
    <row r="135" spans="2:37" s="1" customFormat="1" ht="20.6" hidden="1" customHeight="1" x14ac:dyDescent="0.3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6" hidden="1" customHeight="1" x14ac:dyDescent="0.3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6" hidden="1" customHeight="1" x14ac:dyDescent="0.3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6" hidden="1" customHeight="1" x14ac:dyDescent="0.3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6" hidden="1" customHeight="1" x14ac:dyDescent="0.3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6" hidden="1" customHeight="1" x14ac:dyDescent="0.3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6" hidden="1" customHeight="1" x14ac:dyDescent="0.3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6" hidden="1" customHeight="1" x14ac:dyDescent="0.3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6" hidden="1" customHeight="1" x14ac:dyDescent="0.3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6" hidden="1" customHeight="1" x14ac:dyDescent="0.3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6" hidden="1" customHeight="1" x14ac:dyDescent="0.3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6" hidden="1" customHeight="1" x14ac:dyDescent="0.3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6" hidden="1" customHeight="1" x14ac:dyDescent="0.3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6" hidden="1" customHeight="1" x14ac:dyDescent="0.35">
      <c r="B148" s="2"/>
      <c r="J148" s="2"/>
      <c r="K148" s="2"/>
      <c r="L148" s="2"/>
      <c r="M148" s="2"/>
      <c r="N148" s="2"/>
      <c r="O148" s="4"/>
      <c r="P148" s="4"/>
      <c r="Q148" s="4"/>
      <c r="R148" s="4"/>
      <c r="S148" s="4"/>
      <c r="T148" s="4"/>
      <c r="U148" s="6"/>
      <c r="V148" s="8"/>
      <c r="W148" s="8"/>
      <c r="X148" s="2"/>
      <c r="Y148" s="2"/>
      <c r="Z148" s="2"/>
      <c r="AA148" s="2"/>
      <c r="AB148" s="2"/>
      <c r="AC148" s="2"/>
    </row>
    <row r="149" spans="2:37" s="1" customFormat="1" ht="20.6" hidden="1" customHeight="1" x14ac:dyDescent="0.35">
      <c r="B149" s="2"/>
      <c r="J149" s="2"/>
      <c r="K149" s="2"/>
      <c r="L149" s="2"/>
      <c r="M149" s="2"/>
      <c r="N149" s="2"/>
      <c r="O149" s="4"/>
      <c r="P149" s="4"/>
      <c r="Q149" s="4"/>
      <c r="R149" s="4"/>
      <c r="S149" s="4"/>
      <c r="T149" s="4"/>
      <c r="U149" s="6"/>
      <c r="V149" s="8"/>
      <c r="W149" s="8"/>
      <c r="X149" s="2"/>
      <c r="Y149" s="2"/>
      <c r="Z149" s="2"/>
      <c r="AA149" s="2"/>
      <c r="AB149" s="2"/>
      <c r="AC149" s="2"/>
    </row>
    <row r="150" spans="2:37" s="1" customFormat="1" ht="20.6" hidden="1" customHeight="1" x14ac:dyDescent="0.35">
      <c r="B150" s="2"/>
      <c r="J150" s="2"/>
      <c r="K150" s="2"/>
      <c r="L150" s="2"/>
      <c r="M150" s="2"/>
      <c r="N150" s="2"/>
      <c r="O150" s="4"/>
      <c r="P150" s="4"/>
      <c r="Q150" s="4"/>
      <c r="R150" s="4"/>
      <c r="S150" s="4"/>
      <c r="T150" s="4"/>
      <c r="U150" s="6"/>
      <c r="V150" s="8"/>
      <c r="W150" s="8"/>
      <c r="X150" s="2"/>
      <c r="Y150" s="2"/>
      <c r="Z150" s="2"/>
      <c r="AA150" s="2"/>
      <c r="AB150" s="2"/>
      <c r="AC150" s="2"/>
    </row>
    <row r="151" spans="2:37" s="1" customFormat="1" ht="20.6" hidden="1" customHeight="1" x14ac:dyDescent="0.35">
      <c r="B151" s="2"/>
      <c r="J151" s="2"/>
      <c r="K151" s="2"/>
      <c r="L151" s="2"/>
      <c r="M151" s="2"/>
      <c r="N151" s="2"/>
      <c r="O151" s="4"/>
      <c r="P151" s="4"/>
      <c r="Q151" s="4"/>
      <c r="R151" s="4"/>
      <c r="S151" s="4"/>
      <c r="T151" s="4"/>
      <c r="U151" s="6"/>
      <c r="V151" s="8"/>
      <c r="W151" s="8"/>
      <c r="X151" s="2"/>
      <c r="Y151" s="2"/>
      <c r="Z151" s="2"/>
      <c r="AA151" s="2"/>
      <c r="AB151" s="2"/>
      <c r="AC151" s="2"/>
    </row>
    <row r="152" spans="2:37" s="1" customFormat="1" ht="20.6" hidden="1" customHeight="1" x14ac:dyDescent="0.35">
      <c r="B152" s="2"/>
      <c r="J152" s="2"/>
      <c r="K152" s="2"/>
      <c r="L152" s="2"/>
      <c r="M152" s="2"/>
      <c r="N152" s="2"/>
      <c r="O152" s="4"/>
      <c r="P152" s="4"/>
      <c r="Q152" s="4"/>
      <c r="R152" s="4"/>
      <c r="S152" s="4"/>
      <c r="T152" s="4"/>
      <c r="U152" s="6"/>
      <c r="V152" s="8"/>
      <c r="W152" s="8"/>
      <c r="X152" s="2"/>
      <c r="Y152" s="2"/>
      <c r="Z152" s="2"/>
      <c r="AA152" s="2"/>
      <c r="AB152" s="2"/>
      <c r="AC152" s="2"/>
    </row>
    <row r="153" spans="2:37" s="1" customFormat="1" ht="20.6" hidden="1" customHeight="1" x14ac:dyDescent="0.3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6" hidden="1" customHeight="1" x14ac:dyDescent="0.3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6" hidden="1" customHeight="1" x14ac:dyDescent="0.3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6" hidden="1" customHeight="1" x14ac:dyDescent="0.3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6" hidden="1" customHeight="1" x14ac:dyDescent="0.3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6" hidden="1" customHeight="1" x14ac:dyDescent="0.3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6" hidden="1" customHeight="1" x14ac:dyDescent="0.3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6" hidden="1" customHeight="1" x14ac:dyDescent="0.3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6" hidden="1" customHeight="1" x14ac:dyDescent="0.35">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6" hidden="1" customHeight="1" x14ac:dyDescent="0.35">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6" hidden="1" customHeight="1" x14ac:dyDescent="0.35">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6" hidden="1" customHeight="1" x14ac:dyDescent="0.35">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6" hidden="1" customHeight="1" x14ac:dyDescent="0.35">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6" hidden="1" customHeight="1" x14ac:dyDescent="0.35">
      <c r="B166" s="2"/>
      <c r="J166" s="2"/>
      <c r="K166" s="2"/>
      <c r="L166" s="2"/>
      <c r="M166" s="2"/>
      <c r="N166" s="2"/>
      <c r="O166" s="4"/>
      <c r="P166" s="4"/>
      <c r="Q166" s="4"/>
      <c r="R166" s="4"/>
      <c r="S166" s="4"/>
      <c r="T166" s="4"/>
      <c r="U166" s="6"/>
      <c r="V166" s="8"/>
      <c r="W166" s="8"/>
      <c r="X166" s="2"/>
      <c r="Y166" s="2"/>
      <c r="Z166" s="2"/>
      <c r="AA166" s="2"/>
      <c r="AB166" s="2"/>
      <c r="AC166" s="2"/>
    </row>
    <row r="167" spans="2:37" s="1" customFormat="1" ht="20.6" hidden="1" customHeight="1" x14ac:dyDescent="0.35">
      <c r="B167" s="2"/>
      <c r="J167" s="2"/>
      <c r="K167" s="2"/>
      <c r="L167" s="2"/>
      <c r="M167" s="2"/>
      <c r="N167" s="2"/>
      <c r="O167" s="4"/>
      <c r="P167" s="4"/>
      <c r="Q167" s="4"/>
      <c r="R167" s="4"/>
      <c r="S167" s="4"/>
      <c r="T167" s="4"/>
      <c r="U167" s="6"/>
      <c r="V167" s="8"/>
      <c r="W167" s="8"/>
      <c r="X167" s="2"/>
      <c r="Y167" s="2"/>
      <c r="Z167" s="2"/>
      <c r="AA167" s="2"/>
      <c r="AB167" s="2"/>
      <c r="AC167" s="2"/>
    </row>
    <row r="168" spans="2:37" s="1" customFormat="1" ht="20.6" hidden="1" customHeight="1" x14ac:dyDescent="0.35">
      <c r="B168" s="2"/>
      <c r="J168" s="2"/>
      <c r="K168" s="2"/>
      <c r="L168" s="2"/>
      <c r="M168" s="2"/>
      <c r="N168" s="2"/>
      <c r="O168" s="4"/>
      <c r="P168" s="4"/>
      <c r="Q168" s="4"/>
      <c r="R168" s="4"/>
      <c r="S168" s="4"/>
      <c r="T168" s="4"/>
      <c r="U168" s="6"/>
      <c r="V168" s="8"/>
      <c r="W168" s="8"/>
      <c r="X168" s="2"/>
      <c r="Y168" s="2"/>
      <c r="Z168" s="2"/>
      <c r="AA168" s="2"/>
      <c r="AB168" s="2"/>
      <c r="AC168" s="2"/>
    </row>
    <row r="169" spans="2:37" s="1" customFormat="1" ht="20.6" hidden="1" customHeight="1" x14ac:dyDescent="0.35">
      <c r="B169" s="2"/>
      <c r="J169" s="2"/>
      <c r="K169" s="2"/>
      <c r="L169" s="2"/>
      <c r="M169" s="2"/>
      <c r="N169" s="2"/>
      <c r="O169" s="4"/>
      <c r="P169" s="4"/>
      <c r="Q169" s="4"/>
      <c r="R169" s="4"/>
      <c r="S169" s="4"/>
      <c r="T169" s="4"/>
      <c r="U169" s="6"/>
      <c r="V169" s="8"/>
      <c r="W169" s="8"/>
      <c r="X169" s="2"/>
      <c r="Y169" s="2"/>
      <c r="Z169" s="2"/>
      <c r="AA169" s="2"/>
      <c r="AB169" s="2"/>
      <c r="AC169" s="2"/>
    </row>
    <row r="170" spans="2:37" s="1" customFormat="1" ht="20.6" hidden="1" customHeight="1" x14ac:dyDescent="0.35">
      <c r="B170" s="2"/>
      <c r="J170" s="2"/>
      <c r="K170" s="2"/>
      <c r="L170" s="2"/>
      <c r="M170" s="2"/>
      <c r="N170" s="2"/>
      <c r="O170" s="4"/>
      <c r="P170" s="4"/>
      <c r="Q170" s="4"/>
      <c r="R170" s="4"/>
      <c r="S170" s="4"/>
      <c r="T170" s="4"/>
      <c r="U170" s="6"/>
      <c r="V170" s="8"/>
      <c r="W170" s="8"/>
      <c r="X170" s="2"/>
      <c r="Y170" s="2"/>
      <c r="Z170" s="2"/>
      <c r="AA170" s="2"/>
      <c r="AB170" s="2"/>
      <c r="AC170" s="2"/>
    </row>
    <row r="171" spans="2:37" s="1" customFormat="1" ht="20.6" hidden="1" customHeight="1" x14ac:dyDescent="0.35">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6" hidden="1" customHeight="1" x14ac:dyDescent="0.35">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6" hidden="1" customHeight="1" x14ac:dyDescent="0.35">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6" hidden="1" customHeight="1" x14ac:dyDescent="0.35">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6" hidden="1" customHeight="1" x14ac:dyDescent="0.35">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6" hidden="1" customHeight="1" x14ac:dyDescent="0.35">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6" hidden="1" customHeight="1" x14ac:dyDescent="0.35">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6" hidden="1" customHeight="1" x14ac:dyDescent="0.35">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6" hidden="1" customHeight="1" x14ac:dyDescent="0.35">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6" hidden="1" customHeight="1" x14ac:dyDescent="0.35">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6" hidden="1" customHeight="1" x14ac:dyDescent="0.35">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6" hidden="1" customHeight="1" x14ac:dyDescent="0.35">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6" hidden="1" customHeight="1" x14ac:dyDescent="0.35">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6" hidden="1" customHeight="1" x14ac:dyDescent="0.35">
      <c r="B184" s="2"/>
      <c r="J184" s="2"/>
      <c r="K184" s="2"/>
      <c r="L184" s="2"/>
      <c r="M184" s="2"/>
      <c r="N184" s="2"/>
      <c r="O184" s="4"/>
      <c r="P184" s="4"/>
      <c r="Q184" s="4"/>
      <c r="R184" s="4"/>
      <c r="S184" s="4"/>
      <c r="T184" s="4"/>
      <c r="U184" s="6"/>
      <c r="V184" s="8"/>
      <c r="W184" s="8"/>
      <c r="X184" s="2"/>
      <c r="Y184" s="2"/>
      <c r="Z184" s="2"/>
      <c r="AA184" s="2"/>
      <c r="AB184" s="2"/>
      <c r="AC184" s="2"/>
    </row>
    <row r="185" spans="2:37" s="1" customFormat="1" ht="20.6" hidden="1" customHeight="1" x14ac:dyDescent="0.35">
      <c r="B185" s="2"/>
      <c r="J185" s="2"/>
      <c r="K185" s="2"/>
      <c r="L185" s="2"/>
      <c r="M185" s="2"/>
      <c r="N185" s="2"/>
      <c r="O185" s="4"/>
      <c r="P185" s="4"/>
      <c r="Q185" s="4"/>
      <c r="R185" s="4"/>
      <c r="S185" s="4"/>
      <c r="T185" s="4"/>
      <c r="U185" s="6"/>
      <c r="V185" s="8"/>
      <c r="W185" s="8"/>
      <c r="X185" s="2"/>
      <c r="Y185" s="2"/>
      <c r="Z185" s="2"/>
      <c r="AA185" s="2"/>
      <c r="AB185" s="2"/>
      <c r="AC185" s="2"/>
    </row>
    <row r="186" spans="2:37" s="1" customFormat="1" ht="20.6" hidden="1" customHeight="1" x14ac:dyDescent="0.35">
      <c r="B186" s="2"/>
      <c r="J186" s="2"/>
      <c r="K186" s="2"/>
      <c r="L186" s="2"/>
      <c r="M186" s="2"/>
      <c r="N186" s="2"/>
      <c r="O186" s="4"/>
      <c r="P186" s="4"/>
      <c r="Q186" s="4"/>
      <c r="R186" s="4"/>
      <c r="S186" s="4"/>
      <c r="T186" s="4"/>
      <c r="U186" s="6"/>
      <c r="V186" s="8"/>
      <c r="W186" s="8"/>
      <c r="X186" s="2"/>
      <c r="Y186" s="2"/>
      <c r="Z186" s="2"/>
      <c r="AA186" s="2"/>
      <c r="AB186" s="2"/>
      <c r="AC186" s="2"/>
    </row>
    <row r="187" spans="2:37" s="1" customFormat="1" ht="20.6" hidden="1" customHeight="1" x14ac:dyDescent="0.35">
      <c r="B187" s="2"/>
      <c r="J187" s="2"/>
      <c r="K187" s="2"/>
      <c r="L187" s="2"/>
      <c r="M187" s="2"/>
      <c r="N187" s="2"/>
      <c r="O187" s="4"/>
      <c r="P187" s="4"/>
      <c r="Q187" s="4"/>
      <c r="R187" s="4"/>
      <c r="S187" s="4"/>
      <c r="T187" s="4"/>
      <c r="U187" s="6"/>
      <c r="V187" s="8"/>
      <c r="W187" s="8"/>
      <c r="X187" s="2"/>
      <c r="Y187" s="2"/>
      <c r="Z187" s="2"/>
      <c r="AA187" s="2"/>
      <c r="AB187" s="2"/>
      <c r="AC187" s="2"/>
    </row>
    <row r="188" spans="2:37" s="1" customFormat="1" ht="20.6" hidden="1" customHeight="1" x14ac:dyDescent="0.35">
      <c r="B188" s="2"/>
      <c r="J188" s="2"/>
      <c r="K188" s="2"/>
      <c r="L188" s="2"/>
      <c r="M188" s="2"/>
      <c r="N188" s="2"/>
      <c r="O188" s="4"/>
      <c r="P188" s="4"/>
      <c r="Q188" s="4"/>
      <c r="R188" s="4"/>
      <c r="S188" s="4"/>
      <c r="T188" s="4"/>
      <c r="U188" s="6"/>
      <c r="V188" s="8"/>
      <c r="W188" s="8"/>
      <c r="X188" s="2"/>
      <c r="Y188" s="2"/>
      <c r="Z188" s="2"/>
      <c r="AA188" s="2"/>
      <c r="AB188" s="2"/>
      <c r="AC188" s="2"/>
    </row>
    <row r="189" spans="2:37" s="1" customFormat="1" ht="20.6" hidden="1" customHeight="1" x14ac:dyDescent="0.35">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6" hidden="1" customHeight="1" x14ac:dyDescent="0.35">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6" hidden="1" customHeight="1" x14ac:dyDescent="0.35">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6" hidden="1" customHeight="1" x14ac:dyDescent="0.35">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6" hidden="1" customHeight="1" x14ac:dyDescent="0.35">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6" hidden="1" customHeight="1" x14ac:dyDescent="0.35">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6" hidden="1" customHeight="1" x14ac:dyDescent="0.35">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6" hidden="1" customHeight="1" x14ac:dyDescent="0.35">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6" hidden="1" customHeight="1" x14ac:dyDescent="0.35">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6" hidden="1" customHeight="1" x14ac:dyDescent="0.35">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6" hidden="1" customHeight="1" x14ac:dyDescent="0.35">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6" hidden="1" customHeight="1" x14ac:dyDescent="0.35">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6" hidden="1" customHeight="1" x14ac:dyDescent="0.35">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6" hidden="1" customHeight="1" x14ac:dyDescent="0.35">
      <c r="B202" s="2"/>
      <c r="J202" s="2"/>
      <c r="K202" s="2"/>
      <c r="L202" s="2"/>
      <c r="M202" s="2"/>
      <c r="N202" s="2"/>
      <c r="O202" s="4"/>
      <c r="P202" s="4"/>
      <c r="Q202" s="4"/>
      <c r="R202" s="4"/>
      <c r="S202" s="4"/>
      <c r="T202" s="4"/>
      <c r="U202" s="6"/>
      <c r="V202" s="8"/>
      <c r="W202" s="8"/>
      <c r="X202" s="2"/>
      <c r="Y202" s="2"/>
      <c r="Z202" s="2"/>
      <c r="AA202" s="2"/>
      <c r="AB202" s="2"/>
      <c r="AC202" s="2"/>
    </row>
    <row r="203" spans="2:37" s="1" customFormat="1" ht="20.6" hidden="1" customHeight="1" x14ac:dyDescent="0.35">
      <c r="B203" s="2"/>
      <c r="J203" s="2"/>
      <c r="K203" s="2"/>
      <c r="L203" s="2"/>
      <c r="M203" s="2"/>
      <c r="N203" s="2"/>
      <c r="O203" s="4"/>
      <c r="P203" s="4"/>
      <c r="Q203" s="4"/>
      <c r="R203" s="4"/>
      <c r="S203" s="4"/>
      <c r="T203" s="4"/>
      <c r="U203" s="6"/>
      <c r="V203" s="8"/>
      <c r="W203" s="8"/>
      <c r="X203" s="2"/>
      <c r="Y203" s="2"/>
      <c r="Z203" s="2"/>
      <c r="AA203" s="2"/>
      <c r="AB203" s="2"/>
      <c r="AC203" s="2"/>
    </row>
    <row r="204" spans="2:37" s="1" customFormat="1" ht="20.6" hidden="1" customHeight="1" x14ac:dyDescent="0.35">
      <c r="B204" s="2"/>
      <c r="J204" s="2"/>
      <c r="K204" s="2"/>
      <c r="L204" s="2"/>
      <c r="M204" s="2"/>
      <c r="N204" s="2"/>
      <c r="O204" s="4"/>
      <c r="P204" s="4"/>
      <c r="Q204" s="4"/>
      <c r="R204" s="4"/>
      <c r="S204" s="4"/>
      <c r="T204" s="4"/>
      <c r="U204" s="6"/>
      <c r="V204" s="8"/>
      <c r="W204" s="8"/>
      <c r="X204" s="2"/>
      <c r="Y204" s="2"/>
      <c r="Z204" s="2"/>
      <c r="AA204" s="2"/>
      <c r="AB204" s="2"/>
      <c r="AC204" s="2"/>
    </row>
    <row r="205" spans="2:37" s="1" customFormat="1" ht="20.6" hidden="1" customHeight="1" x14ac:dyDescent="0.35">
      <c r="B205" s="2"/>
      <c r="J205" s="2"/>
      <c r="K205" s="2"/>
      <c r="L205" s="2"/>
      <c r="M205" s="2"/>
      <c r="N205" s="2"/>
      <c r="O205" s="4"/>
      <c r="P205" s="4"/>
      <c r="Q205" s="4"/>
      <c r="R205" s="4"/>
      <c r="S205" s="4"/>
      <c r="T205" s="4"/>
      <c r="U205" s="6"/>
      <c r="V205" s="8"/>
      <c r="W205" s="8"/>
      <c r="X205" s="2"/>
      <c r="Y205" s="2"/>
      <c r="Z205" s="2"/>
      <c r="AA205" s="2"/>
      <c r="AB205" s="2"/>
      <c r="AC205" s="2"/>
    </row>
    <row r="206" spans="2:37" s="1" customFormat="1" ht="20.6" hidden="1" customHeight="1" x14ac:dyDescent="0.35">
      <c r="B206" s="2"/>
      <c r="J206" s="2"/>
      <c r="K206" s="2"/>
      <c r="L206" s="2"/>
      <c r="M206" s="2"/>
      <c r="N206" s="2"/>
      <c r="O206" s="4"/>
      <c r="P206" s="4"/>
      <c r="Q206" s="4"/>
      <c r="R206" s="4"/>
      <c r="S206" s="4"/>
      <c r="T206" s="4"/>
      <c r="U206" s="6"/>
      <c r="V206" s="8"/>
      <c r="W206" s="8"/>
      <c r="X206" s="2"/>
      <c r="Y206" s="2"/>
      <c r="Z206" s="2"/>
      <c r="AA206" s="2"/>
      <c r="AB206" s="2"/>
      <c r="AC206" s="2"/>
    </row>
    <row r="207" spans="2:37" s="1" customFormat="1" ht="20.6" hidden="1" customHeight="1" x14ac:dyDescent="0.35">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6" hidden="1" customHeight="1" x14ac:dyDescent="0.35">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6" hidden="1" customHeight="1" x14ac:dyDescent="0.35">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6" hidden="1" customHeight="1" x14ac:dyDescent="0.35">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6" hidden="1" customHeight="1" x14ac:dyDescent="0.35">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6" hidden="1" customHeight="1" x14ac:dyDescent="0.35">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6" hidden="1" customHeight="1" x14ac:dyDescent="0.35">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6" hidden="1" customHeight="1" x14ac:dyDescent="0.35">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6" hidden="1" customHeight="1" x14ac:dyDescent="0.35">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6" hidden="1" customHeight="1" x14ac:dyDescent="0.35">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6" hidden="1" customHeight="1" x14ac:dyDescent="0.35">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6" hidden="1" customHeight="1" x14ac:dyDescent="0.35">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6" hidden="1" customHeight="1" x14ac:dyDescent="0.35">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6" hidden="1" customHeight="1" x14ac:dyDescent="0.35">
      <c r="B220" s="2"/>
      <c r="J220" s="2"/>
      <c r="K220" s="2"/>
      <c r="L220" s="2"/>
      <c r="M220" s="2"/>
      <c r="N220" s="2"/>
      <c r="O220" s="4"/>
      <c r="P220" s="4"/>
      <c r="Q220" s="4"/>
      <c r="R220" s="4"/>
      <c r="S220" s="4"/>
      <c r="T220" s="4"/>
      <c r="U220" s="6"/>
      <c r="V220" s="8"/>
      <c r="W220" s="8"/>
      <c r="X220" s="2"/>
      <c r="Y220" s="2"/>
      <c r="Z220" s="2"/>
      <c r="AA220" s="2"/>
      <c r="AB220" s="2"/>
      <c r="AC220" s="2"/>
    </row>
    <row r="221" spans="2:37" s="1" customFormat="1" ht="20.6" hidden="1" customHeight="1" x14ac:dyDescent="0.35">
      <c r="B221" s="2"/>
      <c r="J221" s="2"/>
      <c r="K221" s="2"/>
      <c r="L221" s="2"/>
      <c r="M221" s="2"/>
      <c r="N221" s="2"/>
      <c r="O221" s="4"/>
      <c r="P221" s="4"/>
      <c r="Q221" s="4"/>
      <c r="R221" s="4"/>
      <c r="S221" s="4"/>
      <c r="T221" s="4"/>
      <c r="U221" s="6"/>
      <c r="V221" s="8"/>
      <c r="W221" s="8"/>
      <c r="X221" s="2"/>
      <c r="Y221" s="2"/>
      <c r="Z221" s="2"/>
      <c r="AA221" s="2"/>
      <c r="AB221" s="2"/>
      <c r="AC221" s="2"/>
    </row>
    <row r="222" spans="2:37" s="1" customFormat="1" ht="20.6" hidden="1" customHeight="1" x14ac:dyDescent="0.35">
      <c r="B222" s="2"/>
      <c r="J222" s="2"/>
      <c r="K222" s="2"/>
      <c r="L222" s="2"/>
      <c r="M222" s="2"/>
      <c r="N222" s="2"/>
      <c r="O222" s="4"/>
      <c r="P222" s="4"/>
      <c r="Q222" s="4"/>
      <c r="R222" s="4"/>
      <c r="S222" s="4"/>
      <c r="T222" s="4"/>
      <c r="U222" s="6"/>
      <c r="V222" s="8"/>
      <c r="W222" s="8"/>
      <c r="X222" s="2"/>
      <c r="Y222" s="2"/>
      <c r="Z222" s="2"/>
      <c r="AA222" s="2"/>
      <c r="AB222" s="2"/>
      <c r="AC222" s="2"/>
    </row>
    <row r="223" spans="2:37" s="1" customFormat="1" ht="20.6" hidden="1" customHeight="1" x14ac:dyDescent="0.35">
      <c r="B223" s="2"/>
      <c r="J223" s="2"/>
      <c r="K223" s="2"/>
      <c r="L223" s="2"/>
      <c r="M223" s="2"/>
      <c r="N223" s="2"/>
      <c r="O223" s="4"/>
      <c r="P223" s="4"/>
      <c r="Q223" s="4"/>
      <c r="R223" s="4"/>
      <c r="S223" s="4"/>
      <c r="T223" s="4"/>
      <c r="U223" s="6"/>
      <c r="V223" s="8"/>
      <c r="W223" s="8"/>
      <c r="X223" s="2"/>
      <c r="Y223" s="2"/>
      <c r="Z223" s="2"/>
      <c r="AA223" s="2"/>
      <c r="AB223" s="2"/>
      <c r="AC223" s="2"/>
    </row>
    <row r="224" spans="2:37" s="1" customFormat="1" ht="20.6" hidden="1" customHeight="1" x14ac:dyDescent="0.35">
      <c r="B224" s="2"/>
      <c r="J224" s="2"/>
      <c r="K224" s="2"/>
      <c r="L224" s="2"/>
      <c r="M224" s="2"/>
      <c r="N224" s="2"/>
      <c r="O224" s="4"/>
      <c r="P224" s="4"/>
      <c r="Q224" s="4"/>
      <c r="R224" s="4"/>
      <c r="S224" s="4"/>
      <c r="T224" s="4"/>
      <c r="U224" s="6"/>
      <c r="V224" s="8"/>
      <c r="W224" s="8"/>
      <c r="X224" s="2"/>
      <c r="Y224" s="2"/>
      <c r="Z224" s="2"/>
      <c r="AA224" s="2"/>
      <c r="AB224" s="2"/>
      <c r="AC224" s="2"/>
    </row>
    <row r="225" spans="2:37" s="1" customFormat="1" ht="20.6" hidden="1" customHeight="1" x14ac:dyDescent="0.35">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6" hidden="1" customHeight="1" x14ac:dyDescent="0.35">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6" hidden="1" customHeight="1" x14ac:dyDescent="0.35">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6" hidden="1" customHeight="1" x14ac:dyDescent="0.35">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6" hidden="1" customHeight="1" x14ac:dyDescent="0.35">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6" hidden="1" customHeight="1" x14ac:dyDescent="0.35">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6" hidden="1" customHeight="1" x14ac:dyDescent="0.35">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6" hidden="1" customHeight="1" x14ac:dyDescent="0.35">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6" hidden="1" customHeight="1" x14ac:dyDescent="0.35">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6" hidden="1" customHeight="1" x14ac:dyDescent="0.35">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6" hidden="1" customHeight="1" x14ac:dyDescent="0.35">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6" hidden="1" customHeight="1" x14ac:dyDescent="0.35">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6" hidden="1" customHeight="1" x14ac:dyDescent="0.35">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6" hidden="1" customHeight="1" x14ac:dyDescent="0.35">
      <c r="B238" s="2"/>
      <c r="J238" s="2"/>
      <c r="K238" s="2"/>
      <c r="L238" s="2"/>
      <c r="M238" s="2"/>
      <c r="N238" s="2"/>
      <c r="O238" s="4"/>
      <c r="P238" s="4"/>
      <c r="Q238" s="4"/>
      <c r="R238" s="4"/>
      <c r="S238" s="4"/>
      <c r="T238" s="4"/>
      <c r="U238" s="6"/>
      <c r="V238" s="8"/>
      <c r="W238" s="8"/>
      <c r="X238" s="2"/>
      <c r="Y238" s="2"/>
      <c r="Z238" s="2"/>
      <c r="AA238" s="2"/>
      <c r="AB238" s="2"/>
      <c r="AC238" s="2"/>
    </row>
    <row r="239" spans="2:37" s="1" customFormat="1" ht="20.6" hidden="1" customHeight="1" x14ac:dyDescent="0.35">
      <c r="B239" s="2"/>
      <c r="J239" s="2"/>
      <c r="K239" s="2"/>
      <c r="L239" s="2"/>
      <c r="M239" s="2"/>
      <c r="N239" s="2"/>
      <c r="O239" s="4"/>
      <c r="P239" s="4"/>
      <c r="Q239" s="4"/>
      <c r="R239" s="4"/>
      <c r="S239" s="4"/>
      <c r="T239" s="4"/>
      <c r="U239" s="6"/>
      <c r="V239" s="8"/>
      <c r="W239" s="8"/>
      <c r="X239" s="2"/>
      <c r="Y239" s="2"/>
      <c r="Z239" s="2"/>
      <c r="AA239" s="2"/>
      <c r="AB239" s="2"/>
      <c r="AC239" s="2"/>
    </row>
    <row r="240" spans="2:37" s="1" customFormat="1" ht="20.6" hidden="1" customHeight="1" x14ac:dyDescent="0.35">
      <c r="B240" s="2"/>
      <c r="J240" s="2"/>
      <c r="K240" s="2"/>
      <c r="L240" s="2"/>
      <c r="M240" s="2"/>
      <c r="N240" s="2"/>
      <c r="O240" s="4"/>
      <c r="P240" s="4"/>
      <c r="Q240" s="4"/>
      <c r="R240" s="4"/>
      <c r="S240" s="4"/>
      <c r="T240" s="4"/>
      <c r="U240" s="6"/>
      <c r="V240" s="8"/>
      <c r="W240" s="8"/>
      <c r="X240" s="2"/>
      <c r="Y240" s="2"/>
      <c r="Z240" s="2"/>
      <c r="AA240" s="2"/>
      <c r="AB240" s="2"/>
      <c r="AC240" s="2"/>
    </row>
    <row r="241" spans="2:37" s="1" customFormat="1" ht="20.6" hidden="1" customHeight="1" x14ac:dyDescent="0.35">
      <c r="B241" s="2"/>
      <c r="J241" s="2"/>
      <c r="K241" s="2"/>
      <c r="L241" s="2"/>
      <c r="M241" s="2"/>
      <c r="N241" s="2"/>
      <c r="O241" s="4"/>
      <c r="P241" s="4"/>
      <c r="Q241" s="4"/>
      <c r="R241" s="4"/>
      <c r="S241" s="4"/>
      <c r="T241" s="4"/>
      <c r="U241" s="6"/>
      <c r="V241" s="8"/>
      <c r="W241" s="8"/>
      <c r="X241" s="2"/>
      <c r="Y241" s="2"/>
      <c r="Z241" s="2"/>
      <c r="AA241" s="2"/>
      <c r="AB241" s="2"/>
      <c r="AC241" s="2"/>
    </row>
    <row r="242" spans="2:37" s="1" customFormat="1" ht="20.6" hidden="1" customHeight="1" x14ac:dyDescent="0.35">
      <c r="B242" s="2"/>
      <c r="J242" s="2"/>
      <c r="K242" s="2"/>
      <c r="L242" s="2"/>
      <c r="M242" s="2"/>
      <c r="N242" s="2"/>
      <c r="O242" s="4"/>
      <c r="P242" s="4"/>
      <c r="Q242" s="4"/>
      <c r="R242" s="4"/>
      <c r="S242" s="4"/>
      <c r="T242" s="4"/>
      <c r="U242" s="6"/>
      <c r="V242" s="8"/>
      <c r="W242" s="8"/>
      <c r="X242" s="2"/>
      <c r="Y242" s="2"/>
      <c r="Z242" s="2"/>
      <c r="AA242" s="2"/>
      <c r="AB242" s="2"/>
      <c r="AC242" s="2"/>
    </row>
    <row r="243" spans="2:37" s="1" customFormat="1" ht="20.6" hidden="1" customHeight="1" x14ac:dyDescent="0.35">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6" hidden="1" customHeight="1" x14ac:dyDescent="0.35">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6" hidden="1" customHeight="1" x14ac:dyDescent="0.35">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6" hidden="1" customHeight="1" x14ac:dyDescent="0.35">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6" hidden="1" customHeight="1" x14ac:dyDescent="0.35">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6" hidden="1" customHeight="1" x14ac:dyDescent="0.35">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6" hidden="1" customHeight="1" x14ac:dyDescent="0.35">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6" hidden="1" customHeight="1" x14ac:dyDescent="0.35">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6" hidden="1" customHeight="1" x14ac:dyDescent="0.35">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6" hidden="1" customHeight="1" x14ac:dyDescent="0.35">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6" hidden="1" customHeight="1" x14ac:dyDescent="0.35">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6" hidden="1" customHeight="1" x14ac:dyDescent="0.35">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6" hidden="1" customHeight="1" x14ac:dyDescent="0.35">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6" hidden="1" customHeight="1" x14ac:dyDescent="0.35">
      <c r="B256" s="2"/>
      <c r="J256" s="2"/>
      <c r="K256" s="2"/>
      <c r="L256" s="2"/>
      <c r="M256" s="2"/>
      <c r="N256" s="2"/>
      <c r="O256" s="4"/>
      <c r="P256" s="4"/>
      <c r="Q256" s="4"/>
      <c r="R256" s="4"/>
      <c r="S256" s="4"/>
      <c r="T256" s="4"/>
      <c r="U256" s="6"/>
      <c r="V256" s="8"/>
      <c r="W256" s="8"/>
      <c r="X256" s="2"/>
      <c r="Y256" s="2"/>
      <c r="Z256" s="2"/>
      <c r="AA256" s="2"/>
      <c r="AB256" s="2"/>
      <c r="AC256" s="2"/>
    </row>
    <row r="257" spans="2:37" s="1" customFormat="1" ht="20.6" hidden="1" customHeight="1" x14ac:dyDescent="0.35">
      <c r="B257" s="2"/>
      <c r="J257" s="2"/>
      <c r="K257" s="2"/>
      <c r="L257" s="2"/>
      <c r="M257" s="2"/>
      <c r="N257" s="2"/>
      <c r="O257" s="4"/>
      <c r="P257" s="4"/>
      <c r="Q257" s="4"/>
      <c r="R257" s="4"/>
      <c r="S257" s="4"/>
      <c r="T257" s="4"/>
      <c r="U257" s="6"/>
      <c r="V257" s="8"/>
      <c r="W257" s="8"/>
      <c r="X257" s="2"/>
      <c r="Y257" s="2"/>
      <c r="Z257" s="2"/>
      <c r="AA257" s="2"/>
      <c r="AB257" s="2"/>
      <c r="AC257" s="2"/>
    </row>
    <row r="258" spans="2:37" s="1" customFormat="1" ht="20.6" hidden="1" customHeight="1" x14ac:dyDescent="0.35">
      <c r="B258" s="2"/>
      <c r="J258" s="2"/>
      <c r="K258" s="2"/>
      <c r="L258" s="2"/>
      <c r="M258" s="2"/>
      <c r="N258" s="2"/>
      <c r="O258" s="4"/>
      <c r="P258" s="4"/>
      <c r="Q258" s="4"/>
      <c r="R258" s="4"/>
      <c r="S258" s="4"/>
      <c r="T258" s="4"/>
      <c r="U258" s="6"/>
      <c r="V258" s="8"/>
      <c r="W258" s="8"/>
      <c r="X258" s="2"/>
      <c r="Y258" s="2"/>
      <c r="Z258" s="2"/>
      <c r="AA258" s="2"/>
      <c r="AB258" s="2"/>
      <c r="AC258" s="2"/>
    </row>
    <row r="259" spans="2:37" s="1" customFormat="1" ht="20.6" hidden="1" customHeight="1" x14ac:dyDescent="0.35">
      <c r="B259" s="2"/>
      <c r="J259" s="2"/>
      <c r="K259" s="2"/>
      <c r="L259" s="2"/>
      <c r="M259" s="2"/>
      <c r="N259" s="2"/>
      <c r="O259" s="4"/>
      <c r="P259" s="4"/>
      <c r="Q259" s="4"/>
      <c r="R259" s="4"/>
      <c r="S259" s="4"/>
      <c r="T259" s="4"/>
      <c r="U259" s="6"/>
      <c r="V259" s="8"/>
      <c r="W259" s="8"/>
      <c r="X259" s="2"/>
      <c r="Y259" s="2"/>
      <c r="Z259" s="2"/>
      <c r="AA259" s="2"/>
      <c r="AB259" s="2"/>
      <c r="AC259" s="2"/>
    </row>
    <row r="260" spans="2:37" s="1" customFormat="1" ht="20.6" hidden="1" customHeight="1" x14ac:dyDescent="0.35">
      <c r="B260" s="2"/>
      <c r="J260" s="2"/>
      <c r="K260" s="2"/>
      <c r="L260" s="2"/>
      <c r="M260" s="2"/>
      <c r="N260" s="2"/>
      <c r="O260" s="4"/>
      <c r="P260" s="4"/>
      <c r="Q260" s="4"/>
      <c r="R260" s="4"/>
      <c r="S260" s="4"/>
      <c r="T260" s="4"/>
      <c r="U260" s="6"/>
      <c r="V260" s="8"/>
      <c r="W260" s="8"/>
      <c r="X260" s="2"/>
      <c r="Y260" s="2"/>
      <c r="Z260" s="2"/>
      <c r="AA260" s="2"/>
      <c r="AB260" s="2"/>
      <c r="AC260" s="2"/>
    </row>
    <row r="261" spans="2:37" s="1" customFormat="1" ht="20.6" hidden="1" customHeight="1" x14ac:dyDescent="0.35">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6" hidden="1" customHeight="1" x14ac:dyDescent="0.35">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6" hidden="1" customHeight="1" x14ac:dyDescent="0.35">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6" hidden="1" customHeight="1" x14ac:dyDescent="0.35">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6" hidden="1" customHeight="1" x14ac:dyDescent="0.35">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6" hidden="1" customHeight="1" x14ac:dyDescent="0.35">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6" hidden="1" customHeight="1" x14ac:dyDescent="0.35">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6" hidden="1" customHeight="1" x14ac:dyDescent="0.35">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6" hidden="1" customHeight="1" x14ac:dyDescent="0.35">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6" hidden="1" customHeight="1" x14ac:dyDescent="0.35">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6" hidden="1" customHeight="1" x14ac:dyDescent="0.35">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6" hidden="1" customHeight="1" x14ac:dyDescent="0.35">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6" hidden="1" customHeight="1" x14ac:dyDescent="0.35">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6" hidden="1" customHeight="1" x14ac:dyDescent="0.35">
      <c r="B274" s="2"/>
      <c r="J274" s="2"/>
      <c r="K274" s="2"/>
      <c r="L274" s="2"/>
      <c r="M274" s="2"/>
      <c r="N274" s="2"/>
      <c r="O274" s="4"/>
      <c r="P274" s="4"/>
      <c r="Q274" s="4"/>
      <c r="R274" s="4"/>
      <c r="S274" s="4"/>
      <c r="T274" s="4"/>
      <c r="U274" s="6"/>
      <c r="V274" s="8"/>
      <c r="W274" s="8"/>
      <c r="X274" s="2"/>
      <c r="Y274" s="2"/>
      <c r="Z274" s="2"/>
      <c r="AA274" s="2"/>
      <c r="AB274" s="2"/>
      <c r="AC274" s="2"/>
    </row>
    <row r="275" spans="2:37" s="1" customFormat="1" ht="20.6" hidden="1" customHeight="1" x14ac:dyDescent="0.35">
      <c r="B275" s="2"/>
      <c r="J275" s="2"/>
      <c r="K275" s="2"/>
      <c r="L275" s="2"/>
      <c r="M275" s="2"/>
      <c r="N275" s="2"/>
      <c r="O275" s="4"/>
      <c r="P275" s="4"/>
      <c r="Q275" s="4"/>
      <c r="R275" s="4"/>
      <c r="S275" s="4"/>
      <c r="T275" s="4"/>
      <c r="U275" s="6"/>
      <c r="V275" s="8"/>
      <c r="W275" s="8"/>
      <c r="X275" s="2"/>
      <c r="Y275" s="2"/>
      <c r="Z275" s="2"/>
      <c r="AA275" s="2"/>
      <c r="AB275" s="2"/>
      <c r="AC275" s="2"/>
    </row>
    <row r="276" spans="2:37" s="1" customFormat="1" ht="20.6" hidden="1" customHeight="1" x14ac:dyDescent="0.35">
      <c r="B276" s="2"/>
      <c r="J276" s="2"/>
      <c r="K276" s="2"/>
      <c r="L276" s="2"/>
      <c r="M276" s="2"/>
      <c r="N276" s="2"/>
      <c r="O276" s="4"/>
      <c r="P276" s="4"/>
      <c r="Q276" s="4"/>
      <c r="R276" s="4"/>
      <c r="S276" s="4"/>
      <c r="T276" s="4"/>
      <c r="U276" s="6"/>
      <c r="V276" s="8"/>
      <c r="W276" s="8"/>
      <c r="X276" s="2"/>
      <c r="Y276" s="2"/>
      <c r="Z276" s="2"/>
      <c r="AA276" s="2"/>
      <c r="AB276" s="2"/>
      <c r="AC276" s="2"/>
    </row>
    <row r="277" spans="2:37" s="1" customFormat="1" ht="20.6" hidden="1" customHeight="1" x14ac:dyDescent="0.35">
      <c r="B277" s="2"/>
      <c r="J277" s="2"/>
      <c r="K277" s="2"/>
      <c r="L277" s="2"/>
      <c r="M277" s="2"/>
      <c r="N277" s="2"/>
      <c r="O277" s="4"/>
      <c r="P277" s="4"/>
      <c r="Q277" s="4"/>
      <c r="R277" s="4"/>
      <c r="S277" s="4"/>
      <c r="T277" s="4"/>
      <c r="U277" s="6"/>
      <c r="V277" s="8"/>
      <c r="W277" s="8"/>
      <c r="X277" s="2"/>
      <c r="Y277" s="2"/>
      <c r="Z277" s="2"/>
      <c r="AA277" s="2"/>
      <c r="AB277" s="2"/>
      <c r="AC277" s="2"/>
    </row>
    <row r="278" spans="2:37" s="1" customFormat="1" ht="20.6" hidden="1" customHeight="1" x14ac:dyDescent="0.35">
      <c r="B278" s="2"/>
      <c r="J278" s="2"/>
      <c r="K278" s="2"/>
      <c r="L278" s="2"/>
      <c r="M278" s="2"/>
      <c r="N278" s="2"/>
      <c r="O278" s="4"/>
      <c r="P278" s="4"/>
      <c r="Q278" s="4"/>
      <c r="R278" s="4"/>
      <c r="S278" s="4"/>
      <c r="T278" s="4"/>
      <c r="U278" s="6"/>
      <c r="V278" s="8"/>
      <c r="W278" s="8"/>
      <c r="X278" s="2"/>
      <c r="Y278" s="2"/>
      <c r="Z278" s="2"/>
      <c r="AA278" s="2"/>
      <c r="AB278" s="2"/>
      <c r="AC278" s="2"/>
    </row>
    <row r="279" spans="2:37" s="1" customFormat="1" ht="20.6" hidden="1" customHeight="1" x14ac:dyDescent="0.35">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6" hidden="1" customHeight="1" x14ac:dyDescent="0.35">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6" hidden="1" customHeight="1" x14ac:dyDescent="0.35">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6" hidden="1" customHeight="1" x14ac:dyDescent="0.35">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6" hidden="1" customHeight="1" x14ac:dyDescent="0.35">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6" hidden="1" customHeight="1" x14ac:dyDescent="0.35">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6" hidden="1" customHeight="1" x14ac:dyDescent="0.35">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6" hidden="1" customHeight="1" x14ac:dyDescent="0.35">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6" hidden="1" customHeight="1" x14ac:dyDescent="0.35">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6" hidden="1" customHeight="1" x14ac:dyDescent="0.35">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6" hidden="1" customHeight="1" x14ac:dyDescent="0.35">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6" hidden="1" customHeight="1" x14ac:dyDescent="0.35">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6" hidden="1" customHeight="1" x14ac:dyDescent="0.35">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6" hidden="1" customHeight="1" x14ac:dyDescent="0.35">
      <c r="B292" s="2"/>
      <c r="J292" s="2"/>
      <c r="K292" s="2"/>
      <c r="L292" s="2"/>
      <c r="M292" s="2"/>
      <c r="N292" s="2"/>
      <c r="O292" s="4"/>
      <c r="P292" s="4"/>
      <c r="Q292" s="4"/>
      <c r="R292" s="4"/>
      <c r="S292" s="4"/>
      <c r="T292" s="4"/>
      <c r="U292" s="6"/>
      <c r="V292" s="8"/>
      <c r="W292" s="8"/>
      <c r="X292" s="2"/>
      <c r="Y292" s="2"/>
      <c r="Z292" s="2"/>
      <c r="AA292" s="2"/>
      <c r="AB292" s="2"/>
      <c r="AC292" s="2"/>
    </row>
    <row r="293" spans="2:37" s="1" customFormat="1" ht="20.6" hidden="1" customHeight="1" x14ac:dyDescent="0.35">
      <c r="B293" s="2"/>
      <c r="J293" s="2"/>
      <c r="K293" s="2"/>
      <c r="L293" s="2"/>
      <c r="M293" s="2"/>
      <c r="N293" s="2"/>
      <c r="O293" s="4"/>
      <c r="P293" s="4"/>
      <c r="Q293" s="4"/>
      <c r="R293" s="4"/>
      <c r="S293" s="4"/>
      <c r="T293" s="4"/>
      <c r="U293" s="6"/>
      <c r="V293" s="8"/>
      <c r="W293" s="8"/>
      <c r="X293" s="2"/>
      <c r="Y293" s="2"/>
      <c r="Z293" s="2"/>
      <c r="AA293" s="2"/>
      <c r="AB293" s="2"/>
      <c r="AC293" s="2"/>
    </row>
    <row r="294" spans="2:37" s="1" customFormat="1" ht="20.6" hidden="1" customHeight="1" x14ac:dyDescent="0.35">
      <c r="B294" s="2"/>
      <c r="J294" s="2"/>
      <c r="K294" s="2"/>
      <c r="L294" s="2"/>
      <c r="M294" s="2"/>
      <c r="N294" s="2"/>
      <c r="O294" s="4"/>
      <c r="P294" s="4"/>
      <c r="Q294" s="4"/>
      <c r="R294" s="4"/>
      <c r="S294" s="4"/>
      <c r="T294" s="4"/>
      <c r="U294" s="6"/>
      <c r="V294" s="8"/>
      <c r="W294" s="8"/>
      <c r="X294" s="2"/>
      <c r="Y294" s="2"/>
      <c r="Z294" s="2"/>
      <c r="AA294" s="2"/>
      <c r="AB294" s="2"/>
      <c r="AC294" s="2"/>
    </row>
    <row r="295" spans="2:37" s="1" customFormat="1" ht="20.6" hidden="1" customHeight="1" x14ac:dyDescent="0.35">
      <c r="B295" s="2"/>
      <c r="J295" s="2"/>
      <c r="K295" s="2"/>
      <c r="L295" s="2"/>
      <c r="M295" s="2"/>
      <c r="N295" s="2"/>
      <c r="O295" s="4"/>
      <c r="P295" s="4"/>
      <c r="Q295" s="4"/>
      <c r="R295" s="4"/>
      <c r="S295" s="4"/>
      <c r="T295" s="4"/>
      <c r="U295" s="6"/>
      <c r="V295" s="8"/>
      <c r="W295" s="8"/>
      <c r="X295" s="2"/>
      <c r="Y295" s="2"/>
      <c r="Z295" s="2"/>
      <c r="AA295" s="2"/>
      <c r="AB295" s="2"/>
      <c r="AC295" s="2"/>
    </row>
    <row r="296" spans="2:37" s="1" customFormat="1" ht="20.6" hidden="1" customHeight="1" x14ac:dyDescent="0.35">
      <c r="B296" s="2"/>
      <c r="J296" s="2"/>
      <c r="K296" s="2"/>
      <c r="L296" s="2"/>
      <c r="M296" s="2"/>
      <c r="N296" s="2"/>
      <c r="O296" s="4"/>
      <c r="P296" s="4"/>
      <c r="Q296" s="4"/>
      <c r="R296" s="4"/>
      <c r="S296" s="4"/>
      <c r="T296" s="4"/>
      <c r="U296" s="6"/>
      <c r="V296" s="8"/>
      <c r="W296" s="8"/>
      <c r="X296" s="2"/>
      <c r="Y296" s="2"/>
      <c r="Z296" s="2"/>
      <c r="AA296" s="2"/>
      <c r="AB296" s="2"/>
      <c r="AC296" s="2"/>
    </row>
    <row r="297" spans="2:37" s="1" customFormat="1" ht="20.6" hidden="1" customHeight="1" x14ac:dyDescent="0.35">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6" hidden="1" customHeight="1" x14ac:dyDescent="0.35">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6" hidden="1" customHeight="1" x14ac:dyDescent="0.35">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6" hidden="1" customHeight="1" x14ac:dyDescent="0.35">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6" hidden="1" customHeight="1" x14ac:dyDescent="0.35">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6" hidden="1" customHeight="1" x14ac:dyDescent="0.35">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6" hidden="1" customHeight="1" x14ac:dyDescent="0.35">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6" hidden="1" customHeight="1" x14ac:dyDescent="0.35">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6" hidden="1" customHeight="1" x14ac:dyDescent="0.35">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6" hidden="1" customHeight="1" x14ac:dyDescent="0.35">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6" hidden="1" customHeight="1" x14ac:dyDescent="0.35">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6" hidden="1" customHeight="1" x14ac:dyDescent="0.35">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6" hidden="1" customHeight="1" x14ac:dyDescent="0.35">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6" hidden="1" customHeight="1" x14ac:dyDescent="0.35">
      <c r="B310" s="2"/>
      <c r="J310" s="2"/>
      <c r="K310" s="2"/>
      <c r="L310" s="2"/>
      <c r="M310" s="2"/>
      <c r="N310" s="2"/>
      <c r="O310" s="4"/>
      <c r="P310" s="4"/>
      <c r="Q310" s="4"/>
      <c r="R310" s="4"/>
      <c r="S310" s="4"/>
      <c r="T310" s="4"/>
      <c r="U310" s="6"/>
      <c r="V310" s="8"/>
      <c r="W310" s="8"/>
      <c r="X310" s="2"/>
      <c r="Y310" s="2"/>
      <c r="Z310" s="2"/>
      <c r="AA310" s="2"/>
      <c r="AB310" s="2"/>
      <c r="AC310" s="2"/>
    </row>
    <row r="311" spans="2:37" s="1" customFormat="1" ht="20.6" hidden="1" customHeight="1" x14ac:dyDescent="0.35">
      <c r="B311" s="2"/>
      <c r="J311" s="2"/>
      <c r="K311" s="2"/>
      <c r="L311" s="2"/>
      <c r="M311" s="2"/>
      <c r="N311" s="2"/>
      <c r="O311" s="4"/>
      <c r="P311" s="4"/>
      <c r="Q311" s="4"/>
      <c r="R311" s="4"/>
      <c r="S311" s="4"/>
      <c r="T311" s="4"/>
      <c r="U311" s="6"/>
      <c r="V311" s="8"/>
      <c r="W311" s="8"/>
      <c r="X311" s="2"/>
      <c r="Y311" s="2"/>
      <c r="Z311" s="2"/>
      <c r="AA311" s="2"/>
      <c r="AB311" s="2"/>
      <c r="AC311" s="2"/>
    </row>
    <row r="312" spans="2:37" s="1" customFormat="1" ht="20.6" hidden="1" customHeight="1" x14ac:dyDescent="0.35">
      <c r="B312" s="2"/>
      <c r="J312" s="2"/>
      <c r="K312" s="2"/>
      <c r="L312" s="2"/>
      <c r="M312" s="2"/>
      <c r="N312" s="2"/>
      <c r="O312" s="4"/>
      <c r="P312" s="4"/>
      <c r="Q312" s="4"/>
      <c r="R312" s="4"/>
      <c r="S312" s="4"/>
      <c r="T312" s="4"/>
      <c r="U312" s="6"/>
      <c r="V312" s="8"/>
      <c r="W312" s="8"/>
      <c r="X312" s="2"/>
      <c r="Y312" s="2"/>
      <c r="Z312" s="2"/>
      <c r="AA312" s="2"/>
      <c r="AB312" s="2"/>
      <c r="AC312" s="2"/>
    </row>
    <row r="313" spans="2:37" s="1" customFormat="1" ht="20.6" hidden="1" customHeight="1" x14ac:dyDescent="0.35">
      <c r="B313" s="2"/>
      <c r="J313" s="2"/>
      <c r="K313" s="2"/>
      <c r="L313" s="2"/>
      <c r="M313" s="2"/>
      <c r="N313" s="2"/>
      <c r="O313" s="4"/>
      <c r="P313" s="4"/>
      <c r="Q313" s="4"/>
      <c r="R313" s="4"/>
      <c r="S313" s="4"/>
      <c r="T313" s="4"/>
      <c r="U313" s="6"/>
      <c r="V313" s="8"/>
      <c r="W313" s="8"/>
      <c r="X313" s="2"/>
      <c r="Y313" s="2"/>
      <c r="Z313" s="2"/>
      <c r="AA313" s="2"/>
      <c r="AB313" s="2"/>
      <c r="AC313" s="2"/>
    </row>
    <row r="314" spans="2:37" s="1" customFormat="1" ht="20.6" hidden="1" customHeight="1" x14ac:dyDescent="0.35">
      <c r="B314" s="2"/>
      <c r="J314" s="2"/>
      <c r="K314" s="2"/>
      <c r="L314" s="2"/>
      <c r="M314" s="2"/>
      <c r="N314" s="2"/>
      <c r="O314" s="4"/>
      <c r="P314" s="4"/>
      <c r="Q314" s="4"/>
      <c r="R314" s="4"/>
      <c r="S314" s="4"/>
      <c r="T314" s="4"/>
      <c r="U314" s="6"/>
      <c r="V314" s="8"/>
      <c r="W314" s="8"/>
      <c r="X314" s="2"/>
      <c r="Y314" s="2"/>
      <c r="Z314" s="2"/>
      <c r="AA314" s="2"/>
      <c r="AB314" s="2"/>
      <c r="AC314" s="2"/>
    </row>
    <row r="315" spans="2:37" s="1" customFormat="1" ht="20.6" hidden="1" customHeight="1" x14ac:dyDescent="0.35">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6" hidden="1" customHeight="1" x14ac:dyDescent="0.35">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6" hidden="1" customHeight="1" x14ac:dyDescent="0.35">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6" hidden="1" customHeight="1" x14ac:dyDescent="0.35">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6" hidden="1" customHeight="1" x14ac:dyDescent="0.35">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6" hidden="1" customHeight="1" x14ac:dyDescent="0.35">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6" hidden="1" customHeight="1" x14ac:dyDescent="0.35">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6" hidden="1" customHeight="1" x14ac:dyDescent="0.35">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6" hidden="1" customHeight="1" x14ac:dyDescent="0.35">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6" hidden="1" customHeight="1" x14ac:dyDescent="0.35">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6" hidden="1" customHeight="1" x14ac:dyDescent="0.35">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6" hidden="1" customHeight="1" x14ac:dyDescent="0.35">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6" hidden="1" customHeight="1" x14ac:dyDescent="0.35">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6" hidden="1" customHeight="1" x14ac:dyDescent="0.35">
      <c r="B328" s="2"/>
      <c r="J328" s="2"/>
      <c r="K328" s="2"/>
      <c r="L328" s="2"/>
      <c r="M328" s="2"/>
      <c r="N328" s="2"/>
      <c r="O328" s="4"/>
      <c r="P328" s="4"/>
      <c r="Q328" s="4"/>
      <c r="R328" s="4"/>
      <c r="S328" s="4"/>
      <c r="T328" s="4"/>
      <c r="U328" s="6"/>
      <c r="V328" s="8"/>
      <c r="W328" s="8"/>
      <c r="X328" s="2"/>
      <c r="Y328" s="2"/>
      <c r="Z328" s="2"/>
      <c r="AA328" s="2"/>
      <c r="AB328" s="2"/>
      <c r="AC328" s="2"/>
    </row>
    <row r="329" spans="2:37" s="1" customFormat="1" ht="20.6" hidden="1" customHeight="1" x14ac:dyDescent="0.35">
      <c r="B329" s="2"/>
      <c r="J329" s="2"/>
      <c r="K329" s="2"/>
      <c r="L329" s="2"/>
      <c r="M329" s="2"/>
      <c r="N329" s="2"/>
      <c r="O329" s="4"/>
      <c r="P329" s="4"/>
      <c r="Q329" s="4"/>
      <c r="R329" s="4"/>
      <c r="S329" s="4"/>
      <c r="T329" s="4"/>
      <c r="U329" s="6"/>
      <c r="V329" s="8"/>
      <c r="W329" s="8"/>
      <c r="X329" s="2"/>
      <c r="Y329" s="2"/>
      <c r="Z329" s="2"/>
      <c r="AA329" s="2"/>
      <c r="AB329" s="2"/>
      <c r="AC329" s="2"/>
    </row>
    <row r="330" spans="2:37" s="1" customFormat="1" ht="20.6" hidden="1" customHeight="1" x14ac:dyDescent="0.35">
      <c r="B330" s="2"/>
      <c r="J330" s="2"/>
      <c r="K330" s="2"/>
      <c r="L330" s="2"/>
      <c r="M330" s="2"/>
      <c r="N330" s="2"/>
      <c r="O330" s="4"/>
      <c r="P330" s="4"/>
      <c r="Q330" s="4"/>
      <c r="R330" s="4"/>
      <c r="S330" s="4"/>
      <c r="T330" s="4"/>
      <c r="U330" s="6"/>
      <c r="V330" s="8"/>
      <c r="W330" s="8"/>
      <c r="X330" s="2"/>
      <c r="Y330" s="2"/>
      <c r="Z330" s="2"/>
      <c r="AA330" s="2"/>
      <c r="AB330" s="2"/>
      <c r="AC330" s="2"/>
    </row>
    <row r="331" spans="2:37" s="1" customFormat="1" ht="20.6" hidden="1" customHeight="1" x14ac:dyDescent="0.35">
      <c r="B331" s="2"/>
      <c r="J331" s="2"/>
      <c r="K331" s="2"/>
      <c r="L331" s="2"/>
      <c r="M331" s="2"/>
      <c r="N331" s="2"/>
      <c r="O331" s="4"/>
      <c r="P331" s="4"/>
      <c r="Q331" s="4"/>
      <c r="R331" s="4"/>
      <c r="S331" s="4"/>
      <c r="T331" s="4"/>
      <c r="U331" s="6"/>
      <c r="V331" s="8"/>
      <c r="W331" s="8"/>
      <c r="X331" s="2"/>
      <c r="Y331" s="2"/>
      <c r="Z331" s="2"/>
      <c r="AA331" s="2"/>
      <c r="AB331" s="2"/>
      <c r="AC331" s="2"/>
    </row>
    <row r="332" spans="2:37" s="1" customFormat="1" ht="20.6" hidden="1" customHeight="1" x14ac:dyDescent="0.35">
      <c r="B332" s="2"/>
      <c r="J332" s="2"/>
      <c r="K332" s="2"/>
      <c r="L332" s="2"/>
      <c r="M332" s="2"/>
      <c r="N332" s="2"/>
      <c r="O332" s="4"/>
      <c r="P332" s="4"/>
      <c r="Q332" s="4"/>
      <c r="R332" s="4"/>
      <c r="S332" s="4"/>
      <c r="T332" s="4"/>
      <c r="U332" s="6"/>
      <c r="V332" s="8"/>
      <c r="W332" s="8"/>
      <c r="X332" s="2"/>
      <c r="Y332" s="2"/>
      <c r="Z332" s="2"/>
      <c r="AA332" s="2"/>
      <c r="AB332" s="2"/>
      <c r="AC332" s="2"/>
    </row>
    <row r="333" spans="2:37" s="1" customFormat="1" ht="20.6" hidden="1" customHeight="1" x14ac:dyDescent="0.35">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6" hidden="1" customHeight="1" x14ac:dyDescent="0.35">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6" hidden="1" customHeight="1" x14ac:dyDescent="0.35">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6" hidden="1" customHeight="1" x14ac:dyDescent="0.35">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6" hidden="1" customHeight="1" x14ac:dyDescent="0.35">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6" hidden="1" customHeight="1" x14ac:dyDescent="0.35">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6" hidden="1" customHeight="1" x14ac:dyDescent="0.35">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6" hidden="1" customHeight="1" x14ac:dyDescent="0.35">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6" hidden="1" customHeight="1" x14ac:dyDescent="0.35">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6" hidden="1" customHeight="1" x14ac:dyDescent="0.35">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6" hidden="1" customHeight="1" x14ac:dyDescent="0.35">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6" hidden="1" customHeight="1" x14ac:dyDescent="0.35">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6" hidden="1" customHeight="1" x14ac:dyDescent="0.35">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6" hidden="1" customHeight="1" x14ac:dyDescent="0.35">
      <c r="B346" s="2"/>
      <c r="J346" s="2"/>
      <c r="K346" s="2"/>
      <c r="L346" s="2"/>
      <c r="M346" s="2"/>
      <c r="N346" s="2"/>
      <c r="O346" s="4"/>
      <c r="P346" s="4"/>
      <c r="Q346" s="4"/>
      <c r="R346" s="4"/>
      <c r="S346" s="4"/>
      <c r="T346" s="4"/>
      <c r="U346" s="6"/>
      <c r="V346" s="8"/>
      <c r="W346" s="8"/>
      <c r="X346" s="2"/>
      <c r="Y346" s="2"/>
      <c r="Z346" s="2"/>
      <c r="AA346" s="2"/>
      <c r="AB346" s="2"/>
      <c r="AC346" s="2"/>
    </row>
    <row r="347" spans="2:37" s="1" customFormat="1" ht="20.6" hidden="1" customHeight="1" x14ac:dyDescent="0.35">
      <c r="B347" s="2"/>
      <c r="J347" s="2"/>
      <c r="K347" s="2"/>
      <c r="L347" s="2"/>
      <c r="M347" s="2"/>
      <c r="N347" s="2"/>
      <c r="O347" s="4"/>
      <c r="P347" s="4"/>
      <c r="Q347" s="4"/>
      <c r="R347" s="4"/>
      <c r="S347" s="4"/>
      <c r="T347" s="4"/>
      <c r="U347" s="6"/>
      <c r="V347" s="8"/>
      <c r="W347" s="8"/>
      <c r="X347" s="2"/>
      <c r="Y347" s="2"/>
      <c r="Z347" s="2"/>
      <c r="AA347" s="2"/>
      <c r="AB347" s="2"/>
      <c r="AC347" s="2"/>
    </row>
    <row r="348" spans="2:37" s="1" customFormat="1" ht="20.6" hidden="1" customHeight="1" x14ac:dyDescent="0.35">
      <c r="B348" s="2"/>
      <c r="J348" s="2"/>
      <c r="K348" s="2"/>
      <c r="L348" s="2"/>
      <c r="M348" s="2"/>
      <c r="N348" s="2"/>
      <c r="O348" s="4"/>
      <c r="P348" s="4"/>
      <c r="Q348" s="4"/>
      <c r="R348" s="4"/>
      <c r="S348" s="4"/>
      <c r="T348" s="4"/>
      <c r="U348" s="6"/>
      <c r="V348" s="8"/>
      <c r="W348" s="8"/>
      <c r="X348" s="2"/>
      <c r="Y348" s="2"/>
      <c r="Z348" s="2"/>
      <c r="AA348" s="2"/>
      <c r="AB348" s="2"/>
      <c r="AC348" s="2"/>
    </row>
    <row r="349" spans="2:37" s="1" customFormat="1" ht="20.6" hidden="1" customHeight="1" x14ac:dyDescent="0.35">
      <c r="B349" s="2"/>
      <c r="J349" s="2"/>
      <c r="K349" s="2"/>
      <c r="L349" s="2"/>
      <c r="M349" s="2"/>
      <c r="N349" s="2"/>
      <c r="O349" s="4"/>
      <c r="P349" s="4"/>
      <c r="Q349" s="4"/>
      <c r="R349" s="4"/>
      <c r="S349" s="4"/>
      <c r="T349" s="4"/>
      <c r="U349" s="6"/>
      <c r="V349" s="8"/>
      <c r="W349" s="8"/>
      <c r="X349" s="2"/>
      <c r="Y349" s="2"/>
      <c r="Z349" s="2"/>
      <c r="AA349" s="2"/>
      <c r="AB349" s="2"/>
      <c r="AC349" s="2"/>
    </row>
    <row r="350" spans="2:37" s="1" customFormat="1" ht="20.6" hidden="1" customHeight="1" x14ac:dyDescent="0.35">
      <c r="B350" s="2"/>
      <c r="J350" s="2"/>
      <c r="K350" s="2"/>
      <c r="L350" s="2"/>
      <c r="M350" s="2"/>
      <c r="N350" s="2"/>
      <c r="O350" s="4"/>
      <c r="P350" s="4"/>
      <c r="Q350" s="4"/>
      <c r="R350" s="4"/>
      <c r="S350" s="4"/>
      <c r="T350" s="4"/>
      <c r="U350" s="6"/>
      <c r="V350" s="8"/>
      <c r="W350" s="8"/>
      <c r="X350" s="2"/>
      <c r="Y350" s="2"/>
      <c r="Z350" s="2"/>
      <c r="AA350" s="2"/>
      <c r="AB350" s="2"/>
      <c r="AC350" s="2"/>
    </row>
    <row r="351" spans="2:37" s="1" customFormat="1" ht="20.6" hidden="1" customHeight="1" x14ac:dyDescent="0.35">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6" hidden="1" customHeight="1" x14ac:dyDescent="0.35">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6" hidden="1" customHeight="1" x14ac:dyDescent="0.35">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6" hidden="1" customHeight="1" x14ac:dyDescent="0.35">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6" hidden="1" customHeight="1" x14ac:dyDescent="0.35">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6" hidden="1" customHeight="1" x14ac:dyDescent="0.35">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6" hidden="1" customHeight="1" x14ac:dyDescent="0.35">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6" hidden="1" customHeight="1" x14ac:dyDescent="0.35">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6" hidden="1" customHeight="1" x14ac:dyDescent="0.35">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6" hidden="1" customHeight="1" x14ac:dyDescent="0.35">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6" hidden="1" customHeight="1" x14ac:dyDescent="0.35">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6" hidden="1" customHeight="1" x14ac:dyDescent="0.35">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6" hidden="1" customHeight="1" x14ac:dyDescent="0.35">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6" hidden="1" customHeight="1" x14ac:dyDescent="0.35">
      <c r="B364" s="2"/>
      <c r="J364" s="2"/>
      <c r="K364" s="2"/>
      <c r="L364" s="2"/>
      <c r="M364" s="2"/>
      <c r="N364" s="2"/>
      <c r="O364" s="4"/>
      <c r="P364" s="4"/>
      <c r="Q364" s="4"/>
      <c r="R364" s="4"/>
      <c r="S364" s="4"/>
      <c r="T364" s="4"/>
      <c r="U364" s="6"/>
      <c r="V364" s="8"/>
      <c r="W364" s="8"/>
      <c r="X364" s="2"/>
      <c r="Y364" s="2"/>
      <c r="Z364" s="2"/>
      <c r="AA364" s="2"/>
      <c r="AB364" s="2"/>
      <c r="AC364" s="2"/>
    </row>
    <row r="365" spans="2:37" s="1" customFormat="1" ht="20.6" hidden="1" customHeight="1" x14ac:dyDescent="0.35">
      <c r="B365" s="2"/>
      <c r="J365" s="2"/>
      <c r="K365" s="2"/>
      <c r="L365" s="2"/>
      <c r="M365" s="2"/>
      <c r="N365" s="2"/>
      <c r="O365" s="4"/>
      <c r="P365" s="4"/>
      <c r="Q365" s="4"/>
      <c r="R365" s="4"/>
      <c r="S365" s="4"/>
      <c r="T365" s="4"/>
      <c r="U365" s="6"/>
      <c r="V365" s="8"/>
      <c r="W365" s="8"/>
      <c r="X365" s="2"/>
      <c r="Y365" s="2"/>
      <c r="Z365" s="2"/>
      <c r="AA365" s="2"/>
      <c r="AB365" s="2"/>
      <c r="AC365" s="2"/>
    </row>
    <row r="366" spans="2:37" s="1" customFormat="1" ht="20.6" hidden="1" customHeight="1" x14ac:dyDescent="0.35">
      <c r="B366" s="2"/>
      <c r="J366" s="2"/>
      <c r="K366" s="2"/>
      <c r="L366" s="2"/>
      <c r="M366" s="2"/>
      <c r="N366" s="2"/>
      <c r="O366" s="4"/>
      <c r="P366" s="4"/>
      <c r="Q366" s="4"/>
      <c r="R366" s="4"/>
      <c r="S366" s="4"/>
      <c r="T366" s="4"/>
      <c r="U366" s="6"/>
      <c r="V366" s="8"/>
      <c r="W366" s="8"/>
      <c r="X366" s="2"/>
      <c r="Y366" s="2"/>
      <c r="Z366" s="2"/>
      <c r="AA366" s="2"/>
      <c r="AB366" s="2"/>
      <c r="AC366" s="2"/>
    </row>
    <row r="367" spans="2:37" s="1" customFormat="1" ht="20.6" hidden="1" customHeight="1" x14ac:dyDescent="0.35">
      <c r="B367" s="2"/>
      <c r="J367" s="2"/>
      <c r="K367" s="2"/>
      <c r="L367" s="2"/>
      <c r="M367" s="2"/>
      <c r="N367" s="2"/>
      <c r="O367" s="4"/>
      <c r="P367" s="4"/>
      <c r="Q367" s="4"/>
      <c r="R367" s="4"/>
      <c r="S367" s="4"/>
      <c r="T367" s="4"/>
      <c r="U367" s="6"/>
      <c r="V367" s="8"/>
      <c r="W367" s="8"/>
      <c r="X367" s="2"/>
      <c r="Y367" s="2"/>
      <c r="Z367" s="2"/>
      <c r="AA367" s="2"/>
      <c r="AB367" s="2"/>
      <c r="AC367" s="2"/>
    </row>
    <row r="368" spans="2:37" s="1" customFormat="1" ht="20.6" hidden="1" customHeight="1" x14ac:dyDescent="0.35">
      <c r="B368" s="2"/>
      <c r="J368" s="2"/>
      <c r="K368" s="2"/>
      <c r="L368" s="2"/>
      <c r="M368" s="2"/>
      <c r="N368" s="2"/>
      <c r="O368" s="4"/>
      <c r="P368" s="4"/>
      <c r="Q368" s="4"/>
      <c r="R368" s="4"/>
      <c r="S368" s="4"/>
      <c r="T368" s="4"/>
      <c r="U368" s="6"/>
      <c r="V368" s="8"/>
      <c r="W368" s="8"/>
      <c r="X368" s="2"/>
      <c r="Y368" s="2"/>
      <c r="Z368" s="2"/>
      <c r="AA368" s="2"/>
      <c r="AB368" s="2"/>
      <c r="AC368" s="2"/>
    </row>
    <row r="369" spans="2:37" s="1" customFormat="1" ht="20.6" hidden="1" customHeight="1" x14ac:dyDescent="0.35">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6" hidden="1" customHeight="1" x14ac:dyDescent="0.35">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6" hidden="1" customHeight="1" x14ac:dyDescent="0.35">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6" hidden="1" customHeight="1" x14ac:dyDescent="0.35">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6" hidden="1" customHeight="1" x14ac:dyDescent="0.35">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6" hidden="1" customHeight="1" x14ac:dyDescent="0.35">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6" hidden="1" customHeight="1" x14ac:dyDescent="0.35">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6" hidden="1" customHeight="1" x14ac:dyDescent="0.35">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6" hidden="1" customHeight="1" x14ac:dyDescent="0.35">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6" hidden="1" customHeight="1" x14ac:dyDescent="0.35">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6" hidden="1" customHeight="1" x14ac:dyDescent="0.35">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6" hidden="1" customHeight="1" x14ac:dyDescent="0.35">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6" hidden="1" customHeight="1" x14ac:dyDescent="0.35">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6" hidden="1" customHeight="1" x14ac:dyDescent="0.35">
      <c r="B382" s="2"/>
      <c r="J382" s="2"/>
      <c r="K382" s="2"/>
      <c r="L382" s="2"/>
      <c r="M382" s="2"/>
      <c r="N382" s="2"/>
      <c r="O382" s="4"/>
      <c r="P382" s="4"/>
      <c r="Q382" s="4"/>
      <c r="R382" s="4"/>
      <c r="S382" s="4"/>
      <c r="T382" s="4"/>
      <c r="U382" s="6"/>
      <c r="V382" s="8"/>
      <c r="W382" s="8"/>
      <c r="X382" s="2"/>
      <c r="Y382" s="2"/>
      <c r="Z382" s="2"/>
      <c r="AA382" s="2"/>
      <c r="AB382" s="2"/>
      <c r="AC382" s="2"/>
    </row>
    <row r="383" spans="2:37" s="1" customFormat="1" ht="20.6" hidden="1" customHeight="1" x14ac:dyDescent="0.35">
      <c r="B383" s="2"/>
      <c r="J383" s="2"/>
      <c r="K383" s="2"/>
      <c r="L383" s="2"/>
      <c r="M383" s="2"/>
      <c r="N383" s="2"/>
      <c r="O383" s="4"/>
      <c r="P383" s="4"/>
      <c r="Q383" s="4"/>
      <c r="R383" s="4"/>
      <c r="S383" s="4"/>
      <c r="T383" s="4"/>
      <c r="U383" s="6"/>
      <c r="V383" s="8"/>
      <c r="W383" s="8"/>
      <c r="X383" s="2"/>
      <c r="Y383" s="2"/>
      <c r="Z383" s="2"/>
      <c r="AA383" s="2"/>
      <c r="AB383" s="2"/>
      <c r="AC383" s="2"/>
    </row>
    <row r="384" spans="2:37" s="1" customFormat="1" ht="20.6" hidden="1" customHeight="1" x14ac:dyDescent="0.35">
      <c r="B384" s="2"/>
      <c r="J384" s="2"/>
      <c r="K384" s="2"/>
      <c r="L384" s="2"/>
      <c r="M384" s="2"/>
      <c r="N384" s="2"/>
      <c r="O384" s="4"/>
      <c r="P384" s="4"/>
      <c r="Q384" s="4"/>
      <c r="R384" s="4"/>
      <c r="S384" s="4"/>
      <c r="T384" s="4"/>
      <c r="U384" s="6"/>
      <c r="V384" s="8"/>
      <c r="W384" s="8"/>
      <c r="X384" s="2"/>
      <c r="Y384" s="2"/>
      <c r="Z384" s="2"/>
      <c r="AA384" s="2"/>
      <c r="AB384" s="2"/>
      <c r="AC384" s="2"/>
    </row>
    <row r="385" spans="2:37" s="1" customFormat="1" ht="20.6" hidden="1" customHeight="1" x14ac:dyDescent="0.35">
      <c r="B385" s="2"/>
      <c r="J385" s="2"/>
      <c r="K385" s="2"/>
      <c r="L385" s="2"/>
      <c r="M385" s="2"/>
      <c r="N385" s="2"/>
      <c r="O385" s="4"/>
      <c r="P385" s="4"/>
      <c r="Q385" s="4"/>
      <c r="R385" s="4"/>
      <c r="S385" s="4"/>
      <c r="T385" s="4"/>
      <c r="U385" s="6"/>
      <c r="V385" s="8"/>
      <c r="W385" s="8"/>
      <c r="X385" s="2"/>
      <c r="Y385" s="2"/>
      <c r="Z385" s="2"/>
      <c r="AA385" s="2"/>
      <c r="AB385" s="2"/>
      <c r="AC385" s="2"/>
    </row>
    <row r="386" spans="2:37" s="1" customFormat="1" ht="20.6" hidden="1" customHeight="1" x14ac:dyDescent="0.35">
      <c r="B386" s="2"/>
      <c r="J386" s="2"/>
      <c r="K386" s="2"/>
      <c r="L386" s="2"/>
      <c r="M386" s="2"/>
      <c r="N386" s="2"/>
      <c r="O386" s="4"/>
      <c r="P386" s="4"/>
      <c r="Q386" s="4"/>
      <c r="R386" s="4"/>
      <c r="S386" s="4"/>
      <c r="T386" s="4"/>
      <c r="U386" s="6"/>
      <c r="V386" s="8"/>
      <c r="W386" s="8"/>
      <c r="X386" s="2"/>
      <c r="Y386" s="2"/>
      <c r="Z386" s="2"/>
      <c r="AA386" s="2"/>
      <c r="AB386" s="2"/>
      <c r="AC386" s="2"/>
    </row>
    <row r="387" spans="2:37" s="1" customFormat="1" ht="20.6" hidden="1" customHeight="1" x14ac:dyDescent="0.35">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6" hidden="1" customHeight="1" x14ac:dyDescent="0.35">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6" hidden="1" customHeight="1" x14ac:dyDescent="0.35">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6" hidden="1" customHeight="1" x14ac:dyDescent="0.35">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6" hidden="1" customHeight="1" x14ac:dyDescent="0.35">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6" hidden="1" customHeight="1" x14ac:dyDescent="0.35">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6" hidden="1" customHeight="1" x14ac:dyDescent="0.35">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6" hidden="1" customHeight="1" x14ac:dyDescent="0.35">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6" hidden="1" customHeight="1" x14ac:dyDescent="0.35">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6" hidden="1" customHeight="1" x14ac:dyDescent="0.35">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6" hidden="1" customHeight="1" x14ac:dyDescent="0.35">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6" hidden="1" customHeight="1" x14ac:dyDescent="0.35">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6" hidden="1" customHeight="1" x14ac:dyDescent="0.35">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6" hidden="1" customHeight="1" x14ac:dyDescent="0.35">
      <c r="B400" s="2"/>
      <c r="J400" s="2"/>
      <c r="K400" s="2"/>
      <c r="L400" s="2"/>
      <c r="M400" s="2"/>
      <c r="N400" s="2"/>
      <c r="O400" s="4"/>
      <c r="P400" s="4"/>
      <c r="Q400" s="4"/>
      <c r="R400" s="4"/>
      <c r="S400" s="4"/>
      <c r="T400" s="4"/>
      <c r="U400" s="6"/>
      <c r="V400" s="8"/>
      <c r="W400" s="8"/>
      <c r="X400" s="2"/>
      <c r="Y400" s="2"/>
      <c r="Z400" s="2"/>
      <c r="AA400" s="2"/>
      <c r="AB400" s="2"/>
      <c r="AC400" s="2"/>
    </row>
    <row r="401" spans="2:37" s="1" customFormat="1" ht="20.6" hidden="1" customHeight="1" x14ac:dyDescent="0.35">
      <c r="B401" s="2"/>
      <c r="J401" s="2"/>
      <c r="K401" s="2"/>
      <c r="L401" s="2"/>
      <c r="M401" s="2"/>
      <c r="N401" s="2"/>
      <c r="O401" s="4"/>
      <c r="P401" s="4"/>
      <c r="Q401" s="4"/>
      <c r="R401" s="4"/>
      <c r="S401" s="4"/>
      <c r="T401" s="4"/>
      <c r="U401" s="6"/>
      <c r="V401" s="8"/>
      <c r="W401" s="8"/>
      <c r="X401" s="2"/>
      <c r="Y401" s="2"/>
      <c r="Z401" s="2"/>
      <c r="AA401" s="2"/>
      <c r="AB401" s="2"/>
      <c r="AC401" s="2"/>
    </row>
    <row r="402" spans="2:37" s="1" customFormat="1" ht="20.6" hidden="1" customHeight="1" x14ac:dyDescent="0.35">
      <c r="B402" s="2"/>
      <c r="J402" s="2"/>
      <c r="K402" s="2"/>
      <c r="L402" s="2"/>
      <c r="M402" s="2"/>
      <c r="N402" s="2"/>
      <c r="O402" s="4"/>
      <c r="P402" s="4"/>
      <c r="Q402" s="4"/>
      <c r="R402" s="4"/>
      <c r="S402" s="4"/>
      <c r="T402" s="4"/>
      <c r="U402" s="6"/>
      <c r="V402" s="8"/>
      <c r="W402" s="8"/>
      <c r="X402" s="2"/>
      <c r="Y402" s="2"/>
      <c r="Z402" s="2"/>
      <c r="AA402" s="2"/>
      <c r="AB402" s="2"/>
      <c r="AC402" s="2"/>
    </row>
    <row r="403" spans="2:37" s="1" customFormat="1" ht="20.6" hidden="1" customHeight="1" x14ac:dyDescent="0.35">
      <c r="B403" s="2"/>
      <c r="J403" s="2"/>
      <c r="K403" s="2"/>
      <c r="L403" s="2"/>
      <c r="M403" s="2"/>
      <c r="N403" s="2"/>
      <c r="O403" s="4"/>
      <c r="P403" s="4"/>
      <c r="Q403" s="4"/>
      <c r="R403" s="4"/>
      <c r="S403" s="4"/>
      <c r="T403" s="4"/>
      <c r="U403" s="6"/>
      <c r="V403" s="8"/>
      <c r="W403" s="8"/>
      <c r="X403" s="2"/>
      <c r="Y403" s="2"/>
      <c r="Z403" s="2"/>
      <c r="AA403" s="2"/>
      <c r="AB403" s="2"/>
      <c r="AC403" s="2"/>
    </row>
    <row r="404" spans="2:37" s="1" customFormat="1" ht="20.6" hidden="1" customHeight="1" x14ac:dyDescent="0.35">
      <c r="B404" s="2"/>
      <c r="J404" s="2"/>
      <c r="K404" s="2"/>
      <c r="L404" s="2"/>
      <c r="M404" s="2"/>
      <c r="N404" s="2"/>
      <c r="O404" s="4"/>
      <c r="P404" s="4"/>
      <c r="Q404" s="4"/>
      <c r="R404" s="4"/>
      <c r="S404" s="4"/>
      <c r="T404" s="4"/>
      <c r="U404" s="6"/>
      <c r="V404" s="8"/>
      <c r="W404" s="8"/>
      <c r="X404" s="2"/>
      <c r="Y404" s="2"/>
      <c r="Z404" s="2"/>
      <c r="AA404" s="2"/>
      <c r="AB404" s="2"/>
      <c r="AC404" s="2"/>
    </row>
    <row r="405" spans="2:37" s="1" customFormat="1" ht="20.6" hidden="1" customHeight="1" x14ac:dyDescent="0.35">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6" hidden="1" customHeight="1" x14ac:dyDescent="0.35">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6" hidden="1" customHeight="1" x14ac:dyDescent="0.35">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6" hidden="1" customHeight="1" x14ac:dyDescent="0.35">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6" hidden="1" customHeight="1" x14ac:dyDescent="0.35">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6" hidden="1" customHeight="1" x14ac:dyDescent="0.35">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6" hidden="1" customHeight="1" x14ac:dyDescent="0.35">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6" hidden="1" customHeight="1" x14ac:dyDescent="0.35">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6" hidden="1" customHeight="1" x14ac:dyDescent="0.35">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6" hidden="1" customHeight="1" x14ac:dyDescent="0.35">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6" hidden="1" customHeight="1" x14ac:dyDescent="0.35">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6" hidden="1" customHeight="1" x14ac:dyDescent="0.35">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6" hidden="1" customHeight="1" x14ac:dyDescent="0.35">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6" hidden="1" customHeight="1" x14ac:dyDescent="0.35">
      <c r="B418" s="2"/>
      <c r="J418" s="2"/>
      <c r="K418" s="2"/>
      <c r="L418" s="2"/>
      <c r="M418" s="2"/>
      <c r="N418" s="2"/>
      <c r="O418" s="4"/>
      <c r="P418" s="4"/>
      <c r="Q418" s="4"/>
      <c r="R418" s="4"/>
      <c r="S418" s="4"/>
      <c r="T418" s="4"/>
      <c r="U418" s="6"/>
      <c r="V418" s="8"/>
      <c r="W418" s="8"/>
      <c r="X418" s="2"/>
      <c r="Y418" s="2"/>
      <c r="Z418" s="2"/>
      <c r="AA418" s="2"/>
      <c r="AB418" s="2"/>
      <c r="AC418" s="2"/>
    </row>
    <row r="419" spans="2:37" s="1" customFormat="1" ht="20.6" hidden="1" customHeight="1" x14ac:dyDescent="0.35">
      <c r="B419" s="2"/>
      <c r="J419" s="2"/>
      <c r="K419" s="2"/>
      <c r="L419" s="2"/>
      <c r="M419" s="2"/>
      <c r="N419" s="2"/>
      <c r="O419" s="4"/>
      <c r="P419" s="4"/>
      <c r="Q419" s="4"/>
      <c r="R419" s="4"/>
      <c r="S419" s="4"/>
      <c r="T419" s="4"/>
      <c r="U419" s="6"/>
      <c r="V419" s="8"/>
      <c r="W419" s="8"/>
      <c r="X419" s="2"/>
      <c r="Y419" s="2"/>
      <c r="Z419" s="2"/>
      <c r="AA419" s="2"/>
      <c r="AB419" s="2"/>
      <c r="AC419" s="2"/>
    </row>
    <row r="420" spans="2:37" s="1" customFormat="1" ht="20.6" hidden="1" customHeight="1" x14ac:dyDescent="0.35">
      <c r="B420" s="2"/>
      <c r="J420" s="2"/>
      <c r="K420" s="2"/>
      <c r="L420" s="2"/>
      <c r="M420" s="2"/>
      <c r="N420" s="2"/>
      <c r="O420" s="4"/>
      <c r="P420" s="4"/>
      <c r="Q420" s="4"/>
      <c r="R420" s="4"/>
      <c r="S420" s="4"/>
      <c r="T420" s="4"/>
      <c r="U420" s="6"/>
      <c r="V420" s="8"/>
      <c r="W420" s="8"/>
      <c r="X420" s="2"/>
      <c r="Y420" s="2"/>
      <c r="Z420" s="2"/>
      <c r="AA420" s="2"/>
      <c r="AB420" s="2"/>
      <c r="AC420" s="2"/>
    </row>
    <row r="421" spans="2:37" s="1" customFormat="1" ht="20.6" hidden="1" customHeight="1" x14ac:dyDescent="0.35">
      <c r="B421" s="2"/>
      <c r="J421" s="2"/>
      <c r="K421" s="2"/>
      <c r="L421" s="2"/>
      <c r="M421" s="2"/>
      <c r="N421" s="2"/>
      <c r="O421" s="4"/>
      <c r="P421" s="4"/>
      <c r="Q421" s="4"/>
      <c r="R421" s="4"/>
      <c r="S421" s="4"/>
      <c r="T421" s="4"/>
      <c r="U421" s="6"/>
      <c r="V421" s="8"/>
      <c r="W421" s="8"/>
      <c r="X421" s="2"/>
      <c r="Y421" s="2"/>
      <c r="Z421" s="2"/>
      <c r="AA421" s="2"/>
      <c r="AB421" s="2"/>
      <c r="AC421" s="2"/>
    </row>
    <row r="422" spans="2:37" s="1" customFormat="1" ht="20.6" hidden="1" customHeight="1" x14ac:dyDescent="0.35">
      <c r="B422" s="2"/>
      <c r="J422" s="2"/>
      <c r="K422" s="2"/>
      <c r="L422" s="2"/>
      <c r="M422" s="2"/>
      <c r="N422" s="2"/>
      <c r="O422" s="4"/>
      <c r="P422" s="4"/>
      <c r="Q422" s="4"/>
      <c r="R422" s="4"/>
      <c r="S422" s="4"/>
      <c r="T422" s="4"/>
      <c r="U422" s="6"/>
      <c r="V422" s="8"/>
      <c r="W422" s="8"/>
      <c r="X422" s="2"/>
      <c r="Y422" s="2"/>
      <c r="Z422" s="2"/>
      <c r="AA422" s="2"/>
      <c r="AB422" s="2"/>
      <c r="AC422" s="2"/>
    </row>
    <row r="423" spans="2:37" s="1" customFormat="1" ht="20.6" hidden="1" customHeight="1" x14ac:dyDescent="0.35">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6" hidden="1" customHeight="1" x14ac:dyDescent="0.35">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6" hidden="1" customHeight="1" x14ac:dyDescent="0.35">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6" hidden="1" customHeight="1" x14ac:dyDescent="0.35">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6" hidden="1" customHeight="1" x14ac:dyDescent="0.35">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6" hidden="1" customHeight="1" x14ac:dyDescent="0.35">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6" hidden="1" customHeight="1" x14ac:dyDescent="0.35">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6" hidden="1" customHeight="1" x14ac:dyDescent="0.35">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6" hidden="1" customHeight="1" x14ac:dyDescent="0.35">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6" hidden="1" customHeight="1" x14ac:dyDescent="0.35">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6" hidden="1" customHeight="1" x14ac:dyDescent="0.35">
      <c r="O433" s="4"/>
      <c r="P433" s="4"/>
      <c r="Q433" s="4"/>
      <c r="R433" s="4"/>
      <c r="S433" s="4"/>
      <c r="T433" s="4"/>
      <c r="Z433" s="4"/>
      <c r="AA433" s="4"/>
      <c r="AB433" s="4"/>
      <c r="AC433" s="4"/>
      <c r="AD433" s="4"/>
      <c r="AE433" s="4"/>
      <c r="AF433" s="4"/>
      <c r="AG433" s="4"/>
      <c r="AH433" s="4"/>
      <c r="AI433" s="4"/>
      <c r="AJ433" s="4"/>
      <c r="AK433" s="4"/>
      <c r="BF433" s="1"/>
      <c r="BG433" s="1"/>
      <c r="BH433" s="1"/>
    </row>
    <row r="434" spans="15:60" ht="20.6" hidden="1" customHeight="1" x14ac:dyDescent="0.35">
      <c r="O434" s="4"/>
      <c r="P434" s="4"/>
      <c r="Q434" s="4"/>
      <c r="R434" s="4"/>
      <c r="S434" s="4"/>
      <c r="T434" s="4"/>
      <c r="Z434" s="4"/>
      <c r="AA434" s="4"/>
      <c r="AB434" s="4"/>
      <c r="AC434" s="4"/>
      <c r="AD434" s="4"/>
      <c r="AE434" s="4"/>
      <c r="AF434" s="4"/>
      <c r="AG434" s="4"/>
      <c r="AH434" s="4"/>
      <c r="AI434" s="4"/>
      <c r="AJ434" s="4"/>
      <c r="AK434" s="4"/>
      <c r="BF434" s="1"/>
      <c r="BG434" s="1"/>
      <c r="BH434" s="1"/>
    </row>
    <row r="435" spans="15:60" ht="20.6" hidden="1" customHeight="1" x14ac:dyDescent="0.35">
      <c r="O435" s="4"/>
      <c r="P435" s="4"/>
      <c r="Q435" s="4"/>
      <c r="R435" s="4"/>
      <c r="S435" s="4"/>
      <c r="T435" s="4"/>
      <c r="Z435" s="4"/>
      <c r="AA435" s="4"/>
      <c r="AB435" s="4"/>
      <c r="AC435" s="4"/>
      <c r="AD435" s="4"/>
      <c r="AE435" s="4"/>
      <c r="AF435" s="4"/>
      <c r="AG435" s="4"/>
      <c r="AH435" s="4"/>
      <c r="AI435" s="4"/>
      <c r="AJ435" s="4"/>
      <c r="AK435" s="4"/>
      <c r="BF435" s="1"/>
      <c r="BG435" s="1"/>
      <c r="BH435" s="1"/>
    </row>
    <row r="436" spans="15:60" ht="20.6" hidden="1" customHeight="1" x14ac:dyDescent="0.35">
      <c r="O436" s="4"/>
      <c r="P436" s="4"/>
      <c r="Q436" s="4"/>
      <c r="R436" s="4"/>
      <c r="S436" s="4"/>
      <c r="T436" s="4"/>
      <c r="BF436" s="1"/>
      <c r="BG436" s="1"/>
      <c r="BH436" s="1"/>
    </row>
    <row r="437" spans="15:60" ht="20.6" hidden="1" customHeight="1" x14ac:dyDescent="0.35">
      <c r="O437" s="4"/>
      <c r="P437" s="4"/>
      <c r="Q437" s="4"/>
      <c r="R437" s="4"/>
      <c r="S437" s="4"/>
      <c r="T437" s="4"/>
      <c r="BF437" s="1"/>
      <c r="BG437" s="1"/>
      <c r="BH437" s="1"/>
    </row>
    <row r="438" spans="15:60" ht="20.6" hidden="1" customHeight="1" x14ac:dyDescent="0.35">
      <c r="O438" s="4"/>
      <c r="P438" s="4"/>
      <c r="Q438" s="4"/>
      <c r="R438" s="4"/>
      <c r="S438" s="4"/>
      <c r="T438" s="4"/>
      <c r="BF438" s="1"/>
      <c r="BG438" s="1"/>
      <c r="BH438" s="1"/>
    </row>
    <row r="439" spans="15:60" ht="20.6" hidden="1" customHeight="1" x14ac:dyDescent="0.35">
      <c r="O439" s="4"/>
      <c r="P439" s="4"/>
      <c r="Q439" s="4"/>
      <c r="R439" s="4"/>
      <c r="S439" s="4"/>
      <c r="T439" s="4"/>
      <c r="BF439" s="1"/>
      <c r="BG439" s="1"/>
      <c r="BH439" s="1"/>
    </row>
    <row r="440" spans="15:60" ht="20.6" hidden="1" customHeight="1" x14ac:dyDescent="0.35">
      <c r="O440" s="4"/>
      <c r="P440" s="4"/>
      <c r="Q440" s="4"/>
      <c r="R440" s="4"/>
      <c r="S440" s="4"/>
      <c r="T440" s="4"/>
      <c r="BF440" s="1"/>
      <c r="BG440" s="1"/>
      <c r="BH440" s="1"/>
    </row>
    <row r="441" spans="15:60" ht="20.6" hidden="1" customHeight="1" x14ac:dyDescent="0.35">
      <c r="O441" s="4"/>
      <c r="P441" s="4"/>
      <c r="Q441" s="4"/>
      <c r="R441" s="4"/>
      <c r="S441" s="4"/>
      <c r="T441" s="4"/>
      <c r="Z441" s="4"/>
      <c r="AA441" s="4"/>
      <c r="AB441" s="4"/>
      <c r="AC441" s="4"/>
      <c r="AD441" s="4"/>
      <c r="AE441" s="4"/>
      <c r="AF441" s="4"/>
      <c r="AG441" s="4"/>
      <c r="AH441" s="4"/>
      <c r="AI441" s="4"/>
      <c r="AJ441" s="4"/>
      <c r="AK441" s="4"/>
      <c r="BF441" s="1"/>
      <c r="BG441" s="1"/>
      <c r="BH441" s="1"/>
    </row>
    <row r="442" spans="15:60" ht="20.6" hidden="1" customHeight="1" x14ac:dyDescent="0.35">
      <c r="O442" s="4"/>
      <c r="P442" s="4"/>
      <c r="Q442" s="4"/>
      <c r="R442" s="4"/>
      <c r="S442" s="4"/>
      <c r="T442" s="4"/>
      <c r="Z442" s="4"/>
      <c r="AA442" s="4"/>
      <c r="AB442" s="4"/>
      <c r="AC442" s="4"/>
      <c r="AD442" s="4"/>
      <c r="AE442" s="4"/>
      <c r="AF442" s="4"/>
      <c r="AG442" s="4"/>
      <c r="AH442" s="4"/>
      <c r="AI442" s="4"/>
      <c r="AJ442" s="4"/>
      <c r="AK442" s="4"/>
      <c r="BF442" s="1"/>
      <c r="BG442" s="1"/>
      <c r="BH442" s="1"/>
    </row>
    <row r="443" spans="15:60" ht="20.6" hidden="1" customHeight="1" x14ac:dyDescent="0.35">
      <c r="O443" s="4"/>
      <c r="P443" s="4"/>
      <c r="Q443" s="4"/>
      <c r="R443" s="4"/>
      <c r="S443" s="4"/>
      <c r="T443" s="4"/>
      <c r="Z443" s="4"/>
      <c r="AA443" s="4"/>
      <c r="AB443" s="4"/>
      <c r="AC443" s="4"/>
      <c r="AD443" s="4"/>
      <c r="AE443" s="4"/>
      <c r="AF443" s="4"/>
      <c r="AG443" s="4"/>
      <c r="AH443" s="4"/>
      <c r="AI443" s="4"/>
      <c r="AJ443" s="4"/>
      <c r="AK443" s="4"/>
      <c r="BF443" s="1"/>
      <c r="BG443" s="1"/>
      <c r="BH443" s="1"/>
    </row>
    <row r="444" spans="15:60" ht="20.6" hidden="1" customHeight="1" x14ac:dyDescent="0.35">
      <c r="O444" s="4"/>
      <c r="P444" s="4"/>
      <c r="Q444" s="4"/>
      <c r="R444" s="4"/>
      <c r="S444" s="4"/>
      <c r="T444" s="4"/>
      <c r="Z444" s="4"/>
      <c r="AA444" s="4"/>
      <c r="AB444" s="4"/>
      <c r="AC444" s="4"/>
      <c r="AD444" s="4"/>
      <c r="AE444" s="4"/>
      <c r="AF444" s="4"/>
      <c r="AG444" s="4"/>
      <c r="AH444" s="4"/>
      <c r="AI444" s="4"/>
      <c r="AJ444" s="4"/>
      <c r="AK444" s="4"/>
      <c r="BF444" s="1"/>
      <c r="BG444" s="1"/>
      <c r="BH444" s="1"/>
    </row>
    <row r="445" spans="15:60" ht="20.6" hidden="1" customHeight="1" x14ac:dyDescent="0.35">
      <c r="O445" s="4"/>
      <c r="P445" s="4"/>
      <c r="Q445" s="4"/>
      <c r="R445" s="4"/>
      <c r="S445" s="4"/>
      <c r="T445" s="4"/>
      <c r="Z445" s="4"/>
      <c r="AA445" s="4"/>
      <c r="AB445" s="4"/>
      <c r="AC445" s="4"/>
      <c r="AD445" s="4"/>
      <c r="AE445" s="4"/>
      <c r="AF445" s="4"/>
      <c r="AG445" s="4"/>
      <c r="AH445" s="4"/>
      <c r="AI445" s="4"/>
      <c r="AJ445" s="4"/>
      <c r="AK445" s="4"/>
      <c r="BF445" s="1"/>
      <c r="BG445" s="1"/>
      <c r="BH445" s="1"/>
    </row>
    <row r="446" spans="15:60" ht="20.6" hidden="1" customHeight="1" x14ac:dyDescent="0.35">
      <c r="O446" s="4"/>
      <c r="P446" s="4"/>
      <c r="Q446" s="4"/>
      <c r="R446" s="4"/>
      <c r="S446" s="4"/>
      <c r="T446" s="4"/>
      <c r="Z446" s="4"/>
      <c r="AA446" s="4"/>
      <c r="AB446" s="4"/>
      <c r="AC446" s="4"/>
      <c r="AD446" s="4"/>
      <c r="AE446" s="4"/>
      <c r="AF446" s="4"/>
      <c r="AG446" s="4"/>
      <c r="AH446" s="4"/>
      <c r="AI446" s="4"/>
      <c r="AJ446" s="4"/>
      <c r="AK446" s="4"/>
      <c r="BF446" s="1"/>
      <c r="BG446" s="1"/>
      <c r="BH446" s="1"/>
    </row>
    <row r="447" spans="15:60" ht="20.6" hidden="1" customHeight="1" x14ac:dyDescent="0.35">
      <c r="O447" s="4"/>
      <c r="P447" s="4"/>
      <c r="Q447" s="4"/>
      <c r="R447" s="4"/>
      <c r="S447" s="4"/>
      <c r="T447" s="4"/>
      <c r="Z447" s="4"/>
      <c r="AA447" s="4"/>
      <c r="AB447" s="4"/>
      <c r="AC447" s="4"/>
      <c r="AD447" s="4"/>
      <c r="AE447" s="4"/>
      <c r="AF447" s="4"/>
      <c r="AG447" s="4"/>
      <c r="AH447" s="4"/>
      <c r="AI447" s="4"/>
      <c r="AJ447" s="4"/>
      <c r="AK447" s="4"/>
      <c r="BF447" s="1"/>
      <c r="BG447" s="1"/>
      <c r="BH447" s="1"/>
    </row>
    <row r="448" spans="15:60" ht="20.6" hidden="1" customHeight="1" x14ac:dyDescent="0.35">
      <c r="O448" s="4"/>
      <c r="P448" s="4"/>
      <c r="Q448" s="4"/>
      <c r="R448" s="4"/>
      <c r="S448" s="4"/>
      <c r="T448" s="4"/>
      <c r="Z448" s="4"/>
      <c r="AA448" s="4"/>
      <c r="AB448" s="4"/>
      <c r="AC448" s="4"/>
      <c r="AD448" s="4"/>
      <c r="AE448" s="4"/>
      <c r="AF448" s="4"/>
      <c r="AG448" s="4"/>
      <c r="AH448" s="4"/>
      <c r="AI448" s="4"/>
      <c r="AJ448" s="4"/>
      <c r="AK448" s="4"/>
      <c r="BF448" s="1"/>
      <c r="BG448" s="1"/>
      <c r="BH448" s="1"/>
    </row>
    <row r="449" spans="15:60" ht="20.6" hidden="1" customHeight="1" x14ac:dyDescent="0.35">
      <c r="O449" s="4"/>
      <c r="P449" s="4"/>
      <c r="Q449" s="4"/>
      <c r="R449" s="4"/>
      <c r="S449" s="4"/>
      <c r="T449" s="4"/>
      <c r="Z449" s="4"/>
      <c r="AA449" s="4"/>
      <c r="AB449" s="4"/>
      <c r="AC449" s="4"/>
      <c r="AD449" s="4"/>
      <c r="AE449" s="4"/>
      <c r="AF449" s="4"/>
      <c r="AG449" s="4"/>
      <c r="AH449" s="4"/>
      <c r="AI449" s="4"/>
      <c r="AJ449" s="4"/>
      <c r="AK449" s="4"/>
      <c r="BF449" s="1"/>
      <c r="BG449" s="1"/>
      <c r="BH449" s="1"/>
    </row>
    <row r="450" spans="15:60" ht="20.6" hidden="1" customHeight="1" x14ac:dyDescent="0.35">
      <c r="O450" s="4"/>
      <c r="P450" s="4"/>
      <c r="Q450" s="4"/>
      <c r="R450" s="4"/>
      <c r="S450" s="4"/>
      <c r="T450" s="4"/>
      <c r="Z450" s="4"/>
      <c r="AA450" s="4"/>
      <c r="AB450" s="4"/>
      <c r="AC450" s="4"/>
      <c r="AD450" s="4"/>
      <c r="AE450" s="4"/>
      <c r="AF450" s="4"/>
      <c r="AG450" s="4"/>
      <c r="AH450" s="4"/>
      <c r="AI450" s="4"/>
      <c r="AJ450" s="4"/>
      <c r="AK450" s="4"/>
      <c r="BF450" s="1"/>
      <c r="BG450" s="1"/>
      <c r="BH450" s="1"/>
    </row>
    <row r="451" spans="15:60" ht="20.6" hidden="1" customHeight="1" x14ac:dyDescent="0.35">
      <c r="O451" s="4"/>
      <c r="P451" s="4"/>
      <c r="Q451" s="4"/>
      <c r="R451" s="4"/>
      <c r="S451" s="4"/>
      <c r="T451" s="4"/>
      <c r="Z451" s="4"/>
      <c r="AA451" s="4"/>
      <c r="AB451" s="4"/>
      <c r="AC451" s="4"/>
      <c r="AD451" s="4"/>
      <c r="AE451" s="4"/>
      <c r="AF451" s="4"/>
      <c r="AG451" s="4"/>
      <c r="AH451" s="4"/>
      <c r="AI451" s="4"/>
      <c r="AJ451" s="4"/>
      <c r="AK451" s="4"/>
      <c r="BF451" s="1"/>
      <c r="BG451" s="1"/>
      <c r="BH451" s="1"/>
    </row>
    <row r="452" spans="15:60" ht="20.6" hidden="1" customHeight="1" x14ac:dyDescent="0.35">
      <c r="O452" s="4"/>
      <c r="P452" s="4"/>
      <c r="Q452" s="4"/>
      <c r="R452" s="4"/>
      <c r="S452" s="4"/>
      <c r="T452" s="4"/>
      <c r="Z452" s="4"/>
      <c r="AA452" s="4"/>
      <c r="AB452" s="4"/>
      <c r="AC452" s="4"/>
      <c r="AD452" s="4"/>
      <c r="AE452" s="4"/>
      <c r="AF452" s="4"/>
      <c r="AG452" s="4"/>
      <c r="AH452" s="4"/>
      <c r="AI452" s="4"/>
      <c r="AJ452" s="4"/>
      <c r="AK452" s="4"/>
      <c r="BF452" s="1"/>
      <c r="BG452" s="1"/>
      <c r="BH452" s="1"/>
    </row>
    <row r="453" spans="15:60" ht="20.6" hidden="1" customHeight="1" x14ac:dyDescent="0.35">
      <c r="O453" s="4"/>
      <c r="P453" s="4"/>
      <c r="Q453" s="4"/>
      <c r="R453" s="4"/>
      <c r="S453" s="4"/>
      <c r="T453" s="4"/>
      <c r="Z453" s="4"/>
      <c r="AA453" s="4"/>
      <c r="AB453" s="4"/>
      <c r="AC453" s="4"/>
      <c r="AD453" s="4"/>
      <c r="AE453" s="4"/>
      <c r="AF453" s="4"/>
      <c r="AG453" s="4"/>
      <c r="AH453" s="4"/>
      <c r="AI453" s="4"/>
      <c r="AJ453" s="4"/>
      <c r="AK453" s="4"/>
      <c r="BF453" s="1"/>
      <c r="BG453" s="1"/>
      <c r="BH453" s="1"/>
    </row>
    <row r="454" spans="15:60" ht="20.6" hidden="1" customHeight="1" x14ac:dyDescent="0.35">
      <c r="O454" s="4"/>
      <c r="P454" s="4"/>
      <c r="Q454" s="4"/>
      <c r="R454" s="4"/>
      <c r="S454" s="4"/>
      <c r="T454" s="4"/>
      <c r="BF454" s="1"/>
      <c r="BG454" s="1"/>
      <c r="BH454" s="1"/>
    </row>
    <row r="455" spans="15:60" ht="20.6" hidden="1" customHeight="1" x14ac:dyDescent="0.35">
      <c r="O455" s="4"/>
      <c r="P455" s="4"/>
      <c r="Q455" s="4"/>
      <c r="R455" s="4"/>
      <c r="S455" s="4"/>
      <c r="T455" s="4"/>
      <c r="BF455" s="1"/>
      <c r="BG455" s="1"/>
      <c r="BH455" s="1"/>
    </row>
    <row r="456" spans="15:60" ht="20.6" hidden="1" customHeight="1" x14ac:dyDescent="0.35">
      <c r="O456" s="4"/>
      <c r="P456" s="4"/>
      <c r="Q456" s="4"/>
      <c r="R456" s="4"/>
      <c r="S456" s="4"/>
      <c r="T456" s="4"/>
      <c r="BF456" s="1"/>
      <c r="BG456" s="1"/>
      <c r="BH456" s="1"/>
    </row>
    <row r="457" spans="15:60" ht="20.6" hidden="1" customHeight="1" x14ac:dyDescent="0.35">
      <c r="O457" s="4"/>
      <c r="P457" s="4"/>
      <c r="Q457" s="4"/>
      <c r="R457" s="4"/>
      <c r="S457" s="4"/>
      <c r="T457" s="4"/>
      <c r="BF457" s="1"/>
      <c r="BG457" s="1"/>
      <c r="BH457" s="1"/>
    </row>
    <row r="458" spans="15:60" ht="20.6" hidden="1" customHeight="1" x14ac:dyDescent="0.35">
      <c r="O458" s="4"/>
      <c r="P458" s="4"/>
      <c r="Q458" s="4"/>
      <c r="R458" s="4"/>
      <c r="S458" s="4"/>
      <c r="T458" s="4"/>
      <c r="BF458" s="1"/>
      <c r="BG458" s="1"/>
      <c r="BH458" s="1"/>
    </row>
    <row r="459" spans="15:60" ht="20.6" hidden="1" customHeight="1" x14ac:dyDescent="0.35">
      <c r="O459" s="4"/>
      <c r="P459" s="4"/>
      <c r="Q459" s="4"/>
      <c r="R459" s="4"/>
      <c r="S459" s="4"/>
      <c r="T459" s="4"/>
      <c r="Z459" s="4"/>
      <c r="AA459" s="4"/>
      <c r="AB459" s="4"/>
      <c r="AC459" s="4"/>
      <c r="AD459" s="4"/>
      <c r="AE459" s="4"/>
      <c r="AF459" s="4"/>
      <c r="AG459" s="4"/>
      <c r="AH459" s="4"/>
      <c r="AI459" s="4"/>
      <c r="AJ459" s="4"/>
      <c r="AK459" s="4"/>
      <c r="BF459" s="1"/>
      <c r="BG459" s="1"/>
      <c r="BH459" s="1"/>
    </row>
    <row r="460" spans="15:60" ht="20.6" hidden="1" customHeight="1" x14ac:dyDescent="0.35">
      <c r="O460" s="4"/>
      <c r="P460" s="4"/>
      <c r="Q460" s="4"/>
      <c r="R460" s="4"/>
      <c r="S460" s="4"/>
      <c r="T460" s="4"/>
      <c r="Z460" s="4"/>
      <c r="AA460" s="4"/>
      <c r="AB460" s="4"/>
      <c r="AC460" s="4"/>
      <c r="AD460" s="4"/>
      <c r="AE460" s="4"/>
      <c r="AF460" s="4"/>
      <c r="AG460" s="4"/>
      <c r="AH460" s="4"/>
      <c r="AI460" s="4"/>
      <c r="AJ460" s="4"/>
      <c r="AK460" s="4"/>
      <c r="BF460" s="1"/>
      <c r="BG460" s="1"/>
      <c r="BH460" s="1"/>
    </row>
    <row r="461" spans="15:60" ht="20.6" hidden="1" customHeight="1" x14ac:dyDescent="0.35">
      <c r="T461" s="4"/>
      <c r="Z461" s="4"/>
      <c r="AA461" s="4"/>
      <c r="AB461" s="4"/>
      <c r="AC461" s="4"/>
      <c r="AD461" s="4"/>
      <c r="AE461" s="4"/>
      <c r="AF461" s="4"/>
      <c r="AG461" s="4"/>
      <c r="AH461" s="4"/>
      <c r="AI461" s="4"/>
      <c r="AJ461" s="4"/>
      <c r="AK461" s="4"/>
      <c r="BF461" s="1"/>
      <c r="BG461" s="1"/>
      <c r="BH461" s="1"/>
    </row>
    <row r="462" spans="15:60" ht="20.6" hidden="1" customHeight="1" x14ac:dyDescent="0.35">
      <c r="T462" s="4"/>
      <c r="Z462" s="4"/>
      <c r="AA462" s="4"/>
      <c r="AB462" s="4"/>
      <c r="AC462" s="4"/>
      <c r="AD462" s="4"/>
      <c r="AE462" s="4"/>
      <c r="AF462" s="4"/>
      <c r="AG462" s="4"/>
      <c r="AH462" s="4"/>
      <c r="AI462" s="4"/>
      <c r="AJ462" s="4"/>
      <c r="AK462" s="4"/>
      <c r="BF462" s="1"/>
      <c r="BG462" s="1"/>
      <c r="BH462" s="1"/>
    </row>
    <row r="463" spans="15:60" ht="20.6" hidden="1" customHeight="1" x14ac:dyDescent="0.35">
      <c r="T463" s="4"/>
      <c r="Z463" s="4"/>
      <c r="AA463" s="4"/>
      <c r="AB463" s="4"/>
      <c r="AC463" s="4"/>
      <c r="AD463" s="4"/>
      <c r="AE463" s="4"/>
      <c r="AF463" s="4"/>
      <c r="AG463" s="4"/>
      <c r="AH463" s="4"/>
      <c r="AI463" s="4"/>
      <c r="AJ463" s="4"/>
      <c r="AK463" s="4"/>
      <c r="BF463" s="1"/>
      <c r="BG463" s="1"/>
      <c r="BH463" s="1"/>
    </row>
    <row r="464" spans="15:60" ht="20.6" hidden="1" customHeight="1" x14ac:dyDescent="0.35">
      <c r="T464" s="4"/>
      <c r="Z464" s="4"/>
      <c r="AA464" s="4"/>
      <c r="AB464" s="4"/>
      <c r="AC464" s="4"/>
      <c r="AD464" s="4"/>
      <c r="AE464" s="4"/>
      <c r="AF464" s="4"/>
      <c r="AG464" s="4"/>
      <c r="AH464" s="4"/>
      <c r="AI464" s="4"/>
      <c r="AJ464" s="4"/>
      <c r="AK464" s="4"/>
      <c r="BF464" s="1"/>
      <c r="BG464" s="1"/>
      <c r="BH464" s="1"/>
    </row>
    <row r="465" spans="20:60" ht="20.6" hidden="1" customHeight="1" x14ac:dyDescent="0.35">
      <c r="T465" s="4"/>
      <c r="Z465" s="4"/>
      <c r="AA465" s="4"/>
      <c r="AB465" s="4"/>
      <c r="AC465" s="4"/>
      <c r="AD465" s="4"/>
      <c r="AE465" s="4"/>
      <c r="AF465" s="4"/>
      <c r="AG465" s="4"/>
      <c r="AH465" s="4"/>
      <c r="AI465" s="4"/>
      <c r="AJ465" s="4"/>
      <c r="AK465" s="4"/>
      <c r="BF465" s="1"/>
      <c r="BG465" s="1"/>
      <c r="BH465" s="1"/>
    </row>
    <row r="466" spans="20:60" ht="20.6" hidden="1" customHeight="1" x14ac:dyDescent="0.35">
      <c r="T466" s="4"/>
      <c r="Z466" s="4"/>
      <c r="AA466" s="4"/>
      <c r="AB466" s="4"/>
      <c r="AC466" s="4"/>
      <c r="AD466" s="4"/>
      <c r="AE466" s="4"/>
      <c r="AF466" s="4"/>
      <c r="AG466" s="4"/>
      <c r="AH466" s="4"/>
      <c r="AI466" s="4"/>
      <c r="AJ466" s="4"/>
      <c r="AK466" s="4"/>
      <c r="BF466" s="1"/>
      <c r="BG466" s="1"/>
      <c r="BH466" s="1"/>
    </row>
    <row r="467" spans="20:60" ht="20.6" hidden="1" customHeight="1" x14ac:dyDescent="0.35">
      <c r="T467" s="4"/>
      <c r="Z467" s="4"/>
      <c r="AA467" s="4"/>
      <c r="AB467" s="4"/>
      <c r="AC467" s="4"/>
      <c r="AD467" s="4"/>
      <c r="AE467" s="4"/>
      <c r="AF467" s="4"/>
      <c r="AG467" s="4"/>
      <c r="AH467" s="4"/>
      <c r="AI467" s="4"/>
      <c r="AJ467" s="4"/>
      <c r="AK467" s="4"/>
      <c r="BF467" s="1"/>
      <c r="BG467" s="1"/>
      <c r="BH467" s="1"/>
    </row>
    <row r="468" spans="20:60" ht="20.6" hidden="1" customHeight="1" x14ac:dyDescent="0.35">
      <c r="T468" s="4"/>
      <c r="Z468" s="4"/>
      <c r="AA468" s="4"/>
      <c r="AB468" s="4"/>
      <c r="AC468" s="4"/>
      <c r="AD468" s="4"/>
      <c r="AE468" s="4"/>
      <c r="AF468" s="4"/>
      <c r="AG468" s="4"/>
      <c r="AH468" s="4"/>
      <c r="AI468" s="4"/>
      <c r="AJ468" s="4"/>
      <c r="AK468" s="4"/>
      <c r="BF468" s="1"/>
      <c r="BG468" s="1"/>
      <c r="BH468" s="1"/>
    </row>
    <row r="469" spans="20:60" ht="20.6" hidden="1" customHeight="1" x14ac:dyDescent="0.35">
      <c r="T469" s="4"/>
      <c r="Z469" s="4"/>
      <c r="AA469" s="4"/>
      <c r="AB469" s="4"/>
      <c r="AC469" s="4"/>
      <c r="AD469" s="4"/>
      <c r="AE469" s="4"/>
      <c r="AF469" s="4"/>
      <c r="AG469" s="4"/>
      <c r="AH469" s="4"/>
      <c r="AI469" s="4"/>
      <c r="AJ469" s="4"/>
      <c r="AK469" s="4"/>
      <c r="BF469" s="1"/>
      <c r="BG469" s="1"/>
      <c r="BH469" s="1"/>
    </row>
    <row r="470" spans="20:60" ht="20.6" hidden="1" customHeight="1" x14ac:dyDescent="0.35">
      <c r="T470" s="4"/>
      <c r="Z470" s="4"/>
      <c r="AA470" s="4"/>
      <c r="AB470" s="4"/>
      <c r="AC470" s="4"/>
      <c r="AD470" s="4"/>
      <c r="AE470" s="4"/>
      <c r="AF470" s="4"/>
      <c r="AG470" s="4"/>
      <c r="AH470" s="4"/>
      <c r="AI470" s="4"/>
      <c r="AJ470" s="4"/>
      <c r="AK470" s="4"/>
      <c r="BF470" s="1"/>
      <c r="BG470" s="1"/>
      <c r="BH470" s="1"/>
    </row>
    <row r="471" spans="20:60" ht="20.6" hidden="1" customHeight="1" x14ac:dyDescent="0.35">
      <c r="T471" s="4"/>
      <c r="Z471" s="4"/>
      <c r="AA471" s="4"/>
      <c r="AB471" s="4"/>
      <c r="AC471" s="4"/>
      <c r="AD471" s="4"/>
      <c r="AE471" s="4"/>
      <c r="AF471" s="4"/>
      <c r="AG471" s="4"/>
      <c r="AH471" s="4"/>
      <c r="AI471" s="4"/>
      <c r="AJ471" s="4"/>
      <c r="AK471" s="4"/>
      <c r="BF471" s="1"/>
      <c r="BG471" s="1"/>
      <c r="BH471" s="1"/>
    </row>
    <row r="472" spans="20:60" ht="20.6" hidden="1" customHeight="1" x14ac:dyDescent="0.35">
      <c r="BF472" s="1"/>
      <c r="BG472" s="1"/>
      <c r="BH472" s="1"/>
    </row>
    <row r="473" spans="20:60" ht="20.6" hidden="1" customHeight="1" x14ac:dyDescent="0.35">
      <c r="BF473" s="1"/>
      <c r="BG473" s="1"/>
      <c r="BH473" s="1"/>
    </row>
    <row r="474" spans="20:60" ht="20.6" hidden="1" customHeight="1" x14ac:dyDescent="0.35">
      <c r="BF474" s="1"/>
      <c r="BG474" s="1"/>
      <c r="BH474" s="1"/>
    </row>
    <row r="475" spans="20:60" ht="20.6" hidden="1" customHeight="1" x14ac:dyDescent="0.35">
      <c r="BF475" s="1"/>
      <c r="BG475" s="1"/>
      <c r="BH475" s="1"/>
    </row>
    <row r="476" spans="20:60" ht="20.6" hidden="1" customHeight="1" x14ac:dyDescent="0.35">
      <c r="BF476" s="1"/>
      <c r="BG476" s="1"/>
      <c r="BH476" s="1"/>
    </row>
    <row r="477" spans="20:60" ht="20.6" hidden="1" customHeight="1" x14ac:dyDescent="0.35">
      <c r="T477" s="4"/>
      <c r="Z477" s="4"/>
      <c r="AA477" s="4"/>
      <c r="AB477" s="4"/>
      <c r="AC477" s="4"/>
      <c r="AD477" s="4"/>
      <c r="AE477" s="4"/>
      <c r="AF477" s="4"/>
      <c r="AG477" s="4"/>
      <c r="AH477" s="4"/>
      <c r="AI477" s="4"/>
      <c r="AJ477" s="4"/>
      <c r="AK477" s="4"/>
      <c r="BF477" s="1"/>
      <c r="BG477" s="1"/>
      <c r="BH477" s="1"/>
    </row>
    <row r="478" spans="20:60" ht="20.6" hidden="1" customHeight="1" x14ac:dyDescent="0.35">
      <c r="T478" s="4"/>
      <c r="Z478" s="4"/>
      <c r="AA478" s="4"/>
      <c r="AB478" s="4"/>
      <c r="AC478" s="4"/>
      <c r="AD478" s="4"/>
      <c r="AE478" s="4"/>
      <c r="AF478" s="4"/>
      <c r="AG478" s="4"/>
      <c r="AH478" s="4"/>
      <c r="AI478" s="4"/>
      <c r="AJ478" s="4"/>
      <c r="AK478" s="4"/>
      <c r="BF478" s="1"/>
      <c r="BG478" s="1"/>
      <c r="BH478" s="1"/>
    </row>
    <row r="479" spans="20:60" ht="20.6" hidden="1" customHeight="1" x14ac:dyDescent="0.35">
      <c r="T479" s="4"/>
      <c r="Z479" s="4"/>
      <c r="AA479" s="4"/>
      <c r="AB479" s="4"/>
      <c r="AC479" s="4"/>
      <c r="AD479" s="4"/>
      <c r="AE479" s="4"/>
      <c r="AF479" s="4"/>
      <c r="AG479" s="4"/>
      <c r="AH479" s="4"/>
      <c r="AI479" s="4"/>
      <c r="AJ479" s="4"/>
      <c r="AK479" s="4"/>
      <c r="BF479" s="1"/>
      <c r="BG479" s="1"/>
      <c r="BH479" s="1"/>
    </row>
    <row r="480" spans="20:60" ht="20.6" hidden="1" customHeight="1" x14ac:dyDescent="0.35">
      <c r="T480" s="4"/>
      <c r="Z480" s="4"/>
      <c r="AA480" s="4"/>
      <c r="AB480" s="4"/>
      <c r="AC480" s="4"/>
      <c r="AD480" s="4"/>
      <c r="AE480" s="4"/>
      <c r="AF480" s="4"/>
      <c r="AG480" s="4"/>
      <c r="AH480" s="4"/>
      <c r="AI480" s="4"/>
      <c r="AJ480" s="4"/>
      <c r="AK480" s="4"/>
      <c r="BF480" s="1"/>
      <c r="BG480" s="1"/>
      <c r="BH480" s="1"/>
    </row>
    <row r="481" spans="20:60" ht="20.6" hidden="1" customHeight="1" x14ac:dyDescent="0.35">
      <c r="T481" s="4"/>
      <c r="Z481" s="4"/>
      <c r="AA481" s="4"/>
      <c r="AB481" s="4"/>
      <c r="AC481" s="4"/>
      <c r="AD481" s="4"/>
      <c r="AE481" s="4"/>
      <c r="AF481" s="4"/>
      <c r="AG481" s="4"/>
      <c r="AH481" s="4"/>
      <c r="AI481" s="4"/>
      <c r="AJ481" s="4"/>
      <c r="AK481" s="4"/>
      <c r="BF481" s="1"/>
      <c r="BG481" s="1"/>
      <c r="BH481" s="1"/>
    </row>
    <row r="482" spans="20:60" ht="20.6" hidden="1" customHeight="1" x14ac:dyDescent="0.35">
      <c r="T482" s="4"/>
      <c r="Z482" s="4"/>
      <c r="AA482" s="4"/>
      <c r="AB482" s="4"/>
      <c r="AC482" s="4"/>
      <c r="AD482" s="4"/>
      <c r="AE482" s="4"/>
      <c r="AF482" s="4"/>
      <c r="AG482" s="4"/>
      <c r="AH482" s="4"/>
      <c r="AI482" s="4"/>
      <c r="AJ482" s="4"/>
      <c r="AK482" s="4"/>
      <c r="BF482" s="1"/>
      <c r="BG482" s="1"/>
      <c r="BH482" s="1"/>
    </row>
    <row r="483" spans="20:60" ht="20.6" hidden="1" customHeight="1" x14ac:dyDescent="0.35">
      <c r="T483" s="4"/>
      <c r="Z483" s="4"/>
      <c r="AA483" s="4"/>
      <c r="AB483" s="4"/>
      <c r="AC483" s="4"/>
      <c r="AD483" s="4"/>
      <c r="AE483" s="4"/>
      <c r="AF483" s="4"/>
      <c r="AG483" s="4"/>
      <c r="AH483" s="4"/>
      <c r="AI483" s="4"/>
      <c r="AJ483" s="4"/>
      <c r="AK483" s="4"/>
      <c r="BF483" s="1"/>
      <c r="BG483" s="1"/>
      <c r="BH483" s="1"/>
    </row>
    <row r="484" spans="20:60" ht="20.6" hidden="1" customHeight="1" x14ac:dyDescent="0.35">
      <c r="T484" s="4"/>
      <c r="Z484" s="4"/>
      <c r="AA484" s="4"/>
      <c r="AB484" s="4"/>
      <c r="AC484" s="4"/>
      <c r="AD484" s="4"/>
      <c r="AE484" s="4"/>
      <c r="AF484" s="4"/>
      <c r="AG484" s="4"/>
      <c r="AH484" s="4"/>
      <c r="AI484" s="4"/>
      <c r="AJ484" s="4"/>
      <c r="AK484" s="4"/>
      <c r="BF484" s="1"/>
      <c r="BG484" s="1"/>
      <c r="BH484" s="1"/>
    </row>
    <row r="485" spans="20:60" ht="20.6" hidden="1" customHeight="1" x14ac:dyDescent="0.35">
      <c r="T485" s="4"/>
      <c r="Z485" s="4"/>
      <c r="AA485" s="4"/>
      <c r="AB485" s="4"/>
      <c r="AC485" s="4"/>
      <c r="AD485" s="4"/>
      <c r="AE485" s="4"/>
      <c r="AF485" s="4"/>
      <c r="AG485" s="4"/>
      <c r="AH485" s="4"/>
      <c r="AI485" s="4"/>
      <c r="AJ485" s="4"/>
      <c r="AK485" s="4"/>
      <c r="BF485" s="1"/>
      <c r="BG485" s="1"/>
      <c r="BH485" s="1"/>
    </row>
    <row r="486" spans="20:60" ht="20.6" hidden="1" customHeight="1" x14ac:dyDescent="0.35">
      <c r="T486" s="4"/>
      <c r="Z486" s="4"/>
      <c r="AA486" s="4"/>
      <c r="AB486" s="4"/>
      <c r="AC486" s="4"/>
      <c r="AD486" s="4"/>
      <c r="AE486" s="4"/>
      <c r="AF486" s="4"/>
      <c r="AG486" s="4"/>
      <c r="AH486" s="4"/>
      <c r="AI486" s="4"/>
      <c r="AJ486" s="4"/>
      <c r="AK486" s="4"/>
      <c r="BF486" s="1"/>
      <c r="BG486" s="1"/>
      <c r="BH486" s="1"/>
    </row>
    <row r="487" spans="20:60" ht="20.6" hidden="1" customHeight="1" x14ac:dyDescent="0.35">
      <c r="T487" s="4"/>
      <c r="Z487" s="4"/>
      <c r="AA487" s="4"/>
      <c r="AB487" s="4"/>
      <c r="AC487" s="4"/>
      <c r="AD487" s="4"/>
      <c r="AE487" s="4"/>
      <c r="AF487" s="4"/>
      <c r="AG487" s="4"/>
      <c r="AH487" s="4"/>
      <c r="AI487" s="4"/>
      <c r="AJ487" s="4"/>
      <c r="AK487" s="4"/>
      <c r="BF487" s="1"/>
      <c r="BG487" s="1"/>
      <c r="BH487" s="1"/>
    </row>
    <row r="488" spans="20:60" ht="20.6" hidden="1" customHeight="1" x14ac:dyDescent="0.35">
      <c r="T488" s="4"/>
      <c r="Z488" s="4"/>
      <c r="AA488" s="4"/>
      <c r="AB488" s="4"/>
      <c r="AC488" s="4"/>
      <c r="AD488" s="4"/>
      <c r="AE488" s="4"/>
      <c r="AF488" s="4"/>
      <c r="AG488" s="4"/>
      <c r="AH488" s="4"/>
      <c r="AI488" s="4"/>
      <c r="AJ488" s="4"/>
      <c r="AK488" s="4"/>
      <c r="BF488" s="1"/>
      <c r="BG488" s="1"/>
      <c r="BH488" s="1"/>
    </row>
    <row r="489" spans="20:60" ht="20.6" hidden="1" customHeight="1" x14ac:dyDescent="0.35">
      <c r="T489" s="4"/>
      <c r="Z489" s="4"/>
      <c r="AA489" s="4"/>
      <c r="AB489" s="4"/>
      <c r="AC489" s="4"/>
      <c r="AD489" s="4"/>
      <c r="AE489" s="4"/>
      <c r="AF489" s="4"/>
      <c r="AG489" s="4"/>
      <c r="AH489" s="4"/>
      <c r="AI489" s="4"/>
      <c r="AJ489" s="4"/>
      <c r="AK489" s="4"/>
      <c r="BF489" s="1"/>
      <c r="BG489" s="1"/>
      <c r="BH489" s="1"/>
    </row>
    <row r="490" spans="20:60" ht="20.6" hidden="1" customHeight="1" x14ac:dyDescent="0.35">
      <c r="BF490" s="1"/>
      <c r="BG490" s="1"/>
      <c r="BH490" s="1"/>
    </row>
    <row r="491" spans="20:60" ht="20.6" hidden="1" customHeight="1" x14ac:dyDescent="0.35">
      <c r="BF491" s="1"/>
      <c r="BG491" s="1"/>
      <c r="BH491" s="1"/>
    </row>
    <row r="492" spans="20:60" ht="20.6" hidden="1" customHeight="1" x14ac:dyDescent="0.35">
      <c r="BF492" s="1"/>
      <c r="BG492" s="1"/>
      <c r="BH492" s="1"/>
    </row>
    <row r="493" spans="20:60" ht="20.6" hidden="1" customHeight="1" x14ac:dyDescent="0.35">
      <c r="BF493" s="1"/>
      <c r="BG493" s="1"/>
      <c r="BH493" s="1"/>
    </row>
    <row r="494" spans="20:60" ht="20.6" hidden="1" customHeight="1" x14ac:dyDescent="0.35">
      <c r="BF494" s="1"/>
      <c r="BG494" s="1"/>
      <c r="BH494" s="1"/>
    </row>
    <row r="495" spans="20:60" ht="20.6" hidden="1" customHeight="1" x14ac:dyDescent="0.35">
      <c r="T495" s="4"/>
      <c r="Z495" s="4"/>
      <c r="AA495" s="4"/>
      <c r="AB495" s="4"/>
      <c r="AC495" s="4"/>
      <c r="AD495" s="4"/>
      <c r="AE495" s="4"/>
      <c r="AF495" s="4"/>
      <c r="AG495" s="4"/>
      <c r="AH495" s="4"/>
      <c r="AI495" s="4"/>
      <c r="AJ495" s="4"/>
      <c r="AK495" s="4"/>
      <c r="BF495" s="1"/>
      <c r="BG495" s="1"/>
      <c r="BH495" s="1"/>
    </row>
    <row r="496" spans="20:60" ht="20.6" hidden="1" customHeight="1" x14ac:dyDescent="0.35">
      <c r="T496" s="4"/>
      <c r="Z496" s="4"/>
      <c r="AA496" s="4"/>
      <c r="AB496" s="4"/>
      <c r="AC496" s="4"/>
      <c r="AD496" s="4"/>
      <c r="AE496" s="4"/>
      <c r="AF496" s="4"/>
      <c r="AG496" s="4"/>
      <c r="AH496" s="4"/>
      <c r="AI496" s="4"/>
      <c r="AJ496" s="4"/>
      <c r="AK496" s="4"/>
      <c r="BF496" s="1"/>
      <c r="BG496" s="1"/>
      <c r="BH496" s="1"/>
    </row>
    <row r="497" spans="20:60" ht="20.6" hidden="1" customHeight="1" x14ac:dyDescent="0.35">
      <c r="T497" s="4"/>
      <c r="Z497" s="4"/>
      <c r="AA497" s="4"/>
      <c r="AB497" s="4"/>
      <c r="AC497" s="4"/>
      <c r="AD497" s="4"/>
      <c r="AE497" s="4"/>
      <c r="AF497" s="4"/>
      <c r="AG497" s="4"/>
      <c r="AH497" s="4"/>
      <c r="AI497" s="4"/>
      <c r="AJ497" s="4"/>
      <c r="AK497" s="4"/>
      <c r="BF497" s="1"/>
      <c r="BG497" s="1"/>
      <c r="BH497" s="1"/>
    </row>
    <row r="498" spans="20:60" ht="20.6" hidden="1" customHeight="1" x14ac:dyDescent="0.35">
      <c r="T498" s="4"/>
      <c r="Z498" s="4"/>
      <c r="AA498" s="4"/>
      <c r="AB498" s="4"/>
      <c r="AC498" s="4"/>
      <c r="AD498" s="4"/>
      <c r="AE498" s="4"/>
      <c r="AF498" s="4"/>
      <c r="AG498" s="4"/>
      <c r="AH498" s="4"/>
      <c r="AI498" s="4"/>
      <c r="AJ498" s="4"/>
      <c r="AK498" s="4"/>
      <c r="BF498" s="1"/>
      <c r="BG498" s="1"/>
      <c r="BH498" s="1"/>
    </row>
    <row r="499" spans="20:60" ht="20.6" hidden="1" customHeight="1" x14ac:dyDescent="0.35">
      <c r="T499" s="4"/>
      <c r="Z499" s="4"/>
      <c r="AA499" s="4"/>
      <c r="AB499" s="4"/>
      <c r="AC499" s="4"/>
      <c r="AD499" s="4"/>
      <c r="AE499" s="4"/>
      <c r="AF499" s="4"/>
      <c r="AG499" s="4"/>
      <c r="AH499" s="4"/>
      <c r="AI499" s="4"/>
      <c r="AJ499" s="4"/>
      <c r="AK499" s="4"/>
      <c r="BF499" s="1"/>
      <c r="BG499" s="1"/>
      <c r="BH499" s="1"/>
    </row>
    <row r="500" spans="20:60" ht="20.6" hidden="1" customHeight="1" x14ac:dyDescent="0.35">
      <c r="T500" s="4"/>
      <c r="Z500" s="4"/>
      <c r="AA500" s="4"/>
      <c r="AB500" s="4"/>
      <c r="AC500" s="4"/>
      <c r="AD500" s="4"/>
      <c r="AE500" s="4"/>
      <c r="AF500" s="4"/>
      <c r="AG500" s="4"/>
      <c r="AH500" s="4"/>
      <c r="AI500" s="4"/>
      <c r="AJ500" s="4"/>
      <c r="AK500" s="4"/>
      <c r="BF500" s="1"/>
      <c r="BG500" s="1"/>
      <c r="BH500" s="1"/>
    </row>
    <row r="501" spans="20:60" ht="20.6" hidden="1" customHeight="1" x14ac:dyDescent="0.35">
      <c r="T501" s="4"/>
      <c r="Z501" s="4"/>
      <c r="AA501" s="4"/>
      <c r="AB501" s="4"/>
      <c r="AC501" s="4"/>
      <c r="AD501" s="4"/>
      <c r="AE501" s="4"/>
      <c r="AF501" s="4"/>
      <c r="AG501" s="4"/>
      <c r="AH501" s="4"/>
      <c r="AI501" s="4"/>
      <c r="AJ501" s="4"/>
      <c r="AK501" s="4"/>
      <c r="BF501" s="1"/>
      <c r="BG501" s="1"/>
      <c r="BH501" s="1"/>
    </row>
    <row r="502" spans="20:60" ht="20.6" hidden="1" customHeight="1" x14ac:dyDescent="0.35">
      <c r="T502" s="4"/>
      <c r="Z502" s="4"/>
      <c r="AA502" s="4"/>
      <c r="AB502" s="4"/>
      <c r="AC502" s="4"/>
      <c r="AD502" s="4"/>
      <c r="AE502" s="4"/>
      <c r="AF502" s="4"/>
      <c r="AG502" s="4"/>
      <c r="AH502" s="4"/>
      <c r="AI502" s="4"/>
      <c r="AJ502" s="4"/>
      <c r="AK502" s="4"/>
      <c r="BF502" s="1"/>
      <c r="BG502" s="1"/>
      <c r="BH502" s="1"/>
    </row>
    <row r="503" spans="20:60" ht="20.6" hidden="1" customHeight="1" x14ac:dyDescent="0.35">
      <c r="T503" s="4"/>
      <c r="Z503" s="4"/>
      <c r="AA503" s="4"/>
      <c r="AB503" s="4"/>
      <c r="AC503" s="4"/>
      <c r="AD503" s="4"/>
      <c r="AE503" s="4"/>
      <c r="AF503" s="4"/>
      <c r="AG503" s="4"/>
      <c r="AH503" s="4"/>
      <c r="AI503" s="4"/>
      <c r="AJ503" s="4"/>
      <c r="AK503" s="4"/>
      <c r="BF503" s="1"/>
      <c r="BG503" s="1"/>
      <c r="BH503" s="1"/>
    </row>
    <row r="504" spans="20:60" ht="20.6" hidden="1" customHeight="1" x14ac:dyDescent="0.35">
      <c r="T504" s="4"/>
      <c r="Z504" s="4"/>
      <c r="AA504" s="4"/>
      <c r="AB504" s="4"/>
      <c r="AC504" s="4"/>
      <c r="AD504" s="4"/>
      <c r="AE504" s="4"/>
      <c r="AF504" s="4"/>
      <c r="AG504" s="4"/>
      <c r="AH504" s="4"/>
      <c r="AI504" s="4"/>
      <c r="AJ504" s="4"/>
      <c r="AK504" s="4"/>
      <c r="BF504" s="1"/>
      <c r="BG504" s="1"/>
      <c r="BH504" s="1"/>
    </row>
    <row r="505" spans="20:60" ht="20.6" hidden="1" customHeight="1" x14ac:dyDescent="0.35">
      <c r="T505" s="4"/>
      <c r="Z505" s="4"/>
      <c r="AA505" s="4"/>
      <c r="AB505" s="4"/>
      <c r="AC505" s="4"/>
      <c r="AD505" s="4"/>
      <c r="AE505" s="4"/>
      <c r="AF505" s="4"/>
      <c r="AG505" s="4"/>
      <c r="AH505" s="4"/>
      <c r="AI505" s="4"/>
      <c r="AJ505" s="4"/>
      <c r="AK505" s="4"/>
      <c r="BF505" s="1"/>
      <c r="BG505" s="1"/>
      <c r="BH505" s="1"/>
    </row>
    <row r="506" spans="20:60" ht="20.6" hidden="1" customHeight="1" x14ac:dyDescent="0.35">
      <c r="T506" s="4"/>
      <c r="Z506" s="4"/>
      <c r="AA506" s="4"/>
      <c r="AB506" s="4"/>
      <c r="AC506" s="4"/>
      <c r="AD506" s="4"/>
      <c r="AE506" s="4"/>
      <c r="AF506" s="4"/>
      <c r="AG506" s="4"/>
      <c r="AH506" s="4"/>
      <c r="AI506" s="4"/>
      <c r="AJ506" s="4"/>
      <c r="AK506" s="4"/>
      <c r="BF506" s="1"/>
      <c r="BG506" s="1"/>
      <c r="BH506" s="1"/>
    </row>
    <row r="507" spans="20:60" ht="20.6" hidden="1" customHeight="1" x14ac:dyDescent="0.35">
      <c r="T507" s="4"/>
      <c r="Z507" s="4"/>
      <c r="AA507" s="4"/>
      <c r="AB507" s="4"/>
      <c r="AC507" s="4"/>
      <c r="AD507" s="4"/>
      <c r="AE507" s="4"/>
      <c r="AF507" s="4"/>
      <c r="AG507" s="4"/>
      <c r="AH507" s="4"/>
      <c r="AI507" s="4"/>
      <c r="AJ507" s="4"/>
      <c r="AK507" s="4"/>
      <c r="BF507" s="1"/>
      <c r="BG507" s="1"/>
      <c r="BH507" s="1"/>
    </row>
    <row r="508" spans="20:60" ht="20.6" hidden="1" customHeight="1" x14ac:dyDescent="0.35">
      <c r="BF508" s="1"/>
      <c r="BG508" s="1"/>
      <c r="BH508" s="1"/>
    </row>
    <row r="509" spans="20:60" ht="20.6" hidden="1" customHeight="1" x14ac:dyDescent="0.35">
      <c r="BF509" s="1"/>
      <c r="BG509" s="1"/>
      <c r="BH509" s="1"/>
    </row>
    <row r="510" spans="20:60" ht="20.6" hidden="1" customHeight="1" x14ac:dyDescent="0.35">
      <c r="BF510" s="1"/>
      <c r="BG510" s="1"/>
      <c r="BH510" s="1"/>
    </row>
    <row r="511" spans="20:60" ht="20.6" hidden="1" customHeight="1" x14ac:dyDescent="0.35">
      <c r="BF511" s="1"/>
      <c r="BG511" s="1"/>
      <c r="BH511" s="1"/>
    </row>
    <row r="512" spans="20:60" ht="20.6" hidden="1" customHeight="1" x14ac:dyDescent="0.35">
      <c r="BF512" s="1"/>
      <c r="BG512" s="1"/>
      <c r="BH512" s="1"/>
    </row>
    <row r="513" spans="20:60" ht="20.6" hidden="1" customHeight="1" x14ac:dyDescent="0.35">
      <c r="T513" s="4"/>
      <c r="Z513" s="4"/>
      <c r="AA513" s="4"/>
      <c r="AB513" s="4"/>
      <c r="AC513" s="4"/>
      <c r="AD513" s="4"/>
      <c r="AE513" s="4"/>
      <c r="AF513" s="4"/>
      <c r="AG513" s="4"/>
      <c r="AH513" s="4"/>
      <c r="AI513" s="4"/>
      <c r="AJ513" s="4"/>
      <c r="AK513" s="4"/>
      <c r="BF513" s="1"/>
      <c r="BG513" s="1"/>
      <c r="BH513" s="1"/>
    </row>
    <row r="514" spans="20:60" ht="20.6" hidden="1" customHeight="1" x14ac:dyDescent="0.35">
      <c r="T514" s="4"/>
      <c r="Z514" s="4"/>
      <c r="AA514" s="4"/>
      <c r="AB514" s="4"/>
      <c r="AC514" s="4"/>
      <c r="AD514" s="4"/>
      <c r="AE514" s="4"/>
      <c r="AF514" s="4"/>
      <c r="AG514" s="4"/>
      <c r="AH514" s="4"/>
      <c r="AI514" s="4"/>
      <c r="AJ514" s="4"/>
      <c r="AK514" s="4"/>
      <c r="BF514" s="1"/>
      <c r="BG514" s="1"/>
      <c r="BH514" s="1"/>
    </row>
    <row r="515" spans="20:60" ht="20.6" hidden="1" customHeight="1" x14ac:dyDescent="0.35">
      <c r="T515" s="4"/>
      <c r="Z515" s="4"/>
      <c r="AA515" s="4"/>
      <c r="AB515" s="4"/>
      <c r="AC515" s="4"/>
      <c r="AD515" s="4"/>
      <c r="AE515" s="4"/>
      <c r="AF515" s="4"/>
      <c r="AG515" s="4"/>
      <c r="AH515" s="4"/>
      <c r="AI515" s="4"/>
      <c r="AJ515" s="4"/>
      <c r="AK515" s="4"/>
      <c r="BF515" s="1"/>
      <c r="BG515" s="1"/>
      <c r="BH515" s="1"/>
    </row>
    <row r="516" spans="20:60" ht="20.6" hidden="1" customHeight="1" x14ac:dyDescent="0.35">
      <c r="T516" s="4"/>
      <c r="Z516" s="4"/>
      <c r="AA516" s="4"/>
      <c r="AB516" s="4"/>
      <c r="AC516" s="4"/>
      <c r="AD516" s="4"/>
      <c r="AE516" s="4"/>
      <c r="AF516" s="4"/>
      <c r="AG516" s="4"/>
      <c r="AH516" s="4"/>
      <c r="AI516" s="4"/>
      <c r="AJ516" s="4"/>
      <c r="AK516" s="4"/>
      <c r="BF516" s="1"/>
      <c r="BG516" s="1"/>
      <c r="BH516" s="1"/>
    </row>
    <row r="517" spans="20:60" ht="20.6" hidden="1" customHeight="1" x14ac:dyDescent="0.35">
      <c r="T517" s="4"/>
      <c r="Z517" s="4"/>
      <c r="AA517" s="4"/>
      <c r="AB517" s="4"/>
      <c r="AC517" s="4"/>
      <c r="AD517" s="4"/>
      <c r="AE517" s="4"/>
      <c r="AF517" s="4"/>
      <c r="AG517" s="4"/>
      <c r="AH517" s="4"/>
      <c r="AI517" s="4"/>
      <c r="AJ517" s="4"/>
      <c r="AK517" s="4"/>
      <c r="BF517" s="1"/>
      <c r="BG517" s="1"/>
      <c r="BH517" s="1"/>
    </row>
    <row r="518" spans="20:60" ht="20.6" hidden="1" customHeight="1" x14ac:dyDescent="0.35">
      <c r="T518" s="4"/>
      <c r="Z518" s="4"/>
      <c r="AA518" s="4"/>
      <c r="AB518" s="4"/>
      <c r="AC518" s="4"/>
      <c r="AD518" s="4"/>
      <c r="AE518" s="4"/>
      <c r="AF518" s="4"/>
      <c r="AG518" s="4"/>
      <c r="AH518" s="4"/>
      <c r="AI518" s="4"/>
      <c r="AJ518" s="4"/>
      <c r="AK518" s="4"/>
      <c r="BF518" s="1"/>
      <c r="BG518" s="1"/>
      <c r="BH518" s="1"/>
    </row>
    <row r="519" spans="20:60" ht="20.6" hidden="1" customHeight="1" x14ac:dyDescent="0.35">
      <c r="T519" s="4"/>
      <c r="Z519" s="4"/>
      <c r="AA519" s="4"/>
      <c r="AB519" s="4"/>
      <c r="AC519" s="4"/>
      <c r="AD519" s="4"/>
      <c r="AE519" s="4"/>
      <c r="AF519" s="4"/>
      <c r="AG519" s="4"/>
      <c r="AH519" s="4"/>
      <c r="AI519" s="4"/>
      <c r="AJ519" s="4"/>
      <c r="AK519" s="4"/>
      <c r="BF519" s="1"/>
      <c r="BG519" s="1"/>
      <c r="BH519" s="1"/>
    </row>
    <row r="520" spans="20:60" ht="20.6" hidden="1" customHeight="1" x14ac:dyDescent="0.35">
      <c r="T520" s="4"/>
      <c r="Z520" s="4"/>
      <c r="AA520" s="4"/>
      <c r="AB520" s="4"/>
      <c r="AC520" s="4"/>
      <c r="AD520" s="4"/>
      <c r="AE520" s="4"/>
      <c r="AF520" s="4"/>
      <c r="AG520" s="4"/>
      <c r="AH520" s="4"/>
      <c r="AI520" s="4"/>
      <c r="AJ520" s="4"/>
      <c r="AK520" s="4"/>
      <c r="BF520" s="1"/>
      <c r="BG520" s="1"/>
      <c r="BH520" s="1"/>
    </row>
    <row r="521" spans="20:60" ht="20.6" hidden="1" customHeight="1" x14ac:dyDescent="0.35">
      <c r="T521" s="4"/>
      <c r="Z521" s="4"/>
      <c r="AA521" s="4"/>
      <c r="AB521" s="4"/>
      <c r="AC521" s="4"/>
      <c r="AD521" s="4"/>
      <c r="AE521" s="4"/>
      <c r="AF521" s="4"/>
      <c r="AG521" s="4"/>
      <c r="AH521" s="4"/>
      <c r="AI521" s="4"/>
      <c r="AJ521" s="4"/>
      <c r="AK521" s="4"/>
      <c r="BF521" s="1"/>
      <c r="BG521" s="1"/>
      <c r="BH521" s="1"/>
    </row>
    <row r="522" spans="20:60" ht="20.6" hidden="1" customHeight="1" x14ac:dyDescent="0.35">
      <c r="T522" s="4"/>
      <c r="Z522" s="4"/>
      <c r="AA522" s="4"/>
      <c r="AB522" s="4"/>
      <c r="AC522" s="4"/>
      <c r="AD522" s="4"/>
      <c r="AE522" s="4"/>
      <c r="AF522" s="4"/>
      <c r="AG522" s="4"/>
      <c r="AH522" s="4"/>
      <c r="AI522" s="4"/>
      <c r="AJ522" s="4"/>
      <c r="AK522" s="4"/>
      <c r="BF522" s="1"/>
      <c r="BG522" s="1"/>
      <c r="BH522" s="1"/>
    </row>
    <row r="523" spans="20:60" ht="20.6" hidden="1" customHeight="1" x14ac:dyDescent="0.35">
      <c r="T523" s="4"/>
      <c r="Z523" s="4"/>
      <c r="AA523" s="4"/>
      <c r="AB523" s="4"/>
      <c r="AC523" s="4"/>
      <c r="AD523" s="4"/>
      <c r="AE523" s="4"/>
      <c r="AF523" s="4"/>
      <c r="AG523" s="4"/>
      <c r="AH523" s="4"/>
      <c r="AI523" s="4"/>
      <c r="AJ523" s="4"/>
      <c r="AK523" s="4"/>
      <c r="BF523" s="1"/>
      <c r="BG523" s="1"/>
      <c r="BH523" s="1"/>
    </row>
    <row r="524" spans="20:60" ht="20.6" hidden="1" customHeight="1" x14ac:dyDescent="0.35">
      <c r="T524" s="4"/>
      <c r="Z524" s="4"/>
      <c r="AA524" s="4"/>
      <c r="AB524" s="4"/>
      <c r="AC524" s="4"/>
      <c r="AD524" s="4"/>
      <c r="AE524" s="4"/>
      <c r="AF524" s="4"/>
      <c r="AG524" s="4"/>
      <c r="AH524" s="4"/>
      <c r="AI524" s="4"/>
      <c r="AJ524" s="4"/>
      <c r="AK524" s="4"/>
      <c r="BF524" s="1"/>
      <c r="BG524" s="1"/>
      <c r="BH524" s="1"/>
    </row>
    <row r="525" spans="20:60" ht="20.6" hidden="1" customHeight="1" x14ac:dyDescent="0.35">
      <c r="T525" s="4"/>
      <c r="Z525" s="4"/>
      <c r="AA525" s="4"/>
      <c r="AB525" s="4"/>
      <c r="AC525" s="4"/>
      <c r="AD525" s="4"/>
      <c r="AE525" s="4"/>
      <c r="AF525" s="4"/>
      <c r="AG525" s="4"/>
      <c r="AH525" s="4"/>
      <c r="AI525" s="4"/>
      <c r="AJ525" s="4"/>
      <c r="AK525" s="4"/>
      <c r="BF525" s="1"/>
      <c r="BG525" s="1"/>
      <c r="BH525" s="1"/>
    </row>
    <row r="526" spans="20:60" ht="20.6" hidden="1" customHeight="1" x14ac:dyDescent="0.35">
      <c r="BF526" s="1"/>
      <c r="BG526" s="1"/>
      <c r="BH526" s="1"/>
    </row>
    <row r="527" spans="20:60" ht="20.6" hidden="1" customHeight="1" x14ac:dyDescent="0.35">
      <c r="BF527" s="1"/>
      <c r="BG527" s="1"/>
      <c r="BH527" s="1"/>
    </row>
    <row r="528" spans="20:60" ht="20.6" hidden="1" customHeight="1" x14ac:dyDescent="0.35">
      <c r="BF528" s="1"/>
      <c r="BG528" s="1"/>
      <c r="BH528" s="1"/>
    </row>
    <row r="529" spans="20:60" ht="20.6" hidden="1" customHeight="1" x14ac:dyDescent="0.35">
      <c r="BF529" s="1"/>
      <c r="BG529" s="1"/>
      <c r="BH529" s="1"/>
    </row>
    <row r="530" spans="20:60" ht="20.6" hidden="1" customHeight="1" x14ac:dyDescent="0.35">
      <c r="BF530" s="1"/>
      <c r="BG530" s="1"/>
      <c r="BH530" s="1"/>
    </row>
    <row r="531" spans="20:60" ht="20.6" hidden="1" customHeight="1" x14ac:dyDescent="0.35">
      <c r="T531" s="4"/>
      <c r="Z531" s="4"/>
      <c r="AA531" s="4"/>
      <c r="AB531" s="4"/>
      <c r="AC531" s="4"/>
      <c r="AD531" s="4"/>
      <c r="AE531" s="4"/>
      <c r="AF531" s="4"/>
      <c r="AG531" s="4"/>
      <c r="AH531" s="4"/>
      <c r="AI531" s="4"/>
      <c r="AJ531" s="4"/>
      <c r="AK531" s="4"/>
      <c r="BF531" s="1"/>
      <c r="BG531" s="1"/>
      <c r="BH531" s="1"/>
    </row>
    <row r="532" spans="20:60" ht="20.6" hidden="1" customHeight="1" x14ac:dyDescent="0.35">
      <c r="T532" s="4"/>
      <c r="Z532" s="4"/>
      <c r="AA532" s="4"/>
      <c r="AB532" s="4"/>
      <c r="AC532" s="4"/>
      <c r="AD532" s="4"/>
      <c r="AE532" s="4"/>
      <c r="AF532" s="4"/>
      <c r="AG532" s="4"/>
      <c r="AH532" s="4"/>
      <c r="AI532" s="4"/>
      <c r="AJ532" s="4"/>
      <c r="AK532" s="4"/>
      <c r="BF532" s="1"/>
      <c r="BG532" s="1"/>
      <c r="BH532" s="1"/>
    </row>
    <row r="533" spans="20:60" ht="20.6" hidden="1" customHeight="1" x14ac:dyDescent="0.35">
      <c r="T533" s="4"/>
      <c r="Z533" s="4"/>
      <c r="AA533" s="4"/>
      <c r="AB533" s="4"/>
      <c r="AC533" s="4"/>
      <c r="AD533" s="4"/>
      <c r="AE533" s="4"/>
      <c r="AF533" s="4"/>
      <c r="AG533" s="4"/>
      <c r="AH533" s="4"/>
      <c r="AI533" s="4"/>
      <c r="AJ533" s="4"/>
      <c r="AK533" s="4"/>
      <c r="BF533" s="1"/>
      <c r="BG533" s="1"/>
      <c r="BH533" s="1"/>
    </row>
    <row r="534" spans="20:60" ht="20.6" hidden="1" customHeight="1" x14ac:dyDescent="0.35">
      <c r="T534" s="4"/>
      <c r="Z534" s="4"/>
      <c r="AA534" s="4"/>
      <c r="AB534" s="4"/>
      <c r="AC534" s="4"/>
      <c r="AD534" s="4"/>
      <c r="AE534" s="4"/>
      <c r="AF534" s="4"/>
      <c r="AG534" s="4"/>
      <c r="AH534" s="4"/>
      <c r="AI534" s="4"/>
      <c r="AJ534" s="4"/>
      <c r="AK534" s="4"/>
      <c r="BF534" s="1"/>
      <c r="BG534" s="1"/>
      <c r="BH534" s="1"/>
    </row>
    <row r="535" spans="20:60" ht="20.6" hidden="1" customHeight="1" x14ac:dyDescent="0.35">
      <c r="T535" s="4"/>
      <c r="Z535" s="4"/>
      <c r="AA535" s="4"/>
      <c r="AB535" s="4"/>
      <c r="AC535" s="4"/>
      <c r="AD535" s="4"/>
      <c r="AE535" s="4"/>
      <c r="AF535" s="4"/>
      <c r="AG535" s="4"/>
      <c r="AH535" s="4"/>
      <c r="AI535" s="4"/>
      <c r="AJ535" s="4"/>
      <c r="AK535" s="4"/>
      <c r="BF535" s="1"/>
      <c r="BG535" s="1"/>
      <c r="BH535" s="1"/>
    </row>
    <row r="536" spans="20:60" ht="20.6" hidden="1" customHeight="1" x14ac:dyDescent="0.35">
      <c r="T536" s="4"/>
      <c r="Z536" s="4"/>
      <c r="AA536" s="4"/>
      <c r="AB536" s="4"/>
      <c r="AC536" s="4"/>
      <c r="AD536" s="4"/>
      <c r="AE536" s="4"/>
      <c r="AF536" s="4"/>
      <c r="AG536" s="4"/>
      <c r="AH536" s="4"/>
      <c r="AI536" s="4"/>
      <c r="AJ536" s="4"/>
      <c r="AK536" s="4"/>
      <c r="BF536" s="1"/>
      <c r="BG536" s="1"/>
      <c r="BH536" s="1"/>
    </row>
    <row r="537" spans="20:60" ht="20.6" hidden="1" customHeight="1" x14ac:dyDescent="0.35">
      <c r="T537" s="4"/>
      <c r="Z537" s="4"/>
      <c r="AA537" s="4"/>
      <c r="AB537" s="4"/>
      <c r="AC537" s="4"/>
      <c r="AD537" s="4"/>
      <c r="AE537" s="4"/>
      <c r="AF537" s="4"/>
      <c r="AG537" s="4"/>
      <c r="AH537" s="4"/>
      <c r="AI537" s="4"/>
      <c r="AJ537" s="4"/>
      <c r="AK537" s="4"/>
      <c r="BF537" s="1"/>
      <c r="BG537" s="1"/>
      <c r="BH537" s="1"/>
    </row>
    <row r="538" spans="20:60" ht="20.6" hidden="1" customHeight="1" x14ac:dyDescent="0.35">
      <c r="T538" s="4"/>
      <c r="Z538" s="4"/>
      <c r="AA538" s="4"/>
      <c r="AB538" s="4"/>
      <c r="AC538" s="4"/>
      <c r="AD538" s="4"/>
      <c r="AE538" s="4"/>
      <c r="AF538" s="4"/>
      <c r="AG538" s="4"/>
      <c r="AH538" s="4"/>
      <c r="AI538" s="4"/>
      <c r="AJ538" s="4"/>
      <c r="AK538" s="4"/>
      <c r="BF538" s="1"/>
      <c r="BG538" s="1"/>
      <c r="BH538" s="1"/>
    </row>
    <row r="539" spans="20:60" ht="20.6" hidden="1" customHeight="1" x14ac:dyDescent="0.35">
      <c r="T539" s="4"/>
      <c r="Z539" s="4"/>
      <c r="AA539" s="4"/>
      <c r="AB539" s="4"/>
      <c r="AC539" s="4"/>
      <c r="AD539" s="4"/>
      <c r="AE539" s="4"/>
      <c r="AF539" s="4"/>
      <c r="AG539" s="4"/>
      <c r="AH539" s="4"/>
      <c r="AI539" s="4"/>
      <c r="AJ539" s="4"/>
      <c r="AK539" s="4"/>
      <c r="BF539" s="1"/>
      <c r="BG539" s="1"/>
      <c r="BH539" s="1"/>
    </row>
    <row r="540" spans="20:60" ht="20.6" hidden="1" customHeight="1" x14ac:dyDescent="0.35">
      <c r="T540" s="4"/>
      <c r="Z540" s="4"/>
      <c r="AA540" s="4"/>
      <c r="AB540" s="4"/>
      <c r="AC540" s="4"/>
      <c r="AD540" s="4"/>
      <c r="AE540" s="4"/>
      <c r="AF540" s="4"/>
      <c r="AG540" s="4"/>
      <c r="AH540" s="4"/>
      <c r="AI540" s="4"/>
      <c r="AJ540" s="4"/>
      <c r="AK540" s="4"/>
      <c r="BF540" s="1"/>
      <c r="BG540" s="1"/>
      <c r="BH540" s="1"/>
    </row>
    <row r="541" spans="20:60" ht="20.6" hidden="1" customHeight="1" x14ac:dyDescent="0.35">
      <c r="T541" s="4"/>
      <c r="Z541" s="4"/>
      <c r="AA541" s="4"/>
      <c r="AB541" s="4"/>
      <c r="AC541" s="4"/>
      <c r="AD541" s="4"/>
      <c r="AE541" s="4"/>
      <c r="AF541" s="4"/>
      <c r="AG541" s="4"/>
      <c r="AH541" s="4"/>
      <c r="AI541" s="4"/>
      <c r="AJ541" s="4"/>
      <c r="AK541" s="4"/>
      <c r="BF541" s="1"/>
      <c r="BG541" s="1"/>
      <c r="BH541" s="1"/>
    </row>
    <row r="542" spans="20:60" ht="20.6" hidden="1" customHeight="1" x14ac:dyDescent="0.35">
      <c r="T542" s="4"/>
      <c r="Z542" s="4"/>
      <c r="AA542" s="4"/>
      <c r="AB542" s="4"/>
      <c r="AC542" s="4"/>
      <c r="AD542" s="4"/>
      <c r="AE542" s="4"/>
      <c r="AF542" s="4"/>
      <c r="AG542" s="4"/>
      <c r="AH542" s="4"/>
      <c r="AI542" s="4"/>
      <c r="AJ542" s="4"/>
      <c r="AK542" s="4"/>
      <c r="BF542" s="1"/>
      <c r="BG542" s="1"/>
      <c r="BH542" s="1"/>
    </row>
    <row r="543" spans="20:60" ht="20.6" hidden="1" customHeight="1" x14ac:dyDescent="0.35">
      <c r="T543" s="4"/>
      <c r="Z543" s="4"/>
      <c r="AA543" s="4"/>
      <c r="AB543" s="4"/>
      <c r="AC543" s="4"/>
      <c r="AD543" s="4"/>
      <c r="AE543" s="4"/>
      <c r="AF543" s="4"/>
      <c r="AG543" s="4"/>
      <c r="AH543" s="4"/>
      <c r="AI543" s="4"/>
      <c r="AJ543" s="4"/>
      <c r="AK543" s="4"/>
      <c r="BF543" s="1"/>
      <c r="BG543" s="1"/>
      <c r="BH543" s="1"/>
    </row>
    <row r="544" spans="20:60" ht="20.6" hidden="1" customHeight="1" x14ac:dyDescent="0.35">
      <c r="BF544" s="1"/>
      <c r="BG544" s="1"/>
      <c r="BH544" s="1"/>
    </row>
    <row r="545" spans="20:60" ht="20.6" hidden="1" customHeight="1" x14ac:dyDescent="0.35">
      <c r="BF545" s="1"/>
      <c r="BG545" s="1"/>
      <c r="BH545" s="1"/>
    </row>
    <row r="546" spans="20:60" ht="20.6" hidden="1" customHeight="1" x14ac:dyDescent="0.35">
      <c r="BF546" s="1"/>
      <c r="BG546" s="1"/>
      <c r="BH546" s="1"/>
    </row>
    <row r="547" spans="20:60" ht="20.6" hidden="1" customHeight="1" x14ac:dyDescent="0.35">
      <c r="BF547" s="1"/>
      <c r="BG547" s="1"/>
      <c r="BH547" s="1"/>
    </row>
    <row r="548" spans="20:60" ht="20.6" hidden="1" customHeight="1" x14ac:dyDescent="0.35">
      <c r="BF548" s="1"/>
      <c r="BG548" s="1"/>
      <c r="BH548" s="1"/>
    </row>
    <row r="549" spans="20:60" ht="20.6" hidden="1" customHeight="1" x14ac:dyDescent="0.35">
      <c r="T549" s="4"/>
      <c r="Z549" s="4"/>
      <c r="AA549" s="4"/>
      <c r="AB549" s="4"/>
      <c r="AC549" s="4"/>
      <c r="AD549" s="4"/>
      <c r="AE549" s="4"/>
      <c r="AF549" s="4"/>
      <c r="AG549" s="4"/>
      <c r="AH549" s="4"/>
      <c r="AI549" s="4"/>
      <c r="AJ549" s="4"/>
      <c r="AK549" s="4"/>
      <c r="BF549" s="1"/>
      <c r="BG549" s="1"/>
      <c r="BH549" s="1"/>
    </row>
    <row r="550" spans="20:60" ht="20.6" hidden="1" customHeight="1" x14ac:dyDescent="0.35">
      <c r="T550" s="4"/>
      <c r="Z550" s="4"/>
      <c r="AA550" s="4"/>
      <c r="AB550" s="4"/>
      <c r="AC550" s="4"/>
      <c r="AD550" s="4"/>
      <c r="AE550" s="4"/>
      <c r="AF550" s="4"/>
      <c r="AG550" s="4"/>
      <c r="AH550" s="4"/>
      <c r="AI550" s="4"/>
      <c r="AJ550" s="4"/>
      <c r="AK550" s="4"/>
      <c r="BF550" s="1"/>
      <c r="BG550" s="1"/>
      <c r="BH550" s="1"/>
    </row>
    <row r="551" spans="20:60" ht="20.6" hidden="1" customHeight="1" x14ac:dyDescent="0.35">
      <c r="T551" s="4"/>
      <c r="Z551" s="4"/>
      <c r="AA551" s="4"/>
      <c r="AB551" s="4"/>
      <c r="AC551" s="4"/>
      <c r="AD551" s="4"/>
      <c r="AE551" s="4"/>
      <c r="AF551" s="4"/>
      <c r="AG551" s="4"/>
      <c r="AH551" s="4"/>
      <c r="AI551" s="4"/>
      <c r="AJ551" s="4"/>
      <c r="AK551" s="4"/>
      <c r="BF551" s="1"/>
      <c r="BG551" s="1"/>
      <c r="BH551" s="1"/>
    </row>
    <row r="552" spans="20:60" ht="20.6" hidden="1" customHeight="1" x14ac:dyDescent="0.35">
      <c r="T552" s="4"/>
      <c r="Z552" s="4"/>
      <c r="AA552" s="4"/>
      <c r="AB552" s="4"/>
      <c r="AC552" s="4"/>
      <c r="AD552" s="4"/>
      <c r="AE552" s="4"/>
      <c r="AF552" s="4"/>
      <c r="AG552" s="4"/>
      <c r="AH552" s="4"/>
      <c r="AI552" s="4"/>
      <c r="AJ552" s="4"/>
      <c r="AK552" s="4"/>
      <c r="BF552" s="1"/>
      <c r="BG552" s="1"/>
      <c r="BH552" s="1"/>
    </row>
    <row r="553" spans="20:60" ht="20.6" hidden="1" customHeight="1" x14ac:dyDescent="0.35">
      <c r="T553" s="4"/>
      <c r="Z553" s="4"/>
      <c r="AA553" s="4"/>
      <c r="AB553" s="4"/>
      <c r="AC553" s="4"/>
      <c r="AD553" s="4"/>
      <c r="AE553" s="4"/>
      <c r="AF553" s="4"/>
      <c r="AG553" s="4"/>
      <c r="AH553" s="4"/>
      <c r="AI553" s="4"/>
      <c r="AJ553" s="4"/>
      <c r="AK553" s="4"/>
      <c r="BF553" s="1"/>
      <c r="BG553" s="1"/>
      <c r="BH553" s="1"/>
    </row>
    <row r="554" spans="20:60" ht="20.6" hidden="1" customHeight="1" x14ac:dyDescent="0.35">
      <c r="T554" s="4"/>
      <c r="Z554" s="4"/>
      <c r="AA554" s="4"/>
      <c r="AB554" s="4"/>
      <c r="AC554" s="4"/>
      <c r="AD554" s="4"/>
      <c r="AE554" s="4"/>
      <c r="AF554" s="4"/>
      <c r="AG554" s="4"/>
      <c r="AH554" s="4"/>
      <c r="AI554" s="4"/>
      <c r="AJ554" s="4"/>
      <c r="AK554" s="4"/>
      <c r="BF554" s="1"/>
      <c r="BG554" s="1"/>
      <c r="BH554" s="1"/>
    </row>
    <row r="555" spans="20:60" ht="20.6" hidden="1" customHeight="1" x14ac:dyDescent="0.35">
      <c r="T555" s="4"/>
      <c r="Z555" s="4"/>
      <c r="AA555" s="4"/>
      <c r="AB555" s="4"/>
      <c r="AC555" s="4"/>
      <c r="AD555" s="4"/>
      <c r="AE555" s="4"/>
      <c r="AF555" s="4"/>
      <c r="AG555" s="4"/>
      <c r="AH555" s="4"/>
      <c r="AI555" s="4"/>
      <c r="AJ555" s="4"/>
      <c r="AK555" s="4"/>
      <c r="BF555" s="1"/>
      <c r="BG555" s="1"/>
      <c r="BH555" s="1"/>
    </row>
    <row r="556" spans="20:60" ht="20.6" hidden="1" customHeight="1" x14ac:dyDescent="0.35">
      <c r="T556" s="4"/>
      <c r="Z556" s="4"/>
      <c r="AA556" s="4"/>
      <c r="AB556" s="4"/>
      <c r="AC556" s="4"/>
      <c r="AD556" s="4"/>
      <c r="AE556" s="4"/>
      <c r="AF556" s="4"/>
      <c r="AG556" s="4"/>
      <c r="AH556" s="4"/>
      <c r="AI556" s="4"/>
      <c r="AJ556" s="4"/>
      <c r="AK556" s="4"/>
      <c r="BF556" s="1"/>
      <c r="BG556" s="1"/>
      <c r="BH556" s="1"/>
    </row>
    <row r="557" spans="20:60" ht="20.6" hidden="1" customHeight="1" x14ac:dyDescent="0.35">
      <c r="T557" s="4"/>
      <c r="Z557" s="4"/>
      <c r="AA557" s="4"/>
      <c r="AB557" s="4"/>
      <c r="AC557" s="4"/>
      <c r="AD557" s="4"/>
      <c r="AE557" s="4"/>
      <c r="AF557" s="4"/>
      <c r="AG557" s="4"/>
      <c r="AH557" s="4"/>
      <c r="AI557" s="4"/>
      <c r="AJ557" s="4"/>
      <c r="AK557" s="4"/>
      <c r="BF557" s="1"/>
      <c r="BG557" s="1"/>
      <c r="BH557" s="1"/>
    </row>
    <row r="558" spans="20:60" ht="20.6" hidden="1" customHeight="1" x14ac:dyDescent="0.35">
      <c r="T558" s="4"/>
      <c r="Z558" s="4"/>
      <c r="AA558" s="4"/>
      <c r="AB558" s="4"/>
      <c r="AC558" s="4"/>
      <c r="AD558" s="4"/>
      <c r="AE558" s="4"/>
      <c r="AF558" s="4"/>
      <c r="AG558" s="4"/>
      <c r="AH558" s="4"/>
      <c r="AI558" s="4"/>
      <c r="AJ558" s="4"/>
      <c r="AK558" s="4"/>
      <c r="BF558" s="1"/>
      <c r="BG558" s="1"/>
      <c r="BH558" s="1"/>
    </row>
    <row r="559" spans="20:60" ht="20.6" hidden="1" customHeight="1" x14ac:dyDescent="0.35">
      <c r="T559" s="4"/>
      <c r="Z559" s="4"/>
      <c r="AA559" s="4"/>
      <c r="AB559" s="4"/>
      <c r="AC559" s="4"/>
      <c r="AD559" s="4"/>
      <c r="AE559" s="4"/>
      <c r="AF559" s="4"/>
      <c r="AG559" s="4"/>
      <c r="AH559" s="4"/>
      <c r="AI559" s="4"/>
      <c r="AJ559" s="4"/>
      <c r="AK559" s="4"/>
      <c r="BF559" s="1"/>
      <c r="BG559" s="1"/>
      <c r="BH559" s="1"/>
    </row>
    <row r="560" spans="20:60" ht="20.6" hidden="1" customHeight="1" x14ac:dyDescent="0.35">
      <c r="T560" s="4"/>
      <c r="Z560" s="4"/>
      <c r="AA560" s="4"/>
      <c r="AB560" s="4"/>
      <c r="AC560" s="4"/>
      <c r="AD560" s="4"/>
      <c r="AE560" s="4"/>
      <c r="AF560" s="4"/>
      <c r="AG560" s="4"/>
      <c r="AH560" s="4"/>
      <c r="AI560" s="4"/>
      <c r="AJ560" s="4"/>
      <c r="AK560" s="4"/>
      <c r="BF560" s="1"/>
      <c r="BG560" s="1"/>
      <c r="BH560" s="1"/>
    </row>
    <row r="561" spans="20:60" ht="20.6" hidden="1" customHeight="1" x14ac:dyDescent="0.35">
      <c r="T561" s="4"/>
      <c r="Z561" s="4"/>
      <c r="AA561" s="4"/>
      <c r="AB561" s="4"/>
      <c r="AC561" s="4"/>
      <c r="AD561" s="4"/>
      <c r="AE561" s="4"/>
      <c r="AF561" s="4"/>
      <c r="AG561" s="4"/>
      <c r="AH561" s="4"/>
      <c r="AI561" s="4"/>
      <c r="AJ561" s="4"/>
      <c r="AK561" s="4"/>
      <c r="BF561" s="1"/>
      <c r="BG561" s="1"/>
      <c r="BH561" s="1"/>
    </row>
    <row r="562" spans="20:60" ht="20.6" hidden="1" customHeight="1" x14ac:dyDescent="0.35">
      <c r="BF562" s="1"/>
      <c r="BG562" s="1"/>
      <c r="BH562" s="1"/>
    </row>
    <row r="563" spans="20:60" ht="20.6" hidden="1" customHeight="1" x14ac:dyDescent="0.35">
      <c r="BF563" s="1"/>
      <c r="BG563" s="1"/>
      <c r="BH563" s="1"/>
    </row>
    <row r="564" spans="20:60" ht="20.6" hidden="1" customHeight="1" x14ac:dyDescent="0.35">
      <c r="BF564" s="1"/>
      <c r="BG564" s="1"/>
      <c r="BH564" s="1"/>
    </row>
    <row r="565" spans="20:60" ht="20.6" hidden="1" customHeight="1" x14ac:dyDescent="0.35">
      <c r="BF565" s="1"/>
      <c r="BG565" s="1"/>
      <c r="BH565" s="1"/>
    </row>
    <row r="566" spans="20:60" ht="20.6" hidden="1" customHeight="1" x14ac:dyDescent="0.35">
      <c r="BF566" s="1"/>
      <c r="BG566" s="1"/>
      <c r="BH566" s="1"/>
    </row>
    <row r="567" spans="20:60" ht="20.6" hidden="1" customHeight="1" x14ac:dyDescent="0.35">
      <c r="T567" s="4"/>
      <c r="Z567" s="4"/>
      <c r="AA567" s="4"/>
      <c r="AB567" s="4"/>
      <c r="AC567" s="4"/>
      <c r="AD567" s="4"/>
      <c r="AE567" s="4"/>
      <c r="AF567" s="4"/>
      <c r="AG567" s="4"/>
      <c r="AH567" s="4"/>
      <c r="AI567" s="4"/>
      <c r="AJ567" s="4"/>
      <c r="AK567" s="4"/>
      <c r="BF567" s="1"/>
      <c r="BG567" s="1"/>
      <c r="BH567" s="1"/>
    </row>
    <row r="568" spans="20:60" ht="20.6" hidden="1" customHeight="1" x14ac:dyDescent="0.35">
      <c r="T568" s="4"/>
      <c r="Z568" s="4"/>
      <c r="AA568" s="4"/>
      <c r="AB568" s="4"/>
      <c r="AC568" s="4"/>
      <c r="AD568" s="4"/>
      <c r="AE568" s="4"/>
      <c r="AF568" s="4"/>
      <c r="AG568" s="4"/>
      <c r="AH568" s="4"/>
      <c r="AI568" s="4"/>
      <c r="AJ568" s="4"/>
      <c r="AK568" s="4"/>
      <c r="BF568" s="1"/>
      <c r="BG568" s="1"/>
      <c r="BH568" s="1"/>
    </row>
    <row r="569" spans="20:60" ht="20.6" hidden="1" customHeight="1" x14ac:dyDescent="0.35">
      <c r="T569" s="4"/>
      <c r="Z569" s="4"/>
      <c r="AA569" s="4"/>
      <c r="AB569" s="4"/>
      <c r="AC569" s="4"/>
      <c r="AD569" s="4"/>
      <c r="AE569" s="4"/>
      <c r="AF569" s="4"/>
      <c r="AG569" s="4"/>
      <c r="AH569" s="4"/>
      <c r="AI569" s="4"/>
      <c r="AJ569" s="4"/>
      <c r="AK569" s="4"/>
      <c r="BF569" s="1"/>
      <c r="BG569" s="1"/>
      <c r="BH569" s="1"/>
    </row>
    <row r="570" spans="20:60" ht="20.6" hidden="1" customHeight="1" x14ac:dyDescent="0.35">
      <c r="T570" s="4"/>
      <c r="Z570" s="4"/>
      <c r="AA570" s="4"/>
      <c r="AB570" s="4"/>
      <c r="AC570" s="4"/>
      <c r="AD570" s="4"/>
      <c r="AE570" s="4"/>
      <c r="AF570" s="4"/>
      <c r="AG570" s="4"/>
      <c r="AH570" s="4"/>
      <c r="AI570" s="4"/>
      <c r="AJ570" s="4"/>
      <c r="AK570" s="4"/>
      <c r="BF570" s="1"/>
      <c r="BG570" s="1"/>
      <c r="BH570" s="1"/>
    </row>
    <row r="571" spans="20:60" ht="20.6" hidden="1" customHeight="1" x14ac:dyDescent="0.35">
      <c r="T571" s="4"/>
      <c r="Z571" s="4"/>
      <c r="AA571" s="4"/>
      <c r="AB571" s="4"/>
      <c r="AC571" s="4"/>
      <c r="AD571" s="4"/>
      <c r="AE571" s="4"/>
      <c r="AF571" s="4"/>
      <c r="AG571" s="4"/>
      <c r="AH571" s="4"/>
      <c r="AI571" s="4"/>
      <c r="AJ571" s="4"/>
      <c r="AK571" s="4"/>
      <c r="BF571" s="1"/>
      <c r="BG571" s="1"/>
      <c r="BH571" s="1"/>
    </row>
    <row r="572" spans="20:60" ht="20.6" hidden="1" customHeight="1" x14ac:dyDescent="0.35">
      <c r="T572" s="4"/>
      <c r="Z572" s="4"/>
      <c r="AA572" s="4"/>
      <c r="AB572" s="4"/>
      <c r="AC572" s="4"/>
      <c r="AD572" s="4"/>
      <c r="AE572" s="4"/>
      <c r="AF572" s="4"/>
      <c r="AG572" s="4"/>
      <c r="AH572" s="4"/>
      <c r="AI572" s="4"/>
      <c r="AJ572" s="4"/>
      <c r="AK572" s="4"/>
      <c r="BF572" s="1"/>
      <c r="BG572" s="1"/>
      <c r="BH572" s="1"/>
    </row>
    <row r="573" spans="20:60" ht="20.6" hidden="1" customHeight="1" x14ac:dyDescent="0.35">
      <c r="T573" s="4"/>
      <c r="Z573" s="4"/>
      <c r="AA573" s="4"/>
      <c r="AB573" s="4"/>
      <c r="AC573" s="4"/>
      <c r="AD573" s="4"/>
      <c r="AE573" s="4"/>
      <c r="AF573" s="4"/>
      <c r="AG573" s="4"/>
      <c r="AH573" s="4"/>
      <c r="AI573" s="4"/>
      <c r="AJ573" s="4"/>
      <c r="AK573" s="4"/>
      <c r="BF573" s="1"/>
      <c r="BG573" s="1"/>
      <c r="BH573" s="1"/>
    </row>
    <row r="574" spans="20:60" ht="20.6" hidden="1" customHeight="1" x14ac:dyDescent="0.35">
      <c r="T574" s="4"/>
      <c r="Z574" s="4"/>
      <c r="AA574" s="4"/>
      <c r="AB574" s="4"/>
      <c r="AC574" s="4"/>
      <c r="AD574" s="4"/>
      <c r="AE574" s="4"/>
      <c r="AF574" s="4"/>
      <c r="AG574" s="4"/>
      <c r="AH574" s="4"/>
      <c r="AI574" s="4"/>
      <c r="AJ574" s="4"/>
      <c r="AK574" s="4"/>
      <c r="BF574" s="1"/>
      <c r="BG574" s="1"/>
      <c r="BH574" s="1"/>
    </row>
    <row r="575" spans="20:60" ht="20.6" hidden="1" customHeight="1" x14ac:dyDescent="0.35">
      <c r="T575" s="4"/>
      <c r="Z575" s="4"/>
      <c r="AA575" s="4"/>
      <c r="AB575" s="4"/>
      <c r="AC575" s="4"/>
      <c r="AD575" s="4"/>
      <c r="AE575" s="4"/>
      <c r="AF575" s="4"/>
      <c r="AG575" s="4"/>
      <c r="AH575" s="4"/>
      <c r="AI575" s="4"/>
      <c r="AJ575" s="4"/>
      <c r="AK575" s="4"/>
      <c r="BF575" s="1"/>
      <c r="BG575" s="1"/>
      <c r="BH575" s="1"/>
    </row>
    <row r="576" spans="20:60" ht="20.6" hidden="1" customHeight="1" x14ac:dyDescent="0.35">
      <c r="T576" s="4"/>
      <c r="Z576" s="4"/>
      <c r="AA576" s="4"/>
      <c r="AB576" s="4"/>
      <c r="AC576" s="4"/>
      <c r="AD576" s="4"/>
      <c r="AE576" s="4"/>
      <c r="AF576" s="4"/>
      <c r="AG576" s="4"/>
      <c r="AH576" s="4"/>
      <c r="AI576" s="4"/>
      <c r="AJ576" s="4"/>
      <c r="AK576" s="4"/>
      <c r="BF576" s="1"/>
      <c r="BG576" s="1"/>
      <c r="BH576" s="1"/>
    </row>
    <row r="577" spans="20:60" ht="20.6" hidden="1" customHeight="1" x14ac:dyDescent="0.35">
      <c r="T577" s="4"/>
      <c r="Z577" s="4"/>
      <c r="AA577" s="4"/>
      <c r="AB577" s="4"/>
      <c r="AC577" s="4"/>
      <c r="AD577" s="4"/>
      <c r="AE577" s="4"/>
      <c r="AF577" s="4"/>
      <c r="AG577" s="4"/>
      <c r="AH577" s="4"/>
      <c r="AI577" s="4"/>
      <c r="AJ577" s="4"/>
      <c r="AK577" s="4"/>
      <c r="BF577" s="1"/>
      <c r="BG577" s="1"/>
      <c r="BH577" s="1"/>
    </row>
    <row r="578" spans="20:60" ht="20.6" hidden="1" customHeight="1" x14ac:dyDescent="0.35">
      <c r="T578" s="4"/>
      <c r="Z578" s="4"/>
      <c r="AA578" s="4"/>
      <c r="AB578" s="4"/>
      <c r="AC578" s="4"/>
      <c r="AD578" s="4"/>
      <c r="AE578" s="4"/>
      <c r="AF578" s="4"/>
      <c r="AG578" s="4"/>
      <c r="AH578" s="4"/>
      <c r="AI578" s="4"/>
      <c r="AJ578" s="4"/>
      <c r="AK578" s="4"/>
      <c r="BF578" s="1"/>
      <c r="BG578" s="1"/>
      <c r="BH578" s="1"/>
    </row>
    <row r="579" spans="20:60" ht="20.6" hidden="1" customHeight="1" x14ac:dyDescent="0.35">
      <c r="T579" s="4"/>
      <c r="Z579" s="4"/>
      <c r="AA579" s="4"/>
      <c r="AB579" s="4"/>
      <c r="AC579" s="4"/>
      <c r="AD579" s="4"/>
      <c r="AE579" s="4"/>
      <c r="AF579" s="4"/>
      <c r="AG579" s="4"/>
      <c r="AH579" s="4"/>
      <c r="AI579" s="4"/>
      <c r="AJ579" s="4"/>
      <c r="AK579" s="4"/>
      <c r="BF579" s="1"/>
      <c r="BG579" s="1"/>
      <c r="BH579" s="1"/>
    </row>
    <row r="580" spans="20:60" ht="20.6" hidden="1" customHeight="1" x14ac:dyDescent="0.35">
      <c r="BF580" s="1"/>
      <c r="BG580" s="1"/>
      <c r="BH580" s="1"/>
    </row>
    <row r="581" spans="20:60" ht="20.6" hidden="1" customHeight="1" x14ac:dyDescent="0.35">
      <c r="BF581" s="1"/>
      <c r="BG581" s="1"/>
      <c r="BH581" s="1"/>
    </row>
    <row r="582" spans="20:60" ht="20.6" hidden="1" customHeight="1" x14ac:dyDescent="0.35">
      <c r="BF582" s="1"/>
      <c r="BG582" s="1"/>
      <c r="BH582" s="1"/>
    </row>
    <row r="583" spans="20:60" ht="20.6" hidden="1" customHeight="1" x14ac:dyDescent="0.35">
      <c r="BF583" s="1"/>
      <c r="BG583" s="1"/>
      <c r="BH583" s="1"/>
    </row>
    <row r="584" spans="20:60" ht="20.6" hidden="1" customHeight="1" x14ac:dyDescent="0.35">
      <c r="BF584" s="1"/>
      <c r="BG584" s="1"/>
      <c r="BH584" s="1"/>
    </row>
    <row r="585" spans="20:60" ht="20.6" hidden="1" customHeight="1" x14ac:dyDescent="0.35">
      <c r="T585" s="4"/>
      <c r="Z585" s="4"/>
      <c r="AA585" s="4"/>
      <c r="AB585" s="4"/>
      <c r="AC585" s="4"/>
      <c r="AD585" s="4"/>
      <c r="AE585" s="4"/>
      <c r="AF585" s="4"/>
      <c r="AG585" s="4"/>
      <c r="AH585" s="4"/>
      <c r="AI585" s="4"/>
      <c r="AJ585" s="4"/>
      <c r="AK585" s="4"/>
      <c r="BF585" s="1"/>
      <c r="BG585" s="1"/>
      <c r="BH585" s="1"/>
    </row>
    <row r="586" spans="20:60" ht="20.6" hidden="1" customHeight="1" x14ac:dyDescent="0.35">
      <c r="T586" s="4"/>
      <c r="Z586" s="4"/>
      <c r="AA586" s="4"/>
      <c r="AB586" s="4"/>
      <c r="AC586" s="4"/>
      <c r="AD586" s="4"/>
      <c r="AE586" s="4"/>
      <c r="AF586" s="4"/>
      <c r="AG586" s="4"/>
      <c r="AH586" s="4"/>
      <c r="AI586" s="4"/>
      <c r="AJ586" s="4"/>
      <c r="AK586" s="4"/>
      <c r="BF586" s="1"/>
      <c r="BG586" s="1"/>
      <c r="BH586" s="1"/>
    </row>
    <row r="587" spans="20:60" ht="20.6" hidden="1" customHeight="1" x14ac:dyDescent="0.35">
      <c r="T587" s="4"/>
      <c r="Z587" s="4"/>
      <c r="AA587" s="4"/>
      <c r="AB587" s="4"/>
      <c r="AC587" s="4"/>
      <c r="AD587" s="4"/>
      <c r="AE587" s="4"/>
      <c r="AF587" s="4"/>
      <c r="AG587" s="4"/>
      <c r="AH587" s="4"/>
      <c r="AI587" s="4"/>
      <c r="AJ587" s="4"/>
      <c r="AK587" s="4"/>
      <c r="BF587" s="1"/>
      <c r="BG587" s="1"/>
      <c r="BH587" s="1"/>
    </row>
    <row r="588" spans="20:60" ht="20.6" hidden="1" customHeight="1" x14ac:dyDescent="0.35">
      <c r="T588" s="4"/>
      <c r="Z588" s="4"/>
      <c r="AA588" s="4"/>
      <c r="AB588" s="4"/>
      <c r="AC588" s="4"/>
      <c r="AD588" s="4"/>
      <c r="AE588" s="4"/>
      <c r="AF588" s="4"/>
      <c r="AG588" s="4"/>
      <c r="AH588" s="4"/>
      <c r="AI588" s="4"/>
      <c r="AJ588" s="4"/>
      <c r="AK588" s="4"/>
      <c r="BF588" s="1"/>
      <c r="BG588" s="1"/>
      <c r="BH588" s="1"/>
    </row>
    <row r="589" spans="20:60" ht="20.6" hidden="1" customHeight="1" x14ac:dyDescent="0.35">
      <c r="T589" s="4"/>
      <c r="Z589" s="4"/>
      <c r="AA589" s="4"/>
      <c r="AB589" s="4"/>
      <c r="AC589" s="4"/>
      <c r="AD589" s="4"/>
      <c r="AE589" s="4"/>
      <c r="AF589" s="4"/>
      <c r="AG589" s="4"/>
      <c r="AH589" s="4"/>
      <c r="AI589" s="4"/>
      <c r="AJ589" s="4"/>
      <c r="AK589" s="4"/>
      <c r="BF589" s="1"/>
      <c r="BG589" s="1"/>
      <c r="BH589" s="1"/>
    </row>
    <row r="590" spans="20:60" ht="20.6" hidden="1" customHeight="1" x14ac:dyDescent="0.35">
      <c r="T590" s="4"/>
      <c r="Z590" s="4"/>
      <c r="AA590" s="4"/>
      <c r="AB590" s="4"/>
      <c r="AC590" s="4"/>
      <c r="AD590" s="4"/>
      <c r="AE590" s="4"/>
      <c r="AF590" s="4"/>
      <c r="AG590" s="4"/>
      <c r="AH590" s="4"/>
      <c r="AI590" s="4"/>
      <c r="AJ590" s="4"/>
      <c r="AK590" s="4"/>
      <c r="BF590" s="1"/>
      <c r="BG590" s="1"/>
      <c r="BH590" s="1"/>
    </row>
    <row r="591" spans="20:60" ht="20.6" hidden="1" customHeight="1" x14ac:dyDescent="0.35">
      <c r="T591" s="4"/>
      <c r="Z591" s="4"/>
      <c r="AA591" s="4"/>
      <c r="AB591" s="4"/>
      <c r="AC591" s="4"/>
      <c r="AD591" s="4"/>
      <c r="AE591" s="4"/>
      <c r="AF591" s="4"/>
      <c r="AG591" s="4"/>
      <c r="AH591" s="4"/>
      <c r="AI591" s="4"/>
      <c r="AJ591" s="4"/>
      <c r="AK591" s="4"/>
      <c r="BF591" s="1"/>
      <c r="BG591" s="1"/>
      <c r="BH591" s="1"/>
    </row>
    <row r="592" spans="20:60" ht="20.6" hidden="1" customHeight="1" x14ac:dyDescent="0.35">
      <c r="T592" s="4"/>
      <c r="Z592" s="4"/>
      <c r="AA592" s="4"/>
      <c r="AB592" s="4"/>
      <c r="AC592" s="4"/>
      <c r="AD592" s="4"/>
      <c r="AE592" s="4"/>
      <c r="AF592" s="4"/>
      <c r="AG592" s="4"/>
      <c r="AH592" s="4"/>
      <c r="AI592" s="4"/>
      <c r="AJ592" s="4"/>
      <c r="AK592" s="4"/>
      <c r="BF592" s="1"/>
      <c r="BG592" s="1"/>
      <c r="BH592" s="1"/>
    </row>
    <row r="593" spans="20:60" ht="20.6" hidden="1" customHeight="1" x14ac:dyDescent="0.35">
      <c r="T593" s="4"/>
      <c r="Z593" s="4"/>
      <c r="AA593" s="4"/>
      <c r="AB593" s="4"/>
      <c r="AC593" s="4"/>
      <c r="AD593" s="4"/>
      <c r="AE593" s="4"/>
      <c r="AF593" s="4"/>
      <c r="AG593" s="4"/>
      <c r="AH593" s="4"/>
      <c r="AI593" s="4"/>
      <c r="AJ593" s="4"/>
      <c r="AK593" s="4"/>
      <c r="BF593" s="1"/>
      <c r="BG593" s="1"/>
      <c r="BH593" s="1"/>
    </row>
    <row r="594" spans="20:60" ht="20.6" hidden="1" customHeight="1" x14ac:dyDescent="0.35">
      <c r="T594" s="4"/>
      <c r="Z594" s="4"/>
      <c r="AA594" s="4"/>
      <c r="AB594" s="4"/>
      <c r="AC594" s="4"/>
      <c r="AD594" s="4"/>
      <c r="AE594" s="4"/>
      <c r="AF594" s="4"/>
      <c r="AG594" s="4"/>
      <c r="AH594" s="4"/>
      <c r="AI594" s="4"/>
      <c r="AJ594" s="4"/>
      <c r="AK594" s="4"/>
      <c r="BF594" s="1"/>
      <c r="BG594" s="1"/>
      <c r="BH594" s="1"/>
    </row>
    <row r="595" spans="20:60" ht="20.6" hidden="1" customHeight="1" x14ac:dyDescent="0.35">
      <c r="T595" s="4"/>
      <c r="Z595" s="4"/>
      <c r="AA595" s="4"/>
      <c r="AB595" s="4"/>
      <c r="AC595" s="4"/>
      <c r="AD595" s="4"/>
      <c r="AE595" s="4"/>
      <c r="AF595" s="4"/>
      <c r="AG595" s="4"/>
      <c r="AH595" s="4"/>
      <c r="AI595" s="4"/>
      <c r="AJ595" s="4"/>
      <c r="AK595" s="4"/>
      <c r="BF595" s="1"/>
      <c r="BG595" s="1"/>
      <c r="BH595" s="1"/>
    </row>
    <row r="596" spans="20:60" ht="20.6" hidden="1" customHeight="1" x14ac:dyDescent="0.35">
      <c r="T596" s="4"/>
      <c r="Z596" s="4"/>
      <c r="AA596" s="4"/>
      <c r="AB596" s="4"/>
      <c r="AC596" s="4"/>
      <c r="AD596" s="4"/>
      <c r="AE596" s="4"/>
      <c r="AF596" s="4"/>
      <c r="AG596" s="4"/>
      <c r="AH596" s="4"/>
      <c r="AI596" s="4"/>
      <c r="AJ596" s="4"/>
      <c r="AK596" s="4"/>
      <c r="BF596" s="1"/>
      <c r="BG596" s="1"/>
      <c r="BH596" s="1"/>
    </row>
    <row r="597" spans="20:60" ht="20.6" hidden="1" customHeight="1" x14ac:dyDescent="0.35">
      <c r="T597" s="4"/>
      <c r="Z597" s="4"/>
      <c r="AA597" s="4"/>
      <c r="AB597" s="4"/>
      <c r="AC597" s="4"/>
      <c r="AD597" s="4"/>
      <c r="AE597" s="4"/>
      <c r="AF597" s="4"/>
      <c r="AG597" s="4"/>
      <c r="AH597" s="4"/>
      <c r="AI597" s="4"/>
      <c r="AJ597" s="4"/>
      <c r="AK597" s="4"/>
      <c r="BF597" s="1"/>
      <c r="BG597" s="1"/>
      <c r="BH597" s="1"/>
    </row>
    <row r="598" spans="20:60" ht="20.6" hidden="1" customHeight="1" x14ac:dyDescent="0.35">
      <c r="BF598" s="1"/>
      <c r="BG598" s="1"/>
      <c r="BH598" s="1"/>
    </row>
    <row r="599" spans="20:60" ht="20.6" hidden="1" customHeight="1" x14ac:dyDescent="0.35">
      <c r="BF599" s="1"/>
      <c r="BG599" s="1"/>
      <c r="BH599" s="1"/>
    </row>
    <row r="600" spans="20:60" ht="20.6" hidden="1" customHeight="1" x14ac:dyDescent="0.35">
      <c r="BF600" s="1"/>
      <c r="BG600" s="1"/>
      <c r="BH600" s="1"/>
    </row>
    <row r="601" spans="20:60" ht="20.6" hidden="1" customHeight="1" x14ac:dyDescent="0.35">
      <c r="BF601" s="1"/>
      <c r="BG601" s="1"/>
      <c r="BH601" s="1"/>
    </row>
    <row r="602" spans="20:60" ht="20.6" hidden="1" customHeight="1" x14ac:dyDescent="0.35">
      <c r="BF602" s="1"/>
      <c r="BG602" s="1"/>
      <c r="BH602" s="1"/>
    </row>
    <row r="603" spans="20:60" ht="20.6" hidden="1" customHeight="1" x14ac:dyDescent="0.35">
      <c r="T603" s="4"/>
      <c r="Z603" s="4"/>
      <c r="AA603" s="4"/>
      <c r="AB603" s="4"/>
      <c r="AC603" s="4"/>
      <c r="AD603" s="4"/>
      <c r="AE603" s="4"/>
      <c r="AF603" s="4"/>
      <c r="AG603" s="4"/>
      <c r="AH603" s="4"/>
      <c r="AI603" s="4"/>
      <c r="AJ603" s="4"/>
      <c r="AK603" s="4"/>
      <c r="BF603" s="1"/>
      <c r="BG603" s="1"/>
      <c r="BH603" s="1"/>
    </row>
    <row r="604" spans="20:60" ht="20.6" hidden="1" customHeight="1" x14ac:dyDescent="0.35">
      <c r="T604" s="4"/>
      <c r="Z604" s="4"/>
      <c r="AA604" s="4"/>
      <c r="AB604" s="4"/>
      <c r="AC604" s="4"/>
      <c r="AD604" s="4"/>
      <c r="AE604" s="4"/>
      <c r="AF604" s="4"/>
      <c r="AG604" s="4"/>
      <c r="AH604" s="4"/>
      <c r="AI604" s="4"/>
      <c r="AJ604" s="4"/>
      <c r="AK604" s="4"/>
      <c r="BF604" s="1"/>
      <c r="BG604" s="1"/>
      <c r="BH604" s="1"/>
    </row>
    <row r="605" spans="20:60" ht="20.6" hidden="1" customHeight="1" x14ac:dyDescent="0.35">
      <c r="T605" s="4"/>
      <c r="Z605" s="4"/>
      <c r="AA605" s="4"/>
      <c r="AB605" s="4"/>
      <c r="AC605" s="4"/>
      <c r="AD605" s="4"/>
      <c r="AE605" s="4"/>
      <c r="AF605" s="4"/>
      <c r="AG605" s="4"/>
      <c r="AH605" s="4"/>
      <c r="AI605" s="4"/>
      <c r="AJ605" s="4"/>
      <c r="AK605" s="4"/>
      <c r="BF605" s="1"/>
      <c r="BG605" s="1"/>
      <c r="BH605" s="1"/>
    </row>
    <row r="606" spans="20:60" ht="20.6" hidden="1" customHeight="1" x14ac:dyDescent="0.35">
      <c r="T606" s="4"/>
      <c r="Z606" s="4"/>
      <c r="AA606" s="4"/>
      <c r="AB606" s="4"/>
      <c r="AC606" s="4"/>
      <c r="AD606" s="4"/>
      <c r="AE606" s="4"/>
      <c r="AF606" s="4"/>
      <c r="AG606" s="4"/>
      <c r="AH606" s="4"/>
      <c r="AI606" s="4"/>
      <c r="AJ606" s="4"/>
      <c r="AK606" s="4"/>
      <c r="BF606" s="1"/>
      <c r="BG606" s="1"/>
      <c r="BH606" s="1"/>
    </row>
    <row r="607" spans="20:60" ht="20.6" hidden="1" customHeight="1" x14ac:dyDescent="0.35">
      <c r="T607" s="4"/>
      <c r="Z607" s="4"/>
      <c r="AA607" s="4"/>
      <c r="AB607" s="4"/>
      <c r="AC607" s="4"/>
      <c r="AD607" s="4"/>
      <c r="AE607" s="4"/>
      <c r="AF607" s="4"/>
      <c r="AG607" s="4"/>
      <c r="AH607" s="4"/>
      <c r="AI607" s="4"/>
      <c r="AJ607" s="4"/>
      <c r="AK607" s="4"/>
      <c r="BF607" s="1"/>
      <c r="BG607" s="1"/>
      <c r="BH607" s="1"/>
    </row>
    <row r="608" spans="20:60" ht="20.6" hidden="1" customHeight="1" x14ac:dyDescent="0.35">
      <c r="T608" s="4"/>
      <c r="Z608" s="4"/>
      <c r="AA608" s="4"/>
      <c r="AB608" s="4"/>
      <c r="AC608" s="4"/>
      <c r="AD608" s="4"/>
      <c r="AE608" s="4"/>
      <c r="AF608" s="4"/>
      <c r="AG608" s="4"/>
      <c r="AH608" s="4"/>
      <c r="AI608" s="4"/>
      <c r="AJ608" s="4"/>
      <c r="AK608" s="4"/>
      <c r="BF608" s="1"/>
      <c r="BG608" s="1"/>
      <c r="BH608" s="1"/>
    </row>
    <row r="609" spans="20:60" ht="20.6" hidden="1" customHeight="1" x14ac:dyDescent="0.35">
      <c r="T609" s="4"/>
      <c r="Z609" s="4"/>
      <c r="AA609" s="4"/>
      <c r="AB609" s="4"/>
      <c r="AC609" s="4"/>
      <c r="AD609" s="4"/>
      <c r="AE609" s="4"/>
      <c r="AF609" s="4"/>
      <c r="AG609" s="4"/>
      <c r="AH609" s="4"/>
      <c r="AI609" s="4"/>
      <c r="AJ609" s="4"/>
      <c r="AK609" s="4"/>
      <c r="BF609" s="1"/>
      <c r="BG609" s="1"/>
      <c r="BH609" s="1"/>
    </row>
    <row r="610" spans="20:60" ht="20.6" hidden="1" customHeight="1" x14ac:dyDescent="0.35">
      <c r="T610" s="4"/>
      <c r="Z610" s="4"/>
      <c r="AA610" s="4"/>
      <c r="AB610" s="4"/>
      <c r="AC610" s="4"/>
      <c r="AD610" s="4"/>
      <c r="AE610" s="4"/>
      <c r="AF610" s="4"/>
      <c r="AG610" s="4"/>
      <c r="AH610" s="4"/>
      <c r="AI610" s="4"/>
      <c r="AJ610" s="4"/>
      <c r="AK610" s="4"/>
      <c r="BF610" s="1"/>
      <c r="BG610" s="1"/>
      <c r="BH610" s="1"/>
    </row>
    <row r="611" spans="20:60" ht="20.6" hidden="1" customHeight="1" x14ac:dyDescent="0.35">
      <c r="T611" s="4"/>
      <c r="Z611" s="4"/>
      <c r="AA611" s="4"/>
      <c r="AB611" s="4"/>
      <c r="AC611" s="4"/>
      <c r="AD611" s="4"/>
      <c r="AE611" s="4"/>
      <c r="AF611" s="4"/>
      <c r="AG611" s="4"/>
      <c r="AH611" s="4"/>
      <c r="AI611" s="4"/>
      <c r="AJ611" s="4"/>
      <c r="AK611" s="4"/>
      <c r="BF611" s="1"/>
      <c r="BG611" s="1"/>
      <c r="BH611" s="1"/>
    </row>
    <row r="612" spans="20:60" ht="20.6" hidden="1" customHeight="1" x14ac:dyDescent="0.35">
      <c r="T612" s="4"/>
      <c r="Z612" s="4"/>
      <c r="AA612" s="4"/>
      <c r="AB612" s="4"/>
      <c r="AC612" s="4"/>
      <c r="AD612" s="4"/>
      <c r="AE612" s="4"/>
      <c r="AF612" s="4"/>
      <c r="AG612" s="4"/>
      <c r="AH612" s="4"/>
      <c r="AI612" s="4"/>
      <c r="AJ612" s="4"/>
      <c r="AK612" s="4"/>
      <c r="BF612" s="1"/>
      <c r="BG612" s="1"/>
      <c r="BH612" s="1"/>
    </row>
    <row r="613" spans="20:60" ht="20.6" hidden="1" customHeight="1" x14ac:dyDescent="0.35">
      <c r="T613" s="4"/>
      <c r="Z613" s="4"/>
      <c r="AA613" s="4"/>
      <c r="AB613" s="4"/>
      <c r="AC613" s="4"/>
      <c r="AD613" s="4"/>
      <c r="AE613" s="4"/>
      <c r="AF613" s="4"/>
      <c r="AG613" s="4"/>
      <c r="AH613" s="4"/>
      <c r="AI613" s="4"/>
      <c r="AJ613" s="4"/>
      <c r="AK613" s="4"/>
      <c r="BF613" s="1"/>
      <c r="BG613" s="1"/>
      <c r="BH613" s="1"/>
    </row>
    <row r="614" spans="20:60" ht="20.6" hidden="1" customHeight="1" x14ac:dyDescent="0.35">
      <c r="T614" s="4"/>
      <c r="Z614" s="4"/>
      <c r="AA614" s="4"/>
      <c r="AB614" s="4"/>
      <c r="AC614" s="4"/>
      <c r="AD614" s="4"/>
      <c r="AE614" s="4"/>
      <c r="AF614" s="4"/>
      <c r="AG614" s="4"/>
      <c r="AH614" s="4"/>
      <c r="AI614" s="4"/>
      <c r="AJ614" s="4"/>
      <c r="AK614" s="4"/>
      <c r="BF614" s="1"/>
      <c r="BG614" s="1"/>
      <c r="BH614" s="1"/>
    </row>
    <row r="615" spans="20:60" ht="20.6" hidden="1" customHeight="1" x14ac:dyDescent="0.35">
      <c r="T615" s="4"/>
      <c r="Z615" s="4"/>
      <c r="AA615" s="4"/>
      <c r="AB615" s="4"/>
      <c r="AC615" s="4"/>
      <c r="AD615" s="4"/>
      <c r="AE615" s="4"/>
      <c r="AF615" s="4"/>
      <c r="AG615" s="4"/>
      <c r="AH615" s="4"/>
      <c r="AI615" s="4"/>
      <c r="AJ615" s="4"/>
      <c r="AK615" s="4"/>
      <c r="BF615" s="1"/>
      <c r="BG615" s="1"/>
      <c r="BH615" s="1"/>
    </row>
    <row r="616" spans="20:60" ht="20.6" hidden="1" customHeight="1" x14ac:dyDescent="0.35">
      <c r="BF616" s="1"/>
      <c r="BG616" s="1"/>
      <c r="BH616" s="1"/>
    </row>
    <row r="617" spans="20:60" ht="20.6" hidden="1" customHeight="1" x14ac:dyDescent="0.35">
      <c r="BF617" s="1"/>
      <c r="BG617" s="1"/>
      <c r="BH617" s="1"/>
    </row>
    <row r="618" spans="20:60" ht="20.6" hidden="1" customHeight="1" x14ac:dyDescent="0.35">
      <c r="BF618" s="1"/>
      <c r="BG618" s="1"/>
      <c r="BH618" s="1"/>
    </row>
    <row r="619" spans="20:60" ht="20.6" hidden="1" customHeight="1" x14ac:dyDescent="0.35">
      <c r="BF619" s="1"/>
      <c r="BG619" s="1"/>
      <c r="BH619" s="1"/>
    </row>
    <row r="620" spans="20:60" ht="20.6" hidden="1" customHeight="1" x14ac:dyDescent="0.35">
      <c r="BF620" s="1"/>
      <c r="BG620" s="1"/>
      <c r="BH620" s="1"/>
    </row>
    <row r="621" spans="20:60" ht="20.6" hidden="1" customHeight="1" x14ac:dyDescent="0.35">
      <c r="T621" s="4"/>
      <c r="Z621" s="4"/>
      <c r="AA621" s="4"/>
      <c r="AB621" s="4"/>
      <c r="AC621" s="4"/>
      <c r="AD621" s="4"/>
      <c r="AE621" s="4"/>
      <c r="AF621" s="4"/>
      <c r="AG621" s="4"/>
      <c r="AH621" s="4"/>
      <c r="AI621" s="4"/>
      <c r="AJ621" s="4"/>
      <c r="AK621" s="4"/>
      <c r="BF621" s="1"/>
      <c r="BG621" s="1"/>
      <c r="BH621" s="1"/>
    </row>
    <row r="622" spans="20:60" ht="20.6" hidden="1" customHeight="1" x14ac:dyDescent="0.35">
      <c r="T622" s="4"/>
      <c r="Z622" s="4"/>
      <c r="AA622" s="4"/>
      <c r="AB622" s="4"/>
      <c r="AC622" s="4"/>
      <c r="AD622" s="4"/>
      <c r="AE622" s="4"/>
      <c r="AF622" s="4"/>
      <c r="AG622" s="4"/>
      <c r="AH622" s="4"/>
      <c r="AI622" s="4"/>
      <c r="AJ622" s="4"/>
      <c r="AK622" s="4"/>
      <c r="BF622" s="1"/>
      <c r="BG622" s="1"/>
      <c r="BH622" s="1"/>
    </row>
    <row r="623" spans="20:60" ht="20.6" hidden="1" customHeight="1" x14ac:dyDescent="0.35">
      <c r="T623" s="4"/>
      <c r="Z623" s="4"/>
      <c r="AA623" s="4"/>
      <c r="AB623" s="4"/>
      <c r="AC623" s="4"/>
      <c r="AD623" s="4"/>
      <c r="AE623" s="4"/>
      <c r="AF623" s="4"/>
      <c r="AG623" s="4"/>
      <c r="AH623" s="4"/>
      <c r="AI623" s="4"/>
      <c r="AJ623" s="4"/>
      <c r="AK623" s="4"/>
      <c r="BF623" s="1"/>
      <c r="BG623" s="1"/>
      <c r="BH623" s="1"/>
    </row>
    <row r="624" spans="20:60" ht="20.6" hidden="1" customHeight="1" x14ac:dyDescent="0.35">
      <c r="T624" s="4"/>
      <c r="Z624" s="4"/>
      <c r="AA624" s="4"/>
      <c r="AB624" s="4"/>
      <c r="AC624" s="4"/>
      <c r="AD624" s="4"/>
      <c r="AE624" s="4"/>
      <c r="AF624" s="4"/>
      <c r="AG624" s="4"/>
      <c r="AH624" s="4"/>
      <c r="AI624" s="4"/>
      <c r="AJ624" s="4"/>
      <c r="AK624" s="4"/>
      <c r="BF624" s="1"/>
      <c r="BG624" s="1"/>
      <c r="BH624" s="1"/>
    </row>
    <row r="625" spans="20:60" ht="20.6" hidden="1" customHeight="1" x14ac:dyDescent="0.35">
      <c r="T625" s="4"/>
      <c r="Z625" s="4"/>
      <c r="AA625" s="4"/>
      <c r="AB625" s="4"/>
      <c r="AC625" s="4"/>
      <c r="AD625" s="4"/>
      <c r="AE625" s="4"/>
      <c r="AF625" s="4"/>
      <c r="AG625" s="4"/>
      <c r="AH625" s="4"/>
      <c r="AI625" s="4"/>
      <c r="AJ625" s="4"/>
      <c r="AK625" s="4"/>
      <c r="BF625" s="1"/>
      <c r="BG625" s="1"/>
      <c r="BH625" s="1"/>
    </row>
    <row r="626" spans="20:60" ht="20.6" hidden="1" customHeight="1" x14ac:dyDescent="0.35">
      <c r="T626" s="4"/>
      <c r="Z626" s="4"/>
      <c r="AA626" s="4"/>
      <c r="AB626" s="4"/>
      <c r="AC626" s="4"/>
      <c r="AD626" s="4"/>
      <c r="AE626" s="4"/>
      <c r="AF626" s="4"/>
      <c r="AG626" s="4"/>
      <c r="AH626" s="4"/>
      <c r="AI626" s="4"/>
      <c r="AJ626" s="4"/>
      <c r="AK626" s="4"/>
    </row>
    <row r="627" spans="20:60" ht="20.6" hidden="1" customHeight="1" x14ac:dyDescent="0.35">
      <c r="T627" s="4"/>
      <c r="Z627" s="4"/>
      <c r="AA627" s="4"/>
      <c r="AB627" s="4"/>
      <c r="AC627" s="4"/>
      <c r="AD627" s="4"/>
      <c r="AE627" s="4"/>
      <c r="AF627" s="4"/>
      <c r="AG627" s="4"/>
      <c r="AH627" s="4"/>
      <c r="AI627" s="4"/>
      <c r="AJ627" s="4"/>
      <c r="AK627" s="4"/>
    </row>
    <row r="628" spans="20:60" ht="20.6" hidden="1" customHeight="1" x14ac:dyDescent="0.35">
      <c r="T628" s="4"/>
      <c r="Z628" s="4"/>
      <c r="AA628" s="4"/>
      <c r="AB628" s="4"/>
      <c r="AC628" s="4"/>
      <c r="AD628" s="4"/>
      <c r="AE628" s="4"/>
      <c r="AF628" s="4"/>
      <c r="AG628" s="4"/>
      <c r="AH628" s="4"/>
      <c r="AI628" s="4"/>
      <c r="AJ628" s="4"/>
      <c r="AK628" s="4"/>
    </row>
    <row r="629" spans="20:60" ht="20.6" hidden="1" customHeight="1" x14ac:dyDescent="0.35">
      <c r="T629" s="4"/>
      <c r="Z629" s="4"/>
      <c r="AA629" s="4"/>
      <c r="AB629" s="4"/>
      <c r="AC629" s="4"/>
      <c r="AD629" s="4"/>
      <c r="AE629" s="4"/>
      <c r="AF629" s="4"/>
      <c r="AG629" s="4"/>
      <c r="AH629" s="4"/>
      <c r="AI629" s="4"/>
      <c r="AJ629" s="4"/>
      <c r="AK629" s="4"/>
    </row>
    <row r="630" spans="20:60" ht="20.6" hidden="1" customHeight="1" x14ac:dyDescent="0.35">
      <c r="T630" s="4"/>
      <c r="Z630" s="4"/>
      <c r="AA630" s="4"/>
      <c r="AB630" s="4"/>
      <c r="AC630" s="4"/>
      <c r="AD630" s="4"/>
      <c r="AE630" s="4"/>
      <c r="AF630" s="4"/>
      <c r="AG630" s="4"/>
      <c r="AH630" s="4"/>
      <c r="AI630" s="4"/>
      <c r="AJ630" s="4"/>
      <c r="AK630" s="4"/>
    </row>
    <row r="631" spans="20:60" ht="20.6" hidden="1" customHeight="1" x14ac:dyDescent="0.35">
      <c r="T631" s="4"/>
      <c r="Z631" s="4"/>
      <c r="AA631" s="4"/>
      <c r="AB631" s="4"/>
      <c r="AC631" s="4"/>
      <c r="AD631" s="4"/>
      <c r="AE631" s="4"/>
      <c r="AF631" s="4"/>
      <c r="AG631" s="4"/>
      <c r="AH631" s="4"/>
      <c r="AI631" s="4"/>
      <c r="AJ631" s="4"/>
      <c r="AK631" s="4"/>
    </row>
  </sheetData>
  <sheetProtection algorithmName="SHA-512" hashValue="kg9HtR/BHDdrEjCa0oU8VEda0DXtun/OxAu3duySkpk7efP5IwVUF05wgrKy2CZwm/oNUTpLsByPEkBXQlPTuQ==" saltValue="lNN5zCikcwDSsRK3ymQA/A==" spinCount="100000" sheet="1" selectLockedCells="1"/>
  <mergeCells count="44">
    <mergeCell ref="T33:Z33"/>
    <mergeCell ref="J1:M1"/>
    <mergeCell ref="L32:M32"/>
    <mergeCell ref="L33:M33"/>
    <mergeCell ref="L30:M30"/>
    <mergeCell ref="L31:M31"/>
    <mergeCell ref="L28:M28"/>
    <mergeCell ref="L29:M29"/>
    <mergeCell ref="L26:M26"/>
    <mergeCell ref="L27:M27"/>
    <mergeCell ref="L17:M17"/>
    <mergeCell ref="L18:M18"/>
    <mergeCell ref="N6:Q6"/>
    <mergeCell ref="J3:R4"/>
    <mergeCell ref="Z9:AC9"/>
    <mergeCell ref="Z10:AC10"/>
    <mergeCell ref="L24:M24"/>
    <mergeCell ref="L25:M25"/>
    <mergeCell ref="L23:M23"/>
    <mergeCell ref="L19:M19"/>
    <mergeCell ref="L20:M20"/>
    <mergeCell ref="L21:M21"/>
    <mergeCell ref="L22:M22"/>
    <mergeCell ref="C15:H16"/>
    <mergeCell ref="L15:M15"/>
    <mergeCell ref="L16:M16"/>
    <mergeCell ref="C17:H18"/>
    <mergeCell ref="L11:M11"/>
    <mergeCell ref="C13:H14"/>
    <mergeCell ref="C12:H12"/>
    <mergeCell ref="L12:M12"/>
    <mergeCell ref="L13:M13"/>
    <mergeCell ref="L14:M14"/>
    <mergeCell ref="J8:M8"/>
    <mergeCell ref="J9:M9"/>
    <mergeCell ref="J10:L10"/>
    <mergeCell ref="D2:G2"/>
    <mergeCell ref="C4:H5"/>
    <mergeCell ref="C6:D6"/>
    <mergeCell ref="F6:F7"/>
    <mergeCell ref="G6:G7"/>
    <mergeCell ref="H6:H7"/>
    <mergeCell ref="B3:H3"/>
    <mergeCell ref="B7:B11"/>
  </mergeCells>
  <conditionalFormatting sqref="H8:H11">
    <cfRule type="containsText" dxfId="9" priority="7" operator="containsText" text="Strength">
      <formula>NOT(ISERROR(SEARCH("Strength",H8)))</formula>
    </cfRule>
    <cfRule type="containsText" dxfId="8" priority="8" operator="containsText" text="Weakness">
      <formula>NOT(ISERROR(SEARCH("Weakness",H8)))</formula>
    </cfRule>
  </conditionalFormatting>
  <conditionalFormatting sqref="G8:G11">
    <cfRule type="containsText" dxfId="7" priority="9" operator="containsText" text="Strength">
      <formula>NOT(ISERROR(SEARCH("Strength",G8)))</formula>
    </cfRule>
    <cfRule type="containsText" dxfId="6" priority="10" operator="containsText" text="Weakness">
      <formula>NOT(ISERROR(SEARCH("Weakness",G8)))</formula>
    </cfRule>
  </conditionalFormatting>
  <conditionalFormatting sqref="D8:D11">
    <cfRule type="cellIs" dxfId="5" priority="5" operator="lessThan">
      <formula>90</formula>
    </cfRule>
    <cfRule type="cellIs" dxfId="4" priority="6" operator="greaterThanOrEqual">
      <formula>90</formula>
    </cfRule>
  </conditionalFormatting>
  <conditionalFormatting sqref="K11:K33">
    <cfRule type="cellIs" dxfId="3" priority="3" operator="between">
      <formula>90</formula>
      <formula>160</formula>
    </cfRule>
    <cfRule type="cellIs" dxfId="2" priority="4" operator="between">
      <formula>40</formula>
      <formula>89</formula>
    </cfRule>
  </conditionalFormatting>
  <conditionalFormatting sqref="J11:J33">
    <cfRule type="cellIs" dxfId="1" priority="1" operator="lessThan">
      <formula>90</formula>
    </cfRule>
    <cfRule type="cellIs" dxfId="0" priority="2" operator="greaterThanOrEqual">
      <formula>90</formula>
    </cfRule>
  </conditionalFormatting>
  <pageMargins left="0.2" right="0.2" top="0.25" bottom="0.25" header="0.05" footer="0.05"/>
  <pageSetup pageOrder="overThenDown"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D365-4045-4D56-843B-8E1ECC8B7490}">
  <sheetPr>
    <tabColor theme="8" tint="0.59999389629810485"/>
  </sheetPr>
  <dimension ref="B1:B18"/>
  <sheetViews>
    <sheetView showRowColHeaders="0" workbookViewId="0"/>
  </sheetViews>
  <sheetFormatPr defaultColWidth="0" defaultRowHeight="14.6" zeroHeight="1" x14ac:dyDescent="0.4"/>
  <cols>
    <col min="1" max="1" width="1.765625" style="94" customWidth="1"/>
    <col min="2" max="2" width="85.23046875" style="95" customWidth="1"/>
    <col min="3" max="12" width="8.765625" style="94" customWidth="1"/>
    <col min="13" max="16384" width="0" style="94" hidden="1"/>
  </cols>
  <sheetData>
    <row r="1" spans="2:2" ht="9.65" customHeight="1" x14ac:dyDescent="0.4"/>
    <row r="2" spans="2:2" x14ac:dyDescent="0.4">
      <c r="B2" s="95" t="s">
        <v>80</v>
      </c>
    </row>
    <row r="3" spans="2:2" ht="7.2" customHeight="1" x14ac:dyDescent="0.4"/>
    <row r="4" spans="2:2" x14ac:dyDescent="0.4">
      <c r="B4" s="97" t="s">
        <v>83</v>
      </c>
    </row>
    <row r="5" spans="2:2" ht="133.94999999999999" customHeight="1" x14ac:dyDescent="0.4">
      <c r="B5" s="96" t="s">
        <v>85</v>
      </c>
    </row>
    <row r="6" spans="2:2" ht="7.2" customHeight="1" x14ac:dyDescent="0.4"/>
    <row r="7" spans="2:2" x14ac:dyDescent="0.4">
      <c r="B7" s="97" t="s">
        <v>86</v>
      </c>
    </row>
    <row r="8" spans="2:2" ht="105.65" customHeight="1" x14ac:dyDescent="0.4">
      <c r="B8" s="96" t="s">
        <v>87</v>
      </c>
    </row>
    <row r="9" spans="2:2" ht="6.65" customHeight="1" x14ac:dyDescent="0.4"/>
    <row r="10" spans="2:2" x14ac:dyDescent="0.4">
      <c r="B10" s="97" t="s">
        <v>81</v>
      </c>
    </row>
    <row r="11" spans="2:2" ht="115.2" customHeight="1" x14ac:dyDescent="0.4">
      <c r="B11" s="96" t="s">
        <v>88</v>
      </c>
    </row>
    <row r="12" spans="2:2" ht="7.95" customHeight="1" x14ac:dyDescent="0.4"/>
    <row r="13" spans="2:2" x14ac:dyDescent="0.4">
      <c r="B13" s="97" t="s">
        <v>82</v>
      </c>
    </row>
    <row r="14" spans="2:2" ht="58.2" customHeight="1" x14ac:dyDescent="0.4">
      <c r="B14" s="96" t="s">
        <v>84</v>
      </c>
    </row>
    <row r="15" spans="2:2" ht="7.2" customHeight="1" x14ac:dyDescent="0.4"/>
    <row r="16" spans="2:2" ht="114" customHeight="1" x14ac:dyDescent="0.4">
      <c r="B16" s="96" t="s">
        <v>89</v>
      </c>
    </row>
    <row r="17" x14ac:dyDescent="0.4"/>
    <row r="18" x14ac:dyDescent="0.4"/>
  </sheetData>
  <sheetProtection algorithmName="SHA-512" hashValue="9UqYDN65V0gANz2FRzlKNewls/0zzIb+XxleCtjA0pXNiZ2vWO71n2bTHa2BEW6TvTj83QZomE4ETdCz9NPVdg==" saltValue="PHHE65tMvFElkQyNq34wgQ==" spinCount="100000" sheet="1" objects="1" scenarios="1" selectLockedCells="1" selectUnlockedCells="1"/>
  <pageMargins left="0.7" right="0.7" top="0.75" bottom="0.75" header="0.3" footer="0.3"/>
  <pageSetup pageOrder="overThenDown"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BF35-D9C2-406C-993E-24C612561DA5}">
  <sheetPr codeName="Sheet8"/>
  <dimension ref="A3:AT95"/>
  <sheetViews>
    <sheetView showRowColHeaders="0" topLeftCell="A10" zoomScale="85" zoomScaleNormal="85" workbookViewId="0">
      <pane ySplit="4474" activePane="bottomLeft"/>
      <selection activeCell="C15" sqref="C15"/>
      <selection pane="bottomLeft" activeCell="AD66" sqref="AD66"/>
    </sheetView>
  </sheetViews>
  <sheetFormatPr defaultColWidth="8.765625" defaultRowHeight="14.6" x14ac:dyDescent="0.4"/>
  <cols>
    <col min="1" max="1" width="12.23046875" style="106" customWidth="1"/>
    <col min="2" max="2" width="33.765625" style="108" customWidth="1"/>
    <col min="3" max="3" width="5.4609375" style="108" customWidth="1"/>
    <col min="4" max="4" width="9.53515625" style="108" customWidth="1"/>
    <col min="5" max="9" width="6" style="110" customWidth="1"/>
    <col min="10" max="14" width="6" style="108" customWidth="1"/>
    <col min="15" max="15" width="2.53515625" style="108" customWidth="1"/>
    <col min="16" max="20" width="5.765625" style="110" customWidth="1"/>
    <col min="21" max="25" width="5.765625" style="108" customWidth="1"/>
    <col min="26" max="16384" width="8.765625" style="108"/>
  </cols>
  <sheetData>
    <row r="3" spans="1:29" x14ac:dyDescent="0.4">
      <c r="A3" s="261" t="s">
        <v>112</v>
      </c>
      <c r="E3" s="110" t="s">
        <v>113</v>
      </c>
    </row>
    <row r="4" spans="1:29" x14ac:dyDescent="0.4">
      <c r="A4" s="261"/>
    </row>
    <row r="5" spans="1:29" x14ac:dyDescent="0.4">
      <c r="A5" s="261"/>
      <c r="B5" s="262"/>
      <c r="C5" s="262"/>
      <c r="D5" s="262"/>
      <c r="E5" s="262"/>
      <c r="F5" s="262"/>
      <c r="G5" s="262"/>
      <c r="H5" s="262"/>
      <c r="I5" s="262"/>
      <c r="J5" s="262"/>
      <c r="K5" s="262"/>
      <c r="L5" s="262"/>
      <c r="M5" s="262"/>
      <c r="N5" s="262"/>
      <c r="O5" s="262"/>
      <c r="P5" s="262"/>
      <c r="Q5" s="262"/>
      <c r="R5" s="262"/>
      <c r="S5" s="262"/>
      <c r="T5" s="262"/>
      <c r="U5" s="262"/>
      <c r="V5" s="262"/>
      <c r="W5" s="262"/>
      <c r="X5" s="262"/>
      <c r="Y5" s="262"/>
      <c r="Z5" s="107"/>
      <c r="AA5" s="107"/>
      <c r="AB5" s="107"/>
    </row>
    <row r="6" spans="1:29" x14ac:dyDescent="0.4">
      <c r="A6" s="261"/>
      <c r="B6" s="109"/>
      <c r="C6" s="109"/>
      <c r="D6" s="109"/>
      <c r="E6" s="109"/>
      <c r="F6" s="109"/>
      <c r="G6" s="109"/>
      <c r="H6" s="109"/>
      <c r="I6" s="109"/>
      <c r="J6" s="109"/>
      <c r="K6" s="109"/>
      <c r="L6" s="109"/>
      <c r="M6" s="109"/>
      <c r="N6" s="109"/>
      <c r="O6" s="109"/>
      <c r="P6" s="109"/>
      <c r="Q6" s="109"/>
      <c r="R6" s="109"/>
      <c r="S6" s="109"/>
      <c r="T6" s="109"/>
      <c r="U6" s="109"/>
      <c r="V6" s="109"/>
      <c r="W6" s="109"/>
      <c r="X6" s="109"/>
      <c r="Y6" s="109"/>
      <c r="Z6" s="107"/>
      <c r="AA6" s="107"/>
      <c r="AB6" s="107"/>
      <c r="AC6" s="108">
        <v>0.84610218254773395</v>
      </c>
    </row>
    <row r="7" spans="1:29" x14ac:dyDescent="0.4">
      <c r="A7" s="261"/>
      <c r="B7" s="108" t="s">
        <v>163</v>
      </c>
      <c r="E7" s="263" t="s">
        <v>4</v>
      </c>
      <c r="F7" s="263"/>
      <c r="G7" s="263"/>
      <c r="H7" s="263"/>
      <c r="I7" s="263"/>
      <c r="J7" s="263"/>
      <c r="K7" s="263"/>
      <c r="L7" s="263"/>
      <c r="M7" s="263"/>
      <c r="N7" s="263"/>
      <c r="P7" s="263" t="s">
        <v>5</v>
      </c>
      <c r="Q7" s="263"/>
      <c r="R7" s="263"/>
      <c r="S7" s="263"/>
      <c r="T7" s="263"/>
      <c r="U7" s="263"/>
      <c r="V7" s="263"/>
      <c r="W7" s="263"/>
      <c r="X7" s="263"/>
      <c r="Y7" s="263"/>
    </row>
    <row r="8" spans="1:29" x14ac:dyDescent="0.4">
      <c r="A8" s="106" t="s">
        <v>7</v>
      </c>
      <c r="F8" s="111"/>
      <c r="G8" s="112" t="s">
        <v>6</v>
      </c>
      <c r="H8" s="113">
        <v>0.05</v>
      </c>
      <c r="I8" s="111"/>
      <c r="L8" s="112" t="s">
        <v>6</v>
      </c>
      <c r="M8" s="113">
        <v>0.01</v>
      </c>
      <c r="Q8" s="111"/>
      <c r="R8" s="112" t="s">
        <v>6</v>
      </c>
      <c r="S8" s="113">
        <v>0.05</v>
      </c>
      <c r="T8" s="111"/>
      <c r="W8" s="112" t="s">
        <v>6</v>
      </c>
      <c r="X8" s="113">
        <v>0.01</v>
      </c>
    </row>
    <row r="9" spans="1:29" x14ac:dyDescent="0.4">
      <c r="A9" s="106" t="s">
        <v>13</v>
      </c>
      <c r="E9" s="110" t="s">
        <v>8</v>
      </c>
      <c r="F9" s="110" t="s">
        <v>9</v>
      </c>
      <c r="G9" s="110" t="s">
        <v>10</v>
      </c>
      <c r="H9" s="110" t="s">
        <v>11</v>
      </c>
      <c r="I9" s="110" t="s">
        <v>12</v>
      </c>
      <c r="J9" s="110" t="str">
        <f>E9</f>
        <v>FS</v>
      </c>
      <c r="K9" s="110" t="str">
        <f>F9</f>
        <v>Plan</v>
      </c>
      <c r="L9" s="110" t="str">
        <f t="shared" ref="L9:N9" si="0">G9</f>
        <v>Sim</v>
      </c>
      <c r="M9" s="110" t="str">
        <f t="shared" si="0"/>
        <v>Att</v>
      </c>
      <c r="N9" s="110" t="str">
        <f t="shared" si="0"/>
        <v>Suc</v>
      </c>
      <c r="P9" s="110" t="s">
        <v>8</v>
      </c>
      <c r="Q9" s="110" t="s">
        <v>9</v>
      </c>
      <c r="R9" s="110" t="s">
        <v>10</v>
      </c>
      <c r="S9" s="110" t="s">
        <v>11</v>
      </c>
      <c r="T9" s="110" t="s">
        <v>12</v>
      </c>
      <c r="U9" s="110" t="str">
        <f>P9</f>
        <v>FS</v>
      </c>
      <c r="V9" s="110" t="str">
        <f>Q9</f>
        <v>Plan</v>
      </c>
      <c r="W9" s="110" t="str">
        <f t="shared" ref="W9:Y9" si="1">R9</f>
        <v>Sim</v>
      </c>
      <c r="X9" s="110" t="str">
        <f t="shared" si="1"/>
        <v>Att</v>
      </c>
      <c r="Y9" s="110" t="str">
        <f t="shared" si="1"/>
        <v>Suc</v>
      </c>
    </row>
    <row r="10" spans="1:29" x14ac:dyDescent="0.4">
      <c r="B10" s="108" t="s">
        <v>162</v>
      </c>
      <c r="J10" s="110"/>
      <c r="K10" s="110"/>
      <c r="L10" s="110"/>
      <c r="M10" s="110"/>
      <c r="N10" s="110"/>
      <c r="U10" s="110"/>
      <c r="V10" s="110"/>
      <c r="W10" s="110"/>
      <c r="X10" s="110"/>
      <c r="Y10" s="110"/>
    </row>
    <row r="11" spans="1:29" x14ac:dyDescent="0.4">
      <c r="A11" s="114">
        <v>0.95</v>
      </c>
      <c r="B11" s="108" t="s">
        <v>164</v>
      </c>
      <c r="C11" s="152" t="s">
        <v>179</v>
      </c>
      <c r="D11" s="107"/>
      <c r="E11" s="115"/>
      <c r="F11" s="115"/>
      <c r="G11" s="115"/>
      <c r="H11" s="115"/>
      <c r="I11" s="115"/>
      <c r="J11" s="115"/>
      <c r="K11" s="115"/>
      <c r="L11" s="115"/>
      <c r="M11" s="115"/>
      <c r="N11" s="115"/>
      <c r="O11" s="116"/>
      <c r="P11" s="115"/>
      <c r="Q11" s="115"/>
      <c r="R11" s="115"/>
      <c r="S11" s="115"/>
      <c r="T11" s="115"/>
      <c r="U11" s="115"/>
      <c r="V11" s="115"/>
      <c r="W11" s="115"/>
      <c r="X11" s="115"/>
      <c r="Y11" s="115"/>
    </row>
    <row r="12" spans="1:29" x14ac:dyDescent="0.4">
      <c r="A12" s="114">
        <v>0.93</v>
      </c>
      <c r="B12" s="108" t="s">
        <v>165</v>
      </c>
      <c r="C12" s="152" t="s">
        <v>182</v>
      </c>
      <c r="D12" s="117"/>
      <c r="E12" s="115">
        <f t="shared" ref="E12:E25" si="2">$E$91*15*(SQRT(2-E$93-$A12))</f>
        <v>11.386571037849805</v>
      </c>
      <c r="F12" s="115">
        <f t="shared" ref="F12:I30" si="3">$E$91*15*(SQRT(2-F$93-$A12))</f>
        <v>10.600320749864128</v>
      </c>
      <c r="G12" s="115">
        <f t="shared" si="3"/>
        <v>12.121930539315924</v>
      </c>
      <c r="H12" s="115">
        <f t="shared" si="3"/>
        <v>11.386571037849805</v>
      </c>
      <c r="I12" s="115">
        <f t="shared" si="3"/>
        <v>9.297096320895033</v>
      </c>
      <c r="J12" s="115">
        <f t="shared" ref="J12:N21" si="4">$J$91*15*(SQRT(2-J$93-$A12))</f>
        <v>14.988445549822705</v>
      </c>
      <c r="K12" s="115">
        <f t="shared" si="4"/>
        <v>13.953483436045641</v>
      </c>
      <c r="L12" s="115">
        <f t="shared" si="4"/>
        <v>15.956418771140351</v>
      </c>
      <c r="M12" s="115">
        <f t="shared" si="4"/>
        <v>14.988445549822705</v>
      </c>
      <c r="N12" s="115">
        <f t="shared" si="4"/>
        <v>12.238014544851627</v>
      </c>
      <c r="O12" s="116"/>
      <c r="P12" s="115">
        <f t="shared" ref="P12:T21" si="5">$E$91*15*(SQRT(2-P$93-$A12))</f>
        <v>12.121930539315924</v>
      </c>
      <c r="Q12" s="115">
        <f t="shared" si="5"/>
        <v>11.000472717115379</v>
      </c>
      <c r="R12" s="115">
        <f t="shared" si="5"/>
        <v>13.472772543170173</v>
      </c>
      <c r="S12" s="115">
        <f t="shared" si="5"/>
        <v>12.473363620130691</v>
      </c>
      <c r="T12" s="115">
        <f t="shared" si="5"/>
        <v>10.184458748504998</v>
      </c>
      <c r="U12" s="115">
        <f t="shared" ref="U12:Y21" si="6">$J$91*15*(SQRT(2-U$93-$A12))</f>
        <v>15.956418771140351</v>
      </c>
      <c r="V12" s="115">
        <f t="shared" si="6"/>
        <v>14.480214086815142</v>
      </c>
      <c r="W12" s="115">
        <f t="shared" si="6"/>
        <v>17.734567939479106</v>
      </c>
      <c r="X12" s="115">
        <f t="shared" si="6"/>
        <v>16.419019459151627</v>
      </c>
      <c r="Y12" s="115">
        <f t="shared" si="6"/>
        <v>13.406073250583111</v>
      </c>
    </row>
    <row r="13" spans="1:29" x14ac:dyDescent="0.4">
      <c r="A13" s="114">
        <v>0.95</v>
      </c>
      <c r="B13" s="108" t="s">
        <v>166</v>
      </c>
      <c r="C13" s="152" t="s">
        <v>180</v>
      </c>
      <c r="D13" s="117"/>
      <c r="E13" s="115">
        <f t="shared" si="2"/>
        <v>10.600320749864132</v>
      </c>
      <c r="F13" s="115">
        <f t="shared" si="3"/>
        <v>9.7508768836448798</v>
      </c>
      <c r="G13" s="115">
        <f t="shared" si="3"/>
        <v>11.38657103784981</v>
      </c>
      <c r="H13" s="115">
        <f t="shared" si="3"/>
        <v>10.600320749864132</v>
      </c>
      <c r="I13" s="115">
        <f t="shared" si="3"/>
        <v>8.315575746753801</v>
      </c>
      <c r="J13" s="115">
        <f t="shared" si="4"/>
        <v>13.953483436045644</v>
      </c>
      <c r="K13" s="115">
        <f t="shared" si="4"/>
        <v>12.835337938675405</v>
      </c>
      <c r="L13" s="115">
        <f t="shared" si="4"/>
        <v>14.988445549822712</v>
      </c>
      <c r="M13" s="115">
        <f t="shared" si="4"/>
        <v>13.953483436045644</v>
      </c>
      <c r="N13" s="115">
        <f t="shared" si="4"/>
        <v>10.946012972767761</v>
      </c>
      <c r="O13" s="116"/>
      <c r="P13" s="115">
        <f t="shared" si="5"/>
        <v>11.38657103784981</v>
      </c>
      <c r="Q13" s="115">
        <f t="shared" si="5"/>
        <v>10.184458748504992</v>
      </c>
      <c r="R13" s="115">
        <f t="shared" si="5"/>
        <v>12.815162894009585</v>
      </c>
      <c r="S13" s="115">
        <f t="shared" si="5"/>
        <v>11.759999999999996</v>
      </c>
      <c r="T13" s="115">
        <f t="shared" si="5"/>
        <v>9.2970963208950383</v>
      </c>
      <c r="U13" s="115">
        <f t="shared" si="6"/>
        <v>14.988445549822712</v>
      </c>
      <c r="V13" s="115">
        <f t="shared" si="6"/>
        <v>13.406073250583106</v>
      </c>
      <c r="W13" s="115">
        <f t="shared" si="6"/>
        <v>16.868938911502415</v>
      </c>
      <c r="X13" s="115">
        <f t="shared" si="6"/>
        <v>15.479999999999997</v>
      </c>
      <c r="Y13" s="115">
        <f t="shared" si="6"/>
        <v>12.238014544851634</v>
      </c>
    </row>
    <row r="14" spans="1:29" x14ac:dyDescent="0.4">
      <c r="A14" s="114">
        <v>0.97</v>
      </c>
      <c r="B14" s="108" t="s">
        <v>167</v>
      </c>
      <c r="C14" s="152" t="s">
        <v>195</v>
      </c>
      <c r="D14" s="117"/>
      <c r="E14" s="115">
        <f t="shared" si="2"/>
        <v>9.7508768836448798</v>
      </c>
      <c r="F14" s="115">
        <f t="shared" si="3"/>
        <v>8.8200000000000038</v>
      </c>
      <c r="G14" s="115">
        <f t="shared" si="3"/>
        <v>10.600320749864132</v>
      </c>
      <c r="H14" s="115">
        <f t="shared" si="3"/>
        <v>9.7508768836448798</v>
      </c>
      <c r="I14" s="115">
        <f t="shared" si="3"/>
        <v>7.2014998437825462</v>
      </c>
      <c r="J14" s="115">
        <f t="shared" si="4"/>
        <v>12.835337938675405</v>
      </c>
      <c r="K14" s="115">
        <f t="shared" si="4"/>
        <v>11.610000000000007</v>
      </c>
      <c r="L14" s="115">
        <f t="shared" si="4"/>
        <v>13.953483436045644</v>
      </c>
      <c r="M14" s="115">
        <f t="shared" si="4"/>
        <v>12.835337938675405</v>
      </c>
      <c r="N14" s="115">
        <f t="shared" si="4"/>
        <v>9.4795253045709043</v>
      </c>
      <c r="O14" s="116"/>
      <c r="P14" s="115">
        <f t="shared" si="5"/>
        <v>10.600320749864132</v>
      </c>
      <c r="Q14" s="115">
        <f t="shared" si="5"/>
        <v>9.2970963208950277</v>
      </c>
      <c r="R14" s="115">
        <f t="shared" si="5"/>
        <v>12.121930539315926</v>
      </c>
      <c r="S14" s="115">
        <f t="shared" si="5"/>
        <v>11.000472717115382</v>
      </c>
      <c r="T14" s="115">
        <f t="shared" si="5"/>
        <v>8.315575746753801</v>
      </c>
      <c r="U14" s="115">
        <f t="shared" si="6"/>
        <v>13.953483436045644</v>
      </c>
      <c r="V14" s="115">
        <f t="shared" si="6"/>
        <v>12.238014544851621</v>
      </c>
      <c r="W14" s="115">
        <f t="shared" si="6"/>
        <v>15.956418771140354</v>
      </c>
      <c r="X14" s="115">
        <f t="shared" si="6"/>
        <v>14.480214086815149</v>
      </c>
      <c r="Y14" s="115">
        <f t="shared" si="6"/>
        <v>10.946012972767761</v>
      </c>
    </row>
    <row r="15" spans="1:29" x14ac:dyDescent="0.4">
      <c r="A15" s="114">
        <v>0.98</v>
      </c>
      <c r="B15" s="108" t="s">
        <v>168</v>
      </c>
      <c r="C15" s="152" t="s">
        <v>183</v>
      </c>
      <c r="D15" s="117"/>
      <c r="E15" s="115">
        <f t="shared" si="2"/>
        <v>9.2970963208950383</v>
      </c>
      <c r="F15" s="115">
        <f t="shared" si="3"/>
        <v>8.315575746753801</v>
      </c>
      <c r="G15" s="115">
        <f t="shared" si="3"/>
        <v>10.184458748505003</v>
      </c>
      <c r="H15" s="115">
        <f t="shared" si="3"/>
        <v>9.2970963208950383</v>
      </c>
      <c r="I15" s="115">
        <f t="shared" si="3"/>
        <v>6.5740398538493841</v>
      </c>
      <c r="J15" s="115">
        <f t="shared" si="4"/>
        <v>12.238014544851634</v>
      </c>
      <c r="K15" s="115">
        <f t="shared" si="4"/>
        <v>10.946012972767761</v>
      </c>
      <c r="L15" s="115">
        <f t="shared" si="4"/>
        <v>13.406073250583118</v>
      </c>
      <c r="M15" s="115">
        <f t="shared" si="4"/>
        <v>12.238014544851634</v>
      </c>
      <c r="N15" s="115">
        <f t="shared" si="4"/>
        <v>8.6535830729241905</v>
      </c>
      <c r="O15" s="116"/>
      <c r="P15" s="115">
        <f t="shared" si="5"/>
        <v>10.184458748505003</v>
      </c>
      <c r="Q15" s="115">
        <f t="shared" si="5"/>
        <v>8.8199999999999932</v>
      </c>
      <c r="R15" s="115">
        <f t="shared" si="5"/>
        <v>11.760000000000005</v>
      </c>
      <c r="S15" s="115">
        <f t="shared" si="5"/>
        <v>10.600320749864125</v>
      </c>
      <c r="T15" s="115">
        <f t="shared" si="5"/>
        <v>7.7785088545298997</v>
      </c>
      <c r="U15" s="115">
        <f t="shared" si="6"/>
        <v>13.406073250583118</v>
      </c>
      <c r="V15" s="115">
        <f t="shared" si="6"/>
        <v>11.609999999999992</v>
      </c>
      <c r="W15" s="115">
        <f t="shared" si="6"/>
        <v>15.480000000000009</v>
      </c>
      <c r="X15" s="115">
        <f t="shared" si="6"/>
        <v>13.953483436045634</v>
      </c>
      <c r="Y15" s="115">
        <f t="shared" si="6"/>
        <v>10.239057573819972</v>
      </c>
    </row>
    <row r="16" spans="1:29" x14ac:dyDescent="0.4">
      <c r="A16" s="114">
        <v>0.98</v>
      </c>
      <c r="B16" s="108" t="s">
        <v>169</v>
      </c>
      <c r="C16" s="152" t="s">
        <v>181</v>
      </c>
      <c r="D16" s="117"/>
      <c r="E16" s="115">
        <f t="shared" si="2"/>
        <v>9.2970963208950383</v>
      </c>
      <c r="F16" s="115">
        <f t="shared" si="3"/>
        <v>8.315575746753801</v>
      </c>
      <c r="G16" s="115">
        <f t="shared" si="3"/>
        <v>10.184458748505003</v>
      </c>
      <c r="H16" s="115">
        <f t="shared" si="3"/>
        <v>9.2970963208950383</v>
      </c>
      <c r="I16" s="115">
        <f t="shared" si="3"/>
        <v>6.5740398538493841</v>
      </c>
      <c r="J16" s="115">
        <f t="shared" si="4"/>
        <v>12.238014544851634</v>
      </c>
      <c r="K16" s="115">
        <f t="shared" si="4"/>
        <v>10.946012972767761</v>
      </c>
      <c r="L16" s="115">
        <f t="shared" si="4"/>
        <v>13.406073250583118</v>
      </c>
      <c r="M16" s="115">
        <f t="shared" si="4"/>
        <v>12.238014544851634</v>
      </c>
      <c r="N16" s="115">
        <f t="shared" si="4"/>
        <v>8.6535830729241905</v>
      </c>
      <c r="O16" s="116"/>
      <c r="P16" s="115">
        <f t="shared" si="5"/>
        <v>10.184458748505003</v>
      </c>
      <c r="Q16" s="115">
        <f t="shared" si="5"/>
        <v>8.8199999999999932</v>
      </c>
      <c r="R16" s="115">
        <f t="shared" si="5"/>
        <v>11.760000000000005</v>
      </c>
      <c r="S16" s="115">
        <f t="shared" si="5"/>
        <v>10.600320749864125</v>
      </c>
      <c r="T16" s="115">
        <f t="shared" si="5"/>
        <v>7.7785088545298997</v>
      </c>
      <c r="U16" s="115">
        <f t="shared" si="6"/>
        <v>13.406073250583118</v>
      </c>
      <c r="V16" s="115">
        <f t="shared" si="6"/>
        <v>11.609999999999992</v>
      </c>
      <c r="W16" s="115">
        <f t="shared" si="6"/>
        <v>15.480000000000009</v>
      </c>
      <c r="X16" s="115">
        <f t="shared" si="6"/>
        <v>13.953483436045634</v>
      </c>
      <c r="Y16" s="115">
        <f t="shared" si="6"/>
        <v>10.239057573819972</v>
      </c>
    </row>
    <row r="17" spans="1:25" x14ac:dyDescent="0.4">
      <c r="A17" s="114">
        <v>0.96</v>
      </c>
      <c r="B17" s="108" t="s">
        <v>170</v>
      </c>
      <c r="C17" s="152" t="s">
        <v>184</v>
      </c>
      <c r="D17" s="107"/>
      <c r="E17" s="115">
        <f t="shared" si="2"/>
        <v>10.184458748505003</v>
      </c>
      <c r="F17" s="115">
        <f t="shared" si="3"/>
        <v>9.2970963208950383</v>
      </c>
      <c r="G17" s="115">
        <f t="shared" si="3"/>
        <v>11.000472717115391</v>
      </c>
      <c r="H17" s="115">
        <f t="shared" si="3"/>
        <v>10.184458748505003</v>
      </c>
      <c r="I17" s="115">
        <f t="shared" si="3"/>
        <v>7.7785088545298997</v>
      </c>
      <c r="J17" s="115">
        <f t="shared" si="4"/>
        <v>13.406073250583118</v>
      </c>
      <c r="K17" s="115">
        <f t="shared" si="4"/>
        <v>12.238014544851634</v>
      </c>
      <c r="L17" s="115">
        <f t="shared" si="4"/>
        <v>14.48021408681516</v>
      </c>
      <c r="M17" s="115">
        <f t="shared" si="4"/>
        <v>13.406073250583118</v>
      </c>
      <c r="N17" s="115">
        <f t="shared" si="4"/>
        <v>10.239057573819972</v>
      </c>
      <c r="O17" s="116"/>
      <c r="P17" s="115">
        <f t="shared" si="5"/>
        <v>11.000472717115391</v>
      </c>
      <c r="Q17" s="115">
        <f t="shared" si="5"/>
        <v>9.7508768836448692</v>
      </c>
      <c r="R17" s="115">
        <f t="shared" si="5"/>
        <v>12.473363620130703</v>
      </c>
      <c r="S17" s="115">
        <f t="shared" si="5"/>
        <v>11.386571037849802</v>
      </c>
      <c r="T17" s="115">
        <f t="shared" si="5"/>
        <v>8.8200000000000038</v>
      </c>
      <c r="U17" s="115">
        <f t="shared" si="6"/>
        <v>14.48021408681516</v>
      </c>
      <c r="V17" s="115">
        <f t="shared" si="6"/>
        <v>12.835337938675391</v>
      </c>
      <c r="W17" s="115">
        <f t="shared" si="6"/>
        <v>16.419019459151642</v>
      </c>
      <c r="X17" s="115">
        <f t="shared" si="6"/>
        <v>14.9884455498227</v>
      </c>
      <c r="Y17" s="115">
        <f t="shared" si="6"/>
        <v>11.610000000000007</v>
      </c>
    </row>
    <row r="18" spans="1:25" x14ac:dyDescent="0.4">
      <c r="A18" s="114">
        <v>0.95</v>
      </c>
      <c r="B18" s="108" t="s">
        <v>176</v>
      </c>
      <c r="C18" s="152" t="s">
        <v>65</v>
      </c>
      <c r="D18" s="117"/>
      <c r="E18" s="115">
        <f t="shared" si="2"/>
        <v>10.600320749864132</v>
      </c>
      <c r="F18" s="115">
        <f t="shared" si="3"/>
        <v>9.7508768836448798</v>
      </c>
      <c r="G18" s="115">
        <f t="shared" si="3"/>
        <v>11.38657103784981</v>
      </c>
      <c r="H18" s="115">
        <f t="shared" si="3"/>
        <v>10.600320749864132</v>
      </c>
      <c r="I18" s="115">
        <f t="shared" si="3"/>
        <v>8.315575746753801</v>
      </c>
      <c r="J18" s="115">
        <f t="shared" si="4"/>
        <v>13.953483436045644</v>
      </c>
      <c r="K18" s="115">
        <f t="shared" si="4"/>
        <v>12.835337938675405</v>
      </c>
      <c r="L18" s="115">
        <f t="shared" si="4"/>
        <v>14.988445549822712</v>
      </c>
      <c r="M18" s="115">
        <f t="shared" si="4"/>
        <v>13.953483436045644</v>
      </c>
      <c r="N18" s="115">
        <f t="shared" si="4"/>
        <v>10.946012972767761</v>
      </c>
      <c r="O18" s="116"/>
      <c r="P18" s="115">
        <f t="shared" si="5"/>
        <v>11.38657103784981</v>
      </c>
      <c r="Q18" s="115">
        <f t="shared" si="5"/>
        <v>10.184458748504992</v>
      </c>
      <c r="R18" s="115">
        <f t="shared" si="5"/>
        <v>12.815162894009585</v>
      </c>
      <c r="S18" s="115">
        <f t="shared" si="5"/>
        <v>11.759999999999996</v>
      </c>
      <c r="T18" s="115">
        <f t="shared" si="5"/>
        <v>9.2970963208950383</v>
      </c>
      <c r="U18" s="115">
        <f t="shared" si="6"/>
        <v>14.988445549822712</v>
      </c>
      <c r="V18" s="115">
        <f t="shared" si="6"/>
        <v>13.406073250583106</v>
      </c>
      <c r="W18" s="115">
        <f t="shared" si="6"/>
        <v>16.868938911502415</v>
      </c>
      <c r="X18" s="115">
        <f t="shared" si="6"/>
        <v>15.479999999999997</v>
      </c>
      <c r="Y18" s="115">
        <f t="shared" si="6"/>
        <v>12.238014544851634</v>
      </c>
    </row>
    <row r="19" spans="1:25" x14ac:dyDescent="0.4">
      <c r="A19" s="114">
        <v>0.77</v>
      </c>
      <c r="B19" s="108" t="s">
        <v>171</v>
      </c>
      <c r="C19" s="152" t="s">
        <v>185</v>
      </c>
      <c r="D19" s="117"/>
      <c r="E19" s="115">
        <f t="shared" si="2"/>
        <v>16.369227226720266</v>
      </c>
      <c r="F19" s="115">
        <f t="shared" si="3"/>
        <v>15.832384532975443</v>
      </c>
      <c r="G19" s="115">
        <f t="shared" si="3"/>
        <v>16.889014180821807</v>
      </c>
      <c r="H19" s="115">
        <f t="shared" si="3"/>
        <v>16.369227226720266</v>
      </c>
      <c r="I19" s="115">
        <f t="shared" si="3"/>
        <v>14.991117369962788</v>
      </c>
      <c r="J19" s="115">
        <f t="shared" si="4"/>
        <v>21.547248084152187</v>
      </c>
      <c r="K19" s="115">
        <f t="shared" si="4"/>
        <v>20.840587803610536</v>
      </c>
      <c r="L19" s="115">
        <f t="shared" si="4"/>
        <v>22.231457442102176</v>
      </c>
      <c r="M19" s="115">
        <f t="shared" si="4"/>
        <v>21.547248084152187</v>
      </c>
      <c r="N19" s="115">
        <f t="shared" si="4"/>
        <v>19.73320551760408</v>
      </c>
      <c r="O19" s="116"/>
      <c r="P19" s="115">
        <f t="shared" si="5"/>
        <v>16.889014180821807</v>
      </c>
      <c r="Q19" s="115">
        <f t="shared" si="5"/>
        <v>16.103043190651878</v>
      </c>
      <c r="R19" s="115">
        <f t="shared" si="5"/>
        <v>17.883321839076768</v>
      </c>
      <c r="S19" s="115">
        <f t="shared" si="5"/>
        <v>17.142998570845176</v>
      </c>
      <c r="T19" s="115">
        <f t="shared" si="5"/>
        <v>15.557017709059794</v>
      </c>
      <c r="U19" s="115">
        <f t="shared" si="6"/>
        <v>22.231457442102176</v>
      </c>
      <c r="V19" s="115">
        <f t="shared" si="6"/>
        <v>21.196862975449925</v>
      </c>
      <c r="W19" s="115">
        <f t="shared" si="6"/>
        <v>23.540290992254114</v>
      </c>
      <c r="X19" s="115">
        <f t="shared" si="6"/>
        <v>22.565783833051309</v>
      </c>
      <c r="Y19" s="115">
        <f t="shared" si="6"/>
        <v>20.478115147639933</v>
      </c>
    </row>
    <row r="20" spans="1:25" x14ac:dyDescent="0.4">
      <c r="A20" s="114">
        <v>0.91</v>
      </c>
      <c r="B20" s="108" t="s">
        <v>172</v>
      </c>
      <c r="C20" s="152" t="s">
        <v>186</v>
      </c>
      <c r="D20" s="117"/>
      <c r="E20" s="115">
        <f t="shared" si="2"/>
        <v>12.121930539315924</v>
      </c>
      <c r="F20" s="115">
        <f t="shared" si="3"/>
        <v>11.386571037849805</v>
      </c>
      <c r="G20" s="115">
        <f t="shared" si="3"/>
        <v>12.815162894009582</v>
      </c>
      <c r="H20" s="115">
        <f t="shared" si="3"/>
        <v>12.121930539315924</v>
      </c>
      <c r="I20" s="115">
        <f t="shared" si="3"/>
        <v>10.184458748504998</v>
      </c>
      <c r="J20" s="115">
        <f t="shared" si="4"/>
        <v>15.956418771140351</v>
      </c>
      <c r="K20" s="115">
        <f t="shared" si="4"/>
        <v>14.988445549822705</v>
      </c>
      <c r="L20" s="115">
        <f t="shared" si="4"/>
        <v>16.868938911502411</v>
      </c>
      <c r="M20" s="115">
        <f t="shared" si="4"/>
        <v>15.956418771140351</v>
      </c>
      <c r="N20" s="115">
        <f t="shared" si="4"/>
        <v>13.406073250583111</v>
      </c>
      <c r="O20" s="116"/>
      <c r="P20" s="115">
        <f t="shared" si="5"/>
        <v>12.815162894009582</v>
      </c>
      <c r="Q20" s="115">
        <f t="shared" si="5"/>
        <v>11.759999999999993</v>
      </c>
      <c r="R20" s="115">
        <f t="shared" si="5"/>
        <v>14.099744678539398</v>
      </c>
      <c r="S20" s="115">
        <f t="shared" si="5"/>
        <v>13.148079707698757</v>
      </c>
      <c r="T20" s="115">
        <f t="shared" si="5"/>
        <v>11.000472717115388</v>
      </c>
      <c r="U20" s="115">
        <f t="shared" si="6"/>
        <v>16.868938911502411</v>
      </c>
      <c r="V20" s="115">
        <f t="shared" si="6"/>
        <v>15.479999999999992</v>
      </c>
      <c r="W20" s="115">
        <f t="shared" si="6"/>
        <v>18.55986799522023</v>
      </c>
      <c r="X20" s="115">
        <f t="shared" si="6"/>
        <v>17.307166145848367</v>
      </c>
      <c r="Y20" s="115">
        <f t="shared" si="6"/>
        <v>14.480214086815156</v>
      </c>
    </row>
    <row r="21" spans="1:25" x14ac:dyDescent="0.4">
      <c r="A21" s="114">
        <v>0.97</v>
      </c>
      <c r="B21" s="108" t="s">
        <v>173</v>
      </c>
      <c r="C21" s="152" t="s">
        <v>142</v>
      </c>
      <c r="D21" s="117"/>
      <c r="E21" s="115">
        <f t="shared" si="2"/>
        <v>9.7508768836448798</v>
      </c>
      <c r="F21" s="115">
        <f t="shared" si="3"/>
        <v>8.8200000000000038</v>
      </c>
      <c r="G21" s="115">
        <f t="shared" si="3"/>
        <v>10.600320749864132</v>
      </c>
      <c r="H21" s="115">
        <f t="shared" si="3"/>
        <v>9.7508768836448798</v>
      </c>
      <c r="I21" s="115">
        <f t="shared" si="3"/>
        <v>7.2014998437825462</v>
      </c>
      <c r="J21" s="115">
        <f t="shared" si="4"/>
        <v>12.835337938675405</v>
      </c>
      <c r="K21" s="115">
        <f t="shared" si="4"/>
        <v>11.610000000000007</v>
      </c>
      <c r="L21" s="115">
        <f t="shared" si="4"/>
        <v>13.953483436045644</v>
      </c>
      <c r="M21" s="115">
        <f t="shared" si="4"/>
        <v>12.835337938675405</v>
      </c>
      <c r="N21" s="115">
        <f t="shared" si="4"/>
        <v>9.4795253045709043</v>
      </c>
      <c r="O21" s="116"/>
      <c r="P21" s="115">
        <f t="shared" si="5"/>
        <v>10.600320749864132</v>
      </c>
      <c r="Q21" s="115">
        <f t="shared" si="5"/>
        <v>9.2970963208950277</v>
      </c>
      <c r="R21" s="115">
        <f t="shared" si="5"/>
        <v>12.121930539315926</v>
      </c>
      <c r="S21" s="115">
        <f t="shared" si="5"/>
        <v>11.000472717115382</v>
      </c>
      <c r="T21" s="115">
        <f t="shared" si="5"/>
        <v>8.315575746753801</v>
      </c>
      <c r="U21" s="115">
        <f t="shared" si="6"/>
        <v>13.953483436045644</v>
      </c>
      <c r="V21" s="115">
        <f t="shared" si="6"/>
        <v>12.238014544851621</v>
      </c>
      <c r="W21" s="115">
        <f t="shared" si="6"/>
        <v>15.956418771140354</v>
      </c>
      <c r="X21" s="115">
        <f t="shared" si="6"/>
        <v>14.480214086815149</v>
      </c>
      <c r="Y21" s="115">
        <f t="shared" si="6"/>
        <v>10.946012972767761</v>
      </c>
    </row>
    <row r="22" spans="1:25" x14ac:dyDescent="0.4">
      <c r="A22" s="114">
        <v>0.96</v>
      </c>
      <c r="B22" s="108" t="s">
        <v>174</v>
      </c>
      <c r="C22" s="152" t="s">
        <v>53</v>
      </c>
      <c r="D22" s="117"/>
      <c r="E22" s="115">
        <f t="shared" si="2"/>
        <v>10.184458748505003</v>
      </c>
      <c r="F22" s="115">
        <f t="shared" si="3"/>
        <v>9.2970963208950383</v>
      </c>
      <c r="G22" s="115">
        <f t="shared" si="3"/>
        <v>11.000472717115391</v>
      </c>
      <c r="H22" s="115">
        <f t="shared" si="3"/>
        <v>10.184458748505003</v>
      </c>
      <c r="I22" s="115">
        <f t="shared" si="3"/>
        <v>7.7785088545298997</v>
      </c>
      <c r="J22" s="115">
        <f t="shared" ref="J22:N30" si="7">$J$91*15*(SQRT(2-J$93-$A22))</f>
        <v>13.406073250583118</v>
      </c>
      <c r="K22" s="115">
        <f t="shared" si="7"/>
        <v>12.238014544851634</v>
      </c>
      <c r="L22" s="115">
        <f t="shared" si="7"/>
        <v>14.48021408681516</v>
      </c>
      <c r="M22" s="115">
        <f t="shared" si="7"/>
        <v>13.406073250583118</v>
      </c>
      <c r="N22" s="115">
        <f t="shared" si="7"/>
        <v>10.239057573819972</v>
      </c>
      <c r="O22" s="116"/>
      <c r="P22" s="115">
        <f t="shared" ref="P22:T30" si="8">$E$91*15*(SQRT(2-P$93-$A22))</f>
        <v>11.000472717115391</v>
      </c>
      <c r="Q22" s="115">
        <f t="shared" si="8"/>
        <v>9.7508768836448692</v>
      </c>
      <c r="R22" s="115">
        <f t="shared" si="8"/>
        <v>12.473363620130703</v>
      </c>
      <c r="S22" s="115">
        <f t="shared" si="8"/>
        <v>11.386571037849802</v>
      </c>
      <c r="T22" s="115">
        <f t="shared" si="8"/>
        <v>8.8200000000000038</v>
      </c>
      <c r="U22" s="115">
        <f t="shared" ref="U22:Y30" si="9">$J$91*15*(SQRT(2-U$93-$A22))</f>
        <v>14.48021408681516</v>
      </c>
      <c r="V22" s="115">
        <f t="shared" si="9"/>
        <v>12.835337938675391</v>
      </c>
      <c r="W22" s="115">
        <f t="shared" si="9"/>
        <v>16.419019459151642</v>
      </c>
      <c r="X22" s="115">
        <f t="shared" si="9"/>
        <v>14.9884455498227</v>
      </c>
      <c r="Y22" s="115">
        <f t="shared" si="9"/>
        <v>11.610000000000007</v>
      </c>
    </row>
    <row r="23" spans="1:25" x14ac:dyDescent="0.4">
      <c r="A23" s="114">
        <v>0.97</v>
      </c>
      <c r="B23" s="108" t="s">
        <v>175</v>
      </c>
      <c r="C23" s="152" t="s">
        <v>187</v>
      </c>
      <c r="D23" s="118"/>
      <c r="E23" s="115">
        <f t="shared" si="2"/>
        <v>9.7508768836448798</v>
      </c>
      <c r="F23" s="115">
        <f t="shared" si="3"/>
        <v>8.8200000000000038</v>
      </c>
      <c r="G23" s="115">
        <f t="shared" si="3"/>
        <v>10.600320749864132</v>
      </c>
      <c r="H23" s="115">
        <f t="shared" si="3"/>
        <v>9.7508768836448798</v>
      </c>
      <c r="I23" s="115">
        <f t="shared" si="3"/>
        <v>7.2014998437825462</v>
      </c>
      <c r="J23" s="115">
        <f t="shared" si="7"/>
        <v>12.835337938675405</v>
      </c>
      <c r="K23" s="115">
        <f t="shared" si="7"/>
        <v>11.610000000000007</v>
      </c>
      <c r="L23" s="115">
        <f t="shared" si="7"/>
        <v>13.953483436045644</v>
      </c>
      <c r="M23" s="115">
        <f t="shared" si="7"/>
        <v>12.835337938675405</v>
      </c>
      <c r="N23" s="115">
        <f t="shared" si="7"/>
        <v>9.4795253045709043</v>
      </c>
      <c r="O23" s="116"/>
      <c r="P23" s="115">
        <f t="shared" si="8"/>
        <v>10.600320749864132</v>
      </c>
      <c r="Q23" s="115">
        <f t="shared" si="8"/>
        <v>9.2970963208950277</v>
      </c>
      <c r="R23" s="115">
        <f t="shared" si="8"/>
        <v>12.121930539315926</v>
      </c>
      <c r="S23" s="115">
        <f t="shared" si="8"/>
        <v>11.000472717115382</v>
      </c>
      <c r="T23" s="115">
        <f t="shared" si="8"/>
        <v>8.315575746753801</v>
      </c>
      <c r="U23" s="115">
        <f t="shared" si="9"/>
        <v>13.953483436045644</v>
      </c>
      <c r="V23" s="115">
        <f t="shared" si="9"/>
        <v>12.238014544851621</v>
      </c>
      <c r="W23" s="115">
        <f t="shared" si="9"/>
        <v>15.956418771140354</v>
      </c>
      <c r="X23" s="115">
        <f t="shared" si="9"/>
        <v>14.480214086815149</v>
      </c>
      <c r="Y23" s="115">
        <f t="shared" si="9"/>
        <v>10.946012972767761</v>
      </c>
    </row>
    <row r="24" spans="1:25" x14ac:dyDescent="0.4">
      <c r="A24" s="114">
        <v>0.98</v>
      </c>
      <c r="B24" s="108" t="s">
        <v>177</v>
      </c>
      <c r="C24" s="152" t="s">
        <v>189</v>
      </c>
      <c r="D24" s="107"/>
      <c r="E24" s="115">
        <f t="shared" si="2"/>
        <v>9.2970963208950383</v>
      </c>
      <c r="F24" s="115">
        <f t="shared" si="3"/>
        <v>8.315575746753801</v>
      </c>
      <c r="G24" s="115">
        <f t="shared" si="3"/>
        <v>10.184458748505003</v>
      </c>
      <c r="H24" s="115">
        <f t="shared" si="3"/>
        <v>9.2970963208950383</v>
      </c>
      <c r="I24" s="115">
        <f t="shared" si="3"/>
        <v>6.5740398538493841</v>
      </c>
      <c r="J24" s="115">
        <f t="shared" si="7"/>
        <v>12.238014544851634</v>
      </c>
      <c r="K24" s="115">
        <f t="shared" si="7"/>
        <v>10.946012972767761</v>
      </c>
      <c r="L24" s="115">
        <f t="shared" si="7"/>
        <v>13.406073250583118</v>
      </c>
      <c r="M24" s="115">
        <f t="shared" si="7"/>
        <v>12.238014544851634</v>
      </c>
      <c r="N24" s="115">
        <f t="shared" si="7"/>
        <v>8.6535830729241905</v>
      </c>
      <c r="O24" s="116"/>
      <c r="P24" s="115">
        <f t="shared" si="8"/>
        <v>10.184458748505003</v>
      </c>
      <c r="Q24" s="115">
        <f t="shared" si="8"/>
        <v>8.8199999999999932</v>
      </c>
      <c r="R24" s="115">
        <f t="shared" si="8"/>
        <v>11.760000000000005</v>
      </c>
      <c r="S24" s="115">
        <f t="shared" si="8"/>
        <v>10.600320749864125</v>
      </c>
      <c r="T24" s="115">
        <f t="shared" si="8"/>
        <v>7.7785088545298997</v>
      </c>
      <c r="U24" s="115">
        <f t="shared" si="9"/>
        <v>13.406073250583118</v>
      </c>
      <c r="V24" s="115">
        <f t="shared" si="9"/>
        <v>11.609999999999992</v>
      </c>
      <c r="W24" s="115">
        <f t="shared" si="9"/>
        <v>15.480000000000009</v>
      </c>
      <c r="X24" s="115">
        <f t="shared" si="9"/>
        <v>13.953483436045634</v>
      </c>
      <c r="Y24" s="115">
        <f t="shared" si="9"/>
        <v>10.239057573819972</v>
      </c>
    </row>
    <row r="25" spans="1:25" x14ac:dyDescent="0.4">
      <c r="A25" s="114">
        <v>0.98</v>
      </c>
      <c r="B25" s="108" t="s">
        <v>178</v>
      </c>
      <c r="C25" s="152" t="s">
        <v>188</v>
      </c>
      <c r="D25" s="117"/>
      <c r="E25" s="115">
        <f t="shared" si="2"/>
        <v>9.2970963208950383</v>
      </c>
      <c r="F25" s="115">
        <f t="shared" si="3"/>
        <v>8.315575746753801</v>
      </c>
      <c r="G25" s="115">
        <f t="shared" si="3"/>
        <v>10.184458748505003</v>
      </c>
      <c r="H25" s="115">
        <f t="shared" si="3"/>
        <v>9.2970963208950383</v>
      </c>
      <c r="I25" s="115">
        <f t="shared" si="3"/>
        <v>6.5740398538493841</v>
      </c>
      <c r="J25" s="115">
        <f t="shared" si="7"/>
        <v>12.238014544851634</v>
      </c>
      <c r="K25" s="115">
        <f t="shared" si="7"/>
        <v>10.946012972767761</v>
      </c>
      <c r="L25" s="115">
        <f t="shared" si="7"/>
        <v>13.406073250583118</v>
      </c>
      <c r="M25" s="115">
        <f t="shared" si="7"/>
        <v>12.238014544851634</v>
      </c>
      <c r="N25" s="115">
        <f t="shared" si="7"/>
        <v>8.6535830729241905</v>
      </c>
      <c r="O25" s="116"/>
      <c r="P25" s="115">
        <f t="shared" si="8"/>
        <v>10.184458748505003</v>
      </c>
      <c r="Q25" s="115">
        <f t="shared" si="8"/>
        <v>8.8199999999999932</v>
      </c>
      <c r="R25" s="115">
        <f t="shared" si="8"/>
        <v>11.760000000000005</v>
      </c>
      <c r="S25" s="115">
        <f t="shared" si="8"/>
        <v>10.600320749864125</v>
      </c>
      <c r="T25" s="115">
        <f t="shared" si="8"/>
        <v>7.7785088545298997</v>
      </c>
      <c r="U25" s="115">
        <f t="shared" si="9"/>
        <v>13.406073250583118</v>
      </c>
      <c r="V25" s="115">
        <f t="shared" si="9"/>
        <v>11.609999999999992</v>
      </c>
      <c r="W25" s="115">
        <f t="shared" si="9"/>
        <v>15.480000000000009</v>
      </c>
      <c r="X25" s="115">
        <f t="shared" si="9"/>
        <v>13.953483436045634</v>
      </c>
      <c r="Y25" s="115">
        <f t="shared" si="9"/>
        <v>10.239057573819972</v>
      </c>
    </row>
    <row r="26" spans="1:25" hidden="1" x14ac:dyDescent="0.4">
      <c r="A26" s="114">
        <v>0.67</v>
      </c>
      <c r="C26" s="117"/>
      <c r="D26" s="117"/>
      <c r="E26" s="115">
        <f>$E$91*15*(SQRT(2-E$90-$A26))</f>
        <v>33.905734028332141</v>
      </c>
      <c r="F26" s="115">
        <f t="shared" si="3"/>
        <v>18.360294115291289</v>
      </c>
      <c r="G26" s="115">
        <f t="shared" si="3"/>
        <v>19.27886926144788</v>
      </c>
      <c r="H26" s="115">
        <f t="shared" si="3"/>
        <v>18.825185258052574</v>
      </c>
      <c r="I26" s="115">
        <f t="shared" si="3"/>
        <v>17.639999999999997</v>
      </c>
      <c r="J26" s="115">
        <f t="shared" si="7"/>
        <v>24.780090798865128</v>
      </c>
      <c r="K26" s="115">
        <f t="shared" si="7"/>
        <v>24.168142253801804</v>
      </c>
      <c r="L26" s="115">
        <f t="shared" si="7"/>
        <v>25.377287089048743</v>
      </c>
      <c r="M26" s="115">
        <f t="shared" si="7"/>
        <v>24.780090798865128</v>
      </c>
      <c r="N26" s="115">
        <f t="shared" si="7"/>
        <v>23.220000000000002</v>
      </c>
      <c r="O26" s="116"/>
      <c r="P26" s="115">
        <f t="shared" si="8"/>
        <v>19.27886926144788</v>
      </c>
      <c r="Q26" s="115">
        <f t="shared" si="8"/>
        <v>18.594192641790062</v>
      </c>
      <c r="R26" s="115">
        <f t="shared" si="8"/>
        <v>20.155624525179068</v>
      </c>
      <c r="S26" s="115">
        <f t="shared" si="8"/>
        <v>19.501753767289745</v>
      </c>
      <c r="T26" s="115">
        <f t="shared" si="8"/>
        <v>18.123377168728791</v>
      </c>
      <c r="U26" s="115">
        <f t="shared" si="9"/>
        <v>25.377287089048743</v>
      </c>
      <c r="V26" s="115">
        <f t="shared" si="9"/>
        <v>24.47602908970325</v>
      </c>
      <c r="W26" s="115">
        <f t="shared" si="9"/>
        <v>26.531383303552044</v>
      </c>
      <c r="X26" s="115">
        <f t="shared" si="9"/>
        <v>25.670675877350792</v>
      </c>
      <c r="Y26" s="115">
        <f t="shared" si="9"/>
        <v>23.856282191489942</v>
      </c>
    </row>
    <row r="27" spans="1:25" hidden="1" x14ac:dyDescent="0.4">
      <c r="A27" s="114">
        <v>0.95</v>
      </c>
      <c r="C27" s="117"/>
      <c r="D27" s="117"/>
      <c r="E27" s="115">
        <f>$E$91*15*(SQRT(2-E$90-$A27))</f>
        <v>30.12603525192122</v>
      </c>
      <c r="F27" s="115">
        <f t="shared" si="3"/>
        <v>9.7508768836448798</v>
      </c>
      <c r="G27" s="115">
        <f t="shared" si="3"/>
        <v>11.38657103784981</v>
      </c>
      <c r="H27" s="115">
        <f t="shared" si="3"/>
        <v>10.600320749864132</v>
      </c>
      <c r="I27" s="115">
        <f t="shared" si="3"/>
        <v>8.315575746753801</v>
      </c>
      <c r="J27" s="115">
        <f t="shared" si="7"/>
        <v>13.953483436045644</v>
      </c>
      <c r="K27" s="115">
        <f t="shared" si="7"/>
        <v>12.835337938675405</v>
      </c>
      <c r="L27" s="115">
        <f t="shared" si="7"/>
        <v>14.988445549822712</v>
      </c>
      <c r="M27" s="115">
        <f t="shared" si="7"/>
        <v>13.953483436045644</v>
      </c>
      <c r="N27" s="115">
        <f t="shared" si="7"/>
        <v>10.946012972767761</v>
      </c>
      <c r="O27" s="116"/>
      <c r="P27" s="115">
        <f t="shared" si="8"/>
        <v>11.38657103784981</v>
      </c>
      <c r="Q27" s="115">
        <f t="shared" si="8"/>
        <v>10.184458748504992</v>
      </c>
      <c r="R27" s="115">
        <f t="shared" si="8"/>
        <v>12.815162894009585</v>
      </c>
      <c r="S27" s="115">
        <f t="shared" si="8"/>
        <v>11.759999999999996</v>
      </c>
      <c r="T27" s="115">
        <f t="shared" si="8"/>
        <v>9.2970963208950383</v>
      </c>
      <c r="U27" s="115">
        <f t="shared" si="9"/>
        <v>14.988445549822712</v>
      </c>
      <c r="V27" s="115">
        <f t="shared" si="9"/>
        <v>13.406073250583106</v>
      </c>
      <c r="W27" s="115">
        <f t="shared" si="9"/>
        <v>16.868938911502415</v>
      </c>
      <c r="X27" s="115">
        <f t="shared" si="9"/>
        <v>15.479999999999997</v>
      </c>
      <c r="Y27" s="115">
        <f t="shared" si="9"/>
        <v>12.238014544851634</v>
      </c>
    </row>
    <row r="28" spans="1:25" hidden="1" x14ac:dyDescent="0.4">
      <c r="A28" s="114">
        <v>0.93</v>
      </c>
      <c r="C28" s="117"/>
      <c r="D28" s="117"/>
      <c r="E28" s="115">
        <f>$E$91*15*(SQRT(2-E$90-$A28))</f>
        <v>30.411596472398482</v>
      </c>
      <c r="F28" s="115">
        <f t="shared" si="3"/>
        <v>10.600320749864128</v>
      </c>
      <c r="G28" s="115">
        <f t="shared" si="3"/>
        <v>12.121930539315924</v>
      </c>
      <c r="H28" s="115">
        <f t="shared" si="3"/>
        <v>11.386571037849805</v>
      </c>
      <c r="I28" s="115">
        <f t="shared" si="3"/>
        <v>9.297096320895033</v>
      </c>
      <c r="J28" s="115">
        <f t="shared" si="7"/>
        <v>14.988445549822705</v>
      </c>
      <c r="K28" s="115">
        <f t="shared" si="7"/>
        <v>13.953483436045641</v>
      </c>
      <c r="L28" s="115">
        <f t="shared" si="7"/>
        <v>15.956418771140351</v>
      </c>
      <c r="M28" s="115">
        <f t="shared" si="7"/>
        <v>14.988445549822705</v>
      </c>
      <c r="N28" s="115">
        <f t="shared" si="7"/>
        <v>12.238014544851627</v>
      </c>
      <c r="O28" s="116"/>
      <c r="P28" s="115">
        <f t="shared" si="8"/>
        <v>12.121930539315924</v>
      </c>
      <c r="Q28" s="115">
        <f t="shared" si="8"/>
        <v>11.000472717115379</v>
      </c>
      <c r="R28" s="115">
        <f t="shared" si="8"/>
        <v>13.472772543170173</v>
      </c>
      <c r="S28" s="115">
        <f t="shared" si="8"/>
        <v>12.473363620130691</v>
      </c>
      <c r="T28" s="115">
        <f t="shared" si="8"/>
        <v>10.184458748504998</v>
      </c>
      <c r="U28" s="115">
        <f t="shared" si="9"/>
        <v>15.956418771140351</v>
      </c>
      <c r="V28" s="115">
        <f t="shared" si="9"/>
        <v>14.480214086815142</v>
      </c>
      <c r="W28" s="115">
        <f t="shared" si="9"/>
        <v>17.734567939479106</v>
      </c>
      <c r="X28" s="115">
        <f t="shared" si="9"/>
        <v>16.419019459151627</v>
      </c>
      <c r="Y28" s="115">
        <f t="shared" si="9"/>
        <v>13.406073250583111</v>
      </c>
    </row>
    <row r="29" spans="1:25" hidden="1" x14ac:dyDescent="0.4">
      <c r="A29" s="114">
        <v>0.78</v>
      </c>
      <c r="B29" s="125"/>
      <c r="C29" s="119"/>
      <c r="D29" s="117"/>
      <c r="E29" s="115">
        <f>$E$91*15*(SQRT(2-E$90-$A29))</f>
        <v>32.473361390530542</v>
      </c>
      <c r="F29" s="115">
        <f t="shared" si="3"/>
        <v>15.557017709059794</v>
      </c>
      <c r="G29" s="115">
        <f t="shared" si="3"/>
        <v>16.631151493507598</v>
      </c>
      <c r="H29" s="115">
        <f t="shared" si="3"/>
        <v>16.103043190651885</v>
      </c>
      <c r="I29" s="115">
        <f t="shared" si="3"/>
        <v>14.7</v>
      </c>
      <c r="J29" s="115">
        <f t="shared" si="7"/>
        <v>21.196862975449932</v>
      </c>
      <c r="K29" s="115">
        <f t="shared" si="7"/>
        <v>20.478115147639933</v>
      </c>
      <c r="L29" s="115">
        <f t="shared" si="7"/>
        <v>21.892025945535519</v>
      </c>
      <c r="M29" s="115">
        <f t="shared" si="7"/>
        <v>21.196862975449932</v>
      </c>
      <c r="N29" s="115">
        <f t="shared" si="7"/>
        <v>19.350000000000001</v>
      </c>
      <c r="O29" s="116"/>
      <c r="P29" s="115">
        <f t="shared" si="8"/>
        <v>16.631151493507598</v>
      </c>
      <c r="Q29" s="115">
        <f t="shared" si="8"/>
        <v>15.832384532975437</v>
      </c>
      <c r="R29" s="115">
        <f t="shared" si="8"/>
        <v>17.64</v>
      </c>
      <c r="S29" s="115">
        <f t="shared" si="8"/>
        <v>16.8890141808218</v>
      </c>
      <c r="T29" s="115">
        <f t="shared" si="8"/>
        <v>15.276688122757498</v>
      </c>
      <c r="U29" s="115">
        <f t="shared" si="9"/>
        <v>21.892025945535519</v>
      </c>
      <c r="V29" s="115">
        <f t="shared" si="9"/>
        <v>20.840587803610525</v>
      </c>
      <c r="W29" s="115">
        <f t="shared" si="9"/>
        <v>23.220000000000006</v>
      </c>
      <c r="X29" s="115">
        <f t="shared" si="9"/>
        <v>22.231457442102169</v>
      </c>
      <c r="Y29" s="115">
        <f t="shared" si="9"/>
        <v>20.109109875874669</v>
      </c>
    </row>
    <row r="30" spans="1:25" hidden="1" x14ac:dyDescent="0.4">
      <c r="A30" s="114">
        <v>0.98</v>
      </c>
      <c r="B30" s="125"/>
      <c r="C30" s="118"/>
      <c r="D30" s="118"/>
      <c r="E30" s="115">
        <f>$E$91*15*(SQRT(2-E$90-$A30))</f>
        <v>29.692544518784509</v>
      </c>
      <c r="F30" s="115">
        <f t="shared" si="3"/>
        <v>8.315575746753801</v>
      </c>
      <c r="G30" s="115">
        <f t="shared" si="3"/>
        <v>10.184458748505003</v>
      </c>
      <c r="H30" s="115">
        <f t="shared" si="3"/>
        <v>9.2970963208950383</v>
      </c>
      <c r="I30" s="115">
        <f t="shared" si="3"/>
        <v>6.5740398538493841</v>
      </c>
      <c r="J30" s="115">
        <f t="shared" si="7"/>
        <v>12.238014544851634</v>
      </c>
      <c r="K30" s="115">
        <f t="shared" si="7"/>
        <v>10.946012972767761</v>
      </c>
      <c r="L30" s="115">
        <f t="shared" si="7"/>
        <v>13.406073250583118</v>
      </c>
      <c r="M30" s="115">
        <f t="shared" si="7"/>
        <v>12.238014544851634</v>
      </c>
      <c r="N30" s="115">
        <f t="shared" si="7"/>
        <v>8.6535830729241905</v>
      </c>
      <c r="O30" s="116"/>
      <c r="P30" s="115">
        <f t="shared" si="8"/>
        <v>10.184458748505003</v>
      </c>
      <c r="Q30" s="115">
        <f t="shared" si="8"/>
        <v>8.8199999999999932</v>
      </c>
      <c r="R30" s="115">
        <f t="shared" si="8"/>
        <v>11.760000000000005</v>
      </c>
      <c r="S30" s="115">
        <f t="shared" si="8"/>
        <v>10.600320749864125</v>
      </c>
      <c r="T30" s="115">
        <f t="shared" si="8"/>
        <v>7.7785088545298997</v>
      </c>
      <c r="U30" s="115">
        <f t="shared" si="9"/>
        <v>13.406073250583118</v>
      </c>
      <c r="V30" s="115">
        <f t="shared" si="9"/>
        <v>11.609999999999992</v>
      </c>
      <c r="W30" s="115">
        <f t="shared" si="9"/>
        <v>15.480000000000009</v>
      </c>
      <c r="X30" s="115">
        <f t="shared" si="9"/>
        <v>13.953483436045634</v>
      </c>
      <c r="Y30" s="115">
        <f t="shared" si="9"/>
        <v>10.239057573819972</v>
      </c>
    </row>
    <row r="31" spans="1:25" x14ac:dyDescent="0.4">
      <c r="A31" s="108"/>
      <c r="B31" s="117"/>
      <c r="C31" s="117"/>
      <c r="D31" s="117"/>
      <c r="E31" s="115"/>
      <c r="F31" s="115"/>
      <c r="G31" s="115"/>
      <c r="H31" s="115"/>
      <c r="I31" s="115"/>
      <c r="J31" s="115"/>
      <c r="K31" s="115"/>
      <c r="L31" s="115"/>
      <c r="M31" s="115"/>
      <c r="N31" s="115"/>
      <c r="O31" s="116"/>
      <c r="P31" s="115"/>
      <c r="Q31" s="115"/>
      <c r="R31" s="115"/>
      <c r="S31" s="115"/>
      <c r="T31" s="115"/>
      <c r="U31" s="115"/>
      <c r="V31" s="115"/>
      <c r="W31" s="115"/>
      <c r="X31" s="115"/>
      <c r="Y31" s="115"/>
    </row>
    <row r="32" spans="1:25" x14ac:dyDescent="0.4">
      <c r="A32" s="108"/>
      <c r="B32" s="108" t="s">
        <v>161</v>
      </c>
      <c r="E32" s="115"/>
      <c r="F32" s="115"/>
      <c r="G32" s="115"/>
      <c r="H32" s="115"/>
      <c r="I32" s="115"/>
      <c r="J32" s="115"/>
      <c r="K32" s="115"/>
      <c r="L32" s="115"/>
      <c r="M32" s="115"/>
      <c r="N32" s="115"/>
      <c r="O32" s="116"/>
      <c r="P32" s="115"/>
      <c r="Q32" s="115"/>
      <c r="R32" s="115"/>
      <c r="S32" s="115"/>
      <c r="T32" s="115"/>
      <c r="U32" s="115"/>
      <c r="V32" s="115"/>
      <c r="W32" s="115"/>
      <c r="X32" s="115"/>
      <c r="Y32" s="115"/>
    </row>
    <row r="33" spans="1:25" x14ac:dyDescent="0.4">
      <c r="A33" s="114">
        <v>0.97</v>
      </c>
      <c r="B33" s="108" t="s">
        <v>114</v>
      </c>
      <c r="C33" s="152" t="s">
        <v>55</v>
      </c>
      <c r="D33" s="107"/>
      <c r="E33" s="115">
        <f>$E$91*15*(SQRT(2-E$93-$A33))</f>
        <v>9.7508768836448798</v>
      </c>
      <c r="F33" s="115">
        <f>$E$91*15*(SQRT(2-F$93-$A33))</f>
        <v>8.8200000000000038</v>
      </c>
      <c r="G33" s="115">
        <f>$E$91*15*(SQRT(2-G$93-$A33))</f>
        <v>10.600320749864132</v>
      </c>
      <c r="H33" s="115">
        <f>$E$91*15*(SQRT(2-H$93-$A33))</f>
        <v>9.7508768836448798</v>
      </c>
      <c r="I33" s="115">
        <f>$E$91*15*(SQRT(2-I$93-$A33))</f>
        <v>7.2014998437825462</v>
      </c>
      <c r="J33" s="115">
        <f t="shared" ref="J33:N42" si="10">$J$91*15*(SQRT(2-J$93-$A33))</f>
        <v>12.835337938675405</v>
      </c>
      <c r="K33" s="115">
        <f t="shared" si="10"/>
        <v>11.610000000000007</v>
      </c>
      <c r="L33" s="115">
        <f t="shared" si="10"/>
        <v>13.953483436045644</v>
      </c>
      <c r="M33" s="115">
        <f t="shared" si="10"/>
        <v>12.835337938675405</v>
      </c>
      <c r="N33" s="115">
        <f t="shared" si="10"/>
        <v>9.4795253045709043</v>
      </c>
      <c r="O33" s="116"/>
      <c r="P33" s="115">
        <f t="shared" ref="P33:T42" si="11">$E$91*15*(SQRT(2-P$93-$A33))</f>
        <v>10.600320749864132</v>
      </c>
      <c r="Q33" s="115">
        <f t="shared" si="11"/>
        <v>9.2970963208950277</v>
      </c>
      <c r="R33" s="115">
        <f t="shared" si="11"/>
        <v>12.121930539315926</v>
      </c>
      <c r="S33" s="115">
        <f t="shared" si="11"/>
        <v>11.000472717115382</v>
      </c>
      <c r="T33" s="115">
        <f t="shared" si="11"/>
        <v>8.315575746753801</v>
      </c>
      <c r="U33" s="115">
        <f t="shared" ref="U33:Y42" si="12">$J$91*15*(SQRT(2-U$93-$A33))</f>
        <v>13.953483436045644</v>
      </c>
      <c r="V33" s="115">
        <f t="shared" si="12"/>
        <v>12.238014544851621</v>
      </c>
      <c r="W33" s="115">
        <f t="shared" si="12"/>
        <v>15.956418771140354</v>
      </c>
      <c r="X33" s="115">
        <f t="shared" si="12"/>
        <v>14.480214086815149</v>
      </c>
      <c r="Y33" s="115">
        <f t="shared" si="12"/>
        <v>10.946012972767761</v>
      </c>
    </row>
    <row r="34" spans="1:25" x14ac:dyDescent="0.4">
      <c r="A34" s="114">
        <v>0.88</v>
      </c>
      <c r="B34" s="125" t="s">
        <v>115</v>
      </c>
      <c r="C34" s="152" t="s">
        <v>143</v>
      </c>
      <c r="D34" s="117"/>
      <c r="E34" s="115">
        <f t="shared" ref="E34:E59" si="13">$E$91*15*(SQRT(2-E$93-$A34))</f>
        <v>13.148079707698766</v>
      </c>
      <c r="F34" s="115">
        <f t="shared" ref="F34:I59" si="14">$E$91*15*(SQRT(2-F$93-$A34))</f>
        <v>12.4733636201307</v>
      </c>
      <c r="G34" s="115">
        <f t="shared" si="14"/>
        <v>13.789822333880885</v>
      </c>
      <c r="H34" s="115">
        <f t="shared" si="14"/>
        <v>13.148079707698766</v>
      </c>
      <c r="I34" s="115">
        <f t="shared" si="14"/>
        <v>11.386571037849805</v>
      </c>
      <c r="J34" s="115">
        <f t="shared" si="10"/>
        <v>17.307166145848377</v>
      </c>
      <c r="K34" s="115">
        <f t="shared" si="10"/>
        <v>16.419019459151638</v>
      </c>
      <c r="L34" s="115">
        <f t="shared" si="10"/>
        <v>18.151908990516677</v>
      </c>
      <c r="M34" s="115">
        <f t="shared" si="10"/>
        <v>17.307166145848377</v>
      </c>
      <c r="N34" s="115">
        <f t="shared" si="10"/>
        <v>14.988445549822705</v>
      </c>
      <c r="O34" s="116"/>
      <c r="P34" s="115">
        <f t="shared" si="11"/>
        <v>13.789822333880885</v>
      </c>
      <c r="Q34" s="115">
        <f t="shared" si="11"/>
        <v>12.815162894009575</v>
      </c>
      <c r="R34" s="115">
        <f t="shared" si="11"/>
        <v>14.99111736996279</v>
      </c>
      <c r="S34" s="115">
        <f t="shared" si="11"/>
        <v>14.099744678539389</v>
      </c>
      <c r="T34" s="115">
        <f t="shared" si="11"/>
        <v>12.121930539315924</v>
      </c>
      <c r="U34" s="115">
        <f t="shared" si="12"/>
        <v>18.151908990516677</v>
      </c>
      <c r="V34" s="115">
        <f t="shared" si="12"/>
        <v>16.868938911502401</v>
      </c>
      <c r="W34" s="115">
        <f t="shared" si="12"/>
        <v>19.733205517604084</v>
      </c>
      <c r="X34" s="115">
        <f t="shared" si="12"/>
        <v>18.55986799522022</v>
      </c>
      <c r="Y34" s="115">
        <f t="shared" si="12"/>
        <v>15.956418771140351</v>
      </c>
    </row>
    <row r="35" spans="1:25" x14ac:dyDescent="0.4">
      <c r="A35" s="114">
        <v>0.96</v>
      </c>
      <c r="B35" s="125" t="s">
        <v>116</v>
      </c>
      <c r="C35" s="152" t="s">
        <v>144</v>
      </c>
      <c r="D35" s="117"/>
      <c r="E35" s="115">
        <f t="shared" si="13"/>
        <v>10.184458748505003</v>
      </c>
      <c r="F35" s="115">
        <f t="shared" si="14"/>
        <v>9.2970963208950383</v>
      </c>
      <c r="G35" s="115">
        <f t="shared" si="14"/>
        <v>11.000472717115391</v>
      </c>
      <c r="H35" s="115">
        <f t="shared" si="14"/>
        <v>10.184458748505003</v>
      </c>
      <c r="I35" s="115">
        <f t="shared" si="14"/>
        <v>7.7785088545298997</v>
      </c>
      <c r="J35" s="115">
        <f t="shared" si="10"/>
        <v>13.406073250583118</v>
      </c>
      <c r="K35" s="115">
        <f t="shared" si="10"/>
        <v>12.238014544851634</v>
      </c>
      <c r="L35" s="115">
        <f t="shared" si="10"/>
        <v>14.48021408681516</v>
      </c>
      <c r="M35" s="115">
        <f t="shared" si="10"/>
        <v>13.406073250583118</v>
      </c>
      <c r="N35" s="115">
        <f t="shared" si="10"/>
        <v>10.239057573819972</v>
      </c>
      <c r="O35" s="116"/>
      <c r="P35" s="115">
        <f t="shared" si="11"/>
        <v>11.000472717115391</v>
      </c>
      <c r="Q35" s="115">
        <f t="shared" si="11"/>
        <v>9.7508768836448692</v>
      </c>
      <c r="R35" s="115">
        <f t="shared" si="11"/>
        <v>12.473363620130703</v>
      </c>
      <c r="S35" s="115">
        <f t="shared" si="11"/>
        <v>11.386571037849802</v>
      </c>
      <c r="T35" s="115">
        <f t="shared" si="11"/>
        <v>8.8200000000000038</v>
      </c>
      <c r="U35" s="115">
        <f t="shared" si="12"/>
        <v>14.48021408681516</v>
      </c>
      <c r="V35" s="115">
        <f t="shared" si="12"/>
        <v>12.835337938675391</v>
      </c>
      <c r="W35" s="115">
        <f t="shared" si="12"/>
        <v>16.419019459151642</v>
      </c>
      <c r="X35" s="115">
        <f t="shared" si="12"/>
        <v>14.9884455498227</v>
      </c>
      <c r="Y35" s="115">
        <f t="shared" si="12"/>
        <v>11.610000000000007</v>
      </c>
    </row>
    <row r="36" spans="1:25" x14ac:dyDescent="0.4">
      <c r="A36" s="114">
        <v>0.9</v>
      </c>
      <c r="B36" s="125" t="s">
        <v>117</v>
      </c>
      <c r="C36" s="152" t="s">
        <v>145</v>
      </c>
      <c r="D36" s="117"/>
      <c r="E36" s="115">
        <f t="shared" si="13"/>
        <v>12.4733636201307</v>
      </c>
      <c r="F36" s="115">
        <f t="shared" si="14"/>
        <v>11.76</v>
      </c>
      <c r="G36" s="115">
        <f t="shared" si="14"/>
        <v>13.148079707698766</v>
      </c>
      <c r="H36" s="115">
        <f t="shared" si="14"/>
        <v>12.4733636201307</v>
      </c>
      <c r="I36" s="115">
        <f t="shared" si="14"/>
        <v>10.600320749864128</v>
      </c>
      <c r="J36" s="115">
        <f t="shared" si="10"/>
        <v>16.419019459151638</v>
      </c>
      <c r="K36" s="115">
        <f t="shared" si="10"/>
        <v>15.480000000000002</v>
      </c>
      <c r="L36" s="115">
        <f t="shared" si="10"/>
        <v>17.307166145848377</v>
      </c>
      <c r="M36" s="115">
        <f t="shared" si="10"/>
        <v>16.419019459151638</v>
      </c>
      <c r="N36" s="115">
        <f t="shared" si="10"/>
        <v>13.953483436045641</v>
      </c>
      <c r="O36" s="116"/>
      <c r="P36" s="115">
        <f t="shared" si="11"/>
        <v>13.148079707698766</v>
      </c>
      <c r="Q36" s="115">
        <f t="shared" si="11"/>
        <v>12.121930539315915</v>
      </c>
      <c r="R36" s="115">
        <f t="shared" si="11"/>
        <v>14.402999687565089</v>
      </c>
      <c r="S36" s="115">
        <f t="shared" si="11"/>
        <v>13.472772543170164</v>
      </c>
      <c r="T36" s="115">
        <f t="shared" si="11"/>
        <v>11.386571037849805</v>
      </c>
      <c r="U36" s="115">
        <f t="shared" si="12"/>
        <v>17.307166145848377</v>
      </c>
      <c r="V36" s="115">
        <f t="shared" si="12"/>
        <v>15.95641877114034</v>
      </c>
      <c r="W36" s="115">
        <f t="shared" si="12"/>
        <v>18.959050609141805</v>
      </c>
      <c r="X36" s="115">
        <f t="shared" si="12"/>
        <v>17.734567939479096</v>
      </c>
      <c r="Y36" s="115">
        <f t="shared" si="12"/>
        <v>14.988445549822705</v>
      </c>
    </row>
    <row r="37" spans="1:25" x14ac:dyDescent="0.4">
      <c r="A37" s="114">
        <v>0.91</v>
      </c>
      <c r="B37" s="125" t="s">
        <v>118</v>
      </c>
      <c r="C37" s="152" t="s">
        <v>66</v>
      </c>
      <c r="D37" s="117"/>
      <c r="E37" s="115">
        <f t="shared" si="13"/>
        <v>12.121930539315924</v>
      </c>
      <c r="F37" s="115">
        <f t="shared" si="14"/>
        <v>11.386571037849805</v>
      </c>
      <c r="G37" s="115">
        <f t="shared" si="14"/>
        <v>12.815162894009582</v>
      </c>
      <c r="H37" s="115">
        <f t="shared" si="14"/>
        <v>12.121930539315924</v>
      </c>
      <c r="I37" s="115">
        <f t="shared" si="14"/>
        <v>10.184458748504998</v>
      </c>
      <c r="J37" s="115">
        <f t="shared" si="10"/>
        <v>15.956418771140351</v>
      </c>
      <c r="K37" s="115">
        <f t="shared" si="10"/>
        <v>14.988445549822705</v>
      </c>
      <c r="L37" s="115">
        <f t="shared" si="10"/>
        <v>16.868938911502411</v>
      </c>
      <c r="M37" s="115">
        <f t="shared" si="10"/>
        <v>15.956418771140351</v>
      </c>
      <c r="N37" s="115">
        <f t="shared" si="10"/>
        <v>13.406073250583111</v>
      </c>
      <c r="O37" s="116"/>
      <c r="P37" s="115">
        <f t="shared" si="11"/>
        <v>12.815162894009582</v>
      </c>
      <c r="Q37" s="115">
        <f t="shared" si="11"/>
        <v>11.759999999999993</v>
      </c>
      <c r="R37" s="115">
        <f t="shared" si="11"/>
        <v>14.099744678539398</v>
      </c>
      <c r="S37" s="115">
        <f t="shared" si="11"/>
        <v>13.148079707698757</v>
      </c>
      <c r="T37" s="115">
        <f t="shared" si="11"/>
        <v>11.000472717115388</v>
      </c>
      <c r="U37" s="115">
        <f t="shared" si="12"/>
        <v>16.868938911502411</v>
      </c>
      <c r="V37" s="115">
        <f t="shared" si="12"/>
        <v>15.479999999999992</v>
      </c>
      <c r="W37" s="115">
        <f t="shared" si="12"/>
        <v>18.55986799522023</v>
      </c>
      <c r="X37" s="115">
        <f t="shared" si="12"/>
        <v>17.307166145848367</v>
      </c>
      <c r="Y37" s="115">
        <f t="shared" si="12"/>
        <v>14.480214086815156</v>
      </c>
    </row>
    <row r="38" spans="1:25" x14ac:dyDescent="0.4">
      <c r="A38" s="114">
        <v>0.93</v>
      </c>
      <c r="B38" s="125" t="s">
        <v>14</v>
      </c>
      <c r="C38" s="152" t="s">
        <v>52</v>
      </c>
      <c r="D38" s="117"/>
      <c r="E38" s="115">
        <f t="shared" si="13"/>
        <v>11.386571037849805</v>
      </c>
      <c r="F38" s="115">
        <f t="shared" si="14"/>
        <v>10.600320749864128</v>
      </c>
      <c r="G38" s="115">
        <f t="shared" si="14"/>
        <v>12.121930539315924</v>
      </c>
      <c r="H38" s="115">
        <f t="shared" si="14"/>
        <v>11.386571037849805</v>
      </c>
      <c r="I38" s="115">
        <f t="shared" si="14"/>
        <v>9.297096320895033</v>
      </c>
      <c r="J38" s="115">
        <f t="shared" si="10"/>
        <v>14.988445549822705</v>
      </c>
      <c r="K38" s="115">
        <f t="shared" si="10"/>
        <v>13.953483436045641</v>
      </c>
      <c r="L38" s="115">
        <f t="shared" si="10"/>
        <v>15.956418771140351</v>
      </c>
      <c r="M38" s="115">
        <f t="shared" si="10"/>
        <v>14.988445549822705</v>
      </c>
      <c r="N38" s="115">
        <f t="shared" si="10"/>
        <v>12.238014544851627</v>
      </c>
      <c r="O38" s="116"/>
      <c r="P38" s="115">
        <f t="shared" si="11"/>
        <v>12.121930539315924</v>
      </c>
      <c r="Q38" s="115">
        <f t="shared" si="11"/>
        <v>11.000472717115379</v>
      </c>
      <c r="R38" s="115">
        <f t="shared" si="11"/>
        <v>13.472772543170173</v>
      </c>
      <c r="S38" s="115">
        <f t="shared" si="11"/>
        <v>12.473363620130691</v>
      </c>
      <c r="T38" s="115">
        <f t="shared" si="11"/>
        <v>10.184458748504998</v>
      </c>
      <c r="U38" s="115">
        <f t="shared" si="12"/>
        <v>15.956418771140351</v>
      </c>
      <c r="V38" s="115">
        <f t="shared" si="12"/>
        <v>14.480214086815142</v>
      </c>
      <c r="W38" s="115">
        <f t="shared" si="12"/>
        <v>17.734567939479106</v>
      </c>
      <c r="X38" s="115">
        <f t="shared" si="12"/>
        <v>16.419019459151627</v>
      </c>
      <c r="Y38" s="115">
        <f t="shared" si="12"/>
        <v>13.406073250583111</v>
      </c>
    </row>
    <row r="39" spans="1:25" x14ac:dyDescent="0.4">
      <c r="A39" s="114">
        <v>0.95</v>
      </c>
      <c r="B39" s="108" t="s">
        <v>119</v>
      </c>
      <c r="C39" s="152" t="s">
        <v>147</v>
      </c>
      <c r="D39" s="107"/>
      <c r="E39" s="115">
        <f t="shared" si="13"/>
        <v>10.600320749864132</v>
      </c>
      <c r="F39" s="115">
        <f t="shared" si="14"/>
        <v>9.7508768836448798</v>
      </c>
      <c r="G39" s="115">
        <f t="shared" si="14"/>
        <v>11.38657103784981</v>
      </c>
      <c r="H39" s="115">
        <f t="shared" si="14"/>
        <v>10.600320749864132</v>
      </c>
      <c r="I39" s="115">
        <f t="shared" si="14"/>
        <v>8.315575746753801</v>
      </c>
      <c r="J39" s="115">
        <f t="shared" si="10"/>
        <v>13.953483436045644</v>
      </c>
      <c r="K39" s="115">
        <f t="shared" si="10"/>
        <v>12.835337938675405</v>
      </c>
      <c r="L39" s="115">
        <f t="shared" si="10"/>
        <v>14.988445549822712</v>
      </c>
      <c r="M39" s="115">
        <f t="shared" si="10"/>
        <v>13.953483436045644</v>
      </c>
      <c r="N39" s="115">
        <f t="shared" si="10"/>
        <v>10.946012972767761</v>
      </c>
      <c r="O39" s="116"/>
      <c r="P39" s="115">
        <f t="shared" si="11"/>
        <v>11.38657103784981</v>
      </c>
      <c r="Q39" s="115">
        <f t="shared" si="11"/>
        <v>10.184458748504992</v>
      </c>
      <c r="R39" s="115">
        <f t="shared" si="11"/>
        <v>12.815162894009585</v>
      </c>
      <c r="S39" s="115">
        <f t="shared" si="11"/>
        <v>11.759999999999996</v>
      </c>
      <c r="T39" s="115">
        <f t="shared" si="11"/>
        <v>9.2970963208950383</v>
      </c>
      <c r="U39" s="115">
        <f t="shared" si="12"/>
        <v>14.988445549822712</v>
      </c>
      <c r="V39" s="115">
        <f t="shared" si="12"/>
        <v>13.406073250583106</v>
      </c>
      <c r="W39" s="115">
        <f t="shared" si="12"/>
        <v>16.868938911502415</v>
      </c>
      <c r="X39" s="115">
        <f t="shared" si="12"/>
        <v>15.479999999999997</v>
      </c>
      <c r="Y39" s="115">
        <f t="shared" si="12"/>
        <v>12.238014544851634</v>
      </c>
    </row>
    <row r="40" spans="1:25" x14ac:dyDescent="0.4">
      <c r="A40" s="114">
        <v>0.87</v>
      </c>
      <c r="B40" s="125" t="s">
        <v>120</v>
      </c>
      <c r="C40" s="152" t="s">
        <v>54</v>
      </c>
      <c r="D40" s="117"/>
      <c r="E40" s="115">
        <f t="shared" si="13"/>
        <v>13.472772543170173</v>
      </c>
      <c r="F40" s="115">
        <f t="shared" si="14"/>
        <v>12.815162894009582</v>
      </c>
      <c r="G40" s="115">
        <f t="shared" si="14"/>
        <v>14.099744678539398</v>
      </c>
      <c r="H40" s="115">
        <f t="shared" si="14"/>
        <v>13.472772543170173</v>
      </c>
      <c r="I40" s="115">
        <f t="shared" si="14"/>
        <v>11.76</v>
      </c>
      <c r="J40" s="115">
        <f t="shared" si="10"/>
        <v>17.734567939479106</v>
      </c>
      <c r="K40" s="115">
        <f t="shared" si="10"/>
        <v>16.868938911502411</v>
      </c>
      <c r="L40" s="115">
        <f t="shared" si="10"/>
        <v>18.55986799522023</v>
      </c>
      <c r="M40" s="115">
        <f t="shared" si="10"/>
        <v>17.734567939479106</v>
      </c>
      <c r="N40" s="115">
        <f t="shared" si="10"/>
        <v>15.480000000000002</v>
      </c>
      <c r="O40" s="116"/>
      <c r="P40" s="115">
        <f t="shared" si="11"/>
        <v>14.099744678539398</v>
      </c>
      <c r="Q40" s="115">
        <f t="shared" si="11"/>
        <v>13.148079707698757</v>
      </c>
      <c r="R40" s="115">
        <f t="shared" si="11"/>
        <v>15.276688122757502</v>
      </c>
      <c r="S40" s="115">
        <f t="shared" si="11"/>
        <v>14.402999687565083</v>
      </c>
      <c r="T40" s="115">
        <f t="shared" si="11"/>
        <v>12.4733636201307</v>
      </c>
      <c r="U40" s="115">
        <f t="shared" si="12"/>
        <v>18.55986799522023</v>
      </c>
      <c r="V40" s="115">
        <f t="shared" si="12"/>
        <v>17.307166145848367</v>
      </c>
      <c r="W40" s="115">
        <f t="shared" si="12"/>
        <v>20.109109875874672</v>
      </c>
      <c r="X40" s="115">
        <f t="shared" si="12"/>
        <v>18.959050609141794</v>
      </c>
      <c r="Y40" s="115">
        <f t="shared" si="12"/>
        <v>16.419019459151638</v>
      </c>
    </row>
    <row r="41" spans="1:25" x14ac:dyDescent="0.4">
      <c r="A41" s="114">
        <v>0.81</v>
      </c>
      <c r="B41" s="125" t="s">
        <v>122</v>
      </c>
      <c r="C41" s="152" t="s">
        <v>146</v>
      </c>
      <c r="D41" s="117"/>
      <c r="E41" s="115">
        <f t="shared" si="13"/>
        <v>15.276688122757498</v>
      </c>
      <c r="F41" s="115">
        <f t="shared" si="14"/>
        <v>14.7</v>
      </c>
      <c r="G41" s="115">
        <f t="shared" si="14"/>
        <v>15.832384532975443</v>
      </c>
      <c r="H41" s="115">
        <f t="shared" si="14"/>
        <v>15.276688122757498</v>
      </c>
      <c r="I41" s="115">
        <f t="shared" si="14"/>
        <v>13.789822333880881</v>
      </c>
      <c r="J41" s="115">
        <f t="shared" si="10"/>
        <v>20.109109875874669</v>
      </c>
      <c r="K41" s="115">
        <f t="shared" si="10"/>
        <v>19.350000000000001</v>
      </c>
      <c r="L41" s="115">
        <f t="shared" si="10"/>
        <v>20.840587803610536</v>
      </c>
      <c r="M41" s="115">
        <f t="shared" si="10"/>
        <v>20.109109875874669</v>
      </c>
      <c r="N41" s="115">
        <f t="shared" si="10"/>
        <v>18.151908990516674</v>
      </c>
      <c r="O41" s="116"/>
      <c r="P41" s="115">
        <f t="shared" si="11"/>
        <v>15.832384532975443</v>
      </c>
      <c r="Q41" s="115">
        <f t="shared" si="11"/>
        <v>14.991117369962781</v>
      </c>
      <c r="R41" s="115">
        <f t="shared" si="11"/>
        <v>16.889014180821807</v>
      </c>
      <c r="S41" s="115">
        <f t="shared" si="11"/>
        <v>16.103043190651878</v>
      </c>
      <c r="T41" s="115">
        <f t="shared" si="11"/>
        <v>14.402999687565085</v>
      </c>
      <c r="U41" s="115">
        <f t="shared" si="12"/>
        <v>20.840587803610536</v>
      </c>
      <c r="V41" s="115">
        <f t="shared" si="12"/>
        <v>19.73320551760407</v>
      </c>
      <c r="W41" s="115">
        <f t="shared" si="12"/>
        <v>22.231457442102176</v>
      </c>
      <c r="X41" s="115">
        <f t="shared" si="12"/>
        <v>21.196862975449925</v>
      </c>
      <c r="Y41" s="115">
        <f t="shared" si="12"/>
        <v>18.959050609141798</v>
      </c>
    </row>
    <row r="42" spans="1:25" x14ac:dyDescent="0.4">
      <c r="A42" s="114">
        <v>0.79</v>
      </c>
      <c r="B42" s="125" t="s">
        <v>121</v>
      </c>
      <c r="C42" s="152" t="s">
        <v>54</v>
      </c>
      <c r="D42" s="117"/>
      <c r="E42" s="115">
        <f t="shared" si="13"/>
        <v>15.832384532975443</v>
      </c>
      <c r="F42" s="115">
        <f t="shared" si="14"/>
        <v>15.276688122757498</v>
      </c>
      <c r="G42" s="115">
        <f t="shared" si="14"/>
        <v>16.369227226720266</v>
      </c>
      <c r="H42" s="115">
        <f t="shared" si="14"/>
        <v>15.832384532975443</v>
      </c>
      <c r="I42" s="115">
        <f t="shared" si="14"/>
        <v>14.402999687565085</v>
      </c>
      <c r="J42" s="115">
        <f t="shared" si="10"/>
        <v>20.840587803610536</v>
      </c>
      <c r="K42" s="115">
        <f t="shared" si="10"/>
        <v>20.109109875874669</v>
      </c>
      <c r="L42" s="115">
        <f t="shared" si="10"/>
        <v>21.547248084152187</v>
      </c>
      <c r="M42" s="115">
        <f t="shared" si="10"/>
        <v>20.840587803610536</v>
      </c>
      <c r="N42" s="115">
        <f t="shared" si="10"/>
        <v>18.959050609141798</v>
      </c>
      <c r="O42" s="116"/>
      <c r="P42" s="115">
        <f t="shared" si="11"/>
        <v>16.369227226720266</v>
      </c>
      <c r="Q42" s="115">
        <f t="shared" si="11"/>
        <v>15.557017709059787</v>
      </c>
      <c r="R42" s="115">
        <f t="shared" si="11"/>
        <v>17.393274562312872</v>
      </c>
      <c r="S42" s="115">
        <f t="shared" si="11"/>
        <v>16.631151493507595</v>
      </c>
      <c r="T42" s="115">
        <f t="shared" si="11"/>
        <v>14.991117369962788</v>
      </c>
      <c r="U42" s="115">
        <f t="shared" si="12"/>
        <v>21.547248084152187</v>
      </c>
      <c r="V42" s="115">
        <f t="shared" si="12"/>
        <v>20.478115147639926</v>
      </c>
      <c r="W42" s="115">
        <f t="shared" si="12"/>
        <v>22.895228760595518</v>
      </c>
      <c r="X42" s="115">
        <f t="shared" si="12"/>
        <v>21.892025945535508</v>
      </c>
      <c r="Y42" s="115">
        <f t="shared" si="12"/>
        <v>19.73320551760408</v>
      </c>
    </row>
    <row r="43" spans="1:25" x14ac:dyDescent="0.4">
      <c r="A43" s="114">
        <v>0.82</v>
      </c>
      <c r="B43" s="125" t="s">
        <v>123</v>
      </c>
      <c r="C43" s="152" t="s">
        <v>148</v>
      </c>
      <c r="D43" s="117"/>
      <c r="E43" s="115">
        <f t="shared" si="13"/>
        <v>14.99111736996279</v>
      </c>
      <c r="F43" s="115">
        <f t="shared" si="14"/>
        <v>14.402999687565089</v>
      </c>
      <c r="G43" s="115">
        <f t="shared" si="14"/>
        <v>15.557017709059796</v>
      </c>
      <c r="H43" s="115">
        <f t="shared" si="14"/>
        <v>14.99111736996279</v>
      </c>
      <c r="I43" s="115">
        <f t="shared" si="14"/>
        <v>13.472772543170173</v>
      </c>
      <c r="J43" s="115">
        <f t="shared" ref="J43:N52" si="15">$J$91*15*(SQRT(2-J$93-$A43))</f>
        <v>19.733205517604084</v>
      </c>
      <c r="K43" s="115">
        <f t="shared" si="15"/>
        <v>18.959050609141805</v>
      </c>
      <c r="L43" s="115">
        <f t="shared" si="15"/>
        <v>20.47811514763994</v>
      </c>
      <c r="M43" s="115">
        <f t="shared" si="15"/>
        <v>19.733205517604084</v>
      </c>
      <c r="N43" s="115">
        <f t="shared" si="15"/>
        <v>17.734567939479106</v>
      </c>
      <c r="O43" s="116"/>
      <c r="P43" s="115">
        <f t="shared" ref="P43:T52" si="16">$E$91*15*(SQRT(2-P$93-$A43))</f>
        <v>15.557017709059796</v>
      </c>
      <c r="Q43" s="115">
        <f t="shared" si="16"/>
        <v>14.699999999999996</v>
      </c>
      <c r="R43" s="115">
        <f t="shared" si="16"/>
        <v>16.631151493507598</v>
      </c>
      <c r="S43" s="115">
        <f t="shared" si="16"/>
        <v>15.832384532975441</v>
      </c>
      <c r="T43" s="115">
        <f t="shared" si="16"/>
        <v>14.099744678539398</v>
      </c>
      <c r="U43" s="115">
        <f t="shared" ref="U43:Y52" si="17">$J$91*15*(SQRT(2-U$93-$A43))</f>
        <v>20.47811514763994</v>
      </c>
      <c r="V43" s="115">
        <f t="shared" si="17"/>
        <v>19.349999999999998</v>
      </c>
      <c r="W43" s="115">
        <f t="shared" si="17"/>
        <v>21.892025945535519</v>
      </c>
      <c r="X43" s="115">
        <f t="shared" si="17"/>
        <v>20.840587803610532</v>
      </c>
      <c r="Y43" s="115">
        <f t="shared" si="17"/>
        <v>18.55986799522023</v>
      </c>
    </row>
    <row r="44" spans="1:25" x14ac:dyDescent="0.4">
      <c r="A44" s="114">
        <v>0.64</v>
      </c>
      <c r="B44" s="125" t="s">
        <v>124</v>
      </c>
      <c r="C44" s="152" t="s">
        <v>149</v>
      </c>
      <c r="D44" s="117"/>
      <c r="E44" s="115">
        <f t="shared" si="13"/>
        <v>19.501753767289753</v>
      </c>
      <c r="F44" s="115">
        <f t="shared" si="14"/>
        <v>19.05337765331911</v>
      </c>
      <c r="G44" s="115">
        <f t="shared" si="14"/>
        <v>19.940050150388291</v>
      </c>
      <c r="H44" s="115">
        <f t="shared" si="14"/>
        <v>19.501753767289753</v>
      </c>
      <c r="I44" s="115">
        <f t="shared" si="14"/>
        <v>18.360294115291289</v>
      </c>
      <c r="J44" s="115">
        <f t="shared" si="15"/>
        <v>25.670675877350799</v>
      </c>
      <c r="K44" s="115">
        <f t="shared" si="15"/>
        <v>25.080466502838423</v>
      </c>
      <c r="L44" s="115">
        <f t="shared" si="15"/>
        <v>26.247617034694795</v>
      </c>
      <c r="M44" s="115">
        <f t="shared" si="15"/>
        <v>25.670675877350799</v>
      </c>
      <c r="N44" s="115">
        <f t="shared" si="15"/>
        <v>24.168142253801804</v>
      </c>
      <c r="O44" s="116"/>
      <c r="P44" s="115">
        <f t="shared" si="16"/>
        <v>19.940050150388291</v>
      </c>
      <c r="Q44" s="115">
        <f t="shared" si="16"/>
        <v>19.278869261447877</v>
      </c>
      <c r="R44" s="115">
        <f t="shared" si="16"/>
        <v>20.788939366884499</v>
      </c>
      <c r="S44" s="115">
        <f t="shared" si="16"/>
        <v>20.155624525179068</v>
      </c>
      <c r="T44" s="115">
        <f t="shared" si="16"/>
        <v>18.825185258052574</v>
      </c>
      <c r="U44" s="115">
        <f t="shared" si="17"/>
        <v>26.247617034694795</v>
      </c>
      <c r="V44" s="115">
        <f t="shared" si="17"/>
        <v>25.377287089048739</v>
      </c>
      <c r="W44" s="115">
        <f t="shared" si="17"/>
        <v>27.365032431919392</v>
      </c>
      <c r="X44" s="115">
        <f t="shared" si="17"/>
        <v>26.53138330355204</v>
      </c>
      <c r="Y44" s="115">
        <f t="shared" si="17"/>
        <v>24.780090798865128</v>
      </c>
    </row>
    <row r="45" spans="1:25" x14ac:dyDescent="0.4">
      <c r="A45" s="114">
        <v>0.78</v>
      </c>
      <c r="B45" s="125" t="s">
        <v>125</v>
      </c>
      <c r="C45" s="152" t="s">
        <v>150</v>
      </c>
      <c r="D45" s="117"/>
      <c r="E45" s="115">
        <f t="shared" si="13"/>
        <v>16.103043190651885</v>
      </c>
      <c r="F45" s="115">
        <f t="shared" si="14"/>
        <v>15.557017709059794</v>
      </c>
      <c r="G45" s="115">
        <f t="shared" si="14"/>
        <v>16.631151493507598</v>
      </c>
      <c r="H45" s="115">
        <f t="shared" si="14"/>
        <v>16.103043190651885</v>
      </c>
      <c r="I45" s="115">
        <f t="shared" si="14"/>
        <v>14.7</v>
      </c>
      <c r="J45" s="115">
        <f t="shared" si="15"/>
        <v>21.196862975449932</v>
      </c>
      <c r="K45" s="115">
        <f t="shared" si="15"/>
        <v>20.478115147639933</v>
      </c>
      <c r="L45" s="115">
        <f t="shared" si="15"/>
        <v>21.892025945535519</v>
      </c>
      <c r="M45" s="115">
        <f t="shared" si="15"/>
        <v>21.196862975449932</v>
      </c>
      <c r="N45" s="115">
        <f t="shared" si="15"/>
        <v>19.350000000000001</v>
      </c>
      <c r="O45" s="116"/>
      <c r="P45" s="115">
        <f t="shared" si="16"/>
        <v>16.631151493507598</v>
      </c>
      <c r="Q45" s="115">
        <f t="shared" si="16"/>
        <v>15.832384532975437</v>
      </c>
      <c r="R45" s="115">
        <f t="shared" si="16"/>
        <v>17.64</v>
      </c>
      <c r="S45" s="115">
        <f t="shared" si="16"/>
        <v>16.8890141808218</v>
      </c>
      <c r="T45" s="115">
        <f t="shared" si="16"/>
        <v>15.276688122757498</v>
      </c>
      <c r="U45" s="115">
        <f t="shared" si="17"/>
        <v>21.892025945535519</v>
      </c>
      <c r="V45" s="115">
        <f t="shared" si="17"/>
        <v>20.840587803610525</v>
      </c>
      <c r="W45" s="115">
        <f t="shared" si="17"/>
        <v>23.220000000000006</v>
      </c>
      <c r="X45" s="115">
        <f t="shared" si="17"/>
        <v>22.231457442102169</v>
      </c>
      <c r="Y45" s="115">
        <f t="shared" si="17"/>
        <v>20.109109875874669</v>
      </c>
    </row>
    <row r="46" spans="1:25" x14ac:dyDescent="0.4">
      <c r="A46" s="114">
        <v>0.92</v>
      </c>
      <c r="B46" s="108" t="s">
        <v>126</v>
      </c>
      <c r="C46" s="152" t="s">
        <v>151</v>
      </c>
      <c r="D46" s="107"/>
      <c r="E46" s="115">
        <f t="shared" si="13"/>
        <v>11.76</v>
      </c>
      <c r="F46" s="115">
        <f t="shared" si="14"/>
        <v>11.000472717115388</v>
      </c>
      <c r="G46" s="115">
        <f t="shared" si="14"/>
        <v>12.4733636201307</v>
      </c>
      <c r="H46" s="115">
        <f t="shared" si="14"/>
        <v>11.76</v>
      </c>
      <c r="I46" s="115">
        <f t="shared" si="14"/>
        <v>9.7508768836448745</v>
      </c>
      <c r="J46" s="115">
        <f t="shared" si="15"/>
        <v>15.480000000000002</v>
      </c>
      <c r="K46" s="115">
        <f t="shared" si="15"/>
        <v>14.480214086815156</v>
      </c>
      <c r="L46" s="115">
        <f t="shared" si="15"/>
        <v>16.419019459151638</v>
      </c>
      <c r="M46" s="115">
        <f t="shared" si="15"/>
        <v>15.480000000000002</v>
      </c>
      <c r="N46" s="115">
        <f t="shared" si="15"/>
        <v>12.835337938675398</v>
      </c>
      <c r="O46" s="116"/>
      <c r="P46" s="115">
        <f t="shared" si="16"/>
        <v>12.4733636201307</v>
      </c>
      <c r="Q46" s="115">
        <f t="shared" si="16"/>
        <v>11.386571037849798</v>
      </c>
      <c r="R46" s="115">
        <f t="shared" si="16"/>
        <v>13.789822333880885</v>
      </c>
      <c r="S46" s="115">
        <f t="shared" si="16"/>
        <v>12.815162894009575</v>
      </c>
      <c r="T46" s="115">
        <f t="shared" si="16"/>
        <v>10.600320749864128</v>
      </c>
      <c r="U46" s="115">
        <f t="shared" si="17"/>
        <v>16.419019459151638</v>
      </c>
      <c r="V46" s="115">
        <f t="shared" si="17"/>
        <v>14.988445549822695</v>
      </c>
      <c r="W46" s="115">
        <f t="shared" si="17"/>
        <v>18.151908990516677</v>
      </c>
      <c r="X46" s="115">
        <f t="shared" si="17"/>
        <v>16.868938911502401</v>
      </c>
      <c r="Y46" s="115">
        <f t="shared" si="17"/>
        <v>13.953483436045641</v>
      </c>
    </row>
    <row r="47" spans="1:25" x14ac:dyDescent="0.4">
      <c r="A47" s="114">
        <v>0.93</v>
      </c>
      <c r="B47" s="125" t="s">
        <v>127</v>
      </c>
      <c r="C47" s="152" t="s">
        <v>152</v>
      </c>
      <c r="D47" s="117"/>
      <c r="E47" s="115">
        <f t="shared" si="13"/>
        <v>11.386571037849805</v>
      </c>
      <c r="F47" s="115">
        <f t="shared" si="14"/>
        <v>10.600320749864128</v>
      </c>
      <c r="G47" s="115">
        <f t="shared" si="14"/>
        <v>12.121930539315924</v>
      </c>
      <c r="H47" s="115">
        <f t="shared" si="14"/>
        <v>11.386571037849805</v>
      </c>
      <c r="I47" s="115">
        <f t="shared" si="14"/>
        <v>9.297096320895033</v>
      </c>
      <c r="J47" s="115">
        <f t="shared" si="15"/>
        <v>14.988445549822705</v>
      </c>
      <c r="K47" s="115">
        <f t="shared" si="15"/>
        <v>13.953483436045641</v>
      </c>
      <c r="L47" s="115">
        <f t="shared" si="15"/>
        <v>15.956418771140351</v>
      </c>
      <c r="M47" s="115">
        <f t="shared" si="15"/>
        <v>14.988445549822705</v>
      </c>
      <c r="N47" s="115">
        <f t="shared" si="15"/>
        <v>12.238014544851627</v>
      </c>
      <c r="O47" s="116"/>
      <c r="P47" s="115">
        <f t="shared" si="16"/>
        <v>12.121930539315924</v>
      </c>
      <c r="Q47" s="115">
        <f t="shared" si="16"/>
        <v>11.000472717115379</v>
      </c>
      <c r="R47" s="115">
        <f t="shared" si="16"/>
        <v>13.472772543170173</v>
      </c>
      <c r="S47" s="115">
        <f t="shared" si="16"/>
        <v>12.473363620130691</v>
      </c>
      <c r="T47" s="115">
        <f t="shared" si="16"/>
        <v>10.184458748504998</v>
      </c>
      <c r="U47" s="115">
        <f t="shared" si="17"/>
        <v>15.956418771140351</v>
      </c>
      <c r="V47" s="115">
        <f t="shared" si="17"/>
        <v>14.480214086815142</v>
      </c>
      <c r="W47" s="115">
        <f t="shared" si="17"/>
        <v>17.734567939479106</v>
      </c>
      <c r="X47" s="115">
        <f t="shared" si="17"/>
        <v>16.419019459151627</v>
      </c>
      <c r="Y47" s="115">
        <f t="shared" si="17"/>
        <v>13.406073250583111</v>
      </c>
    </row>
    <row r="48" spans="1:25" x14ac:dyDescent="0.4">
      <c r="A48" s="114">
        <v>0.87</v>
      </c>
      <c r="B48" s="125" t="s">
        <v>128</v>
      </c>
      <c r="C48" s="152" t="s">
        <v>153</v>
      </c>
      <c r="D48" s="117"/>
      <c r="E48" s="115">
        <f t="shared" si="13"/>
        <v>13.472772543170173</v>
      </c>
      <c r="F48" s="115">
        <f t="shared" si="14"/>
        <v>12.815162894009582</v>
      </c>
      <c r="G48" s="115">
        <f t="shared" si="14"/>
        <v>14.099744678539398</v>
      </c>
      <c r="H48" s="115">
        <f t="shared" si="14"/>
        <v>13.472772543170173</v>
      </c>
      <c r="I48" s="115">
        <f t="shared" si="14"/>
        <v>11.76</v>
      </c>
      <c r="J48" s="115">
        <f t="shared" si="15"/>
        <v>17.734567939479106</v>
      </c>
      <c r="K48" s="115">
        <f t="shared" si="15"/>
        <v>16.868938911502411</v>
      </c>
      <c r="L48" s="115">
        <f t="shared" si="15"/>
        <v>18.55986799522023</v>
      </c>
      <c r="M48" s="115">
        <f t="shared" si="15"/>
        <v>17.734567939479106</v>
      </c>
      <c r="N48" s="115">
        <f t="shared" si="15"/>
        <v>15.480000000000002</v>
      </c>
      <c r="O48" s="116"/>
      <c r="P48" s="115">
        <f t="shared" si="16"/>
        <v>14.099744678539398</v>
      </c>
      <c r="Q48" s="115">
        <f t="shared" si="16"/>
        <v>13.148079707698757</v>
      </c>
      <c r="R48" s="115">
        <f t="shared" si="16"/>
        <v>15.276688122757502</v>
      </c>
      <c r="S48" s="115">
        <f t="shared" si="16"/>
        <v>14.402999687565083</v>
      </c>
      <c r="T48" s="115">
        <f t="shared" si="16"/>
        <v>12.4733636201307</v>
      </c>
      <c r="U48" s="115">
        <f t="shared" si="17"/>
        <v>18.55986799522023</v>
      </c>
      <c r="V48" s="115">
        <f t="shared" si="17"/>
        <v>17.307166145848367</v>
      </c>
      <c r="W48" s="115">
        <f t="shared" si="17"/>
        <v>20.109109875874672</v>
      </c>
      <c r="X48" s="115">
        <f t="shared" si="17"/>
        <v>18.959050609141794</v>
      </c>
      <c r="Y48" s="115">
        <f t="shared" si="17"/>
        <v>16.419019459151638</v>
      </c>
    </row>
    <row r="49" spans="1:25" x14ac:dyDescent="0.4">
      <c r="A49" s="114">
        <v>0.89</v>
      </c>
      <c r="B49" s="125" t="s">
        <v>129</v>
      </c>
      <c r="C49" s="152" t="s">
        <v>154</v>
      </c>
      <c r="D49" s="117"/>
      <c r="E49" s="115">
        <f t="shared" si="13"/>
        <v>12.815162894009582</v>
      </c>
      <c r="F49" s="115">
        <f t="shared" si="14"/>
        <v>12.121930539315924</v>
      </c>
      <c r="G49" s="115">
        <f t="shared" si="14"/>
        <v>13.472772543170173</v>
      </c>
      <c r="H49" s="115">
        <f t="shared" si="14"/>
        <v>12.815162894009582</v>
      </c>
      <c r="I49" s="115">
        <f t="shared" si="14"/>
        <v>11.000472717115388</v>
      </c>
      <c r="J49" s="115">
        <f t="shared" si="15"/>
        <v>16.868938911502411</v>
      </c>
      <c r="K49" s="115">
        <f t="shared" si="15"/>
        <v>15.956418771140351</v>
      </c>
      <c r="L49" s="115">
        <f t="shared" si="15"/>
        <v>17.734567939479106</v>
      </c>
      <c r="M49" s="115">
        <f t="shared" si="15"/>
        <v>16.868938911502411</v>
      </c>
      <c r="N49" s="115">
        <f t="shared" si="15"/>
        <v>14.480214086815156</v>
      </c>
      <c r="O49" s="116"/>
      <c r="P49" s="115">
        <f t="shared" si="16"/>
        <v>13.472772543170173</v>
      </c>
      <c r="Q49" s="115">
        <f t="shared" si="16"/>
        <v>12.473363620130691</v>
      </c>
      <c r="R49" s="115">
        <f t="shared" si="16"/>
        <v>14.700000000000003</v>
      </c>
      <c r="S49" s="115">
        <f t="shared" si="16"/>
        <v>13.789822333880878</v>
      </c>
      <c r="T49" s="115">
        <f t="shared" si="16"/>
        <v>11.76</v>
      </c>
      <c r="U49" s="115">
        <f t="shared" si="17"/>
        <v>17.734567939479106</v>
      </c>
      <c r="V49" s="115">
        <f t="shared" si="17"/>
        <v>16.419019459151627</v>
      </c>
      <c r="W49" s="115">
        <f t="shared" si="17"/>
        <v>19.350000000000005</v>
      </c>
      <c r="X49" s="115">
        <f t="shared" si="17"/>
        <v>18.151908990516667</v>
      </c>
      <c r="Y49" s="115">
        <f t="shared" si="17"/>
        <v>15.480000000000002</v>
      </c>
    </row>
    <row r="50" spans="1:25" x14ac:dyDescent="0.4">
      <c r="A50" s="114">
        <v>0.9</v>
      </c>
      <c r="B50" s="125" t="s">
        <v>130</v>
      </c>
      <c r="C50" s="152" t="s">
        <v>155</v>
      </c>
      <c r="D50" s="117"/>
      <c r="E50" s="115">
        <f t="shared" si="13"/>
        <v>12.4733636201307</v>
      </c>
      <c r="F50" s="115">
        <f t="shared" si="14"/>
        <v>11.76</v>
      </c>
      <c r="G50" s="115">
        <f t="shared" si="14"/>
        <v>13.148079707698766</v>
      </c>
      <c r="H50" s="115">
        <f t="shared" si="14"/>
        <v>12.4733636201307</v>
      </c>
      <c r="I50" s="115">
        <f t="shared" si="14"/>
        <v>10.600320749864128</v>
      </c>
      <c r="J50" s="115">
        <f t="shared" si="15"/>
        <v>16.419019459151638</v>
      </c>
      <c r="K50" s="115">
        <f t="shared" si="15"/>
        <v>15.480000000000002</v>
      </c>
      <c r="L50" s="115">
        <f t="shared" si="15"/>
        <v>17.307166145848377</v>
      </c>
      <c r="M50" s="115">
        <f t="shared" si="15"/>
        <v>16.419019459151638</v>
      </c>
      <c r="N50" s="115">
        <f t="shared" si="15"/>
        <v>13.953483436045641</v>
      </c>
      <c r="O50" s="116"/>
      <c r="P50" s="115">
        <f t="shared" si="16"/>
        <v>13.148079707698766</v>
      </c>
      <c r="Q50" s="115">
        <f t="shared" si="16"/>
        <v>12.121930539315915</v>
      </c>
      <c r="R50" s="115">
        <f t="shared" si="16"/>
        <v>14.402999687565089</v>
      </c>
      <c r="S50" s="115">
        <f t="shared" si="16"/>
        <v>13.472772543170164</v>
      </c>
      <c r="T50" s="115">
        <f t="shared" si="16"/>
        <v>11.386571037849805</v>
      </c>
      <c r="U50" s="115">
        <f t="shared" si="17"/>
        <v>17.307166145848377</v>
      </c>
      <c r="V50" s="115">
        <f t="shared" si="17"/>
        <v>15.95641877114034</v>
      </c>
      <c r="W50" s="115">
        <f t="shared" si="17"/>
        <v>18.959050609141805</v>
      </c>
      <c r="X50" s="115">
        <f t="shared" si="17"/>
        <v>17.734567939479096</v>
      </c>
      <c r="Y50" s="115">
        <f t="shared" si="17"/>
        <v>14.988445549822705</v>
      </c>
    </row>
    <row r="51" spans="1:25" x14ac:dyDescent="0.4">
      <c r="A51" s="114">
        <v>0.86</v>
      </c>
      <c r="B51" s="125" t="s">
        <v>131</v>
      </c>
      <c r="C51" s="152" t="s">
        <v>156</v>
      </c>
      <c r="D51" s="117"/>
      <c r="E51" s="115">
        <f t="shared" si="13"/>
        <v>13.789822333880885</v>
      </c>
      <c r="F51" s="115">
        <f t="shared" si="14"/>
        <v>13.148079707698766</v>
      </c>
      <c r="G51" s="115">
        <f t="shared" si="14"/>
        <v>14.402999687565089</v>
      </c>
      <c r="H51" s="115">
        <f t="shared" si="14"/>
        <v>13.789822333880885</v>
      </c>
      <c r="I51" s="115">
        <f t="shared" si="14"/>
        <v>12.121930539315924</v>
      </c>
      <c r="J51" s="115">
        <f t="shared" si="15"/>
        <v>18.151908990516677</v>
      </c>
      <c r="K51" s="115">
        <f t="shared" si="15"/>
        <v>17.307166145848377</v>
      </c>
      <c r="L51" s="115">
        <f t="shared" si="15"/>
        <v>18.959050609141805</v>
      </c>
      <c r="M51" s="115">
        <f t="shared" si="15"/>
        <v>18.151908990516677</v>
      </c>
      <c r="N51" s="115">
        <f t="shared" si="15"/>
        <v>15.956418771140351</v>
      </c>
      <c r="O51" s="116"/>
      <c r="P51" s="115">
        <f t="shared" si="16"/>
        <v>14.402999687565089</v>
      </c>
      <c r="Q51" s="115">
        <f t="shared" si="16"/>
        <v>13.472772543170164</v>
      </c>
      <c r="R51" s="115">
        <f t="shared" si="16"/>
        <v>15.557017709059796</v>
      </c>
      <c r="S51" s="115">
        <f t="shared" si="16"/>
        <v>14.699999999999996</v>
      </c>
      <c r="T51" s="115">
        <f t="shared" si="16"/>
        <v>12.815162894009582</v>
      </c>
      <c r="U51" s="115">
        <f t="shared" si="17"/>
        <v>18.959050609141805</v>
      </c>
      <c r="V51" s="115">
        <f t="shared" si="17"/>
        <v>17.734567939479096</v>
      </c>
      <c r="W51" s="115">
        <f t="shared" si="17"/>
        <v>20.47811514763994</v>
      </c>
      <c r="X51" s="115">
        <f t="shared" si="17"/>
        <v>19.349999999999998</v>
      </c>
      <c r="Y51" s="115">
        <f t="shared" si="17"/>
        <v>16.868938911502411</v>
      </c>
    </row>
    <row r="52" spans="1:25" x14ac:dyDescent="0.4">
      <c r="A52" s="114">
        <v>0.79</v>
      </c>
      <c r="B52" s="125" t="s">
        <v>132</v>
      </c>
      <c r="C52" s="152" t="s">
        <v>157</v>
      </c>
      <c r="D52" s="117"/>
      <c r="E52" s="115">
        <f t="shared" si="13"/>
        <v>15.832384532975443</v>
      </c>
      <c r="F52" s="115">
        <f t="shared" si="14"/>
        <v>15.276688122757498</v>
      </c>
      <c r="G52" s="115">
        <f t="shared" si="14"/>
        <v>16.369227226720266</v>
      </c>
      <c r="H52" s="115">
        <f t="shared" si="14"/>
        <v>15.832384532975443</v>
      </c>
      <c r="I52" s="115">
        <f t="shared" si="14"/>
        <v>14.402999687565085</v>
      </c>
      <c r="J52" s="115">
        <f t="shared" si="15"/>
        <v>20.840587803610536</v>
      </c>
      <c r="K52" s="115">
        <f t="shared" si="15"/>
        <v>20.109109875874669</v>
      </c>
      <c r="L52" s="115">
        <f t="shared" si="15"/>
        <v>21.547248084152187</v>
      </c>
      <c r="M52" s="115">
        <f t="shared" si="15"/>
        <v>20.840587803610536</v>
      </c>
      <c r="N52" s="115">
        <f t="shared" si="15"/>
        <v>18.959050609141798</v>
      </c>
      <c r="O52" s="116"/>
      <c r="P52" s="115">
        <f t="shared" si="16"/>
        <v>16.369227226720266</v>
      </c>
      <c r="Q52" s="115">
        <f t="shared" si="16"/>
        <v>15.557017709059787</v>
      </c>
      <c r="R52" s="115">
        <f t="shared" si="16"/>
        <v>17.393274562312872</v>
      </c>
      <c r="S52" s="115">
        <f t="shared" si="16"/>
        <v>16.631151493507595</v>
      </c>
      <c r="T52" s="115">
        <f t="shared" si="16"/>
        <v>14.991117369962788</v>
      </c>
      <c r="U52" s="115">
        <f t="shared" si="17"/>
        <v>21.547248084152187</v>
      </c>
      <c r="V52" s="115">
        <f t="shared" si="17"/>
        <v>20.478115147639926</v>
      </c>
      <c r="W52" s="115">
        <f t="shared" si="17"/>
        <v>22.895228760595518</v>
      </c>
      <c r="X52" s="115">
        <f t="shared" si="17"/>
        <v>21.892025945535508</v>
      </c>
      <c r="Y52" s="115">
        <f t="shared" si="17"/>
        <v>19.73320551760408</v>
      </c>
    </row>
    <row r="53" spans="1:25" x14ac:dyDescent="0.4">
      <c r="A53" s="114">
        <v>0.81</v>
      </c>
      <c r="B53" s="125" t="s">
        <v>133</v>
      </c>
      <c r="C53" s="152" t="s">
        <v>158</v>
      </c>
      <c r="D53" s="117"/>
      <c r="E53" s="115">
        <f t="shared" si="13"/>
        <v>15.276688122757498</v>
      </c>
      <c r="F53" s="115">
        <f t="shared" si="14"/>
        <v>14.7</v>
      </c>
      <c r="G53" s="115">
        <f t="shared" si="14"/>
        <v>15.832384532975443</v>
      </c>
      <c r="H53" s="115">
        <f t="shared" si="14"/>
        <v>15.276688122757498</v>
      </c>
      <c r="I53" s="115">
        <f t="shared" si="14"/>
        <v>13.789822333880881</v>
      </c>
      <c r="J53" s="115">
        <f t="shared" ref="J53:N59" si="18">$J$91*15*(SQRT(2-J$93-$A53))</f>
        <v>20.109109875874669</v>
      </c>
      <c r="K53" s="115">
        <f t="shared" si="18"/>
        <v>19.350000000000001</v>
      </c>
      <c r="L53" s="115">
        <f t="shared" si="18"/>
        <v>20.840587803610536</v>
      </c>
      <c r="M53" s="115">
        <f t="shared" si="18"/>
        <v>20.109109875874669</v>
      </c>
      <c r="N53" s="115">
        <f t="shared" si="18"/>
        <v>18.151908990516674</v>
      </c>
      <c r="O53" s="116"/>
      <c r="P53" s="115">
        <f t="shared" ref="P53:T59" si="19">$E$91*15*(SQRT(2-P$93-$A53))</f>
        <v>15.832384532975443</v>
      </c>
      <c r="Q53" s="115">
        <f t="shared" si="19"/>
        <v>14.991117369962781</v>
      </c>
      <c r="R53" s="115">
        <f t="shared" si="19"/>
        <v>16.889014180821807</v>
      </c>
      <c r="S53" s="115">
        <f t="shared" si="19"/>
        <v>16.103043190651878</v>
      </c>
      <c r="T53" s="115">
        <f t="shared" si="19"/>
        <v>14.402999687565085</v>
      </c>
      <c r="U53" s="115">
        <f t="shared" ref="U53:Y59" si="20">$J$91*15*(SQRT(2-U$93-$A53))</f>
        <v>20.840587803610536</v>
      </c>
      <c r="V53" s="115">
        <f t="shared" si="20"/>
        <v>19.73320551760407</v>
      </c>
      <c r="W53" s="115">
        <f t="shared" si="20"/>
        <v>22.231457442102176</v>
      </c>
      <c r="X53" s="115">
        <f t="shared" si="20"/>
        <v>21.196862975449925</v>
      </c>
      <c r="Y53" s="115">
        <f t="shared" si="20"/>
        <v>18.959050609141798</v>
      </c>
    </row>
    <row r="54" spans="1:25" x14ac:dyDescent="0.4">
      <c r="A54" s="114">
        <v>0.87</v>
      </c>
      <c r="B54" s="125" t="s">
        <v>134</v>
      </c>
      <c r="C54" s="152" t="s">
        <v>159</v>
      </c>
      <c r="D54" s="117"/>
      <c r="E54" s="115">
        <f t="shared" si="13"/>
        <v>13.472772543170173</v>
      </c>
      <c r="F54" s="115">
        <f t="shared" si="14"/>
        <v>12.815162894009582</v>
      </c>
      <c r="G54" s="115">
        <f t="shared" si="14"/>
        <v>14.099744678539398</v>
      </c>
      <c r="H54" s="115">
        <f t="shared" si="14"/>
        <v>13.472772543170173</v>
      </c>
      <c r="I54" s="115">
        <f t="shared" si="14"/>
        <v>11.76</v>
      </c>
      <c r="J54" s="115">
        <f t="shared" si="18"/>
        <v>17.734567939479106</v>
      </c>
      <c r="K54" s="115">
        <f t="shared" si="18"/>
        <v>16.868938911502411</v>
      </c>
      <c r="L54" s="115">
        <f t="shared" si="18"/>
        <v>18.55986799522023</v>
      </c>
      <c r="M54" s="115">
        <f t="shared" si="18"/>
        <v>17.734567939479106</v>
      </c>
      <c r="N54" s="115">
        <f t="shared" si="18"/>
        <v>15.480000000000002</v>
      </c>
      <c r="O54" s="116"/>
      <c r="P54" s="115">
        <f t="shared" si="19"/>
        <v>14.099744678539398</v>
      </c>
      <c r="Q54" s="115">
        <f t="shared" si="19"/>
        <v>13.148079707698757</v>
      </c>
      <c r="R54" s="115">
        <f t="shared" si="19"/>
        <v>15.276688122757502</v>
      </c>
      <c r="S54" s="115">
        <f t="shared" si="19"/>
        <v>14.402999687565083</v>
      </c>
      <c r="T54" s="115">
        <f t="shared" si="19"/>
        <v>12.4733636201307</v>
      </c>
      <c r="U54" s="115">
        <f t="shared" si="20"/>
        <v>18.55986799522023</v>
      </c>
      <c r="V54" s="115">
        <f t="shared" si="20"/>
        <v>17.307166145848367</v>
      </c>
      <c r="W54" s="115">
        <f t="shared" si="20"/>
        <v>20.109109875874672</v>
      </c>
      <c r="X54" s="115">
        <f t="shared" si="20"/>
        <v>18.959050609141794</v>
      </c>
      <c r="Y54" s="115">
        <f t="shared" si="20"/>
        <v>16.419019459151638</v>
      </c>
    </row>
    <row r="55" spans="1:25" x14ac:dyDescent="0.4">
      <c r="A55" s="114">
        <v>0.73</v>
      </c>
      <c r="B55" s="125" t="s">
        <v>135</v>
      </c>
      <c r="C55" s="152" t="s">
        <v>160</v>
      </c>
      <c r="D55" s="107"/>
      <c r="E55" s="115">
        <f t="shared" si="13"/>
        <v>17.393274562312872</v>
      </c>
      <c r="F55" s="115">
        <f t="shared" si="14"/>
        <v>16.889014180821807</v>
      </c>
      <c r="G55" s="115">
        <f t="shared" si="14"/>
        <v>17.883321839076768</v>
      </c>
      <c r="H55" s="115">
        <f t="shared" si="14"/>
        <v>17.393274562312872</v>
      </c>
      <c r="I55" s="115">
        <f t="shared" si="14"/>
        <v>16.103043190651885</v>
      </c>
      <c r="J55" s="115">
        <f t="shared" si="18"/>
        <v>22.895228760595518</v>
      </c>
      <c r="K55" s="115">
        <f t="shared" si="18"/>
        <v>22.231457442102176</v>
      </c>
      <c r="L55" s="115">
        <f t="shared" si="18"/>
        <v>23.540290992254114</v>
      </c>
      <c r="M55" s="115">
        <f t="shared" si="18"/>
        <v>22.895228760595518</v>
      </c>
      <c r="N55" s="115">
        <f t="shared" si="18"/>
        <v>21.196862975449932</v>
      </c>
      <c r="O55" s="116"/>
      <c r="P55" s="115">
        <f t="shared" si="19"/>
        <v>17.883321839076768</v>
      </c>
      <c r="Q55" s="115">
        <f t="shared" si="19"/>
        <v>17.142998570845176</v>
      </c>
      <c r="R55" s="115">
        <f t="shared" si="19"/>
        <v>18.825185258052578</v>
      </c>
      <c r="S55" s="115">
        <f t="shared" si="19"/>
        <v>18.123377168728787</v>
      </c>
      <c r="T55" s="115">
        <f t="shared" si="19"/>
        <v>16.631151493507598</v>
      </c>
      <c r="U55" s="115">
        <f t="shared" si="20"/>
        <v>23.540290992254114</v>
      </c>
      <c r="V55" s="115">
        <f t="shared" si="20"/>
        <v>22.565783833051309</v>
      </c>
      <c r="W55" s="115">
        <f t="shared" si="20"/>
        <v>24.780090798865132</v>
      </c>
      <c r="X55" s="115">
        <f t="shared" si="20"/>
        <v>23.856282191489935</v>
      </c>
      <c r="Y55" s="115">
        <f t="shared" si="20"/>
        <v>21.892025945535519</v>
      </c>
    </row>
    <row r="56" spans="1:25" x14ac:dyDescent="0.4">
      <c r="A56" s="114">
        <v>0.76</v>
      </c>
      <c r="B56" s="125" t="s">
        <v>136</v>
      </c>
      <c r="C56" s="152" t="s">
        <v>140</v>
      </c>
      <c r="D56" s="107"/>
      <c r="E56" s="115">
        <f t="shared" si="13"/>
        <v>16.631151493507598</v>
      </c>
      <c r="F56" s="115">
        <f t="shared" si="14"/>
        <v>16.103043190651885</v>
      </c>
      <c r="G56" s="115">
        <f t="shared" si="14"/>
        <v>17.142998570845183</v>
      </c>
      <c r="H56" s="115">
        <f t="shared" si="14"/>
        <v>16.631151493507598</v>
      </c>
      <c r="I56" s="115">
        <f t="shared" si="14"/>
        <v>15.276688122757498</v>
      </c>
      <c r="J56" s="115">
        <f t="shared" si="18"/>
        <v>21.892025945535519</v>
      </c>
      <c r="K56" s="115">
        <f t="shared" si="18"/>
        <v>21.196862975449932</v>
      </c>
      <c r="L56" s="115">
        <f t="shared" si="18"/>
        <v>22.565783833051317</v>
      </c>
      <c r="M56" s="115">
        <f t="shared" si="18"/>
        <v>21.892025945535519</v>
      </c>
      <c r="N56" s="115">
        <f t="shared" si="18"/>
        <v>20.109109875874669</v>
      </c>
      <c r="O56" s="116"/>
      <c r="P56" s="115">
        <f t="shared" si="19"/>
        <v>17.142998570845183</v>
      </c>
      <c r="Q56" s="115">
        <f t="shared" si="19"/>
        <v>16.369227226720259</v>
      </c>
      <c r="R56" s="115">
        <f t="shared" si="19"/>
        <v>18.123377168728794</v>
      </c>
      <c r="S56" s="115">
        <f t="shared" si="19"/>
        <v>17.393274562312868</v>
      </c>
      <c r="T56" s="115">
        <f t="shared" si="19"/>
        <v>15.832384532975443</v>
      </c>
      <c r="U56" s="115">
        <f t="shared" si="20"/>
        <v>22.565783833051317</v>
      </c>
      <c r="V56" s="115">
        <f t="shared" si="20"/>
        <v>21.54724808415218</v>
      </c>
      <c r="W56" s="115">
        <f t="shared" si="20"/>
        <v>23.856282191489946</v>
      </c>
      <c r="X56" s="115">
        <f t="shared" si="20"/>
        <v>22.895228760595511</v>
      </c>
      <c r="Y56" s="115">
        <f t="shared" si="20"/>
        <v>20.840587803610536</v>
      </c>
    </row>
    <row r="57" spans="1:25" x14ac:dyDescent="0.4">
      <c r="A57" s="114">
        <v>0.84</v>
      </c>
      <c r="B57" s="125" t="s">
        <v>137</v>
      </c>
      <c r="C57" s="152" t="s">
        <v>141</v>
      </c>
      <c r="D57" s="107"/>
      <c r="E57" s="115">
        <f t="shared" si="13"/>
        <v>14.402999687565089</v>
      </c>
      <c r="F57" s="115">
        <f t="shared" si="14"/>
        <v>13.789822333880885</v>
      </c>
      <c r="G57" s="115">
        <f t="shared" si="14"/>
        <v>14.99111736996279</v>
      </c>
      <c r="H57" s="115">
        <f t="shared" si="14"/>
        <v>14.402999687565089</v>
      </c>
      <c r="I57" s="115">
        <f t="shared" si="14"/>
        <v>12.815162894009582</v>
      </c>
      <c r="J57" s="115">
        <f t="shared" si="18"/>
        <v>18.959050609141805</v>
      </c>
      <c r="K57" s="115">
        <f t="shared" si="18"/>
        <v>18.151908990516677</v>
      </c>
      <c r="L57" s="115">
        <f t="shared" si="18"/>
        <v>19.733205517604084</v>
      </c>
      <c r="M57" s="115">
        <f t="shared" si="18"/>
        <v>18.959050609141805</v>
      </c>
      <c r="N57" s="115">
        <f t="shared" si="18"/>
        <v>16.868938911502411</v>
      </c>
      <c r="O57" s="116"/>
      <c r="P57" s="115">
        <f t="shared" si="19"/>
        <v>14.99111736996279</v>
      </c>
      <c r="Q57" s="115">
        <f t="shared" si="19"/>
        <v>14.099744678539389</v>
      </c>
      <c r="R57" s="115">
        <f t="shared" si="19"/>
        <v>16.103043190651888</v>
      </c>
      <c r="S57" s="115">
        <f t="shared" si="19"/>
        <v>15.276688122757495</v>
      </c>
      <c r="T57" s="115">
        <f t="shared" si="19"/>
        <v>13.472772543170173</v>
      </c>
      <c r="U57" s="115">
        <f t="shared" si="20"/>
        <v>19.733205517604084</v>
      </c>
      <c r="V57" s="115">
        <f t="shared" si="20"/>
        <v>18.55986799522022</v>
      </c>
      <c r="W57" s="115">
        <f t="shared" si="20"/>
        <v>21.196862975449939</v>
      </c>
      <c r="X57" s="115">
        <f t="shared" si="20"/>
        <v>20.109109875874665</v>
      </c>
      <c r="Y57" s="115">
        <f t="shared" si="20"/>
        <v>17.734567939479106</v>
      </c>
    </row>
    <row r="58" spans="1:25" x14ac:dyDescent="0.4">
      <c r="A58" s="114">
        <v>0.93</v>
      </c>
      <c r="B58" s="125" t="s">
        <v>138</v>
      </c>
      <c r="C58" s="152" t="s">
        <v>142</v>
      </c>
      <c r="D58" s="107"/>
      <c r="E58" s="115">
        <f t="shared" si="13"/>
        <v>11.386571037849805</v>
      </c>
      <c r="F58" s="115">
        <f t="shared" si="14"/>
        <v>10.600320749864128</v>
      </c>
      <c r="G58" s="115">
        <f t="shared" si="14"/>
        <v>12.121930539315924</v>
      </c>
      <c r="H58" s="115">
        <f t="shared" si="14"/>
        <v>11.386571037849805</v>
      </c>
      <c r="I58" s="115">
        <f t="shared" si="14"/>
        <v>9.297096320895033</v>
      </c>
      <c r="J58" s="115">
        <f t="shared" si="18"/>
        <v>14.988445549822705</v>
      </c>
      <c r="K58" s="115">
        <f t="shared" si="18"/>
        <v>13.953483436045641</v>
      </c>
      <c r="L58" s="115">
        <f t="shared" si="18"/>
        <v>15.956418771140351</v>
      </c>
      <c r="M58" s="115">
        <f t="shared" si="18"/>
        <v>14.988445549822705</v>
      </c>
      <c r="N58" s="115">
        <f t="shared" si="18"/>
        <v>12.238014544851627</v>
      </c>
      <c r="O58" s="116"/>
      <c r="P58" s="115">
        <f t="shared" si="19"/>
        <v>12.121930539315924</v>
      </c>
      <c r="Q58" s="115">
        <f t="shared" si="19"/>
        <v>11.000472717115379</v>
      </c>
      <c r="R58" s="115">
        <f t="shared" si="19"/>
        <v>13.472772543170173</v>
      </c>
      <c r="S58" s="115">
        <f t="shared" si="19"/>
        <v>12.473363620130691</v>
      </c>
      <c r="T58" s="115">
        <f t="shared" si="19"/>
        <v>10.184458748504998</v>
      </c>
      <c r="U58" s="115">
        <f t="shared" si="20"/>
        <v>15.956418771140351</v>
      </c>
      <c r="V58" s="115">
        <f t="shared" si="20"/>
        <v>14.480214086815142</v>
      </c>
      <c r="W58" s="115">
        <f t="shared" si="20"/>
        <v>17.734567939479106</v>
      </c>
      <c r="X58" s="115">
        <f t="shared" si="20"/>
        <v>16.419019459151627</v>
      </c>
      <c r="Y58" s="115">
        <f t="shared" si="20"/>
        <v>13.406073250583111</v>
      </c>
    </row>
    <row r="59" spans="1:25" x14ac:dyDescent="0.4">
      <c r="A59" s="114">
        <v>0.96</v>
      </c>
      <c r="B59" s="125" t="s">
        <v>139</v>
      </c>
      <c r="C59" s="152" t="s">
        <v>64</v>
      </c>
      <c r="D59" s="107"/>
      <c r="E59" s="115">
        <f t="shared" si="13"/>
        <v>10.184458748505003</v>
      </c>
      <c r="F59" s="115">
        <f t="shared" si="14"/>
        <v>9.2970963208950383</v>
      </c>
      <c r="G59" s="115">
        <f t="shared" si="14"/>
        <v>11.000472717115391</v>
      </c>
      <c r="H59" s="115">
        <f t="shared" si="14"/>
        <v>10.184458748505003</v>
      </c>
      <c r="I59" s="115">
        <f t="shared" si="14"/>
        <v>7.7785088545298997</v>
      </c>
      <c r="J59" s="115">
        <f t="shared" si="18"/>
        <v>13.406073250583118</v>
      </c>
      <c r="K59" s="115">
        <f t="shared" si="18"/>
        <v>12.238014544851634</v>
      </c>
      <c r="L59" s="115">
        <f t="shared" si="18"/>
        <v>14.48021408681516</v>
      </c>
      <c r="M59" s="115">
        <f t="shared" si="18"/>
        <v>13.406073250583118</v>
      </c>
      <c r="N59" s="115">
        <f t="shared" si="18"/>
        <v>10.239057573819972</v>
      </c>
      <c r="O59" s="116"/>
      <c r="P59" s="115">
        <f t="shared" si="19"/>
        <v>11.000472717115391</v>
      </c>
      <c r="Q59" s="115">
        <f t="shared" si="19"/>
        <v>9.7508768836448692</v>
      </c>
      <c r="R59" s="115">
        <f t="shared" si="19"/>
        <v>12.473363620130703</v>
      </c>
      <c r="S59" s="115">
        <f t="shared" si="19"/>
        <v>11.386571037849802</v>
      </c>
      <c r="T59" s="115">
        <f t="shared" si="19"/>
        <v>8.8200000000000038</v>
      </c>
      <c r="U59" s="115">
        <f t="shared" si="20"/>
        <v>14.48021408681516</v>
      </c>
      <c r="V59" s="115">
        <f t="shared" si="20"/>
        <v>12.835337938675391</v>
      </c>
      <c r="W59" s="115">
        <f t="shared" si="20"/>
        <v>16.419019459151642</v>
      </c>
      <c r="X59" s="115">
        <f t="shared" si="20"/>
        <v>14.9884455498227</v>
      </c>
      <c r="Y59" s="115">
        <f t="shared" si="20"/>
        <v>11.610000000000007</v>
      </c>
    </row>
    <row r="60" spans="1:25" x14ac:dyDescent="0.4">
      <c r="A60" s="114"/>
      <c r="B60" s="125"/>
      <c r="D60" s="107"/>
      <c r="E60" s="115"/>
      <c r="F60" s="115"/>
      <c r="G60" s="115"/>
      <c r="H60" s="115"/>
      <c r="I60" s="115"/>
      <c r="J60" s="115"/>
      <c r="K60" s="115"/>
      <c r="L60" s="115"/>
      <c r="M60" s="115"/>
      <c r="N60" s="115"/>
      <c r="O60" s="116"/>
      <c r="P60" s="115"/>
      <c r="Q60" s="115"/>
      <c r="R60" s="115"/>
      <c r="S60" s="115"/>
      <c r="T60" s="115"/>
      <c r="U60" s="115"/>
      <c r="V60" s="115"/>
      <c r="W60" s="115"/>
      <c r="X60" s="115"/>
      <c r="Y60" s="115"/>
    </row>
    <row r="61" spans="1:25" x14ac:dyDescent="0.4">
      <c r="D61" s="107"/>
      <c r="E61" s="107" t="str">
        <f>E9</f>
        <v>FS</v>
      </c>
      <c r="F61" s="107" t="str">
        <f>F9</f>
        <v>Plan</v>
      </c>
      <c r="G61" s="107" t="str">
        <f t="shared" ref="G61:N61" si="21">G9</f>
        <v>Sim</v>
      </c>
      <c r="H61" s="107" t="str">
        <f t="shared" si="21"/>
        <v>Att</v>
      </c>
      <c r="I61" s="107" t="str">
        <f t="shared" si="21"/>
        <v>Suc</v>
      </c>
      <c r="J61" s="107" t="str">
        <f t="shared" si="21"/>
        <v>FS</v>
      </c>
      <c r="K61" s="107" t="str">
        <f t="shared" si="21"/>
        <v>Plan</v>
      </c>
      <c r="L61" s="107" t="str">
        <f t="shared" si="21"/>
        <v>Sim</v>
      </c>
      <c r="M61" s="107" t="str">
        <f t="shared" si="21"/>
        <v>Att</v>
      </c>
      <c r="N61" s="107" t="str">
        <f t="shared" si="21"/>
        <v>Suc</v>
      </c>
      <c r="O61" s="107"/>
      <c r="P61" s="107" t="str">
        <f>P9</f>
        <v>FS</v>
      </c>
      <c r="Q61" s="107" t="str">
        <f t="shared" ref="Q61:X61" si="22">Q9</f>
        <v>Plan</v>
      </c>
      <c r="R61" s="107" t="str">
        <f t="shared" si="22"/>
        <v>Sim</v>
      </c>
      <c r="S61" s="107" t="str">
        <f t="shared" si="22"/>
        <v>Att</v>
      </c>
      <c r="T61" s="107" t="str">
        <f t="shared" si="22"/>
        <v>Suc</v>
      </c>
      <c r="U61" s="107" t="str">
        <f t="shared" si="22"/>
        <v>FS</v>
      </c>
      <c r="V61" s="107" t="str">
        <f t="shared" si="22"/>
        <v>Plan</v>
      </c>
      <c r="W61" s="107" t="str">
        <f t="shared" si="22"/>
        <v>Sim</v>
      </c>
      <c r="X61" s="107" t="str">
        <f t="shared" si="22"/>
        <v>Att</v>
      </c>
      <c r="Y61" s="107"/>
    </row>
    <row r="62" spans="1:25" x14ac:dyDescent="0.4">
      <c r="D62" s="108" t="s">
        <v>7</v>
      </c>
      <c r="E62" s="115">
        <f>AVERAGE(E$11:E$30)</f>
        <v>16.026188178795053</v>
      </c>
      <c r="F62" s="115">
        <f t="shared" ref="F62:Y62" si="23">AVERAGE(F$11:F$30)</f>
        <v>10.432716364284124</v>
      </c>
      <c r="G62" s="115">
        <f t="shared" si="23"/>
        <v>12.03905123412191</v>
      </c>
      <c r="H62" s="115">
        <f t="shared" si="23"/>
        <v>11.268448436444867</v>
      </c>
      <c r="I62" s="115">
        <f t="shared" si="23"/>
        <v>9.0046427636933455</v>
      </c>
      <c r="J62" s="115">
        <f>AVERAGE(J$11:J$30)</f>
        <v>14.83295763572845</v>
      </c>
      <c r="K62" s="115">
        <f t="shared" si="23"/>
        <v>13.732861336659713</v>
      </c>
      <c r="L62" s="115">
        <f t="shared" si="23"/>
        <v>15.847322542874766</v>
      </c>
      <c r="M62" s="115">
        <f t="shared" si="23"/>
        <v>14.83295763572845</v>
      </c>
      <c r="N62" s="115">
        <f t="shared" si="23"/>
        <v>11.853050168535123</v>
      </c>
      <c r="P62" s="115">
        <f t="shared" si="23"/>
        <v>12.03905123412191</v>
      </c>
      <c r="Q62" s="115">
        <f t="shared" si="23"/>
        <v>10.859841303954624</v>
      </c>
      <c r="R62" s="115">
        <f t="shared" si="23"/>
        <v>13.435907561545973</v>
      </c>
      <c r="S62" s="115">
        <f t="shared" si="23"/>
        <v>12.404459865435959</v>
      </c>
      <c r="T62" s="115">
        <f t="shared" si="23"/>
        <v>9.9840544047509194</v>
      </c>
      <c r="U62" s="115">
        <f t="shared" si="23"/>
        <v>15.847322542874766</v>
      </c>
      <c r="V62" s="115">
        <f t="shared" si="23"/>
        <v>14.295097226634153</v>
      </c>
      <c r="W62" s="115">
        <f t="shared" si="23"/>
        <v>17.686041586116648</v>
      </c>
      <c r="X62" s="115">
        <f t="shared" si="23"/>
        <v>16.328319618788154</v>
      </c>
      <c r="Y62" s="115">
        <f t="shared" si="23"/>
        <v>13.142275696049683</v>
      </c>
    </row>
    <row r="63" spans="1:25" x14ac:dyDescent="0.4">
      <c r="D63" s="108" t="s">
        <v>68</v>
      </c>
      <c r="E63" s="115">
        <f>MIN(E$11:E$30)</f>
        <v>9.2970963208950383</v>
      </c>
      <c r="F63" s="115">
        <f t="shared" ref="F63:Y63" si="24">MIN(F$11:F$30)</f>
        <v>8.315575746753801</v>
      </c>
      <c r="G63" s="115">
        <f t="shared" si="24"/>
        <v>10.184458748505003</v>
      </c>
      <c r="H63" s="115">
        <f t="shared" si="24"/>
        <v>9.2970963208950383</v>
      </c>
      <c r="I63" s="115">
        <f t="shared" si="24"/>
        <v>6.5740398538493841</v>
      </c>
      <c r="J63" s="115">
        <f>MIN(J$11:J$30)</f>
        <v>12.238014544851634</v>
      </c>
      <c r="K63" s="115">
        <f t="shared" si="24"/>
        <v>10.946012972767761</v>
      </c>
      <c r="L63" s="115">
        <f t="shared" si="24"/>
        <v>13.406073250583118</v>
      </c>
      <c r="M63" s="115">
        <f t="shared" si="24"/>
        <v>12.238014544851634</v>
      </c>
      <c r="N63" s="115">
        <f t="shared" si="24"/>
        <v>8.6535830729241905</v>
      </c>
      <c r="P63" s="115">
        <f t="shared" si="24"/>
        <v>10.184458748505003</v>
      </c>
      <c r="Q63" s="115">
        <f t="shared" si="24"/>
        <v>8.8199999999999932</v>
      </c>
      <c r="R63" s="115">
        <f t="shared" si="24"/>
        <v>11.760000000000005</v>
      </c>
      <c r="S63" s="115">
        <f t="shared" si="24"/>
        <v>10.600320749864125</v>
      </c>
      <c r="T63" s="115">
        <f t="shared" si="24"/>
        <v>7.7785088545298997</v>
      </c>
      <c r="U63" s="115">
        <f t="shared" si="24"/>
        <v>13.406073250583118</v>
      </c>
      <c r="V63" s="115">
        <f t="shared" si="24"/>
        <v>11.609999999999992</v>
      </c>
      <c r="W63" s="115">
        <f t="shared" si="24"/>
        <v>15.480000000000009</v>
      </c>
      <c r="X63" s="115">
        <f t="shared" si="24"/>
        <v>13.953483436045634</v>
      </c>
      <c r="Y63" s="115">
        <f t="shared" si="24"/>
        <v>10.239057573819972</v>
      </c>
    </row>
    <row r="64" spans="1:25" x14ac:dyDescent="0.4">
      <c r="D64" s="108" t="s">
        <v>69</v>
      </c>
      <c r="E64" s="115">
        <f>MAX(E$11:E$30)</f>
        <v>33.905734028332141</v>
      </c>
      <c r="F64" s="115">
        <f t="shared" ref="F64:Y64" si="25">MAX(F$11:F$30)</f>
        <v>18.360294115291289</v>
      </c>
      <c r="G64" s="115">
        <f t="shared" si="25"/>
        <v>19.27886926144788</v>
      </c>
      <c r="H64" s="115">
        <f t="shared" si="25"/>
        <v>18.825185258052574</v>
      </c>
      <c r="I64" s="115">
        <f t="shared" si="25"/>
        <v>17.639999999999997</v>
      </c>
      <c r="J64" s="115">
        <f>MAX(J$11:J$30)</f>
        <v>24.780090798865128</v>
      </c>
      <c r="K64" s="115">
        <f t="shared" si="25"/>
        <v>24.168142253801804</v>
      </c>
      <c r="L64" s="115">
        <f t="shared" si="25"/>
        <v>25.377287089048743</v>
      </c>
      <c r="M64" s="115">
        <f t="shared" si="25"/>
        <v>24.780090798865128</v>
      </c>
      <c r="N64" s="115">
        <f t="shared" si="25"/>
        <v>23.220000000000002</v>
      </c>
      <c r="P64" s="115">
        <f t="shared" si="25"/>
        <v>19.27886926144788</v>
      </c>
      <c r="Q64" s="115">
        <f t="shared" si="25"/>
        <v>18.594192641790062</v>
      </c>
      <c r="R64" s="115">
        <f t="shared" si="25"/>
        <v>20.155624525179068</v>
      </c>
      <c r="S64" s="115">
        <f t="shared" si="25"/>
        <v>19.501753767289745</v>
      </c>
      <c r="T64" s="115">
        <f t="shared" si="25"/>
        <v>18.123377168728791</v>
      </c>
      <c r="U64" s="115">
        <f t="shared" si="25"/>
        <v>25.377287089048743</v>
      </c>
      <c r="V64" s="115">
        <f t="shared" si="25"/>
        <v>24.47602908970325</v>
      </c>
      <c r="W64" s="115">
        <f t="shared" si="25"/>
        <v>26.531383303552044</v>
      </c>
      <c r="X64" s="115">
        <f t="shared" si="25"/>
        <v>25.670675877350792</v>
      </c>
      <c r="Y64" s="115">
        <f t="shared" si="25"/>
        <v>23.856282191489942</v>
      </c>
    </row>
    <row r="65" spans="1:46" x14ac:dyDescent="0.4">
      <c r="D65" s="108" t="s">
        <v>7</v>
      </c>
      <c r="E65" s="115">
        <f>AVERAGE(E$33:E$55)</f>
        <v>13.587659695829297</v>
      </c>
      <c r="F65" s="115">
        <f t="shared" ref="F65:Y65" si="26">AVERAGE(F$33:F$55)</f>
        <v>12.913926368899491</v>
      </c>
      <c r="G65" s="115">
        <f t="shared" si="26"/>
        <v>14.22589151411553</v>
      </c>
      <c r="H65" s="115">
        <f t="shared" si="26"/>
        <v>13.587659695829297</v>
      </c>
      <c r="I65" s="115">
        <f t="shared" si="26"/>
        <v>11.81897749587047</v>
      </c>
      <c r="J65" s="115">
        <f>AVERAGE(J$33:J$55)</f>
        <v>17.885796946550816</v>
      </c>
      <c r="K65" s="115">
        <f t="shared" si="26"/>
        <v>16.99894389375546</v>
      </c>
      <c r="L65" s="115">
        <f t="shared" si="26"/>
        <v>18.725918421641875</v>
      </c>
      <c r="M65" s="115">
        <f t="shared" si="26"/>
        <v>17.885796946550816</v>
      </c>
      <c r="N65" s="115">
        <f t="shared" si="26"/>
        <v>15.557633642523381</v>
      </c>
      <c r="P65" s="115">
        <f t="shared" si="26"/>
        <v>14.22589151411553</v>
      </c>
      <c r="Q65" s="115">
        <f t="shared" si="26"/>
        <v>13.255646530759895</v>
      </c>
      <c r="R65" s="115">
        <f t="shared" si="26"/>
        <v>15.416505286058959</v>
      </c>
      <c r="S65" s="115">
        <f t="shared" si="26"/>
        <v>14.533474544974554</v>
      </c>
      <c r="T65" s="115">
        <f t="shared" si="26"/>
        <v>12.561465785607322</v>
      </c>
      <c r="U65" s="115">
        <f t="shared" si="26"/>
        <v>18.725918421641875</v>
      </c>
      <c r="V65" s="115">
        <f t="shared" si="26"/>
        <v>17.448759208857417</v>
      </c>
      <c r="W65" s="115">
        <f t="shared" si="26"/>
        <v>20.293154917363331</v>
      </c>
      <c r="X65" s="115">
        <f t="shared" si="26"/>
        <v>19.130798125527736</v>
      </c>
      <c r="Y65" s="115">
        <f t="shared" si="26"/>
        <v>16.534990676972907</v>
      </c>
    </row>
    <row r="66" spans="1:46" x14ac:dyDescent="0.4">
      <c r="D66" s="108" t="s">
        <v>68</v>
      </c>
      <c r="E66" s="115">
        <f>MIN(E$33:E$55)</f>
        <v>9.7508768836448798</v>
      </c>
      <c r="F66" s="115">
        <f t="shared" ref="F66:Y66" si="27">MIN(F$33:F$55)</f>
        <v>8.8200000000000038</v>
      </c>
      <c r="G66" s="115">
        <f t="shared" si="27"/>
        <v>10.600320749864132</v>
      </c>
      <c r="H66" s="115">
        <f t="shared" si="27"/>
        <v>9.7508768836448798</v>
      </c>
      <c r="I66" s="115">
        <f t="shared" si="27"/>
        <v>7.2014998437825462</v>
      </c>
      <c r="J66" s="115">
        <f>MIN(J$33:J$55)</f>
        <v>12.835337938675405</v>
      </c>
      <c r="K66" s="115">
        <f t="shared" si="27"/>
        <v>11.610000000000007</v>
      </c>
      <c r="L66" s="115">
        <f t="shared" si="27"/>
        <v>13.953483436045644</v>
      </c>
      <c r="M66" s="115">
        <f t="shared" si="27"/>
        <v>12.835337938675405</v>
      </c>
      <c r="N66" s="115">
        <f t="shared" si="27"/>
        <v>9.4795253045709043</v>
      </c>
      <c r="P66" s="115">
        <f t="shared" si="27"/>
        <v>10.600320749864132</v>
      </c>
      <c r="Q66" s="115">
        <f t="shared" si="27"/>
        <v>9.2970963208950277</v>
      </c>
      <c r="R66" s="115">
        <f t="shared" si="27"/>
        <v>12.121930539315926</v>
      </c>
      <c r="S66" s="115">
        <f t="shared" si="27"/>
        <v>11.000472717115382</v>
      </c>
      <c r="T66" s="115">
        <f t="shared" si="27"/>
        <v>8.315575746753801</v>
      </c>
      <c r="U66" s="115">
        <f t="shared" si="27"/>
        <v>13.953483436045644</v>
      </c>
      <c r="V66" s="115">
        <f t="shared" si="27"/>
        <v>12.238014544851621</v>
      </c>
      <c r="W66" s="115">
        <f t="shared" si="27"/>
        <v>15.956418771140354</v>
      </c>
      <c r="X66" s="115">
        <f t="shared" si="27"/>
        <v>14.480214086815149</v>
      </c>
      <c r="Y66" s="115">
        <f t="shared" si="27"/>
        <v>10.946012972767761</v>
      </c>
    </row>
    <row r="67" spans="1:46" x14ac:dyDescent="0.4">
      <c r="B67" s="112"/>
      <c r="C67" s="112"/>
      <c r="D67" s="108" t="s">
        <v>69</v>
      </c>
      <c r="E67" s="115">
        <f>MAX(E$33:E$55)</f>
        <v>19.501753767289753</v>
      </c>
      <c r="F67" s="115">
        <f t="shared" ref="F67:Y67" si="28">MAX(F$33:F$55)</f>
        <v>19.05337765331911</v>
      </c>
      <c r="G67" s="115">
        <f t="shared" si="28"/>
        <v>19.940050150388291</v>
      </c>
      <c r="H67" s="115">
        <f t="shared" si="28"/>
        <v>19.501753767289753</v>
      </c>
      <c r="I67" s="115">
        <f t="shared" si="28"/>
        <v>18.360294115291289</v>
      </c>
      <c r="J67" s="115">
        <f>MAX(J$33:J$55)</f>
        <v>25.670675877350799</v>
      </c>
      <c r="K67" s="115">
        <f t="shared" si="28"/>
        <v>25.080466502838423</v>
      </c>
      <c r="L67" s="115">
        <f t="shared" si="28"/>
        <v>26.247617034694795</v>
      </c>
      <c r="M67" s="115">
        <f t="shared" si="28"/>
        <v>25.670675877350799</v>
      </c>
      <c r="N67" s="115">
        <f t="shared" si="28"/>
        <v>24.168142253801804</v>
      </c>
      <c r="P67" s="115">
        <f t="shared" si="28"/>
        <v>19.940050150388291</v>
      </c>
      <c r="Q67" s="115">
        <f t="shared" si="28"/>
        <v>19.278869261447877</v>
      </c>
      <c r="R67" s="115">
        <f t="shared" si="28"/>
        <v>20.788939366884499</v>
      </c>
      <c r="S67" s="115">
        <f t="shared" si="28"/>
        <v>20.155624525179068</v>
      </c>
      <c r="T67" s="115">
        <f t="shared" si="28"/>
        <v>18.825185258052574</v>
      </c>
      <c r="U67" s="115">
        <f t="shared" si="28"/>
        <v>26.247617034694795</v>
      </c>
      <c r="V67" s="115">
        <f t="shared" si="28"/>
        <v>25.377287089048739</v>
      </c>
      <c r="W67" s="115">
        <f t="shared" si="28"/>
        <v>27.365032431919392</v>
      </c>
      <c r="X67" s="115">
        <f t="shared" si="28"/>
        <v>26.53138330355204</v>
      </c>
      <c r="Y67" s="115">
        <f t="shared" si="28"/>
        <v>24.780090798865128</v>
      </c>
    </row>
    <row r="69" spans="1:46" s="141" customFormat="1" ht="16.3" hidden="1" x14ac:dyDescent="0.4">
      <c r="A69" s="140"/>
      <c r="E69" s="142"/>
      <c r="F69" s="143">
        <v>0.84610218254773395</v>
      </c>
      <c r="G69" s="144" t="s">
        <v>90</v>
      </c>
      <c r="H69" s="142"/>
      <c r="I69" s="145" t="s">
        <v>22</v>
      </c>
      <c r="J69" s="145"/>
      <c r="K69" s="145"/>
      <c r="L69" s="145"/>
      <c r="M69" s="145"/>
      <c r="P69" s="142"/>
      <c r="Q69" s="142"/>
      <c r="R69" s="142"/>
      <c r="S69" s="142"/>
      <c r="T69" s="142"/>
    </row>
    <row r="70" spans="1:46" s="141" customFormat="1" ht="16.3" hidden="1" x14ac:dyDescent="0.4">
      <c r="A70" s="140"/>
      <c r="E70" s="142"/>
      <c r="F70" s="143">
        <v>0.86559248211077866</v>
      </c>
      <c r="G70" s="144" t="s">
        <v>91</v>
      </c>
      <c r="H70" s="142"/>
      <c r="I70" s="146" t="s">
        <v>23</v>
      </c>
      <c r="J70" s="146"/>
      <c r="K70" s="146"/>
      <c r="L70" s="146"/>
      <c r="M70" s="146"/>
      <c r="N70" s="147"/>
      <c r="O70" s="147"/>
      <c r="P70" s="147"/>
      <c r="Q70" s="147"/>
      <c r="R70" s="147"/>
      <c r="S70" s="142"/>
      <c r="T70" s="142"/>
    </row>
    <row r="71" spans="1:46" s="141" customFormat="1" ht="16.3" hidden="1" x14ac:dyDescent="0.4">
      <c r="A71" s="140"/>
      <c r="E71" s="142"/>
      <c r="F71" s="143">
        <v>0.73934216942208586</v>
      </c>
      <c r="G71" s="144" t="s">
        <v>92</v>
      </c>
      <c r="H71" s="142"/>
      <c r="I71" s="265" t="s">
        <v>24</v>
      </c>
      <c r="J71" s="264" t="s">
        <v>25</v>
      </c>
      <c r="K71" s="264"/>
      <c r="L71" s="264"/>
      <c r="M71" s="264"/>
      <c r="P71" s="142"/>
      <c r="Q71" s="142"/>
      <c r="R71" s="142"/>
      <c r="S71" s="142"/>
      <c r="T71" s="142"/>
      <c r="AA71" s="264" t="s">
        <v>15</v>
      </c>
      <c r="AB71" s="264"/>
      <c r="AC71" s="264"/>
      <c r="AD71" s="264"/>
      <c r="AE71" s="264"/>
      <c r="AF71" s="264"/>
      <c r="AG71" s="264"/>
      <c r="AH71" s="264"/>
      <c r="AI71" s="264"/>
      <c r="AJ71" s="264"/>
      <c r="AK71" s="264"/>
      <c r="AL71" s="264"/>
      <c r="AM71" s="264"/>
      <c r="AN71" s="264"/>
      <c r="AO71" s="264"/>
      <c r="AP71" s="264"/>
      <c r="AQ71" s="264"/>
      <c r="AR71" s="264"/>
      <c r="AS71" s="264"/>
      <c r="AT71" s="264"/>
    </row>
    <row r="72" spans="1:46" s="141" customFormat="1" ht="16.3" hidden="1" x14ac:dyDescent="0.4">
      <c r="A72" s="140"/>
      <c r="E72" s="142"/>
      <c r="F72" s="143">
        <v>0.85572446822262616</v>
      </c>
      <c r="G72" s="144" t="s">
        <v>93</v>
      </c>
      <c r="H72" s="142"/>
      <c r="I72" s="265"/>
      <c r="J72" s="144" t="s">
        <v>26</v>
      </c>
      <c r="K72" s="144" t="s">
        <v>27</v>
      </c>
      <c r="L72" s="144" t="s">
        <v>28</v>
      </c>
      <c r="M72" s="144" t="s">
        <v>29</v>
      </c>
      <c r="P72" s="142"/>
      <c r="Q72" s="142"/>
      <c r="R72" s="142"/>
      <c r="S72" s="142"/>
      <c r="T72" s="142"/>
      <c r="AA72" s="264" t="s">
        <v>16</v>
      </c>
      <c r="AB72" s="264"/>
      <c r="AC72" s="264"/>
      <c r="AD72" s="264"/>
      <c r="AE72" s="264"/>
      <c r="AF72" s="264"/>
      <c r="AG72" s="264"/>
      <c r="AH72" s="264"/>
      <c r="AI72" s="264"/>
      <c r="AJ72" s="264"/>
      <c r="AK72" s="264"/>
      <c r="AL72" s="264"/>
      <c r="AM72" s="264"/>
      <c r="AN72" s="264"/>
      <c r="AO72" s="264"/>
      <c r="AP72" s="264"/>
      <c r="AQ72" s="264"/>
      <c r="AR72" s="264"/>
      <c r="AS72" s="264"/>
      <c r="AT72" s="264"/>
    </row>
    <row r="73" spans="1:46" s="141" customFormat="1" ht="16.3" hidden="1" x14ac:dyDescent="0.4">
      <c r="A73" s="140"/>
      <c r="E73" s="142"/>
      <c r="F73" s="143">
        <v>0.84869607380249046</v>
      </c>
      <c r="G73" s="144" t="s">
        <v>94</v>
      </c>
      <c r="H73" s="142"/>
      <c r="I73" s="148" t="s">
        <v>19</v>
      </c>
      <c r="J73" s="143">
        <v>0.89</v>
      </c>
      <c r="K73" s="143">
        <v>0.94</v>
      </c>
      <c r="L73" s="143">
        <v>0.87</v>
      </c>
      <c r="M73" s="143">
        <v>0.96</v>
      </c>
      <c r="P73" s="142"/>
      <c r="Q73" s="142"/>
      <c r="R73" s="142"/>
      <c r="S73" s="142"/>
      <c r="T73" s="142"/>
      <c r="AA73" s="265" t="s">
        <v>17</v>
      </c>
      <c r="AB73" s="264" t="s">
        <v>18</v>
      </c>
      <c r="AC73" s="264"/>
      <c r="AD73" s="264"/>
      <c r="AE73" s="264"/>
      <c r="AF73" s="264"/>
      <c r="AG73" s="264"/>
      <c r="AH73" s="264"/>
      <c r="AI73" s="264"/>
      <c r="AJ73" s="264"/>
      <c r="AK73" s="264"/>
      <c r="AL73" s="264"/>
      <c r="AM73" s="264"/>
      <c r="AN73" s="264"/>
      <c r="AO73" s="264"/>
      <c r="AP73" s="264"/>
      <c r="AQ73" s="264"/>
      <c r="AR73" s="264"/>
      <c r="AS73" s="264"/>
      <c r="AT73" s="264"/>
    </row>
    <row r="74" spans="1:46" s="141" customFormat="1" ht="16.3" hidden="1" x14ac:dyDescent="0.4">
      <c r="A74" s="140"/>
      <c r="E74" s="142"/>
      <c r="F74" s="143">
        <v>0.89</v>
      </c>
      <c r="G74" s="144" t="s">
        <v>95</v>
      </c>
      <c r="H74" s="142"/>
      <c r="I74" s="148" t="s">
        <v>30</v>
      </c>
      <c r="J74" s="143">
        <v>0.94</v>
      </c>
      <c r="K74" s="143">
        <v>0.96</v>
      </c>
      <c r="L74" s="143">
        <v>0.93</v>
      </c>
      <c r="M74" s="143">
        <v>0.97</v>
      </c>
      <c r="P74" s="142"/>
      <c r="Q74" s="142"/>
      <c r="R74" s="142"/>
      <c r="S74" s="142"/>
      <c r="T74" s="142"/>
      <c r="AA74" s="265"/>
      <c r="AB74" s="144" t="s">
        <v>90</v>
      </c>
      <c r="AC74" s="144" t="s">
        <v>91</v>
      </c>
      <c r="AD74" s="144" t="s">
        <v>92</v>
      </c>
      <c r="AE74" s="144" t="s">
        <v>93</v>
      </c>
      <c r="AF74" s="144" t="s">
        <v>94</v>
      </c>
      <c r="AG74" s="144" t="s">
        <v>95</v>
      </c>
      <c r="AH74" s="144" t="s">
        <v>96</v>
      </c>
      <c r="AI74" s="144" t="s">
        <v>97</v>
      </c>
      <c r="AJ74" s="144" t="s">
        <v>98</v>
      </c>
      <c r="AK74" s="144" t="s">
        <v>99</v>
      </c>
      <c r="AL74" s="144" t="s">
        <v>100</v>
      </c>
      <c r="AM74" s="144" t="s">
        <v>101</v>
      </c>
      <c r="AN74" s="144" t="s">
        <v>102</v>
      </c>
      <c r="AO74" s="144" t="s">
        <v>103</v>
      </c>
      <c r="AP74" s="144" t="s">
        <v>104</v>
      </c>
      <c r="AQ74" s="144" t="s">
        <v>105</v>
      </c>
      <c r="AR74" s="144" t="s">
        <v>106</v>
      </c>
      <c r="AS74" s="144" t="s">
        <v>107</v>
      </c>
      <c r="AT74" s="144" t="s">
        <v>108</v>
      </c>
    </row>
    <row r="75" spans="1:46" s="141" customFormat="1" ht="67.2" hidden="1" customHeight="1" x14ac:dyDescent="0.4">
      <c r="A75" s="140"/>
      <c r="E75" s="142"/>
      <c r="F75" s="143">
        <v>0.93100000000000005</v>
      </c>
      <c r="G75" s="144" t="s">
        <v>96</v>
      </c>
      <c r="H75" s="142"/>
      <c r="I75" s="148" t="s">
        <v>31</v>
      </c>
      <c r="J75" s="143">
        <v>0.93</v>
      </c>
      <c r="K75" s="143">
        <v>0.93</v>
      </c>
      <c r="L75" s="143">
        <v>0.97</v>
      </c>
      <c r="M75" s="143">
        <v>0.92</v>
      </c>
      <c r="P75" s="142"/>
      <c r="Q75" s="142"/>
      <c r="R75" s="142"/>
      <c r="S75" s="142"/>
      <c r="T75" s="142"/>
      <c r="AA75" s="148" t="s">
        <v>19</v>
      </c>
      <c r="AB75" s="143">
        <v>0.83678079256516791</v>
      </c>
      <c r="AC75" s="149"/>
      <c r="AD75" s="143">
        <v>0.74544132039389788</v>
      </c>
      <c r="AE75" s="150">
        <v>0.85344893644525222</v>
      </c>
      <c r="AF75" s="150">
        <v>0.86630181145344631</v>
      </c>
      <c r="AG75" s="143">
        <v>0.95</v>
      </c>
      <c r="AH75" s="149"/>
      <c r="AI75" s="149"/>
      <c r="AJ75" s="143"/>
      <c r="AK75" s="143"/>
      <c r="AL75" s="150">
        <v>0.85102573192237962</v>
      </c>
      <c r="AM75" s="143">
        <v>0.83099999999999996</v>
      </c>
      <c r="AN75" s="143"/>
      <c r="AO75" s="150">
        <v>0.81086140082836755</v>
      </c>
      <c r="AP75" s="143">
        <v>0.84799999999999998</v>
      </c>
      <c r="AQ75" s="143"/>
      <c r="AR75" s="143"/>
      <c r="AS75" s="143"/>
      <c r="AT75" s="149"/>
    </row>
    <row r="76" spans="1:46" s="141" customFormat="1" ht="16.3" hidden="1" x14ac:dyDescent="0.4">
      <c r="A76" s="140"/>
      <c r="E76" s="142"/>
      <c r="F76" s="143">
        <v>0.92584138706640218</v>
      </c>
      <c r="G76" s="144" t="s">
        <v>97</v>
      </c>
      <c r="H76" s="142"/>
      <c r="I76" s="151" t="s">
        <v>21</v>
      </c>
      <c r="J76" s="143">
        <v>0.93</v>
      </c>
      <c r="K76" s="143">
        <v>0.93</v>
      </c>
      <c r="L76" s="143">
        <v>0.97</v>
      </c>
      <c r="M76" s="143">
        <v>0.98</v>
      </c>
      <c r="P76" s="142"/>
      <c r="Q76" s="142"/>
      <c r="R76" s="142"/>
      <c r="S76" s="142"/>
      <c r="T76" s="142"/>
      <c r="AA76" s="148" t="s">
        <v>20</v>
      </c>
      <c r="AB76" s="143">
        <v>0.84420436509546781</v>
      </c>
      <c r="AC76" s="143">
        <v>0.86559248211077866</v>
      </c>
      <c r="AD76" s="143">
        <v>0.73768433884417173</v>
      </c>
      <c r="AE76" s="150">
        <v>0.86832327010728672</v>
      </c>
      <c r="AF76" s="150">
        <v>0.83439214760498082</v>
      </c>
      <c r="AG76" s="143">
        <v>0.95</v>
      </c>
      <c r="AH76" s="143">
        <v>0.83091674738233334</v>
      </c>
      <c r="AI76" s="143">
        <v>0.751</v>
      </c>
      <c r="AJ76" s="143"/>
      <c r="AK76" s="143"/>
      <c r="AL76" s="150">
        <v>0.87872425082929861</v>
      </c>
      <c r="AM76" s="143">
        <v>0.88103536712846364</v>
      </c>
      <c r="AN76" s="143"/>
      <c r="AO76" s="150">
        <v>0.70477195947312943</v>
      </c>
      <c r="AP76" s="143">
        <v>0.86399999999999999</v>
      </c>
      <c r="AQ76" s="143">
        <v>0.77600000000000002</v>
      </c>
      <c r="AR76" s="143">
        <v>0.60727698425721166</v>
      </c>
      <c r="AS76" s="143"/>
      <c r="AT76" s="143"/>
    </row>
    <row r="77" spans="1:46" s="141" customFormat="1" ht="55.3" hidden="1" customHeight="1" x14ac:dyDescent="0.4">
      <c r="A77" s="140"/>
      <c r="E77" s="142"/>
      <c r="F77" s="143">
        <v>0.93068448114120272</v>
      </c>
      <c r="G77" s="144" t="s">
        <v>98</v>
      </c>
      <c r="H77" s="142"/>
      <c r="I77" s="266" t="s">
        <v>109</v>
      </c>
      <c r="J77" s="267"/>
      <c r="K77" s="267"/>
      <c r="L77" s="267"/>
      <c r="M77" s="267"/>
      <c r="P77" s="142"/>
      <c r="Q77" s="142"/>
      <c r="R77" s="142"/>
      <c r="S77" s="142"/>
      <c r="T77" s="142"/>
      <c r="AA77" s="148">
        <v>1</v>
      </c>
      <c r="AB77" s="143">
        <v>0.84799999999999998</v>
      </c>
      <c r="AC77" s="143">
        <v>0.89</v>
      </c>
      <c r="AD77" s="143">
        <v>0.75405001110952952</v>
      </c>
      <c r="AE77" s="150">
        <v>0.876</v>
      </c>
      <c r="AF77" s="150">
        <v>0.86299999999999999</v>
      </c>
      <c r="AG77" s="143">
        <v>0.95</v>
      </c>
      <c r="AH77" s="143">
        <v>0.94353027363899988</v>
      </c>
      <c r="AI77" s="143">
        <v>0.90914822955402175</v>
      </c>
      <c r="AJ77" s="143"/>
      <c r="AK77" s="143"/>
      <c r="AL77" s="150">
        <v>0.88</v>
      </c>
      <c r="AM77" s="143">
        <v>0.8631342562226636</v>
      </c>
      <c r="AN77" s="143"/>
      <c r="AO77" s="150">
        <v>0.8457464844338386</v>
      </c>
      <c r="AP77" s="143">
        <v>0.89500000000000002</v>
      </c>
      <c r="AQ77" s="143">
        <v>0.88700000000000001</v>
      </c>
      <c r="AR77" s="143">
        <v>0.78569362112824404</v>
      </c>
      <c r="AS77" s="143"/>
      <c r="AT77" s="143"/>
    </row>
    <row r="78" spans="1:46" s="141" customFormat="1" ht="16.3" hidden="1" x14ac:dyDescent="0.4">
      <c r="A78" s="140"/>
      <c r="E78" s="142"/>
      <c r="F78" s="143">
        <v>0.92586659317651177</v>
      </c>
      <c r="G78" s="144" t="s">
        <v>99</v>
      </c>
      <c r="H78" s="142"/>
      <c r="I78" s="142"/>
      <c r="P78" s="142"/>
      <c r="Q78" s="142"/>
      <c r="R78" s="142"/>
      <c r="S78" s="142"/>
      <c r="T78" s="142"/>
      <c r="AA78" s="148">
        <v>2</v>
      </c>
      <c r="AB78" s="143">
        <v>0.88100000000000001</v>
      </c>
      <c r="AC78" s="143">
        <v>0.89400000000000002</v>
      </c>
      <c r="AD78" s="143">
        <v>0.73530699876385197</v>
      </c>
      <c r="AE78" s="150">
        <v>0.87038441379269726</v>
      </c>
      <c r="AF78" s="150">
        <v>0.76609910656072178</v>
      </c>
      <c r="AG78" s="143">
        <v>0.95</v>
      </c>
      <c r="AH78" s="143">
        <v>0.93180404187088628</v>
      </c>
      <c r="AI78" s="143">
        <v>0.92584138706640218</v>
      </c>
      <c r="AJ78" s="143"/>
      <c r="AK78" s="143"/>
      <c r="AL78" s="150">
        <v>0.872</v>
      </c>
      <c r="AM78" s="143">
        <v>0.82977978025589616</v>
      </c>
      <c r="AN78" s="143"/>
      <c r="AO78" s="150">
        <v>0.74808921382890059</v>
      </c>
      <c r="AP78" s="143">
        <v>0.879</v>
      </c>
      <c r="AQ78" s="143">
        <v>0.90863313544702429</v>
      </c>
      <c r="AR78" s="143">
        <v>0.81579905718794932</v>
      </c>
      <c r="AS78" s="143"/>
      <c r="AT78" s="143"/>
    </row>
    <row r="79" spans="1:46" s="141" customFormat="1" ht="16.3" hidden="1" x14ac:dyDescent="0.4">
      <c r="A79" s="140"/>
      <c r="E79" s="142"/>
      <c r="F79" s="143">
        <v>0.85266157690147004</v>
      </c>
      <c r="G79" s="144" t="s">
        <v>100</v>
      </c>
      <c r="H79" s="142"/>
      <c r="I79" s="142"/>
      <c r="P79" s="142"/>
      <c r="Q79" s="142"/>
      <c r="R79" s="142"/>
      <c r="S79" s="142"/>
      <c r="T79" s="142"/>
      <c r="AA79" s="148">
        <v>3</v>
      </c>
      <c r="AB79" s="143">
        <v>0.878</v>
      </c>
      <c r="AC79" s="143">
        <v>0.90100000000000002</v>
      </c>
      <c r="AD79" s="143">
        <v>0.73142207056152031</v>
      </c>
      <c r="AE79" s="150">
        <v>0.84514394437763429</v>
      </c>
      <c r="AF79" s="150"/>
      <c r="AG79" s="143">
        <v>0.93</v>
      </c>
      <c r="AH79" s="143">
        <v>0.92626674350436522</v>
      </c>
      <c r="AI79" s="143">
        <v>0.92808172496496255</v>
      </c>
      <c r="AJ79" s="143">
        <v>0.93</v>
      </c>
      <c r="AK79" s="143">
        <v>0.89041838823234254</v>
      </c>
      <c r="AL79" s="150">
        <v>0.86299999999999999</v>
      </c>
      <c r="AM79" s="143">
        <v>0.75345023233336494</v>
      </c>
      <c r="AN79" s="143">
        <v>0.86341829762675104</v>
      </c>
      <c r="AO79" s="150">
        <v>0.77622103050090729</v>
      </c>
      <c r="AP79" s="143">
        <v>0.88058800554405703</v>
      </c>
      <c r="AQ79" s="143">
        <v>0.90464099742133242</v>
      </c>
      <c r="AR79" s="143">
        <v>0.8535181063770747</v>
      </c>
      <c r="AS79" s="143">
        <v>0.91831367145266662</v>
      </c>
      <c r="AT79" s="143">
        <v>0.89010860729511465</v>
      </c>
    </row>
    <row r="80" spans="1:46" s="141" customFormat="1" ht="16.3" hidden="1" x14ac:dyDescent="0.4">
      <c r="A80" s="140"/>
      <c r="E80" s="142"/>
      <c r="F80" s="143">
        <v>0.82449705313591393</v>
      </c>
      <c r="G80" s="144" t="s">
        <v>101</v>
      </c>
      <c r="H80" s="142"/>
      <c r="I80" s="142"/>
      <c r="P80" s="142"/>
      <c r="Q80" s="142"/>
      <c r="R80" s="142"/>
      <c r="S80" s="142"/>
      <c r="T80" s="142"/>
      <c r="AA80" s="148">
        <v>4</v>
      </c>
      <c r="AB80" s="143">
        <v>0.875</v>
      </c>
      <c r="AC80" s="143">
        <v>0.90500000000000003</v>
      </c>
      <c r="AD80" s="143">
        <v>0.77600000000000002</v>
      </c>
      <c r="AE80" s="150">
        <v>0.86399999999999999</v>
      </c>
      <c r="AF80" s="150"/>
      <c r="AG80" s="143">
        <v>0.93</v>
      </c>
      <c r="AH80" s="143">
        <v>0.91812049176235111</v>
      </c>
      <c r="AI80" s="143">
        <v>0.9164257674411862</v>
      </c>
      <c r="AJ80" s="143">
        <v>0.9313689622824054</v>
      </c>
      <c r="AK80" s="143">
        <v>0.92062368999213684</v>
      </c>
      <c r="AL80" s="150">
        <v>0.85799999999999998</v>
      </c>
      <c r="AM80" s="143">
        <v>0.83199999999999996</v>
      </c>
      <c r="AN80" s="143">
        <v>0.89865736705896659</v>
      </c>
      <c r="AO80" s="150">
        <v>0.7557036215585704</v>
      </c>
      <c r="AP80" s="143">
        <v>0.86539832754358881</v>
      </c>
      <c r="AQ80" s="143">
        <v>0.90837460181374274</v>
      </c>
      <c r="AR80" s="143">
        <v>0.89542575393216306</v>
      </c>
      <c r="AS80" s="143">
        <v>0.93034727222083302</v>
      </c>
      <c r="AT80" s="143">
        <v>0.90397265455501419</v>
      </c>
    </row>
    <row r="81" spans="1:46" s="141" customFormat="1" ht="16.3" hidden="1" x14ac:dyDescent="0.4">
      <c r="A81" s="140"/>
      <c r="E81" s="142"/>
      <c r="F81" s="143">
        <v>0.86732466918055162</v>
      </c>
      <c r="G81" s="144" t="s">
        <v>102</v>
      </c>
      <c r="H81" s="142"/>
      <c r="I81" s="142"/>
      <c r="P81" s="142"/>
      <c r="Q81" s="142"/>
      <c r="R81" s="142"/>
      <c r="S81" s="142"/>
      <c r="T81" s="142"/>
      <c r="AA81" s="148">
        <v>5</v>
      </c>
      <c r="AB81" s="143">
        <v>0.85799999999999998</v>
      </c>
      <c r="AC81" s="143">
        <v>0.86110396149591395</v>
      </c>
      <c r="AD81" s="143">
        <v>0.69575271734192523</v>
      </c>
      <c r="AE81" s="150">
        <v>0.83369857853851681</v>
      </c>
      <c r="AF81" s="150"/>
      <c r="AG81" s="143">
        <v>0.93</v>
      </c>
      <c r="AH81" s="143">
        <v>0.92146654986446419</v>
      </c>
      <c r="AI81" s="143">
        <v>0.92500000000000004</v>
      </c>
      <c r="AJ81" s="143">
        <v>0.92934102777663419</v>
      </c>
      <c r="AK81" s="143">
        <v>0.92129145990378647</v>
      </c>
      <c r="AL81" s="150">
        <v>0.8513231538029401</v>
      </c>
      <c r="AM81" s="143">
        <v>0.81399999999999995</v>
      </c>
      <c r="AN81" s="143">
        <v>0.86341829762675104</v>
      </c>
      <c r="AO81" s="150">
        <v>0.59922882074242523</v>
      </c>
      <c r="AP81" s="143">
        <v>0.84099495859065487</v>
      </c>
      <c r="AQ81" s="143">
        <v>0.91442956837483536</v>
      </c>
      <c r="AR81" s="143">
        <v>0.90515116390759109</v>
      </c>
      <c r="AS81" s="143">
        <v>0.92199420830293655</v>
      </c>
      <c r="AT81" s="143">
        <v>0.90969232133470646</v>
      </c>
    </row>
    <row r="82" spans="1:46" s="141" customFormat="1" ht="16.3" hidden="1" x14ac:dyDescent="0.4">
      <c r="A82" s="140"/>
      <c r="E82" s="142"/>
      <c r="F82" s="143">
        <v>0.70627539804526829</v>
      </c>
      <c r="G82" s="144" t="s">
        <v>103</v>
      </c>
      <c r="H82" s="142"/>
      <c r="I82" s="142"/>
      <c r="P82" s="142"/>
      <c r="Q82" s="142"/>
      <c r="R82" s="142"/>
      <c r="S82" s="142"/>
      <c r="T82" s="142"/>
      <c r="AA82" s="148">
        <v>6</v>
      </c>
      <c r="AB82" s="143">
        <v>0.86699999999999999</v>
      </c>
      <c r="AC82" s="143">
        <v>0.86799999999999999</v>
      </c>
      <c r="AD82" s="143">
        <v>0.71097912414507736</v>
      </c>
      <c r="AE82" s="150">
        <v>0.871</v>
      </c>
      <c r="AF82" s="150"/>
      <c r="AG82" s="143">
        <v>0.93</v>
      </c>
      <c r="AH82" s="143">
        <v>0.92488627680795099</v>
      </c>
      <c r="AI82" s="143">
        <v>0.91764766197229053</v>
      </c>
      <c r="AJ82" s="143">
        <v>0.92834725327523049</v>
      </c>
      <c r="AK82" s="143">
        <v>0.91975272940785158</v>
      </c>
      <c r="AL82" s="150">
        <v>0.88800000000000001</v>
      </c>
      <c r="AM82" s="143">
        <v>0.88</v>
      </c>
      <c r="AN82" s="143">
        <v>0.89792967794443912</v>
      </c>
      <c r="AO82" s="150">
        <v>0.77426754679306897</v>
      </c>
      <c r="AP82" s="143">
        <v>0.86799999999999999</v>
      </c>
      <c r="AQ82" s="143">
        <v>0.90721883395451008</v>
      </c>
      <c r="AR82" s="143">
        <v>0.89975046055495866</v>
      </c>
      <c r="AS82" s="143">
        <v>0.92542663690290572</v>
      </c>
      <c r="AT82" s="143">
        <v>0.92700078546164333</v>
      </c>
    </row>
    <row r="83" spans="1:46" s="141" customFormat="1" ht="16.3" hidden="1" x14ac:dyDescent="0.4">
      <c r="A83" s="140"/>
      <c r="E83" s="142"/>
      <c r="F83" s="143">
        <v>0.85199999999999998</v>
      </c>
      <c r="G83" s="144" t="s">
        <v>104</v>
      </c>
      <c r="H83" s="142"/>
      <c r="I83" s="142"/>
      <c r="P83" s="142"/>
      <c r="Q83" s="142"/>
      <c r="R83" s="142"/>
      <c r="S83" s="142"/>
      <c r="T83" s="142"/>
      <c r="AA83" s="148">
        <v>7</v>
      </c>
      <c r="AB83" s="143">
        <v>0.872</v>
      </c>
      <c r="AC83" s="143">
        <v>0.88200000000000001</v>
      </c>
      <c r="AD83" s="143">
        <v>0.72899999999999998</v>
      </c>
      <c r="AE83" s="150">
        <v>0.85299999999999998</v>
      </c>
      <c r="AF83" s="150"/>
      <c r="AG83" s="143">
        <v>0.85</v>
      </c>
      <c r="AH83" s="143">
        <v>0.9313749480533785</v>
      </c>
      <c r="AI83" s="143">
        <v>0.91973548406510675</v>
      </c>
      <c r="AJ83" s="143">
        <v>0.93640388657213847</v>
      </c>
      <c r="AK83" s="143">
        <v>0.93033706852782005</v>
      </c>
      <c r="AL83" s="150">
        <v>0.86499999999999999</v>
      </c>
      <c r="AM83" s="143">
        <v>0.84799999999999998</v>
      </c>
      <c r="AN83" s="143">
        <v>0.89104168367011427</v>
      </c>
      <c r="AO83" s="150">
        <v>0.71491053917280711</v>
      </c>
      <c r="AP83" s="143">
        <v>0.82441597272777656</v>
      </c>
      <c r="AQ83" s="143">
        <v>0.90450666670553614</v>
      </c>
      <c r="AR83" s="143">
        <v>0.9065876058027621</v>
      </c>
      <c r="AS83" s="143">
        <v>0.92050388253341642</v>
      </c>
      <c r="AT83" s="143">
        <v>0.92842040214884491</v>
      </c>
    </row>
    <row r="84" spans="1:46" s="141" customFormat="1" ht="16.3" hidden="1" x14ac:dyDescent="0.4">
      <c r="A84" s="140"/>
      <c r="E84" s="142"/>
      <c r="F84" s="143">
        <v>0.90721883395451008</v>
      </c>
      <c r="G84" s="144" t="s">
        <v>105</v>
      </c>
      <c r="H84" s="142"/>
      <c r="I84" s="142"/>
      <c r="P84" s="142"/>
      <c r="Q84" s="142"/>
      <c r="R84" s="142"/>
      <c r="S84" s="142"/>
      <c r="T84" s="142"/>
      <c r="AA84" s="148">
        <v>8</v>
      </c>
      <c r="AB84" s="143">
        <v>0.85699999999999998</v>
      </c>
      <c r="AC84" s="143">
        <v>0.878</v>
      </c>
      <c r="AD84" s="143">
        <v>0.749</v>
      </c>
      <c r="AE84" s="150">
        <v>0.84799999999999998</v>
      </c>
      <c r="AF84" s="150"/>
      <c r="AG84" s="143">
        <v>0.85</v>
      </c>
      <c r="AH84" s="143">
        <v>0.92300000000000004</v>
      </c>
      <c r="AI84" s="143">
        <v>0.93100000000000005</v>
      </c>
      <c r="AJ84" s="143">
        <v>0.93200000000000005</v>
      </c>
      <c r="AK84" s="143">
        <v>0.92891743101680369</v>
      </c>
      <c r="AL84" s="150">
        <v>0.82599999999999996</v>
      </c>
      <c r="AM84" s="143">
        <v>0.79556114888764839</v>
      </c>
      <c r="AN84" s="143">
        <v>0.85082839390810139</v>
      </c>
      <c r="AO84" s="150">
        <v>0.67876088827312464</v>
      </c>
      <c r="AP84" s="143">
        <v>0.82840781351243553</v>
      </c>
      <c r="AQ84" s="143">
        <v>0.9</v>
      </c>
      <c r="AR84" s="143">
        <v>0.91550918081996446</v>
      </c>
      <c r="AS84" s="143">
        <v>0.92578437483705256</v>
      </c>
      <c r="AT84" s="143">
        <v>0.91622888225586319</v>
      </c>
    </row>
    <row r="85" spans="1:46" s="141" customFormat="1" ht="16.3" hidden="1" x14ac:dyDescent="0.4">
      <c r="A85" s="140"/>
      <c r="E85" s="142"/>
      <c r="F85" s="143">
        <v>0.9065876058027621</v>
      </c>
      <c r="G85" s="144" t="s">
        <v>106</v>
      </c>
      <c r="H85" s="142"/>
      <c r="I85" s="142"/>
      <c r="P85" s="142"/>
      <c r="Q85" s="142"/>
      <c r="R85" s="142"/>
      <c r="S85" s="142"/>
      <c r="T85" s="142"/>
      <c r="AA85" s="148">
        <v>9</v>
      </c>
      <c r="AB85" s="143">
        <v>0.8269824512447207</v>
      </c>
      <c r="AC85" s="143">
        <v>0.86299999999999999</v>
      </c>
      <c r="AD85" s="143">
        <v>0.74099999999999999</v>
      </c>
      <c r="AE85" s="150">
        <v>0.89100000000000001</v>
      </c>
      <c r="AF85" s="150"/>
      <c r="AG85" s="143">
        <v>0.85</v>
      </c>
      <c r="AH85" s="143">
        <v>0.93100000000000005</v>
      </c>
      <c r="AI85" s="143">
        <v>0.92400000000000004</v>
      </c>
      <c r="AJ85" s="143">
        <v>0.93153317304707106</v>
      </c>
      <c r="AK85" s="143">
        <v>0.92632525409222322</v>
      </c>
      <c r="AL85" s="150">
        <v>0.84599999999999997</v>
      </c>
      <c r="AM85" s="143">
        <v>0.80600000000000005</v>
      </c>
      <c r="AN85" s="143">
        <v>0.89199231482097274</v>
      </c>
      <c r="AO85" s="150">
        <v>0.62946569433550958</v>
      </c>
      <c r="AP85" s="143">
        <v>0.83599999999999997</v>
      </c>
      <c r="AQ85" s="143">
        <v>0.91600000000000004</v>
      </c>
      <c r="AR85" s="143">
        <v>0.90992245606619093</v>
      </c>
      <c r="AS85" s="143">
        <v>0.91768742329044273</v>
      </c>
      <c r="AT85" s="143">
        <v>0.91865240074027033</v>
      </c>
    </row>
    <row r="86" spans="1:46" s="141" customFormat="1" ht="16.3" hidden="1" x14ac:dyDescent="0.4">
      <c r="A86" s="140"/>
      <c r="E86" s="142"/>
      <c r="F86" s="143">
        <v>0.92224933927951325</v>
      </c>
      <c r="G86" s="144" t="s">
        <v>107</v>
      </c>
      <c r="H86" s="142"/>
      <c r="I86" s="142"/>
      <c r="P86" s="142"/>
      <c r="Q86" s="142"/>
      <c r="R86" s="142"/>
      <c r="S86" s="142"/>
      <c r="T86" s="142"/>
      <c r="AA86" s="148">
        <v>10</v>
      </c>
      <c r="AB86" s="143">
        <v>0.82736668049410123</v>
      </c>
      <c r="AC86" s="143">
        <v>0.85414500235007162</v>
      </c>
      <c r="AD86" s="143">
        <v>0.78100000000000003</v>
      </c>
      <c r="AE86" s="150">
        <v>0.85799999999999998</v>
      </c>
      <c r="AF86" s="150"/>
      <c r="AG86" s="143">
        <v>0.85</v>
      </c>
      <c r="AH86" s="143">
        <v>0.94499999999999995</v>
      </c>
      <c r="AI86" s="143">
        <v>0.94099999999999995</v>
      </c>
      <c r="AJ86" s="143">
        <v>0.93700000000000006</v>
      </c>
      <c r="AK86" s="143">
        <v>0.92398781735856828</v>
      </c>
      <c r="AL86" s="150">
        <v>0.85399999999999998</v>
      </c>
      <c r="AM86" s="143">
        <v>0.81921432601593158</v>
      </c>
      <c r="AN86" s="143">
        <v>0.8712310407343522</v>
      </c>
      <c r="AO86" s="150">
        <v>0.69718950492785003</v>
      </c>
      <c r="AP86" s="143">
        <v>0.85599999999999998</v>
      </c>
      <c r="AQ86" s="143">
        <v>0.90500000000000003</v>
      </c>
      <c r="AR86" s="143">
        <v>0.9199925952694652</v>
      </c>
      <c r="AS86" s="143">
        <v>0.91658641897372206</v>
      </c>
      <c r="AT86" s="143">
        <v>0.92219757046291073</v>
      </c>
    </row>
    <row r="87" spans="1:46" s="141" customFormat="1" ht="16.3" hidden="1" x14ac:dyDescent="0.4">
      <c r="A87" s="140"/>
      <c r="E87" s="142"/>
      <c r="F87" s="143">
        <v>0.9241865503134834</v>
      </c>
      <c r="G87" s="144" t="s">
        <v>108</v>
      </c>
      <c r="H87" s="142"/>
      <c r="I87" s="142"/>
      <c r="P87" s="142"/>
      <c r="Q87" s="142"/>
      <c r="R87" s="142"/>
      <c r="S87" s="142"/>
      <c r="T87" s="142"/>
      <c r="AA87" s="148">
        <v>11</v>
      </c>
      <c r="AB87" s="143">
        <v>0.81403164461175337</v>
      </c>
      <c r="AC87" s="143">
        <v>0.84807406397219143</v>
      </c>
      <c r="AD87" s="143">
        <v>0.72199999999999998</v>
      </c>
      <c r="AE87" s="150">
        <v>0.86799999999999999</v>
      </c>
      <c r="AF87" s="150"/>
      <c r="AG87" s="143">
        <v>0.83</v>
      </c>
      <c r="AH87" s="143">
        <v>0.92155483538007854</v>
      </c>
      <c r="AI87" s="143">
        <v>0.93200000000000005</v>
      </c>
      <c r="AJ87" s="143">
        <v>0.92659780941304637</v>
      </c>
      <c r="AK87" s="143">
        <v>0.92540793226080031</v>
      </c>
      <c r="AL87" s="150">
        <v>0.85099999999999998</v>
      </c>
      <c r="AM87" s="143">
        <v>0.81599999999999995</v>
      </c>
      <c r="AN87" s="143">
        <v>0.8627587025766833</v>
      </c>
      <c r="AO87" s="150">
        <v>0.69177576396548313</v>
      </c>
      <c r="AP87" s="143">
        <v>0.871</v>
      </c>
      <c r="AQ87" s="143">
        <v>0.91800000000000004</v>
      </c>
      <c r="AR87" s="143">
        <v>0.9272784937696642</v>
      </c>
      <c r="AS87" s="143">
        <v>0.92250447025608995</v>
      </c>
      <c r="AT87" s="143">
        <v>0.92617553016405596</v>
      </c>
    </row>
    <row r="88" spans="1:46" x14ac:dyDescent="0.4">
      <c r="AA88" s="121">
        <v>12</v>
      </c>
      <c r="AB88" s="120">
        <v>0.82748545029565124</v>
      </c>
      <c r="AC88" s="120">
        <v>0.85401190843033969</v>
      </c>
      <c r="AD88" s="120">
        <v>0.71499999999999997</v>
      </c>
      <c r="AE88" s="122">
        <v>0.82987440041302252</v>
      </c>
      <c r="AF88" s="122"/>
      <c r="AG88" s="120">
        <v>0.83</v>
      </c>
      <c r="AH88" s="120">
        <v>0.94</v>
      </c>
      <c r="AI88" s="120">
        <v>0.93899999999999995</v>
      </c>
      <c r="AJ88" s="120">
        <v>0.92300000000000004</v>
      </c>
      <c r="AK88" s="120">
        <v>0.93387435322385393</v>
      </c>
      <c r="AL88" s="122">
        <v>0.83052026258133715</v>
      </c>
      <c r="AM88" s="120">
        <v>0.79816316920834085</v>
      </c>
      <c r="AN88" s="120">
        <v>0.87622780173088666</v>
      </c>
      <c r="AO88" s="122">
        <v>0.61185342607881599</v>
      </c>
      <c r="AP88" s="120">
        <v>0.81167923766362493</v>
      </c>
      <c r="AQ88" s="120">
        <v>0.91500000000000004</v>
      </c>
      <c r="AR88" s="120">
        <v>0.91321649751942724</v>
      </c>
      <c r="AS88" s="120">
        <v>0.92740899730051474</v>
      </c>
      <c r="AT88" s="120">
        <v>0.92756478956835942</v>
      </c>
    </row>
    <row r="90" spans="1:46" ht="15" thickBot="1" x14ac:dyDescent="0.45">
      <c r="C90" s="123"/>
      <c r="D90" s="123"/>
      <c r="E90" s="114"/>
      <c r="Z90" s="118" t="s">
        <v>1</v>
      </c>
      <c r="AA90" s="107"/>
      <c r="AB90" s="107"/>
    </row>
    <row r="91" spans="1:46" x14ac:dyDescent="0.4">
      <c r="C91" s="123"/>
      <c r="D91" s="123" t="s">
        <v>2</v>
      </c>
      <c r="E91" s="137">
        <v>1.96</v>
      </c>
      <c r="F91" s="138"/>
      <c r="G91" s="138"/>
      <c r="H91" s="138"/>
      <c r="I91" s="139"/>
      <c r="J91" s="129">
        <v>2.58</v>
      </c>
      <c r="K91" s="130"/>
      <c r="L91" s="130"/>
      <c r="M91" s="130"/>
      <c r="N91" s="131"/>
      <c r="O91" s="124"/>
      <c r="Z91" s="107"/>
      <c r="AA91" s="107"/>
      <c r="AB91" s="107"/>
    </row>
    <row r="92" spans="1:46" x14ac:dyDescent="0.4">
      <c r="E92" s="132" t="s">
        <v>8</v>
      </c>
      <c r="F92" s="126" t="s">
        <v>9</v>
      </c>
      <c r="G92" s="126" t="s">
        <v>10</v>
      </c>
      <c r="H92" s="126" t="s">
        <v>11</v>
      </c>
      <c r="I92" s="133" t="s">
        <v>12</v>
      </c>
      <c r="J92" s="132" t="str">
        <f>E92</f>
        <v>FS</v>
      </c>
      <c r="K92" s="126" t="str">
        <f>F92</f>
        <v>Plan</v>
      </c>
      <c r="L92" s="126" t="str">
        <f t="shared" ref="L92" si="29">G92</f>
        <v>Sim</v>
      </c>
      <c r="M92" s="126" t="str">
        <f t="shared" ref="M92" si="30">H92</f>
        <v>Att</v>
      </c>
      <c r="N92" s="133" t="str">
        <f t="shared" ref="N92" si="31">I92</f>
        <v>Suc</v>
      </c>
      <c r="O92" s="107"/>
      <c r="P92" s="126" t="s">
        <v>8</v>
      </c>
      <c r="Q92" s="126" t="s">
        <v>9</v>
      </c>
      <c r="R92" s="126" t="s">
        <v>10</v>
      </c>
      <c r="S92" s="126" t="s">
        <v>11</v>
      </c>
      <c r="T92" s="126" t="s">
        <v>12</v>
      </c>
      <c r="U92" s="126" t="str">
        <f>P92</f>
        <v>FS</v>
      </c>
      <c r="V92" s="126" t="str">
        <f>Q92</f>
        <v>Plan</v>
      </c>
      <c r="W92" s="126" t="str">
        <f t="shared" ref="W92" si="32">R92</f>
        <v>Sim</v>
      </c>
      <c r="X92" s="126" t="str">
        <f t="shared" ref="X92" si="33">S92</f>
        <v>Att</v>
      </c>
      <c r="Y92" s="126" t="str">
        <f t="shared" ref="Y92" si="34">T92</f>
        <v>Suc</v>
      </c>
      <c r="Z92" s="107"/>
      <c r="AA92" s="107"/>
      <c r="AB92" s="107"/>
    </row>
    <row r="93" spans="1:46" ht="15" thickBot="1" x14ac:dyDescent="0.45">
      <c r="B93" s="107"/>
      <c r="C93" s="107"/>
      <c r="D93" s="123" t="s">
        <v>0</v>
      </c>
      <c r="E93" s="134">
        <v>0.92</v>
      </c>
      <c r="F93" s="135">
        <f t="shared" ref="F93:I93" si="35">F95</f>
        <v>0.94</v>
      </c>
      <c r="G93" s="135">
        <f t="shared" si="35"/>
        <v>0.9</v>
      </c>
      <c r="H93" s="135">
        <f t="shared" si="35"/>
        <v>0.92</v>
      </c>
      <c r="I93" s="136">
        <f t="shared" si="35"/>
        <v>0.97</v>
      </c>
      <c r="J93" s="134">
        <f>E93</f>
        <v>0.92</v>
      </c>
      <c r="K93" s="135">
        <f t="shared" ref="K93:L93" si="36">F93</f>
        <v>0.94</v>
      </c>
      <c r="L93" s="135">
        <f t="shared" si="36"/>
        <v>0.9</v>
      </c>
      <c r="M93" s="135">
        <f>H93</f>
        <v>0.92</v>
      </c>
      <c r="N93" s="136">
        <f>I93</f>
        <v>0.97</v>
      </c>
      <c r="O93" s="107"/>
      <c r="P93" s="127">
        <f>P95</f>
        <v>0.9</v>
      </c>
      <c r="Q93" s="127">
        <f>Q95</f>
        <v>0.93</v>
      </c>
      <c r="R93" s="127">
        <f>R95</f>
        <v>0.86</v>
      </c>
      <c r="S93" s="127">
        <f>S95</f>
        <v>0.89</v>
      </c>
      <c r="T93" s="127">
        <f>T95</f>
        <v>0.95</v>
      </c>
      <c r="U93" s="128">
        <f>P93</f>
        <v>0.9</v>
      </c>
      <c r="V93" s="128">
        <f>Q93</f>
        <v>0.93</v>
      </c>
      <c r="W93" s="128">
        <f>R93</f>
        <v>0.86</v>
      </c>
      <c r="X93" s="128">
        <f>S93</f>
        <v>0.89</v>
      </c>
      <c r="Y93" s="128">
        <f>T93</f>
        <v>0.95</v>
      </c>
    </row>
    <row r="94" spans="1:46" x14ac:dyDescent="0.4">
      <c r="F94" s="106"/>
      <c r="G94" s="106"/>
      <c r="H94" s="106"/>
      <c r="I94" s="106"/>
      <c r="K94" s="107"/>
      <c r="L94" s="107"/>
      <c r="M94" s="107"/>
    </row>
    <row r="95" spans="1:46" ht="15" thickBot="1" x14ac:dyDescent="0.45">
      <c r="A95" s="118" t="s">
        <v>3</v>
      </c>
      <c r="F95" s="135">
        <v>0.94</v>
      </c>
      <c r="G95" s="135">
        <v>0.9</v>
      </c>
      <c r="H95" s="135">
        <v>0.92</v>
      </c>
      <c r="I95" s="135">
        <v>0.97</v>
      </c>
      <c r="P95" s="135">
        <v>0.9</v>
      </c>
      <c r="Q95" s="135">
        <v>0.93</v>
      </c>
      <c r="R95" s="135">
        <v>0.86</v>
      </c>
      <c r="S95" s="135">
        <v>0.89</v>
      </c>
      <c r="T95" s="135">
        <v>0.95</v>
      </c>
    </row>
  </sheetData>
  <sheetProtection algorithmName="SHA-512" hashValue="BAq41RAh4T0OTJCeUEQztCqanPbNypA/kqZG0cDAdDX7P75iYBNnnX8lDLiIi4q3LFWO3Rq0hwlR8KwyCKRfaQ==" saltValue="DpC2vgkY73jD4StnzCfzow==" spinCount="100000" sheet="1" selectLockedCells="1" selectUnlockedCells="1"/>
  <mergeCells count="11">
    <mergeCell ref="AA72:AT72"/>
    <mergeCell ref="I71:I72"/>
    <mergeCell ref="J71:M71"/>
    <mergeCell ref="I77:M77"/>
    <mergeCell ref="AA73:AA74"/>
    <mergeCell ref="AB73:AT73"/>
    <mergeCell ref="A3:A7"/>
    <mergeCell ref="B5:Y5"/>
    <mergeCell ref="E7:N7"/>
    <mergeCell ref="P7:Y7"/>
    <mergeCell ref="AA71:AT7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 Instructions</vt:lpstr>
      <vt:lpstr> Page 2 CAS2 Ext w Composites</vt:lpstr>
      <vt:lpstr> Page 3 CAS2 Core w Composites</vt:lpstr>
      <vt:lpstr>Page 4 CAS2 Ext w Subtests</vt:lpstr>
      <vt:lpstr>Page 5 CAS2 Core w Subtests</vt:lpstr>
      <vt:lpstr>Tech Info</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A. Naglieri</dc:creator>
  <cp:lastModifiedBy>Jack Naglieri</cp:lastModifiedBy>
  <dcterms:created xsi:type="dcterms:W3CDTF">2018-01-24T21:53:28Z</dcterms:created>
  <dcterms:modified xsi:type="dcterms:W3CDTF">2021-10-14T10:58:43Z</dcterms:modified>
</cp:coreProperties>
</file>