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arning Brain Santa B 2019\"/>
    </mc:Choice>
  </mc:AlternateContent>
  <xr:revisionPtr revIDLastSave="0" documentId="8_{A9C9572F-2E08-41A1-8AFD-CAD5BF65BCB0}" xr6:coauthVersionLast="43" xr6:coauthVersionMax="43" xr10:uidLastSave="{00000000-0000-0000-0000-000000000000}"/>
  <workbookProtection workbookAlgorithmName="SHA-512" workbookHashValue="DBx7ZQZq5e+bz76PnzmwxkZ5eKgxdGxbKWlH0LmcuODM64xF5KIy5wpglZhbBsbHbY27AdKPfqAKTjPLUF+epQ==" workbookSaltValue="h5d2KnZJA98U/CftysSEGQ==" workbookSpinCount="100000" lockStructure="1"/>
  <bookViews>
    <workbookView xWindow="380" yWindow="380" windowWidth="34120" windowHeight="19000" activeTab="2" xr2:uid="{00000000-000D-0000-FFFF-FFFF00000000}"/>
  </bookViews>
  <sheets>
    <sheet name="Cover Sheet" sheetId="2" r:id="rId1"/>
    <sheet name="CAS2 - 12 subtest Extended" sheetId="1" r:id="rId2"/>
    <sheet name="CAS2 8-subtest Core" sheetId="5" r:id="rId3"/>
    <sheet name="CAS2 Brief" sheetId="3" r:id="rId4"/>
    <sheet name="CAS2 Rating Scale" sheetId="4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3" l="1"/>
  <c r="J19" i="3" s="1"/>
  <c r="D20" i="3"/>
  <c r="H20" i="3" s="1"/>
  <c r="I20" i="3" s="1"/>
  <c r="D16" i="4"/>
  <c r="D18" i="4" s="1"/>
  <c r="H18" i="4" s="1"/>
  <c r="I18" i="4" s="1"/>
  <c r="D19" i="3"/>
  <c r="H19" i="3"/>
  <c r="I19" i="3" s="1"/>
  <c r="D18" i="3"/>
  <c r="H18" i="3"/>
  <c r="I18" i="3" s="1"/>
  <c r="J18" i="3"/>
  <c r="D17" i="3"/>
  <c r="H17" i="3"/>
  <c r="I17" i="3" s="1"/>
  <c r="J17" i="3"/>
  <c r="D16" i="5"/>
  <c r="D17" i="5" s="1"/>
  <c r="D16" i="1"/>
  <c r="D19" i="1" s="1"/>
  <c r="E19" i="1" s="1"/>
  <c r="D4" i="1"/>
  <c r="D8" i="1" s="1"/>
  <c r="D4" i="4"/>
  <c r="D8" i="4"/>
  <c r="H8" i="4" s="1"/>
  <c r="E8" i="4"/>
  <c r="G8" i="4" s="1"/>
  <c r="D7" i="4"/>
  <c r="H7" i="4" s="1"/>
  <c r="J7" i="4" s="1"/>
  <c r="E7" i="4"/>
  <c r="G7" i="4" s="1"/>
  <c r="D6" i="4"/>
  <c r="E6" i="4" s="1"/>
  <c r="D5" i="4"/>
  <c r="E5" i="4" s="1"/>
  <c r="D4" i="3"/>
  <c r="D8" i="3"/>
  <c r="E8" i="3" s="1"/>
  <c r="F8" i="3" s="1"/>
  <c r="D7" i="3"/>
  <c r="H7" i="3" s="1"/>
  <c r="I7" i="3" s="1"/>
  <c r="D6" i="3"/>
  <c r="H6" i="3" s="1"/>
  <c r="I6" i="3" s="1"/>
  <c r="D5" i="3"/>
  <c r="H5" i="3" s="1"/>
  <c r="I5" i="3" s="1"/>
  <c r="D4" i="5"/>
  <c r="D8" i="5"/>
  <c r="H8" i="5" s="1"/>
  <c r="I8" i="5" s="1"/>
  <c r="D7" i="5"/>
  <c r="H7" i="5" s="1"/>
  <c r="I7" i="5" s="1"/>
  <c r="D6" i="5"/>
  <c r="E6" i="5" s="1"/>
  <c r="F6" i="5" s="1"/>
  <c r="D5" i="5"/>
  <c r="H5" i="5" s="1"/>
  <c r="I5" i="5" s="1"/>
  <c r="E5" i="5"/>
  <c r="F5" i="5" s="1"/>
  <c r="E19" i="3"/>
  <c r="G19" i="3" s="1"/>
  <c r="E18" i="3"/>
  <c r="F18" i="3" s="1"/>
  <c r="E17" i="3"/>
  <c r="F17" i="3" s="1"/>
  <c r="F7" i="4" l="1"/>
  <c r="G17" i="3"/>
  <c r="E7" i="5"/>
  <c r="F7" i="5" s="1"/>
  <c r="E7" i="3"/>
  <c r="G7" i="3" s="1"/>
  <c r="F19" i="3"/>
  <c r="J8" i="5"/>
  <c r="J7" i="3"/>
  <c r="E6" i="3"/>
  <c r="G5" i="4"/>
  <c r="F5" i="4"/>
  <c r="F6" i="4"/>
  <c r="G6" i="4"/>
  <c r="I8" i="4"/>
  <c r="J8" i="4"/>
  <c r="J20" i="3"/>
  <c r="F8" i="4"/>
  <c r="G6" i="5"/>
  <c r="H6" i="5"/>
  <c r="I6" i="5" s="1"/>
  <c r="J6" i="3"/>
  <c r="H6" i="4"/>
  <c r="G18" i="3"/>
  <c r="E8" i="5"/>
  <c r="F8" i="5" s="1"/>
  <c r="E5" i="3"/>
  <c r="G8" i="3"/>
  <c r="J5" i="3"/>
  <c r="H8" i="3"/>
  <c r="H5" i="4"/>
  <c r="I7" i="4"/>
  <c r="J6" i="5"/>
  <c r="F7" i="3"/>
  <c r="E20" i="3"/>
  <c r="F20" i="3" s="1"/>
  <c r="G5" i="5"/>
  <c r="G7" i="5"/>
  <c r="J7" i="5"/>
  <c r="J5" i="5"/>
  <c r="D7" i="1"/>
  <c r="E7" i="1" s="1"/>
  <c r="F7" i="1" s="1"/>
  <c r="D6" i="1"/>
  <c r="D20" i="4"/>
  <c r="H20" i="4" s="1"/>
  <c r="I20" i="4" s="1"/>
  <c r="D17" i="4"/>
  <c r="D19" i="4"/>
  <c r="E19" i="4" s="1"/>
  <c r="G19" i="4" s="1"/>
  <c r="E18" i="4"/>
  <c r="F18" i="4" s="1"/>
  <c r="J18" i="4"/>
  <c r="D17" i="1"/>
  <c r="D18" i="1"/>
  <c r="H18" i="1" s="1"/>
  <c r="I18" i="1" s="1"/>
  <c r="D20" i="1"/>
  <c r="H20" i="1" s="1"/>
  <c r="I20" i="1" s="1"/>
  <c r="F19" i="1"/>
  <c r="G19" i="1"/>
  <c r="H19" i="1"/>
  <c r="E8" i="1"/>
  <c r="F8" i="1" s="1"/>
  <c r="H8" i="1"/>
  <c r="I8" i="1" s="1"/>
  <c r="D5" i="1"/>
  <c r="D20" i="5"/>
  <c r="E20" i="5" s="1"/>
  <c r="F20" i="5" s="1"/>
  <c r="D18" i="5"/>
  <c r="H18" i="5" s="1"/>
  <c r="J18" i="5" s="1"/>
  <c r="D19" i="5"/>
  <c r="H17" i="5"/>
  <c r="I17" i="5" s="1"/>
  <c r="E17" i="5"/>
  <c r="F17" i="5" s="1"/>
  <c r="G6" i="3" l="1"/>
  <c r="F6" i="3"/>
  <c r="H20" i="5"/>
  <c r="I20" i="5" s="1"/>
  <c r="E17" i="1"/>
  <c r="G17" i="1" s="1"/>
  <c r="G20" i="5"/>
  <c r="E20" i="1"/>
  <c r="F20" i="1" s="1"/>
  <c r="F5" i="3"/>
  <c r="G5" i="3"/>
  <c r="I8" i="3"/>
  <c r="J8" i="3"/>
  <c r="G8" i="5"/>
  <c r="G20" i="3"/>
  <c r="I18" i="5"/>
  <c r="I6" i="4"/>
  <c r="J6" i="4"/>
  <c r="G17" i="5"/>
  <c r="E18" i="5"/>
  <c r="G18" i="5" s="1"/>
  <c r="J5" i="4"/>
  <c r="I5" i="4"/>
  <c r="H7" i="1"/>
  <c r="J7" i="1" s="1"/>
  <c r="G8" i="1"/>
  <c r="G7" i="1"/>
  <c r="E6" i="1"/>
  <c r="H6" i="1"/>
  <c r="J20" i="4"/>
  <c r="E20" i="4"/>
  <c r="F20" i="4" s="1"/>
  <c r="H19" i="4"/>
  <c r="I19" i="4" s="1"/>
  <c r="H17" i="4"/>
  <c r="E17" i="4"/>
  <c r="G18" i="4"/>
  <c r="F19" i="4"/>
  <c r="E18" i="1"/>
  <c r="F18" i="1" s="1"/>
  <c r="H17" i="1"/>
  <c r="I17" i="1" s="1"/>
  <c r="J18" i="1"/>
  <c r="J20" i="1"/>
  <c r="J19" i="1"/>
  <c r="I19" i="1"/>
  <c r="J8" i="1"/>
  <c r="E5" i="1"/>
  <c r="H5" i="1"/>
  <c r="J17" i="5"/>
  <c r="H19" i="5"/>
  <c r="E19" i="5"/>
  <c r="J20" i="5"/>
  <c r="F18" i="5"/>
  <c r="G20" i="1" l="1"/>
  <c r="F17" i="1"/>
  <c r="J19" i="4"/>
  <c r="I7" i="1"/>
  <c r="G20" i="4"/>
  <c r="I6" i="1"/>
  <c r="J6" i="1"/>
  <c r="F6" i="1"/>
  <c r="G6" i="1"/>
  <c r="G17" i="4"/>
  <c r="F17" i="4"/>
  <c r="I17" i="4"/>
  <c r="J17" i="4"/>
  <c r="G18" i="1"/>
  <c r="J17" i="1"/>
  <c r="I5" i="1"/>
  <c r="J5" i="1"/>
  <c r="F5" i="1"/>
  <c r="G5" i="1"/>
  <c r="F19" i="5"/>
  <c r="G19" i="5"/>
  <c r="I19" i="5"/>
  <c r="J19" i="5"/>
</calcChain>
</file>

<file path=xl/sharedStrings.xml><?xml version="1.0" encoding="utf-8"?>
<sst xmlns="http://schemas.openxmlformats.org/spreadsheetml/2006/main" count="219" uniqueCount="42">
  <si>
    <t>Cognitive Assessment System - 2</t>
  </si>
  <si>
    <t>Difference from PASS Mean of:</t>
  </si>
  <si>
    <t>Strength or</t>
  </si>
  <si>
    <t>Weakness</t>
  </si>
  <si>
    <t>PASS Scales</t>
  </si>
  <si>
    <t>Standard Score</t>
  </si>
  <si>
    <t>Planning</t>
  </si>
  <si>
    <t>Simultaneous</t>
  </si>
  <si>
    <t>Attention</t>
  </si>
  <si>
    <t>Successive</t>
  </si>
  <si>
    <t>The information contained in this spreadsheet it taken in part from Essentials of CAS2 Assessment by Jack A. Naglieri &amp; Tulio M. Otero (2017). See that book for more information on the interpretation of the three CAS2 measures of PASS neurocognitive processes.</t>
  </si>
  <si>
    <t>Table 3.3 from Essentials of CAS2</t>
  </si>
  <si>
    <t>Ages 5-7 years</t>
  </si>
  <si>
    <t>Ages 8-18 years</t>
  </si>
  <si>
    <t>p=.05</t>
  </si>
  <si>
    <t>p=.10</t>
  </si>
  <si>
    <t>The Values used in this spreadsheet are from Table 3.3 of the Essentials of CAS2 Assessment</t>
  </si>
  <si>
    <t>HOW TO USE THIS WORKBOOK:</t>
  </si>
  <si>
    <t>2. Enter the PASS scores in the yellow boxes that correspond to the AGE of the student.</t>
  </si>
  <si>
    <t>Cognitive Assessment System-2</t>
  </si>
  <si>
    <t>1. Choose the tab for the version of the CAS2 you wish to analyze.</t>
  </si>
  <si>
    <t>Ages 5-7 YEARS</t>
  </si>
  <si>
    <t>Ages 8-18 YEARS</t>
  </si>
  <si>
    <t>Notes</t>
  </si>
  <si>
    <t>3. See Essentials of CAS2 Assessment Interpretation Chapter for more details and examples.</t>
  </si>
  <si>
    <r>
      <t xml:space="preserve">Note: Strengths and weaknesses are based on having a low PASS score (ipsative comparison at the .05 level of significance) </t>
    </r>
    <r>
      <rPr>
        <i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PASS scores that are below 90 (25th percenitle). </t>
    </r>
  </si>
  <si>
    <r>
      <t xml:space="preserve">1. A Weakness is defined as PASS standard score that is significantly below the child's average PASS score  (ipsative comparison at the .05 level) </t>
    </r>
    <r>
      <rPr>
        <i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the PASS score is below 90 (i.e. below the Average range).</t>
    </r>
  </si>
  <si>
    <r>
      <t xml:space="preserve">2. A Strength is defined as PASS standard score that is significantly above the child's average PASS score  (ipsative comparison at the .05 level) </t>
    </r>
    <r>
      <rPr>
        <i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the PASS score is above 109 (i.e. above the Average range).</t>
    </r>
  </si>
  <si>
    <r>
      <t xml:space="preserve">Note: Strengths and weaknesses are based on having a low PASS score (ipsative comparison at the .05 and .10 levels of significance) </t>
    </r>
    <r>
      <rPr>
        <i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PASS scores that are below 90 (25th percenitle). </t>
    </r>
  </si>
  <si>
    <t>Significantly Different (at p = .05) from PASS Mean?</t>
  </si>
  <si>
    <t>Significantly Different (at p = .10) from PASS Mean?</t>
  </si>
  <si>
    <r>
      <t xml:space="preserve">Differences Between PASS Scale Standard Scores and the Student’s Average PASS Score Required for Significance at p = .10 and p = .05 for the CAS2 12-Subtest EXTENDED battery </t>
    </r>
    <r>
      <rPr>
        <b/>
        <sz val="11"/>
        <color rgb="FF0070C0"/>
        <rFont val="Calibri"/>
        <family val="2"/>
        <scheme val="minor"/>
      </rPr>
      <t>AGES 5-7 Years.</t>
    </r>
  </si>
  <si>
    <r>
      <t xml:space="preserve">Differences Between PASS Scale Standard Scores and the Student’s Average PASS Score Required for Significance  at p = .10 and p = .05 for the CAS2 </t>
    </r>
    <r>
      <rPr>
        <b/>
        <sz val="11"/>
        <color rgb="FFC00000"/>
        <rFont val="Calibri"/>
        <family val="2"/>
        <scheme val="minor"/>
      </rPr>
      <t>RATING SCALE AGES 5-7 Years.</t>
    </r>
  </si>
  <si>
    <r>
      <t>Differences Between PASS Scale Standard Scores and the Student’s Average PASS Score Required for Significance at p = .10 and p = .05 for the CAS2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RATING SCALE AGES 8-18 Years.</t>
    </r>
  </si>
  <si>
    <r>
      <t xml:space="preserve">Differences Between PASS Scale Standard Scores and the Student’s Average PASS Score Required for Significance at p = .10 and p = .05 for the CAS2 </t>
    </r>
    <r>
      <rPr>
        <b/>
        <sz val="11"/>
        <color theme="9" tint="-0.249977111117893"/>
        <rFont val="Calibri"/>
        <family val="2"/>
        <scheme val="minor"/>
      </rPr>
      <t>BRIEF AGES 5-7 Years.</t>
    </r>
  </si>
  <si>
    <r>
      <t>Differences Between PASS Scale Standard Scores and the Student’s Average PASS Score Required for Significance at p = .10 and p = .05 for the CAS2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BRIEF AGES 8-18 Years.</t>
    </r>
  </si>
  <si>
    <r>
      <t xml:space="preserve">Differences Between PASS Scale Standard Scores and the Student’s Average PASS Score Required for Significance  at p = .10 and p = .05 for the CAS2 </t>
    </r>
    <r>
      <rPr>
        <b/>
        <sz val="11"/>
        <color theme="4" tint="-0.249977111117893"/>
        <rFont val="Calibri"/>
        <family val="2"/>
        <scheme val="minor"/>
      </rPr>
      <t>8-Subtest CORE battery AGES 5-7 Years.</t>
    </r>
  </si>
  <si>
    <r>
      <t xml:space="preserve">Differences Between PASS Scale Standard Scores and the Student’s Average PASS Score Required for Significance  at p = .10 and p = .05 for the CAS2 </t>
    </r>
    <r>
      <rPr>
        <b/>
        <sz val="11"/>
        <color theme="4" tint="-0.249977111117893"/>
        <rFont val="Calibri"/>
        <family val="2"/>
        <scheme val="minor"/>
      </rPr>
      <t>8-Subtest CORE battery AGES 8-18 Years.</t>
    </r>
  </si>
  <si>
    <t>3. Strengths and Weaknesses in PASS scores will automatically be computed at the p = .05 and p = .10 levels.</t>
  </si>
  <si>
    <t>Differences Between PASS Scale Standard Scores and the Student’s Average PASS Score Required for Significance at p = .10 and p = .05 for the CAS2 12-Subtest EXTENDED battery AGES 8-18 Years.</t>
  </si>
  <si>
    <r>
      <t xml:space="preserve">Significantly Different (at </t>
    </r>
    <r>
      <rPr>
        <i/>
        <sz val="14"/>
        <color theme="1"/>
        <rFont val="Calibri"/>
        <family val="2"/>
        <scheme val="minor"/>
      </rPr>
      <t>p</t>
    </r>
    <r>
      <rPr>
        <sz val="14"/>
        <color theme="1"/>
        <rFont val="Calibri"/>
        <family val="2"/>
        <scheme val="minor"/>
      </rPr>
      <t xml:space="preserve"> = .05) from PASS Mean?</t>
    </r>
  </si>
  <si>
    <t>Examination of the Pattern of Strenghts and Weaknesses of PASS scores from the CAS2 (Extended and Core), CAS2: Brief, and CAS2: Rating Scale by Jack A. Naglieri, Ph.D.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</si>
</sst>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indexed="55" tint="-0.34998626667073579"/>
      <name val="Calibri"/>
      <family val="2"/>
      <scheme val="minor"/>
    </font>
    <font>
      <sz val="11"/>
      <color indexed="55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/>
    <xf numFmtId="0" fontId="2" fillId="3" borderId="17" xfId="0" applyFont="1" applyFill="1" applyBorder="1"/>
    <xf numFmtId="0" fontId="2" fillId="3" borderId="16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0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3" borderId="15" xfId="0" applyFont="1" applyFill="1" applyBorder="1"/>
    <xf numFmtId="0" fontId="2" fillId="3" borderId="22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2" borderId="0" xfId="0" applyFont="1" applyFill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/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164" fontId="3" fillId="0" borderId="28" xfId="0" applyNumberFormat="1" applyFont="1" applyBorder="1" applyAlignment="1">
      <alignment horizontal="center" wrapText="1"/>
    </xf>
    <xf numFmtId="0" fontId="3" fillId="0" borderId="29" xfId="0" applyFont="1" applyBorder="1" applyAlignment="1">
      <alignment horizontal="left"/>
    </xf>
    <xf numFmtId="164" fontId="3" fillId="0" borderId="23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 wrapText="1"/>
    </xf>
    <xf numFmtId="0" fontId="4" fillId="0" borderId="24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164" fontId="4" fillId="0" borderId="28" xfId="0" applyNumberFormat="1" applyFont="1" applyBorder="1" applyAlignment="1">
      <alignment horizontal="center" wrapText="1"/>
    </xf>
    <xf numFmtId="0" fontId="4" fillId="0" borderId="29" xfId="0" applyFont="1" applyBorder="1" applyAlignment="1">
      <alignment horizontal="left"/>
    </xf>
    <xf numFmtId="164" fontId="4" fillId="0" borderId="23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 wrapText="1"/>
    </xf>
    <xf numFmtId="0" fontId="5" fillId="0" borderId="24" xfId="0" applyFont="1" applyBorder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164" fontId="5" fillId="0" borderId="28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left"/>
    </xf>
    <xf numFmtId="164" fontId="5" fillId="0" borderId="23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 wrapText="1"/>
    </xf>
    <xf numFmtId="0" fontId="7" fillId="2" borderId="0" xfId="0" applyFont="1" applyFill="1" applyBorder="1"/>
    <xf numFmtId="0" fontId="7" fillId="0" borderId="0" xfId="0" applyFont="1"/>
    <xf numFmtId="0" fontId="0" fillId="2" borderId="0" xfId="0" applyFont="1" applyFill="1" applyBorder="1"/>
    <xf numFmtId="0" fontId="0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/>
    </xf>
    <xf numFmtId="0" fontId="0" fillId="2" borderId="10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Protection="1">
      <protection hidden="1"/>
    </xf>
    <xf numFmtId="0" fontId="0" fillId="2" borderId="14" xfId="0" applyFont="1" applyFill="1" applyBorder="1" applyAlignment="1" applyProtection="1">
      <alignment horizontal="center"/>
      <protection hidden="1"/>
    </xf>
    <xf numFmtId="0" fontId="0" fillId="2" borderId="11" xfId="0" applyFont="1" applyFill="1" applyBorder="1" applyAlignment="1">
      <alignment vertical="center" wrapText="1"/>
    </xf>
    <xf numFmtId="1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1" xfId="0" applyFont="1" applyFill="1" applyBorder="1" applyProtection="1">
      <protection hidden="1"/>
    </xf>
    <xf numFmtId="0" fontId="0" fillId="2" borderId="0" xfId="0" applyFont="1" applyFill="1" applyBorder="1" applyAlignment="1"/>
    <xf numFmtId="0" fontId="0" fillId="0" borderId="0" xfId="0" applyFont="1" applyBorder="1"/>
    <xf numFmtId="0" fontId="10" fillId="2" borderId="34" xfId="0" applyFont="1" applyFill="1" applyBorder="1" applyAlignment="1">
      <alignment horizontal="center" vertical="center" wrapText="1"/>
    </xf>
    <xf numFmtId="164" fontId="11" fillId="2" borderId="29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0" xfId="0" applyFont="1" applyFill="1" applyBorder="1" applyAlignment="1" applyProtection="1">
      <alignment horizontal="center" vertical="center" wrapText="1"/>
      <protection hidden="1"/>
    </xf>
    <xf numFmtId="0" fontId="0" fillId="2" borderId="11" xfId="0" applyFont="1" applyFill="1" applyBorder="1" applyAlignment="1" applyProtection="1">
      <alignment horizontal="center" vertical="center" wrapText="1"/>
      <protection hidden="1"/>
    </xf>
    <xf numFmtId="0" fontId="0" fillId="2" borderId="32" xfId="0" applyFont="1" applyFill="1" applyBorder="1" applyAlignment="1" applyProtection="1">
      <alignment horizontal="center"/>
      <protection hidden="1"/>
    </xf>
    <xf numFmtId="0" fontId="10" fillId="2" borderId="38" xfId="0" applyFont="1" applyFill="1" applyBorder="1" applyAlignment="1">
      <alignment horizontal="center" vertical="center" wrapText="1"/>
    </xf>
    <xf numFmtId="164" fontId="11" fillId="2" borderId="39" xfId="0" applyNumberFormat="1" applyFont="1" applyFill="1" applyBorder="1" applyAlignment="1">
      <alignment horizontal="center"/>
    </xf>
    <xf numFmtId="164" fontId="0" fillId="2" borderId="40" xfId="0" applyNumberFormat="1" applyFont="1" applyFill="1" applyBorder="1" applyAlignment="1" applyProtection="1">
      <alignment horizontal="center" vertical="center" wrapText="1"/>
      <protection hidden="1"/>
    </xf>
    <xf numFmtId="164" fontId="0" fillId="2" borderId="4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>
      <alignment horizontal="left" wrapText="1"/>
    </xf>
    <xf numFmtId="164" fontId="0" fillId="2" borderId="31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0" xfId="0" applyFont="1" applyFill="1" applyBorder="1" applyAlignment="1">
      <alignment vertical="center" wrapText="1"/>
    </xf>
    <xf numFmtId="1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0" xfId="0" applyFont="1" applyFill="1" applyBorder="1" applyAlignment="1" applyProtection="1">
      <alignment horizontal="center" vertical="center" wrapText="1"/>
      <protection hidden="1"/>
    </xf>
    <xf numFmtId="0" fontId="18" fillId="2" borderId="11" xfId="0" applyFont="1" applyFill="1" applyBorder="1" applyAlignment="1">
      <alignment vertical="center" wrapText="1"/>
    </xf>
    <xf numFmtId="1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31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1" xfId="0" applyFont="1" applyFill="1" applyBorder="1" applyAlignment="1" applyProtection="1">
      <alignment horizontal="center" vertical="center" wrapText="1"/>
      <protection hidden="1"/>
    </xf>
    <xf numFmtId="0" fontId="20" fillId="2" borderId="3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2" fillId="2" borderId="29" xfId="0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0" fontId="0" fillId="2" borderId="0" xfId="0" applyFill="1"/>
    <xf numFmtId="0" fontId="0" fillId="2" borderId="0" xfId="0" applyFont="1" applyFill="1"/>
    <xf numFmtId="0" fontId="5" fillId="2" borderId="0" xfId="0" applyFont="1" applyFill="1"/>
    <xf numFmtId="0" fontId="8" fillId="3" borderId="17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2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textRotation="90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right" vertical="center" wrapText="1"/>
    </xf>
    <xf numFmtId="0" fontId="0" fillId="2" borderId="29" xfId="0" applyFont="1" applyFill="1" applyBorder="1" applyAlignment="1">
      <alignment horizontal="righ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0" fillId="2" borderId="16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44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14</xdr:row>
      <xdr:rowOff>49149</xdr:rowOff>
    </xdr:from>
    <xdr:to>
      <xdr:col>11</xdr:col>
      <xdr:colOff>175260</xdr:colOff>
      <xdr:row>45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195371-AA30-40D1-A0DC-7ADD86C5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535049"/>
          <a:ext cx="3825240" cy="589445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</xdr:colOff>
      <xdr:row>26</xdr:row>
      <xdr:rowOff>22860</xdr:rowOff>
    </xdr:from>
    <xdr:to>
      <xdr:col>4</xdr:col>
      <xdr:colOff>381000</xdr:colOff>
      <xdr:row>45</xdr:row>
      <xdr:rowOff>160539</xdr:rowOff>
    </xdr:to>
    <xdr:pic>
      <xdr:nvPicPr>
        <xdr:cNvPr id="4" name="Picture 3" descr="Cover art">
          <a:extLst>
            <a:ext uri="{FF2B5EF4-FFF2-40B4-BE49-F238E27FC236}">
              <a16:creationId xmlns:a16="http://schemas.microsoft.com/office/drawing/2014/main" id="{08A10183-8E93-45B7-9AD4-793A9CE7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819400"/>
          <a:ext cx="2392680" cy="3703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77610</xdr:colOff>
      <xdr:row>2</xdr:row>
      <xdr:rowOff>43569</xdr:rowOff>
    </xdr:from>
    <xdr:to>
      <xdr:col>10</xdr:col>
      <xdr:colOff>835796</xdr:colOff>
      <xdr:row>4</xdr:row>
      <xdr:rowOff>165806</xdr:rowOff>
    </xdr:to>
    <xdr:pic>
      <xdr:nvPicPr>
        <xdr:cNvPr id="3" name="Picture 2" descr="C:\Users\Jack Naglieri\Documents\All Master Files\CAS2 PRO ED\CAS2 Covers FINAL\CAS2cover.jpg">
          <a:extLst>
            <a:ext uri="{FF2B5EF4-FFF2-40B4-BE49-F238E27FC236}">
              <a16:creationId xmlns:a16="http://schemas.microsoft.com/office/drawing/2014/main" id="{DAD9116C-555E-4C05-8AA4-10193259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166" y="667986"/>
          <a:ext cx="758186" cy="1000653"/>
        </a:xfrm>
        <a:prstGeom prst="rect">
          <a:avLst/>
        </a:prstGeom>
        <a:noFill/>
        <a:ln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59972</xdr:colOff>
      <xdr:row>14</xdr:row>
      <xdr:rowOff>24695</xdr:rowOff>
    </xdr:from>
    <xdr:to>
      <xdr:col>10</xdr:col>
      <xdr:colOff>818158</xdr:colOff>
      <xdr:row>16</xdr:row>
      <xdr:rowOff>171625</xdr:rowOff>
    </xdr:to>
    <xdr:pic>
      <xdr:nvPicPr>
        <xdr:cNvPr id="5" name="Picture 4" descr="C:\Users\Jack Naglieri\Documents\All Master Files\CAS2 PRO ED\CAS2 Covers FINAL\CAS2cover.jpg">
          <a:extLst>
            <a:ext uri="{FF2B5EF4-FFF2-40B4-BE49-F238E27FC236}">
              <a16:creationId xmlns:a16="http://schemas.microsoft.com/office/drawing/2014/main" id="{41ECADFE-7C4C-4C76-8BDE-B5D163D88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528" y="3605389"/>
          <a:ext cx="758186" cy="1000653"/>
        </a:xfrm>
        <a:prstGeom prst="rect">
          <a:avLst/>
        </a:prstGeom>
        <a:noFill/>
        <a:ln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42334</xdr:colOff>
      <xdr:row>1</xdr:row>
      <xdr:rowOff>416278</xdr:rowOff>
    </xdr:from>
    <xdr:to>
      <xdr:col>11</xdr:col>
      <xdr:colOff>393669</xdr:colOff>
      <xdr:row>7</xdr:row>
      <xdr:rowOff>176390</xdr:rowOff>
    </xdr:to>
    <xdr:pic>
      <xdr:nvPicPr>
        <xdr:cNvPr id="6" name="Picture 5" descr="C:\Users\Jack Naglieri\Documents\All Master Files\CAS2 PRO ED\CAS2 Covers FINAL\CAS2cover.jpg">
          <a:extLst>
            <a:ext uri="{FF2B5EF4-FFF2-40B4-BE49-F238E27FC236}">
              <a16:creationId xmlns:a16="http://schemas.microsoft.com/office/drawing/2014/main" id="{6C2DB4D2-7ACE-467B-8BFC-9E741ECF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722" y="599723"/>
          <a:ext cx="993392" cy="1298222"/>
        </a:xfrm>
        <a:prstGeom prst="rect">
          <a:avLst/>
        </a:prstGeom>
        <a:noFill/>
        <a:ln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56444</xdr:colOff>
      <xdr:row>14</xdr:row>
      <xdr:rowOff>7056</xdr:rowOff>
    </xdr:from>
    <xdr:to>
      <xdr:col>11</xdr:col>
      <xdr:colOff>407779</xdr:colOff>
      <xdr:row>19</xdr:row>
      <xdr:rowOff>112890</xdr:rowOff>
    </xdr:to>
    <xdr:pic>
      <xdr:nvPicPr>
        <xdr:cNvPr id="7" name="Picture 6" descr="C:\Users\Jack Naglieri\Documents\All Master Files\CAS2 PRO ED\CAS2 Covers FINAL\CAS2cover.jpg">
          <a:extLst>
            <a:ext uri="{FF2B5EF4-FFF2-40B4-BE49-F238E27FC236}">
              <a16:creationId xmlns:a16="http://schemas.microsoft.com/office/drawing/2014/main" id="{E25BC71B-C861-4611-84E9-4A761BE6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832" y="3245556"/>
          <a:ext cx="993392" cy="1298222"/>
        </a:xfrm>
        <a:prstGeom prst="rect">
          <a:avLst/>
        </a:prstGeom>
        <a:noFill/>
        <a:ln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74296</xdr:colOff>
      <xdr:row>2</xdr:row>
      <xdr:rowOff>374</xdr:rowOff>
    </xdr:from>
    <xdr:to>
      <xdr:col>11</xdr:col>
      <xdr:colOff>418042</xdr:colOff>
      <xdr:row>8</xdr:row>
      <xdr:rowOff>256716</xdr:rowOff>
    </xdr:to>
    <xdr:pic>
      <xdr:nvPicPr>
        <xdr:cNvPr id="2" name="Picture 1" descr="C:\Users\Jack Naglieri\Documents\All Master Files\CAS2 PRO ED\CAS2 Covers FINAL\CAS2-Brief.jpg">
          <a:extLst>
            <a:ext uri="{FF2B5EF4-FFF2-40B4-BE49-F238E27FC236}">
              <a16:creationId xmlns:a16="http://schemas.microsoft.com/office/drawing/2014/main" id="{B0F5D5CA-9AC2-4042-A3F3-79D67003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5630" y="619499"/>
          <a:ext cx="1174538" cy="157396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52917</xdr:colOff>
      <xdr:row>14</xdr:row>
      <xdr:rowOff>10584</xdr:rowOff>
    </xdr:from>
    <xdr:to>
      <xdr:col>11</xdr:col>
      <xdr:colOff>396663</xdr:colOff>
      <xdr:row>21</xdr:row>
      <xdr:rowOff>76426</xdr:rowOff>
    </xdr:to>
    <xdr:pic>
      <xdr:nvPicPr>
        <xdr:cNvPr id="3" name="Picture 2" descr="C:\Users\Jack Naglieri\Documents\All Master Files\CAS2 PRO ED\CAS2 Covers FINAL\CAS2-Brief.jpg">
          <a:extLst>
            <a:ext uri="{FF2B5EF4-FFF2-40B4-BE49-F238E27FC236}">
              <a16:creationId xmlns:a16="http://schemas.microsoft.com/office/drawing/2014/main" id="{64BB98B4-7EE2-426F-8EC8-43558716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4251" y="3556000"/>
          <a:ext cx="1174538" cy="157396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347118</xdr:colOff>
      <xdr:row>2</xdr:row>
      <xdr:rowOff>70151</xdr:rowOff>
    </xdr:from>
    <xdr:to>
      <xdr:col>11</xdr:col>
      <xdr:colOff>497208</xdr:colOff>
      <xdr:row>8</xdr:row>
      <xdr:rowOff>48985</xdr:rowOff>
    </xdr:to>
    <xdr:pic>
      <xdr:nvPicPr>
        <xdr:cNvPr id="3" name="Picture 2" descr="C:\Users\Jack Naglieri\Documents\All Master Files\CAS2 PRO ED\CAS2 Covers FINAL\CAS2-RatingScale.jpg">
          <a:extLst>
            <a:ext uri="{FF2B5EF4-FFF2-40B4-BE49-F238E27FC236}">
              <a16:creationId xmlns:a16="http://schemas.microsoft.com/office/drawing/2014/main" id="{B4FB4C7F-4649-4A32-ADE6-C10D01E6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647" y="697680"/>
          <a:ext cx="956914" cy="1652246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493059</xdr:colOff>
      <xdr:row>14</xdr:row>
      <xdr:rowOff>112059</xdr:rowOff>
    </xdr:from>
    <xdr:to>
      <xdr:col>12</xdr:col>
      <xdr:colOff>23090</xdr:colOff>
      <xdr:row>19</xdr:row>
      <xdr:rowOff>98363</xdr:rowOff>
    </xdr:to>
    <xdr:pic>
      <xdr:nvPicPr>
        <xdr:cNvPr id="4" name="Picture 3" descr="C:\Users\Jack Naglieri\Documents\All Master Files\CAS2 PRO ED\CAS2 Covers FINAL\CAS2-RatingScale.jpg">
          <a:extLst>
            <a:ext uri="{FF2B5EF4-FFF2-40B4-BE49-F238E27FC236}">
              <a16:creationId xmlns:a16="http://schemas.microsoft.com/office/drawing/2014/main" id="{FDD27128-9AC3-4470-9B79-A99D748E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3588" y="3735294"/>
          <a:ext cx="956914" cy="1465481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125"/>
  <sheetViews>
    <sheetView workbookViewId="0">
      <selection activeCell="B15" sqref="B15:E26"/>
    </sheetView>
  </sheetViews>
  <sheetFormatPr defaultRowHeight="14.5" x14ac:dyDescent="0.35"/>
  <cols>
    <col min="1" max="1" width="8.90625" style="11"/>
    <col min="2" max="12" width="9.90625" customWidth="1"/>
    <col min="13" max="14" width="8.90625" style="11"/>
    <col min="15" max="15" width="18.90625" style="11" bestFit="1" customWidth="1"/>
    <col min="16" max="18" width="9" style="11" bestFit="1" customWidth="1"/>
    <col min="19" max="19" width="12.6328125" style="11" bestFit="1" customWidth="1"/>
    <col min="20" max="20" width="9" style="11" bestFit="1" customWidth="1"/>
    <col min="21" max="21" width="10.7265625" style="11" bestFit="1" customWidth="1"/>
    <col min="22" max="22" width="8.90625" style="11"/>
  </cols>
  <sheetData>
    <row r="1" spans="1:22" s="1" customFormat="1" ht="15" thickBot="1" x14ac:dyDescent="0.4">
      <c r="A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" customFormat="1" ht="25.15" customHeight="1" x14ac:dyDescent="0.35">
      <c r="A2" s="11"/>
      <c r="B2" s="100" t="s">
        <v>41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1" customFormat="1" ht="25.15" customHeight="1" x14ac:dyDescent="0.35">
      <c r="A3" s="11"/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5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5.15" customHeight="1" x14ac:dyDescent="0.35"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5"/>
    </row>
    <row r="5" spans="1:22" s="53" customFormat="1" ht="25.15" customHeight="1" thickBot="1" x14ac:dyDescent="0.4">
      <c r="A5" s="52"/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ht="14.5" customHeight="1" thickBot="1" x14ac:dyDescent="0.4"/>
    <row r="7" spans="1:22" s="1" customFormat="1" ht="14.5" customHeight="1" x14ac:dyDescent="0.35">
      <c r="A7" s="11"/>
      <c r="B7" s="2" t="s">
        <v>17</v>
      </c>
      <c r="C7" s="3"/>
      <c r="D7" s="3"/>
      <c r="E7" s="3"/>
      <c r="F7" s="3"/>
      <c r="G7" s="3"/>
      <c r="H7" s="3"/>
      <c r="I7" s="3"/>
      <c r="J7" s="3"/>
      <c r="K7" s="3"/>
      <c r="L7" s="4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s="1" customFormat="1" ht="14.5" customHeight="1" x14ac:dyDescent="0.35">
      <c r="A8" s="11"/>
      <c r="B8" s="5"/>
      <c r="C8" s="6" t="s">
        <v>20</v>
      </c>
      <c r="D8" s="6"/>
      <c r="E8" s="6"/>
      <c r="F8" s="6"/>
      <c r="G8" s="6"/>
      <c r="H8" s="6"/>
      <c r="I8" s="6"/>
      <c r="J8" s="6"/>
      <c r="K8" s="6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s="1" customFormat="1" ht="14.5" customHeight="1" x14ac:dyDescent="0.35">
      <c r="A9" s="11"/>
      <c r="B9" s="5"/>
      <c r="C9" s="6" t="s">
        <v>18</v>
      </c>
      <c r="D9" s="6"/>
      <c r="E9" s="6"/>
      <c r="F9" s="6"/>
      <c r="G9" s="6"/>
      <c r="H9" s="6"/>
      <c r="I9" s="6"/>
      <c r="J9" s="6"/>
      <c r="K9" s="6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" customFormat="1" ht="14.5" customHeight="1" x14ac:dyDescent="0.35">
      <c r="A10" s="11"/>
      <c r="B10" s="5"/>
      <c r="C10" s="6" t="s">
        <v>38</v>
      </c>
      <c r="D10" s="6"/>
      <c r="E10" s="6"/>
      <c r="F10" s="6"/>
      <c r="G10" s="6"/>
      <c r="H10" s="6"/>
      <c r="I10" s="6"/>
      <c r="J10" s="6"/>
      <c r="K10" s="6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s="1" customFormat="1" ht="14.5" customHeight="1" thickBot="1" x14ac:dyDescent="0.4">
      <c r="A11" s="11"/>
      <c r="B11" s="8"/>
      <c r="C11" s="9"/>
      <c r="D11" s="9"/>
      <c r="E11" s="9"/>
      <c r="F11" s="9"/>
      <c r="G11" s="9"/>
      <c r="H11" s="9"/>
      <c r="I11" s="9"/>
      <c r="J11" s="9"/>
      <c r="K11" s="9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11" customFormat="1" ht="14.5" customHeight="1" x14ac:dyDescent="0.35"/>
    <row r="13" spans="1:22" s="11" customFormat="1" ht="14.5" customHeight="1" x14ac:dyDescent="0.35"/>
    <row r="14" spans="1:22" s="11" customFormat="1" ht="14.5" customHeight="1" x14ac:dyDescent="0.35"/>
    <row r="15" spans="1:22" s="11" customFormat="1" ht="14.5" customHeight="1" x14ac:dyDescent="0.35">
      <c r="B15" s="109" t="s">
        <v>10</v>
      </c>
      <c r="C15" s="109"/>
      <c r="D15" s="109"/>
      <c r="E15" s="109"/>
    </row>
    <row r="16" spans="1:22" s="11" customFormat="1" ht="15.65" customHeight="1" x14ac:dyDescent="0.35">
      <c r="B16" s="109"/>
      <c r="C16" s="109"/>
      <c r="D16" s="109"/>
      <c r="E16" s="109"/>
    </row>
    <row r="17" spans="2:5" s="11" customFormat="1" ht="14.5" customHeight="1" x14ac:dyDescent="0.35">
      <c r="B17" s="109"/>
      <c r="C17" s="109"/>
      <c r="D17" s="109"/>
      <c r="E17" s="109"/>
    </row>
    <row r="18" spans="2:5" s="11" customFormat="1" ht="14.5" customHeight="1" x14ac:dyDescent="0.35">
      <c r="B18" s="109"/>
      <c r="C18" s="109"/>
      <c r="D18" s="109"/>
      <c r="E18" s="109"/>
    </row>
    <row r="19" spans="2:5" s="11" customFormat="1" ht="14.5" customHeight="1" x14ac:dyDescent="0.35">
      <c r="B19" s="109"/>
      <c r="C19" s="109"/>
      <c r="D19" s="109"/>
      <c r="E19" s="109"/>
    </row>
    <row r="20" spans="2:5" s="11" customFormat="1" ht="14.5" customHeight="1" x14ac:dyDescent="0.35">
      <c r="B20" s="109"/>
      <c r="C20" s="109"/>
      <c r="D20" s="109"/>
      <c r="E20" s="109"/>
    </row>
    <row r="21" spans="2:5" s="11" customFormat="1" ht="14.5" customHeight="1" x14ac:dyDescent="0.35">
      <c r="B21" s="109"/>
      <c r="C21" s="109"/>
      <c r="D21" s="109"/>
      <c r="E21" s="109"/>
    </row>
    <row r="22" spans="2:5" s="11" customFormat="1" ht="14.5" customHeight="1" x14ac:dyDescent="0.35">
      <c r="B22" s="109"/>
      <c r="C22" s="109"/>
      <c r="D22" s="109"/>
      <c r="E22" s="109"/>
    </row>
    <row r="23" spans="2:5" s="11" customFormat="1" ht="14.5" customHeight="1" x14ac:dyDescent="0.35">
      <c r="B23" s="109"/>
      <c r="C23" s="109"/>
      <c r="D23" s="109"/>
      <c r="E23" s="109"/>
    </row>
    <row r="24" spans="2:5" s="11" customFormat="1" ht="14.5" customHeight="1" x14ac:dyDescent="0.35">
      <c r="B24" s="109"/>
      <c r="C24" s="109"/>
      <c r="D24" s="109"/>
      <c r="E24" s="109"/>
    </row>
    <row r="25" spans="2:5" s="11" customFormat="1" ht="14.5" customHeight="1" x14ac:dyDescent="0.35">
      <c r="B25" s="109"/>
      <c r="C25" s="109"/>
      <c r="D25" s="109"/>
      <c r="E25" s="109"/>
    </row>
    <row r="26" spans="2:5" s="11" customFormat="1" ht="14.5" customHeight="1" x14ac:dyDescent="0.35">
      <c r="B26" s="109"/>
      <c r="C26" s="109"/>
      <c r="D26" s="109"/>
      <c r="E26" s="109"/>
    </row>
    <row r="27" spans="2:5" s="11" customFormat="1" ht="14.5" customHeight="1" x14ac:dyDescent="0.35"/>
    <row r="28" spans="2:5" s="11" customFormat="1" ht="14.5" customHeight="1" x14ac:dyDescent="0.35"/>
    <row r="29" spans="2:5" s="11" customFormat="1" ht="14.5" customHeight="1" x14ac:dyDescent="0.35"/>
    <row r="30" spans="2:5" s="11" customFormat="1" ht="14.5" customHeight="1" x14ac:dyDescent="0.35"/>
    <row r="31" spans="2:5" s="11" customFormat="1" ht="14.5" customHeight="1" x14ac:dyDescent="0.35"/>
    <row r="32" spans="2:5" s="11" customFormat="1" ht="14.5" customHeight="1" x14ac:dyDescent="0.35"/>
    <row r="33" spans="6:12" s="11" customFormat="1" ht="14.5" customHeight="1" x14ac:dyDescent="0.35"/>
    <row r="34" spans="6:12" s="11" customFormat="1" ht="15" customHeight="1" x14ac:dyDescent="0.35"/>
    <row r="35" spans="6:12" s="11" customFormat="1" ht="21" customHeight="1" x14ac:dyDescent="0.35"/>
    <row r="36" spans="6:12" s="11" customFormat="1" x14ac:dyDescent="0.35"/>
    <row r="37" spans="6:12" s="11" customFormat="1" x14ac:dyDescent="0.35"/>
    <row r="38" spans="6:12" s="11" customFormat="1" x14ac:dyDescent="0.35"/>
    <row r="39" spans="6:12" s="11" customFormat="1" x14ac:dyDescent="0.35"/>
    <row r="40" spans="6:12" s="11" customFormat="1" x14ac:dyDescent="0.35"/>
    <row r="41" spans="6:12" s="11" customFormat="1" x14ac:dyDescent="0.35"/>
    <row r="42" spans="6:12" s="11" customFormat="1" x14ac:dyDescent="0.35"/>
    <row r="43" spans="6:12" s="11" customFormat="1" x14ac:dyDescent="0.35"/>
    <row r="44" spans="6:12" s="11" customFormat="1" x14ac:dyDescent="0.35"/>
    <row r="45" spans="6:12" s="11" customFormat="1" x14ac:dyDescent="0.35"/>
    <row r="46" spans="6:12" s="11" customFormat="1" x14ac:dyDescent="0.35"/>
    <row r="47" spans="6:12" s="11" customFormat="1" ht="7.25" customHeight="1" x14ac:dyDescent="0.35"/>
    <row r="48" spans="6:12" s="11" customFormat="1" ht="35.5" customHeight="1" x14ac:dyDescent="0.35">
      <c r="F48" s="110" t="s">
        <v>16</v>
      </c>
      <c r="G48" s="110"/>
      <c r="H48" s="110"/>
      <c r="I48" s="110"/>
      <c r="J48" s="110"/>
      <c r="K48" s="110"/>
      <c r="L48" s="110"/>
    </row>
    <row r="49" s="11" customFormat="1" ht="14.5" customHeight="1" x14ac:dyDescent="0.35"/>
    <row r="50" s="11" customFormat="1" x14ac:dyDescent="0.35"/>
    <row r="51" s="11" customFormat="1" x14ac:dyDescent="0.35"/>
    <row r="52" s="11" customFormat="1" x14ac:dyDescent="0.35"/>
    <row r="53" s="11" customFormat="1" x14ac:dyDescent="0.35"/>
    <row r="54" s="11" customFormat="1" x14ac:dyDescent="0.35"/>
    <row r="55" s="11" customFormat="1" x14ac:dyDescent="0.35"/>
    <row r="56" s="11" customFormat="1" x14ac:dyDescent="0.35"/>
    <row r="57" s="11" customFormat="1" x14ac:dyDescent="0.35"/>
    <row r="58" s="11" customFormat="1" x14ac:dyDescent="0.35"/>
    <row r="59" s="11" customFormat="1" x14ac:dyDescent="0.35"/>
    <row r="60" s="11" customFormat="1" x14ac:dyDescent="0.35"/>
    <row r="61" s="11" customFormat="1" x14ac:dyDescent="0.35"/>
    <row r="62" s="11" customFormat="1" x14ac:dyDescent="0.35"/>
    <row r="63" s="11" customFormat="1" x14ac:dyDescent="0.35"/>
    <row r="64" s="11" customFormat="1" x14ac:dyDescent="0.35"/>
    <row r="65" s="11" customFormat="1" x14ac:dyDescent="0.35"/>
    <row r="66" s="11" customFormat="1" x14ac:dyDescent="0.35"/>
    <row r="67" s="11" customFormat="1" x14ac:dyDescent="0.35"/>
    <row r="68" s="11" customFormat="1" x14ac:dyDescent="0.35"/>
    <row r="69" s="11" customFormat="1" x14ac:dyDescent="0.35"/>
    <row r="70" s="11" customFormat="1" x14ac:dyDescent="0.35"/>
    <row r="71" s="11" customFormat="1" x14ac:dyDescent="0.35"/>
    <row r="72" s="11" customFormat="1" x14ac:dyDescent="0.35"/>
    <row r="73" s="11" customFormat="1" x14ac:dyDescent="0.35"/>
    <row r="74" s="11" customFormat="1" x14ac:dyDescent="0.35"/>
    <row r="75" s="11" customFormat="1" x14ac:dyDescent="0.35"/>
    <row r="76" s="11" customFormat="1" x14ac:dyDescent="0.35"/>
    <row r="77" s="11" customFormat="1" x14ac:dyDescent="0.35"/>
    <row r="78" s="11" customFormat="1" x14ac:dyDescent="0.35"/>
    <row r="79" s="11" customFormat="1" x14ac:dyDescent="0.35"/>
    <row r="80" s="11" customFormat="1" x14ac:dyDescent="0.35"/>
    <row r="81" s="11" customFormat="1" x14ac:dyDescent="0.35"/>
    <row r="82" s="11" customFormat="1" x14ac:dyDescent="0.35"/>
    <row r="83" s="11" customFormat="1" x14ac:dyDescent="0.35"/>
    <row r="84" s="11" customFormat="1" x14ac:dyDescent="0.35"/>
    <row r="85" s="11" customFormat="1" x14ac:dyDescent="0.35"/>
    <row r="86" s="11" customFormat="1" x14ac:dyDescent="0.35"/>
    <row r="87" s="11" customFormat="1" x14ac:dyDescent="0.35"/>
    <row r="88" s="11" customFormat="1" x14ac:dyDescent="0.35"/>
    <row r="89" s="11" customFormat="1" x14ac:dyDescent="0.35"/>
    <row r="90" s="11" customFormat="1" x14ac:dyDescent="0.35"/>
    <row r="91" s="11" customFormat="1" x14ac:dyDescent="0.35"/>
    <row r="92" s="11" customFormat="1" x14ac:dyDescent="0.35"/>
    <row r="93" s="11" customFormat="1" x14ac:dyDescent="0.35"/>
    <row r="94" s="11" customFormat="1" x14ac:dyDescent="0.35"/>
    <row r="95" s="11" customFormat="1" x14ac:dyDescent="0.35"/>
    <row r="96" s="11" customFormat="1" x14ac:dyDescent="0.35"/>
    <row r="97" s="11" customFormat="1" x14ac:dyDescent="0.35"/>
    <row r="98" s="11" customFormat="1" x14ac:dyDescent="0.35"/>
    <row r="99" s="11" customFormat="1" x14ac:dyDescent="0.35"/>
    <row r="100" s="11" customFormat="1" x14ac:dyDescent="0.35"/>
    <row r="101" s="11" customFormat="1" x14ac:dyDescent="0.35"/>
    <row r="102" s="11" customFormat="1" x14ac:dyDescent="0.35"/>
    <row r="103" s="11" customFormat="1" x14ac:dyDescent="0.35"/>
    <row r="104" s="11" customFormat="1" x14ac:dyDescent="0.35"/>
    <row r="105" s="11" customFormat="1" x14ac:dyDescent="0.35"/>
    <row r="106" s="11" customFormat="1" x14ac:dyDescent="0.35"/>
    <row r="107" s="11" customFormat="1" x14ac:dyDescent="0.35"/>
    <row r="108" s="11" customFormat="1" x14ac:dyDescent="0.35"/>
    <row r="109" s="11" customFormat="1" x14ac:dyDescent="0.35"/>
    <row r="110" s="11" customFormat="1" x14ac:dyDescent="0.35"/>
    <row r="111" s="11" customFormat="1" x14ac:dyDescent="0.35"/>
    <row r="112" s="11" customFormat="1" x14ac:dyDescent="0.35"/>
    <row r="113" s="11" customFormat="1" x14ac:dyDescent="0.35"/>
    <row r="114" s="11" customFormat="1" x14ac:dyDescent="0.35"/>
    <row r="115" s="11" customFormat="1" x14ac:dyDescent="0.35"/>
    <row r="116" s="11" customFormat="1" x14ac:dyDescent="0.35"/>
    <row r="117" s="11" customFormat="1" x14ac:dyDescent="0.35"/>
    <row r="118" s="11" customFormat="1" x14ac:dyDescent="0.35"/>
    <row r="119" s="11" customFormat="1" x14ac:dyDescent="0.35"/>
    <row r="120" s="11" customFormat="1" x14ac:dyDescent="0.35"/>
    <row r="121" s="11" customFormat="1" x14ac:dyDescent="0.35"/>
    <row r="122" s="11" customFormat="1" x14ac:dyDescent="0.35"/>
    <row r="123" s="11" customFormat="1" x14ac:dyDescent="0.35"/>
    <row r="124" s="11" customFormat="1" x14ac:dyDescent="0.35"/>
    <row r="125" s="11" customFormat="1" x14ac:dyDescent="0.35"/>
  </sheetData>
  <sheetProtection sheet="1" objects="1" scenarios="1"/>
  <mergeCells count="3">
    <mergeCell ref="B2:L5"/>
    <mergeCell ref="B15:E26"/>
    <mergeCell ref="F48:L4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D41"/>
  <sheetViews>
    <sheetView zoomScale="85" zoomScaleNormal="85" zoomScaleSheetLayoutView="100" workbookViewId="0">
      <selection activeCell="C5" sqref="C5"/>
    </sheetView>
  </sheetViews>
  <sheetFormatPr defaultColWidth="8.90625" defaultRowHeight="14.5" x14ac:dyDescent="0.35"/>
  <cols>
    <col min="1" max="1" width="3.6328125" style="54" customWidth="1"/>
    <col min="2" max="2" width="22.36328125" style="55" customWidth="1"/>
    <col min="3" max="3" width="12.54296875" style="55" customWidth="1"/>
    <col min="4" max="4" width="14.36328125" style="55" customWidth="1"/>
    <col min="5" max="5" width="14.90625" style="55" customWidth="1"/>
    <col min="6" max="6" width="13.36328125" style="55" customWidth="1"/>
    <col min="7" max="10" width="13" style="55" customWidth="1"/>
    <col min="11" max="11" width="13" style="54" customWidth="1"/>
    <col min="12" max="14" width="8.90625" style="97"/>
    <col min="15" max="15" width="13" style="54" customWidth="1"/>
    <col min="16" max="27" width="8.90625" style="54"/>
    <col min="28" max="30" width="13" style="13" customWidth="1"/>
    <col min="31" max="16384" width="8.90625" style="55"/>
  </cols>
  <sheetData>
    <row r="1" spans="1:30" s="54" customFormat="1" x14ac:dyDescent="0.35">
      <c r="AB1" s="12"/>
      <c r="AC1" s="12"/>
      <c r="AD1" s="12"/>
    </row>
    <row r="2" spans="1:30" ht="34.9" customHeight="1" thickBot="1" x14ac:dyDescent="0.4">
      <c r="B2" s="111" t="s">
        <v>31</v>
      </c>
      <c r="C2" s="111"/>
      <c r="D2" s="111"/>
      <c r="E2" s="111"/>
      <c r="F2" s="111"/>
      <c r="G2" s="111"/>
      <c r="H2" s="111"/>
      <c r="I2" s="111"/>
      <c r="J2" s="111"/>
      <c r="AB2" s="12"/>
      <c r="AC2" s="12"/>
      <c r="AD2" s="12"/>
    </row>
    <row r="3" spans="1:30" ht="36" customHeight="1" x14ac:dyDescent="0.35">
      <c r="B3" s="121" t="s">
        <v>19</v>
      </c>
      <c r="C3" s="122"/>
      <c r="D3" s="77" t="s">
        <v>1</v>
      </c>
      <c r="E3" s="124" t="s">
        <v>29</v>
      </c>
      <c r="F3" s="126" t="s">
        <v>2</v>
      </c>
      <c r="G3" s="128" t="s">
        <v>3</v>
      </c>
      <c r="H3" s="124" t="s">
        <v>30</v>
      </c>
      <c r="I3" s="126" t="s">
        <v>2</v>
      </c>
      <c r="J3" s="128" t="s">
        <v>3</v>
      </c>
      <c r="AB3" s="25" t="s">
        <v>11</v>
      </c>
      <c r="AC3" s="26"/>
      <c r="AD3" s="27"/>
    </row>
    <row r="4" spans="1:30" ht="33" customHeight="1" x14ac:dyDescent="0.35">
      <c r="A4" s="123" t="s">
        <v>21</v>
      </c>
      <c r="B4" s="57" t="s">
        <v>4</v>
      </c>
      <c r="C4" s="58" t="s">
        <v>5</v>
      </c>
      <c r="D4" s="78" t="str">
        <f>IF(C5&gt;0,(AVERAGE(C5:C8)),"")</f>
        <v/>
      </c>
      <c r="E4" s="125"/>
      <c r="F4" s="127"/>
      <c r="G4" s="129"/>
      <c r="H4" s="125"/>
      <c r="I4" s="127"/>
      <c r="J4" s="129"/>
      <c r="AB4" s="28" t="s">
        <v>12</v>
      </c>
      <c r="AC4" s="14" t="s">
        <v>14</v>
      </c>
      <c r="AD4" s="29" t="s">
        <v>15</v>
      </c>
    </row>
    <row r="5" spans="1:30" ht="26.75" customHeight="1" x14ac:dyDescent="0.35">
      <c r="A5" s="123"/>
      <c r="B5" s="60" t="s">
        <v>6</v>
      </c>
      <c r="C5" s="61"/>
      <c r="D5" s="79" t="str">
        <f t="shared" ref="D5:D8" si="0">IF(C5&gt;0,(C5-D$4),"")</f>
        <v/>
      </c>
      <c r="E5" s="74" t="str">
        <f>IFERROR((IF((D5^2^0.5)&gt;AC5,"yes","no")),"")</f>
        <v/>
      </c>
      <c r="F5" s="64" t="str">
        <f>IF(AND(C5&gt;109,E5="yes"),"Strength","")</f>
        <v/>
      </c>
      <c r="G5" s="65" t="str">
        <f>IF(AND(C5&lt;D$4,C5&lt;90,E5="yes"),"Weakness","")</f>
        <v/>
      </c>
      <c r="H5" s="74" t="str">
        <f>IFERROR((IF((D5^2^0.5)&gt;AD5,"yes","no")),"")</f>
        <v/>
      </c>
      <c r="I5" s="64" t="str">
        <f>IF(AND(C5&gt;109,H5="yes"),"Strength","")</f>
        <v/>
      </c>
      <c r="J5" s="65" t="str">
        <f>IF(AND(C5&lt;D$4,C5&lt;90,H5="yes"),"Weakness","")</f>
        <v/>
      </c>
      <c r="AB5" s="28" t="s">
        <v>6</v>
      </c>
      <c r="AC5" s="15">
        <v>9.5</v>
      </c>
      <c r="AD5" s="30">
        <v>8.5</v>
      </c>
    </row>
    <row r="6" spans="1:30" ht="26.75" customHeight="1" x14ac:dyDescent="0.35">
      <c r="A6" s="123"/>
      <c r="B6" s="60" t="s">
        <v>7</v>
      </c>
      <c r="C6" s="61"/>
      <c r="D6" s="79" t="str">
        <f t="shared" si="0"/>
        <v/>
      </c>
      <c r="E6" s="74" t="str">
        <f>IFERROR((IF((D6^2^0.5)&gt;AC6,"yes","no")),"")</f>
        <v/>
      </c>
      <c r="F6" s="64" t="str">
        <f>IF(AND(C6&gt;109,E6="yes"),"Strength","")</f>
        <v/>
      </c>
      <c r="G6" s="65" t="str">
        <f t="shared" ref="G6" si="1">IF(AND(C6&lt;D$4,C6&lt;90,E6="yes"),"Weakness","")</f>
        <v/>
      </c>
      <c r="H6" s="74" t="str">
        <f>IFERROR((IF((D6^2^0.5)&gt;AD6,"yes","no")),"")</f>
        <v/>
      </c>
      <c r="I6" s="64" t="str">
        <f t="shared" ref="I6:I8" si="2">IF(AND(C6&gt;109,H6="yes"),"Strength","")</f>
        <v/>
      </c>
      <c r="J6" s="65" t="str">
        <f t="shared" ref="J6:J7" si="3">IF(AND(C6&lt;D$4,C6&lt;90,H6="yes"),"Weakness","")</f>
        <v/>
      </c>
      <c r="AB6" s="28" t="s">
        <v>7</v>
      </c>
      <c r="AC6" s="15">
        <v>9.3000000000000007</v>
      </c>
      <c r="AD6" s="30">
        <v>8.3000000000000007</v>
      </c>
    </row>
    <row r="7" spans="1:30" ht="26.75" customHeight="1" x14ac:dyDescent="0.35">
      <c r="A7" s="123"/>
      <c r="B7" s="60" t="s">
        <v>8</v>
      </c>
      <c r="C7" s="61"/>
      <c r="D7" s="79" t="str">
        <f>IF(C7&gt;0,(C7-D$4),"")</f>
        <v/>
      </c>
      <c r="E7" s="74" t="str">
        <f>IFERROR((IF((D7^2^0.5)&gt;AC7,"yes","no")),"")</f>
        <v/>
      </c>
      <c r="F7" s="64" t="str">
        <f t="shared" ref="F7" si="4">IF(AND(C7&gt;109,E7="yes"),"Strength","")</f>
        <v/>
      </c>
      <c r="G7" s="65" t="str">
        <f>IF(AND(C7&lt;D$4,C7&lt;90,E7="yes"),"Weakness","")</f>
        <v/>
      </c>
      <c r="H7" s="74" t="str">
        <f>IFERROR((IF((D7^2^0.5)&gt;AD7,"yes","no")),"")</f>
        <v/>
      </c>
      <c r="I7" s="64" t="str">
        <f t="shared" si="2"/>
        <v/>
      </c>
      <c r="J7" s="65" t="str">
        <f t="shared" si="3"/>
        <v/>
      </c>
      <c r="AB7" s="28" t="s">
        <v>8</v>
      </c>
      <c r="AC7" s="15">
        <v>8</v>
      </c>
      <c r="AD7" s="30">
        <v>7.2</v>
      </c>
    </row>
    <row r="8" spans="1:30" ht="26.75" customHeight="1" thickBot="1" x14ac:dyDescent="0.4">
      <c r="A8" s="123"/>
      <c r="B8" s="66" t="s">
        <v>9</v>
      </c>
      <c r="C8" s="67"/>
      <c r="D8" s="80" t="str">
        <f t="shared" si="0"/>
        <v/>
      </c>
      <c r="E8" s="75" t="str">
        <f>IFERROR((IF((D8^2^0.5)&gt;AC8,"yes","no")),"")</f>
        <v/>
      </c>
      <c r="F8" s="68" t="str">
        <f>IF(AND(C8&gt;109,E8="yes"),"Strength","")</f>
        <v/>
      </c>
      <c r="G8" s="76" t="str">
        <f>IF(AND(C8&lt;D$4,C8&lt;90,E8="yes"),"Weakness","")</f>
        <v/>
      </c>
      <c r="H8" s="75" t="str">
        <f>IFERROR((IF((D8^2^0.5)&gt;AD8,"yes","no")),"")</f>
        <v/>
      </c>
      <c r="I8" s="68" t="str">
        <f t="shared" si="2"/>
        <v/>
      </c>
      <c r="J8" s="76" t="str">
        <f>IF(AND(C8&lt;D$4,C8&lt;90,H8="yes"),"Weakness","")</f>
        <v/>
      </c>
      <c r="AB8" s="31" t="s">
        <v>9</v>
      </c>
      <c r="AC8" s="32">
        <v>9.4</v>
      </c>
      <c r="AD8" s="33">
        <v>8.4</v>
      </c>
    </row>
    <row r="9" spans="1:30" ht="33" customHeight="1" x14ac:dyDescent="0.35">
      <c r="B9" s="112" t="s">
        <v>28</v>
      </c>
      <c r="C9" s="112"/>
      <c r="D9" s="112"/>
      <c r="E9" s="112"/>
      <c r="F9" s="112"/>
      <c r="G9" s="112"/>
      <c r="H9" s="112"/>
      <c r="I9" s="112"/>
      <c r="J9" s="112"/>
      <c r="AB9" s="12"/>
      <c r="AC9" s="12"/>
      <c r="AD9" s="12"/>
    </row>
    <row r="10" spans="1:30" s="54" customFormat="1" x14ac:dyDescent="0.35">
      <c r="AB10" s="12"/>
      <c r="AC10" s="12"/>
      <c r="AD10" s="12"/>
    </row>
    <row r="11" spans="1:30" s="54" customFormat="1" ht="7.75" customHeight="1" x14ac:dyDescent="0.35">
      <c r="AB11" s="12"/>
      <c r="AC11" s="12"/>
      <c r="AD11" s="12"/>
    </row>
    <row r="12" spans="1:30" s="54" customFormat="1" x14ac:dyDescent="0.35">
      <c r="AB12" s="12"/>
      <c r="AC12" s="12"/>
      <c r="AD12" s="12"/>
    </row>
    <row r="13" spans="1:30" ht="14.5" customHeight="1" x14ac:dyDescent="0.35">
      <c r="B13" s="130" t="s">
        <v>39</v>
      </c>
      <c r="C13" s="130"/>
      <c r="D13" s="130"/>
      <c r="E13" s="130"/>
      <c r="F13" s="130"/>
      <c r="G13" s="130"/>
      <c r="H13" s="130"/>
      <c r="I13" s="130"/>
      <c r="J13" s="130"/>
      <c r="AB13" s="12"/>
      <c r="AC13" s="12"/>
      <c r="AD13" s="12"/>
    </row>
    <row r="14" spans="1:30" ht="14.75" customHeight="1" thickBot="1" x14ac:dyDescent="0.4">
      <c r="B14" s="131"/>
      <c r="C14" s="131"/>
      <c r="D14" s="131"/>
      <c r="E14" s="131"/>
      <c r="F14" s="131"/>
      <c r="G14" s="131"/>
      <c r="H14" s="131"/>
      <c r="I14" s="131"/>
      <c r="J14" s="131"/>
      <c r="AB14" s="12"/>
      <c r="AC14" s="12"/>
      <c r="AD14" s="12"/>
    </row>
    <row r="15" spans="1:30" ht="36" customHeight="1" x14ac:dyDescent="0.35">
      <c r="B15" s="113" t="s">
        <v>0</v>
      </c>
      <c r="C15" s="114"/>
      <c r="D15" s="91" t="s">
        <v>1</v>
      </c>
      <c r="E15" s="115" t="s">
        <v>40</v>
      </c>
      <c r="F15" s="117" t="s">
        <v>2</v>
      </c>
      <c r="G15" s="119" t="s">
        <v>3</v>
      </c>
      <c r="H15" s="124" t="s">
        <v>30</v>
      </c>
      <c r="I15" s="126" t="s">
        <v>2</v>
      </c>
      <c r="J15" s="128" t="s">
        <v>3</v>
      </c>
      <c r="AB15" s="25" t="s">
        <v>11</v>
      </c>
      <c r="AC15" s="26"/>
      <c r="AD15" s="27"/>
    </row>
    <row r="16" spans="1:30" ht="31.15" customHeight="1" x14ac:dyDescent="0.45">
      <c r="A16" s="123" t="s">
        <v>22</v>
      </c>
      <c r="B16" s="92" t="s">
        <v>4</v>
      </c>
      <c r="C16" s="93" t="s">
        <v>5</v>
      </c>
      <c r="D16" s="94" t="str">
        <f>IF(C17&gt;0,(AVERAGE(C17:C20)),"")</f>
        <v/>
      </c>
      <c r="E16" s="116"/>
      <c r="F16" s="118"/>
      <c r="G16" s="120"/>
      <c r="H16" s="125"/>
      <c r="I16" s="127"/>
      <c r="J16" s="129"/>
      <c r="AB16" s="28" t="s">
        <v>13</v>
      </c>
      <c r="AC16" s="14" t="s">
        <v>14</v>
      </c>
      <c r="AD16" s="29" t="s">
        <v>15</v>
      </c>
    </row>
    <row r="17" spans="1:30" ht="26.4" customHeight="1" x14ac:dyDescent="0.45">
      <c r="A17" s="123"/>
      <c r="B17" s="83" t="s">
        <v>6</v>
      </c>
      <c r="C17" s="84"/>
      <c r="D17" s="85" t="str">
        <f>IF(C17&gt;0,(C17-D$16),"")</f>
        <v/>
      </c>
      <c r="E17" s="86" t="str">
        <f>IFERROR((IF((D17^2^0.5)&gt;AC17,"yes","no")),"")</f>
        <v/>
      </c>
      <c r="F17" s="95" t="str">
        <f>IF(AND(C17&gt;109,E17="yes"),"Strength","")</f>
        <v/>
      </c>
      <c r="G17" s="96" t="str">
        <f>IF(AND(C17&lt;D$16,C17&lt;90,E17="yes"),"Weakness","")</f>
        <v/>
      </c>
      <c r="H17" s="74" t="str">
        <f>IFERROR((IF((D17^2^0.5)&gt;AD17,"yes","no")),"")</f>
        <v/>
      </c>
      <c r="I17" s="64" t="str">
        <f t="shared" ref="I17:I19" si="5">IF(AND(C17&gt;109,H17="yes"),"Strength","")</f>
        <v/>
      </c>
      <c r="J17" s="65" t="str">
        <f>IF(AND(C17&lt;D$16,C17&lt;90,H17="yes"),"Weakness","")</f>
        <v/>
      </c>
      <c r="AB17" s="28" t="s">
        <v>6</v>
      </c>
      <c r="AC17" s="15">
        <v>9.3000000000000007</v>
      </c>
      <c r="AD17" s="30">
        <v>8.4</v>
      </c>
    </row>
    <row r="18" spans="1:30" ht="23" customHeight="1" x14ac:dyDescent="0.45">
      <c r="A18" s="123"/>
      <c r="B18" s="83" t="s">
        <v>7</v>
      </c>
      <c r="C18" s="84"/>
      <c r="D18" s="85" t="str">
        <f t="shared" ref="D18" si="6">IF(C18&gt;0,(C18-D$16),"")</f>
        <v/>
      </c>
      <c r="E18" s="86" t="str">
        <f>IFERROR((IF((D18^2^0.5)&gt;AC18,"yes","no")),"")</f>
        <v/>
      </c>
      <c r="F18" s="95" t="str">
        <f t="shared" ref="F18:F19" si="7">IF(AND(C18&gt;109,E18="yes"),"Strength","")</f>
        <v/>
      </c>
      <c r="G18" s="96" t="str">
        <f>IF(AND(C18&lt;D$16,C18&lt;90,E18="yes"),"Weakness","")</f>
        <v/>
      </c>
      <c r="H18" s="74" t="str">
        <f>IFERROR((IF((D18^2^0.5)&gt;AD18,"yes","no")),"")</f>
        <v/>
      </c>
      <c r="I18" s="64" t="str">
        <f t="shared" si="5"/>
        <v/>
      </c>
      <c r="J18" s="65" t="str">
        <f>IF(AND(C18&lt;D$16,C18&lt;90,H18="yes"),"Weakness","")</f>
        <v/>
      </c>
      <c r="AB18" s="28" t="s">
        <v>7</v>
      </c>
      <c r="AC18" s="15">
        <v>8.3000000000000007</v>
      </c>
      <c r="AD18" s="30">
        <v>7.4</v>
      </c>
    </row>
    <row r="19" spans="1:30" ht="21" customHeight="1" x14ac:dyDescent="0.45">
      <c r="A19" s="123"/>
      <c r="B19" s="83" t="s">
        <v>8</v>
      </c>
      <c r="C19" s="84"/>
      <c r="D19" s="85" t="str">
        <f>IF(C19&gt;0,(C19-D$16),"")</f>
        <v/>
      </c>
      <c r="E19" s="86" t="str">
        <f>IFERROR((IF((D19^2^0.5)&gt;AC19,"yes","no")),"")</f>
        <v/>
      </c>
      <c r="F19" s="95" t="str">
        <f t="shared" si="7"/>
        <v/>
      </c>
      <c r="G19" s="96" t="str">
        <f>IF(AND(C19&lt;D$16,C19&lt;90,E19="yes"),"Weakness","")</f>
        <v/>
      </c>
      <c r="H19" s="74" t="str">
        <f>IFERROR((IF((D19^2^0.5)&gt;AD19,"yes","no")),"")</f>
        <v/>
      </c>
      <c r="I19" s="64" t="str">
        <f t="shared" si="5"/>
        <v/>
      </c>
      <c r="J19" s="65" t="str">
        <f t="shared" ref="J19:J20" si="8">IF(AND(C19&lt;D$16,C19&lt;90,H19="yes"),"Weakness","")</f>
        <v/>
      </c>
      <c r="AB19" s="28" t="s">
        <v>8</v>
      </c>
      <c r="AC19" s="15">
        <v>9.5</v>
      </c>
      <c r="AD19" s="30">
        <v>8.6</v>
      </c>
    </row>
    <row r="20" spans="1:30" ht="21.5" thickBot="1" x14ac:dyDescent="0.4">
      <c r="A20" s="123"/>
      <c r="B20" s="87" t="s">
        <v>9</v>
      </c>
      <c r="C20" s="88"/>
      <c r="D20" s="89" t="str">
        <f>IF(C20&gt;0,(C20-D$16),"")</f>
        <v/>
      </c>
      <c r="E20" s="90" t="str">
        <f>IFERROR((IF((D20^2^0.5)&gt;AC20,"yes","no")),"")</f>
        <v/>
      </c>
      <c r="F20" s="68" t="str">
        <f>IF(AND(C20&gt;109,E20="yes"),"Strength","")</f>
        <v/>
      </c>
      <c r="G20" s="76" t="str">
        <f>IF(AND(C20&lt;D$16,C20&lt;90,E20="yes"),"Weakness","")</f>
        <v/>
      </c>
      <c r="H20" s="75" t="str">
        <f>IFERROR((IF((D20^2^0.5)&gt;AD20,"yes","no")),"")</f>
        <v/>
      </c>
      <c r="I20" s="68" t="str">
        <f>IF(AND(C20&gt;109,H20="yes"),"Strength","")</f>
        <v/>
      </c>
      <c r="J20" s="76" t="str">
        <f t="shared" si="8"/>
        <v/>
      </c>
      <c r="AB20" s="31" t="s">
        <v>9</v>
      </c>
      <c r="AC20" s="32">
        <v>9.1</v>
      </c>
      <c r="AD20" s="33">
        <v>8.1999999999999993</v>
      </c>
    </row>
    <row r="21" spans="1:30" ht="16.75" customHeight="1" x14ac:dyDescent="0.35">
      <c r="B21" s="112" t="s">
        <v>23</v>
      </c>
      <c r="C21" s="112"/>
      <c r="D21" s="112"/>
      <c r="E21" s="112"/>
      <c r="F21" s="112"/>
      <c r="G21" s="112"/>
      <c r="H21" s="54"/>
      <c r="I21" s="54"/>
      <c r="J21" s="54"/>
      <c r="S21" s="55"/>
      <c r="T21" s="55"/>
      <c r="U21" s="55"/>
      <c r="V21" s="55"/>
      <c r="W21" s="55"/>
      <c r="X21" s="55"/>
      <c r="Y21" s="55"/>
      <c r="Z21" s="55"/>
      <c r="AA21" s="55"/>
      <c r="AB21" s="16"/>
      <c r="AC21" s="16"/>
      <c r="AD21" s="16"/>
    </row>
    <row r="22" spans="1:30" s="54" customFormat="1" ht="28.15" customHeight="1" x14ac:dyDescent="0.35">
      <c r="B22" s="112" t="s">
        <v>26</v>
      </c>
      <c r="C22" s="112"/>
      <c r="D22" s="112"/>
      <c r="E22" s="112"/>
      <c r="F22" s="112"/>
      <c r="G22" s="112"/>
      <c r="H22" s="112"/>
      <c r="I22" s="112"/>
      <c r="J22" s="112"/>
      <c r="AB22" s="16"/>
      <c r="AC22" s="16"/>
      <c r="AD22" s="16"/>
    </row>
    <row r="23" spans="1:30" s="54" customFormat="1" ht="31.75" customHeight="1" x14ac:dyDescent="0.35">
      <c r="B23" s="112" t="s">
        <v>27</v>
      </c>
      <c r="C23" s="112"/>
      <c r="D23" s="112"/>
      <c r="E23" s="112"/>
      <c r="F23" s="112"/>
      <c r="G23" s="112"/>
      <c r="H23" s="112"/>
      <c r="I23" s="112"/>
      <c r="J23" s="112"/>
      <c r="AB23" s="16"/>
      <c r="AC23" s="16"/>
      <c r="AD23" s="16"/>
    </row>
    <row r="24" spans="1:30" s="54" customFormat="1" ht="18" customHeight="1" x14ac:dyDescent="0.35">
      <c r="B24" s="112" t="s">
        <v>24</v>
      </c>
      <c r="C24" s="112"/>
      <c r="D24" s="112"/>
      <c r="E24" s="112"/>
      <c r="F24" s="112"/>
      <c r="G24" s="112"/>
      <c r="H24" s="112"/>
      <c r="I24" s="112"/>
      <c r="J24" s="112"/>
      <c r="AB24" s="16"/>
      <c r="AC24" s="16"/>
      <c r="AD24" s="16"/>
    </row>
    <row r="25" spans="1:30" s="54" customFormat="1" x14ac:dyDescent="0.35">
      <c r="AB25" s="12"/>
      <c r="AC25" s="12"/>
      <c r="AD25" s="12"/>
    </row>
    <row r="26" spans="1:30" s="54" customFormat="1" x14ac:dyDescent="0.35">
      <c r="AB26" s="12"/>
      <c r="AC26" s="12"/>
      <c r="AD26" s="12"/>
    </row>
    <row r="27" spans="1:30" s="54" customFormat="1" x14ac:dyDescent="0.35">
      <c r="AB27" s="12"/>
      <c r="AC27" s="12"/>
      <c r="AD27" s="12"/>
    </row>
    <row r="28" spans="1:30" s="54" customFormat="1" x14ac:dyDescent="0.35">
      <c r="AB28" s="12"/>
      <c r="AC28" s="12"/>
      <c r="AD28" s="12"/>
    </row>
    <row r="29" spans="1:30" s="54" customFormat="1" x14ac:dyDescent="0.35">
      <c r="AB29" s="12"/>
      <c r="AC29" s="12"/>
      <c r="AD29" s="12"/>
    </row>
    <row r="30" spans="1:30" s="54" customFormat="1" x14ac:dyDescent="0.35">
      <c r="AB30" s="12"/>
      <c r="AC30" s="12"/>
      <c r="AD30" s="12"/>
    </row>
    <row r="31" spans="1:30" s="54" customFormat="1" x14ac:dyDescent="0.35">
      <c r="AB31" s="12"/>
      <c r="AC31" s="12"/>
      <c r="AD31" s="12"/>
    </row>
    <row r="32" spans="1:30" s="54" customFormat="1" x14ac:dyDescent="0.35">
      <c r="AB32" s="12"/>
      <c r="AC32" s="12"/>
      <c r="AD32" s="12"/>
    </row>
    <row r="33" spans="28:30" s="54" customFormat="1" x14ac:dyDescent="0.35">
      <c r="AB33" s="12"/>
      <c r="AC33" s="12"/>
      <c r="AD33" s="12"/>
    </row>
    <row r="34" spans="28:30" s="54" customFormat="1" x14ac:dyDescent="0.35">
      <c r="AB34" s="12"/>
      <c r="AC34" s="12"/>
      <c r="AD34" s="12"/>
    </row>
    <row r="35" spans="28:30" s="54" customFormat="1" x14ac:dyDescent="0.35">
      <c r="AB35" s="12"/>
      <c r="AC35" s="12"/>
      <c r="AD35" s="12"/>
    </row>
    <row r="36" spans="28:30" s="54" customFormat="1" x14ac:dyDescent="0.35">
      <c r="AB36" s="12"/>
      <c r="AC36" s="12"/>
      <c r="AD36" s="12"/>
    </row>
    <row r="37" spans="28:30" s="54" customFormat="1" x14ac:dyDescent="0.35">
      <c r="AB37" s="12"/>
      <c r="AC37" s="12"/>
      <c r="AD37" s="12"/>
    </row>
    <row r="38" spans="28:30" s="54" customFormat="1" x14ac:dyDescent="0.35">
      <c r="AB38" s="12"/>
      <c r="AC38" s="12"/>
      <c r="AD38" s="12"/>
    </row>
    <row r="39" spans="28:30" s="54" customFormat="1" x14ac:dyDescent="0.35">
      <c r="AB39" s="12"/>
      <c r="AC39" s="12"/>
      <c r="AD39" s="12"/>
    </row>
    <row r="40" spans="28:30" s="54" customFormat="1" x14ac:dyDescent="0.35">
      <c r="AB40" s="12"/>
      <c r="AC40" s="12"/>
      <c r="AD40" s="12"/>
    </row>
    <row r="41" spans="28:30" s="54" customFormat="1" x14ac:dyDescent="0.35">
      <c r="AB41" s="12"/>
      <c r="AC41" s="12"/>
      <c r="AD41" s="12"/>
    </row>
  </sheetData>
  <sheetProtection algorithmName="SHA-512" hashValue="dtOZz+FzUjjrKqr7ySYUNH5URVH6WNk7dlY4AbCffi89vpkfu9T3Phg85EQcE3wTYQip+BcfrrJt4wn/oSa1EA==" saltValue="PeAJ8NRx/tSsv/Y9fOS9SA==" spinCount="100000" sheet="1" selectLockedCells="1"/>
  <mergeCells count="23">
    <mergeCell ref="A4:A8"/>
    <mergeCell ref="A16:A20"/>
    <mergeCell ref="B21:G21"/>
    <mergeCell ref="B22:J22"/>
    <mergeCell ref="B23:J23"/>
    <mergeCell ref="E3:E4"/>
    <mergeCell ref="F3:F4"/>
    <mergeCell ref="G3:G4"/>
    <mergeCell ref="H3:H4"/>
    <mergeCell ref="I3:I4"/>
    <mergeCell ref="J3:J4"/>
    <mergeCell ref="H15:H16"/>
    <mergeCell ref="I15:I16"/>
    <mergeCell ref="J15:J16"/>
    <mergeCell ref="B9:J9"/>
    <mergeCell ref="B13:J14"/>
    <mergeCell ref="B2:J2"/>
    <mergeCell ref="B24:J24"/>
    <mergeCell ref="B15:C15"/>
    <mergeCell ref="E15:E16"/>
    <mergeCell ref="F15:F16"/>
    <mergeCell ref="G15:G16"/>
    <mergeCell ref="B3:C3"/>
  </mergeCells>
  <conditionalFormatting sqref="F5:G8">
    <cfRule type="containsText" dxfId="43" priority="15" operator="containsText" text="Strength">
      <formula>NOT(ISERROR(SEARCH("Strength",F5)))</formula>
    </cfRule>
    <cfRule type="containsText" dxfId="42" priority="16" operator="containsText" text="Weakness">
      <formula>NOT(ISERROR(SEARCH("Weakness",F5)))</formula>
    </cfRule>
  </conditionalFormatting>
  <conditionalFormatting sqref="G17:G20">
    <cfRule type="containsText" dxfId="41" priority="9" operator="containsText" text="Strength">
      <formula>NOT(ISERROR(SEARCH("Strength",G17)))</formula>
    </cfRule>
    <cfRule type="containsText" dxfId="40" priority="10" operator="containsText" text="Weakness">
      <formula>NOT(ISERROR(SEARCH("Weakness",G17)))</formula>
    </cfRule>
  </conditionalFormatting>
  <conditionalFormatting sqref="F17:F20">
    <cfRule type="containsText" dxfId="39" priority="11" operator="containsText" text="Strength">
      <formula>NOT(ISERROR(SEARCH("Strength",F17)))</formula>
    </cfRule>
    <cfRule type="containsText" dxfId="38" priority="12" operator="containsText" text="Weakness">
      <formula>NOT(ISERROR(SEARCH("Weakness",F17)))</formula>
    </cfRule>
  </conditionalFormatting>
  <conditionalFormatting sqref="I17:J20">
    <cfRule type="containsText" dxfId="37" priority="1" operator="containsText" text="Strength">
      <formula>NOT(ISERROR(SEARCH("Strength",I17)))</formula>
    </cfRule>
    <cfRule type="containsText" dxfId="36" priority="2" operator="containsText" text="Weakness">
      <formula>NOT(ISERROR(SEARCH("Weakness",I17)))</formula>
    </cfRule>
  </conditionalFormatting>
  <conditionalFormatting sqref="I5:J8">
    <cfRule type="containsText" dxfId="35" priority="7" operator="containsText" text="Strength">
      <formula>NOT(ISERROR(SEARCH("Strength",I5)))</formula>
    </cfRule>
    <cfRule type="containsText" dxfId="34" priority="8" operator="containsText" text="Weakness">
      <formula>NOT(ISERROR(SEARCH("Weakness",I5)))</formula>
    </cfRule>
  </conditionalFormatting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W53"/>
  <sheetViews>
    <sheetView tabSelected="1" zoomScale="85" zoomScaleNormal="85" zoomScaleSheetLayoutView="120" workbookViewId="0">
      <selection activeCell="C5" sqref="C5"/>
    </sheetView>
  </sheetViews>
  <sheetFormatPr defaultColWidth="8.90625" defaultRowHeight="14.5" x14ac:dyDescent="0.35"/>
  <cols>
    <col min="1" max="1" width="5.6328125" style="54" customWidth="1"/>
    <col min="2" max="2" width="13" style="55" customWidth="1"/>
    <col min="3" max="3" width="13.54296875" style="55" customWidth="1"/>
    <col min="4" max="4" width="13.7265625" style="55" customWidth="1"/>
    <col min="5" max="5" width="17.6328125" style="55" customWidth="1"/>
    <col min="6" max="7" width="10" style="55" customWidth="1"/>
    <col min="8" max="8" width="17.26953125" style="55" customWidth="1"/>
    <col min="9" max="10" width="9.90625" style="55" customWidth="1"/>
    <col min="11" max="11" width="8.90625" style="55" customWidth="1"/>
    <col min="12" max="12" width="11.54296875" style="55" customWidth="1"/>
    <col min="13" max="14" width="8.90625" style="55"/>
    <col min="15" max="15" width="26.90625" style="24" customWidth="1"/>
    <col min="16" max="17" width="8.90625" style="24"/>
    <col min="18" max="23" width="8.90625" style="54"/>
    <col min="24" max="16384" width="8.90625" style="55"/>
  </cols>
  <sheetData>
    <row r="1" spans="1:17" s="54" customFormat="1" x14ac:dyDescent="0.35">
      <c r="O1" s="21"/>
      <c r="P1" s="21"/>
      <c r="Q1" s="21"/>
    </row>
    <row r="2" spans="1:17" ht="34.9" customHeight="1" thickBot="1" x14ac:dyDescent="0.4">
      <c r="B2" s="111" t="s">
        <v>36</v>
      </c>
      <c r="C2" s="111"/>
      <c r="D2" s="111"/>
      <c r="E2" s="111"/>
      <c r="F2" s="111"/>
      <c r="G2" s="111"/>
      <c r="H2" s="111"/>
      <c r="I2" s="111"/>
      <c r="J2" s="111"/>
      <c r="K2" s="54"/>
      <c r="L2" s="54"/>
      <c r="M2" s="54"/>
      <c r="N2" s="54"/>
      <c r="O2" s="21"/>
      <c r="P2" s="21"/>
      <c r="Q2" s="21"/>
    </row>
    <row r="3" spans="1:17" ht="28.75" customHeight="1" x14ac:dyDescent="0.35">
      <c r="B3" s="133" t="s">
        <v>0</v>
      </c>
      <c r="C3" s="134"/>
      <c r="D3" s="56" t="s">
        <v>1</v>
      </c>
      <c r="E3" s="122" t="s">
        <v>29</v>
      </c>
      <c r="F3" s="136" t="s">
        <v>2</v>
      </c>
      <c r="G3" s="138" t="s">
        <v>3</v>
      </c>
      <c r="H3" s="124" t="s">
        <v>30</v>
      </c>
      <c r="I3" s="126" t="s">
        <v>2</v>
      </c>
      <c r="J3" s="128" t="s">
        <v>3</v>
      </c>
      <c r="K3" s="54"/>
      <c r="L3" s="54"/>
      <c r="M3" s="54"/>
      <c r="N3" s="54"/>
      <c r="O3" s="43" t="s">
        <v>11</v>
      </c>
      <c r="P3" s="44"/>
      <c r="Q3" s="45"/>
    </row>
    <row r="4" spans="1:17" x14ac:dyDescent="0.35">
      <c r="A4" s="123" t="s">
        <v>21</v>
      </c>
      <c r="B4" s="57" t="s">
        <v>4</v>
      </c>
      <c r="C4" s="58" t="s">
        <v>5</v>
      </c>
      <c r="D4" s="59" t="str">
        <f>IF(C5&gt;0,(AVERAGE(C5:C8)),"")</f>
        <v/>
      </c>
      <c r="E4" s="140"/>
      <c r="F4" s="137"/>
      <c r="G4" s="139"/>
      <c r="H4" s="125"/>
      <c r="I4" s="127"/>
      <c r="J4" s="129"/>
      <c r="K4" s="54"/>
      <c r="L4" s="54"/>
      <c r="M4" s="54"/>
      <c r="N4" s="54"/>
      <c r="O4" s="46" t="s">
        <v>12</v>
      </c>
      <c r="P4" s="22" t="s">
        <v>14</v>
      </c>
      <c r="Q4" s="47" t="s">
        <v>15</v>
      </c>
    </row>
    <row r="5" spans="1:17" x14ac:dyDescent="0.35">
      <c r="A5" s="123"/>
      <c r="B5" s="60" t="s">
        <v>6</v>
      </c>
      <c r="C5" s="61"/>
      <c r="D5" s="62" t="str">
        <f>IF(C5&gt;0,(C5-D$4),"")</f>
        <v/>
      </c>
      <c r="E5" s="63" t="str">
        <f>IFERROR((IF((D5^2^0.5)&gt;P5,"yes","no")),"")</f>
        <v/>
      </c>
      <c r="F5" s="64" t="str">
        <f>IF(AND(C5&gt;109,E5="yes"),"Strength","")</f>
        <v/>
      </c>
      <c r="G5" s="65" t="str">
        <f>IF(AND(C5&lt;D$4,C5&lt;90,E5="yes"),"Weakness","")</f>
        <v/>
      </c>
      <c r="H5" s="74" t="str">
        <f>IFERROR((IF((D5^2^0.5)&gt;N5,"yes","no")),"")</f>
        <v/>
      </c>
      <c r="I5" s="64" t="str">
        <f>IF(AND(C5&gt;109,H5="yes"),"Strength","")</f>
        <v/>
      </c>
      <c r="J5" s="65" t="str">
        <f>IF(AND(C5&lt;D$4,C5&lt;90,H5="yes"),"Weakness","")</f>
        <v/>
      </c>
      <c r="K5" s="54"/>
      <c r="L5" s="54"/>
      <c r="M5" s="54"/>
      <c r="N5" s="54"/>
      <c r="O5" s="46" t="s">
        <v>6</v>
      </c>
      <c r="P5" s="23">
        <v>11.2</v>
      </c>
      <c r="Q5" s="48">
        <v>10.1</v>
      </c>
    </row>
    <row r="6" spans="1:17" x14ac:dyDescent="0.35">
      <c r="A6" s="123"/>
      <c r="B6" s="60" t="s">
        <v>7</v>
      </c>
      <c r="C6" s="61"/>
      <c r="D6" s="62" t="str">
        <f t="shared" ref="D6:D8" si="0">IF(C6&gt;0,(C6-D$4),"")</f>
        <v/>
      </c>
      <c r="E6" s="63" t="str">
        <f>IFERROR((IF((D6^2^0.5)&gt;P6,"yes","no")),"")</f>
        <v/>
      </c>
      <c r="F6" s="64" t="str">
        <f>IF(AND(C6&gt;109,E6="yes"),"Strength","")</f>
        <v/>
      </c>
      <c r="G6" s="65" t="str">
        <f t="shared" ref="G6" si="1">IF(AND(C6&lt;D$4,C6&lt;90,E6="yes"),"Weakness","")</f>
        <v/>
      </c>
      <c r="H6" s="74" t="str">
        <f t="shared" ref="H6:H7" si="2">IFERROR((IF((D6^2^0.5)&gt;N6,"yes","no")),"")</f>
        <v/>
      </c>
      <c r="I6" s="64" t="str">
        <f t="shared" ref="I6:I8" si="3">IF(AND(C6&gt;109,H6="yes"),"Strength","")</f>
        <v/>
      </c>
      <c r="J6" s="65" t="str">
        <f t="shared" ref="J6:J7" si="4">IF(AND(C6&lt;D$4,C6&lt;90,H6="yes"),"Weakness","")</f>
        <v/>
      </c>
      <c r="K6" s="54"/>
      <c r="L6" s="54"/>
      <c r="M6" s="54"/>
      <c r="N6" s="54"/>
      <c r="O6" s="46" t="s">
        <v>7</v>
      </c>
      <c r="P6" s="23">
        <v>10.1</v>
      </c>
      <c r="Q6" s="48">
        <v>9</v>
      </c>
    </row>
    <row r="7" spans="1:17" x14ac:dyDescent="0.35">
      <c r="A7" s="123"/>
      <c r="B7" s="60" t="s">
        <v>8</v>
      </c>
      <c r="C7" s="61"/>
      <c r="D7" s="62" t="str">
        <f>IF(C7&gt;0,(C7-D$4),"")</f>
        <v/>
      </c>
      <c r="E7" s="63" t="str">
        <f>IFERROR((IF((D7^2^0.5)&gt;P7,"yes","no")),"")</f>
        <v/>
      </c>
      <c r="F7" s="64" t="str">
        <f t="shared" ref="F7" si="5">IF(AND(C7&gt;109,E7="yes"),"Strength","")</f>
        <v/>
      </c>
      <c r="G7" s="65" t="str">
        <f>IF(AND(C7&lt;D$4,C7&lt;90,E7="yes"),"Weakness","")</f>
        <v/>
      </c>
      <c r="H7" s="74" t="str">
        <f t="shared" si="2"/>
        <v/>
      </c>
      <c r="I7" s="64" t="str">
        <f t="shared" si="3"/>
        <v/>
      </c>
      <c r="J7" s="65" t="str">
        <f t="shared" si="4"/>
        <v/>
      </c>
      <c r="K7" s="54"/>
      <c r="L7" s="54"/>
      <c r="M7" s="54"/>
      <c r="N7" s="54"/>
      <c r="O7" s="46" t="s">
        <v>8</v>
      </c>
      <c r="P7" s="23">
        <v>9</v>
      </c>
      <c r="Q7" s="48">
        <v>8.1</v>
      </c>
    </row>
    <row r="8" spans="1:17" ht="15" thickBot="1" x14ac:dyDescent="0.4">
      <c r="A8" s="123"/>
      <c r="B8" s="66" t="s">
        <v>9</v>
      </c>
      <c r="C8" s="67"/>
      <c r="D8" s="62" t="str">
        <f t="shared" si="0"/>
        <v/>
      </c>
      <c r="E8" s="63" t="str">
        <f t="shared" ref="E8" si="6">IFERROR((IF((D8^2^0.5)&gt;P8,"yes","no")),"")</f>
        <v/>
      </c>
      <c r="F8" s="64" t="str">
        <f>IF(AND(C8&gt;109,E8="yes"),"Strength","")</f>
        <v/>
      </c>
      <c r="G8" s="65" t="str">
        <f>IF(AND(C8&lt;D$4,C8&lt;90,E8="yes"),"Weakness","")</f>
        <v/>
      </c>
      <c r="H8" s="75" t="str">
        <f>IFERROR((IF((D8^2^0.5)&gt;N8,"yes","no")),"")</f>
        <v/>
      </c>
      <c r="I8" s="68" t="str">
        <f t="shared" si="3"/>
        <v/>
      </c>
      <c r="J8" s="76" t="str">
        <f>IF(AND(C8&lt;D$4,C8&lt;90,H8="yes"),"Weakness","")</f>
        <v/>
      </c>
      <c r="K8" s="54"/>
      <c r="L8" s="54"/>
      <c r="M8" s="54"/>
      <c r="N8" s="54"/>
      <c r="O8" s="49" t="s">
        <v>9</v>
      </c>
      <c r="P8" s="50">
        <v>10.7</v>
      </c>
      <c r="Q8" s="51">
        <v>9.6</v>
      </c>
    </row>
    <row r="9" spans="1:17" ht="33" customHeight="1" x14ac:dyDescent="0.35">
      <c r="B9" s="132" t="s">
        <v>25</v>
      </c>
      <c r="C9" s="132"/>
      <c r="D9" s="132"/>
      <c r="E9" s="132"/>
      <c r="F9" s="132"/>
      <c r="G9" s="132"/>
      <c r="H9" s="81"/>
      <c r="I9" s="81"/>
      <c r="J9" s="81"/>
      <c r="K9" s="54"/>
      <c r="L9" s="54"/>
      <c r="M9" s="54"/>
      <c r="N9" s="54"/>
      <c r="O9" s="21"/>
      <c r="P9" s="21"/>
      <c r="Q9" s="21"/>
    </row>
    <row r="10" spans="1:17" s="54" customFormat="1" x14ac:dyDescent="0.35">
      <c r="O10" s="21"/>
      <c r="P10" s="21"/>
      <c r="Q10" s="21"/>
    </row>
    <row r="11" spans="1:17" s="54" customFormat="1" ht="9.4" customHeight="1" x14ac:dyDescent="0.35">
      <c r="O11" s="21"/>
      <c r="P11" s="21"/>
      <c r="Q11" s="21"/>
    </row>
    <row r="12" spans="1:17" s="54" customFormat="1" x14ac:dyDescent="0.35">
      <c r="O12" s="21"/>
      <c r="P12" s="21"/>
      <c r="Q12" s="21"/>
    </row>
    <row r="13" spans="1:17" ht="14.5" customHeight="1" x14ac:dyDescent="0.35">
      <c r="B13" s="141" t="s">
        <v>37</v>
      </c>
      <c r="C13" s="141"/>
      <c r="D13" s="141"/>
      <c r="E13" s="141"/>
      <c r="F13" s="141"/>
      <c r="G13" s="141"/>
      <c r="H13" s="141"/>
      <c r="I13" s="141"/>
      <c r="J13" s="141"/>
      <c r="K13" s="54"/>
      <c r="L13" s="54"/>
      <c r="M13" s="54"/>
      <c r="N13" s="54"/>
      <c r="O13" s="21"/>
      <c r="P13" s="21"/>
      <c r="Q13" s="21"/>
    </row>
    <row r="14" spans="1:17" ht="15" thickBot="1" x14ac:dyDescent="0.4">
      <c r="B14" s="111"/>
      <c r="C14" s="111"/>
      <c r="D14" s="111"/>
      <c r="E14" s="111"/>
      <c r="F14" s="111"/>
      <c r="G14" s="111"/>
      <c r="H14" s="111"/>
      <c r="I14" s="111"/>
      <c r="J14" s="111"/>
      <c r="K14" s="54"/>
      <c r="L14" s="54"/>
      <c r="M14" s="54"/>
      <c r="N14" s="54"/>
      <c r="O14" s="21"/>
      <c r="P14" s="21"/>
      <c r="Q14" s="21"/>
    </row>
    <row r="15" spans="1:17" ht="36" customHeight="1" x14ac:dyDescent="0.35">
      <c r="B15" s="133" t="s">
        <v>0</v>
      </c>
      <c r="C15" s="134"/>
      <c r="D15" s="71" t="s">
        <v>1</v>
      </c>
      <c r="E15" s="133" t="s">
        <v>29</v>
      </c>
      <c r="F15" s="136" t="s">
        <v>2</v>
      </c>
      <c r="G15" s="138" t="s">
        <v>3</v>
      </c>
      <c r="H15" s="124" t="s">
        <v>30</v>
      </c>
      <c r="I15" s="126" t="s">
        <v>2</v>
      </c>
      <c r="J15" s="128" t="s">
        <v>3</v>
      </c>
      <c r="K15" s="54"/>
      <c r="L15" s="54"/>
      <c r="M15" s="54"/>
      <c r="N15" s="54"/>
      <c r="O15" s="43" t="s">
        <v>11</v>
      </c>
      <c r="P15" s="44"/>
      <c r="Q15" s="45"/>
    </row>
    <row r="16" spans="1:17" x14ac:dyDescent="0.35">
      <c r="A16" s="123" t="s">
        <v>22</v>
      </c>
      <c r="B16" s="57" t="s">
        <v>4</v>
      </c>
      <c r="C16" s="58" t="s">
        <v>5</v>
      </c>
      <c r="D16" s="72" t="str">
        <f>IF(C17&gt;0,(AVERAGE(C17:C20)),"")</f>
        <v/>
      </c>
      <c r="E16" s="135"/>
      <c r="F16" s="137"/>
      <c r="G16" s="139"/>
      <c r="H16" s="125"/>
      <c r="I16" s="127"/>
      <c r="J16" s="129"/>
      <c r="K16" s="54"/>
      <c r="L16" s="54"/>
      <c r="M16" s="54"/>
      <c r="N16" s="54"/>
      <c r="O16" s="46" t="s">
        <v>13</v>
      </c>
      <c r="P16" s="22" t="s">
        <v>14</v>
      </c>
      <c r="Q16" s="47" t="s">
        <v>15</v>
      </c>
    </row>
    <row r="17" spans="1:23" x14ac:dyDescent="0.35">
      <c r="A17" s="123"/>
      <c r="B17" s="60" t="s">
        <v>6</v>
      </c>
      <c r="C17" s="61"/>
      <c r="D17" s="73" t="str">
        <f>IF(C17&gt;0,(C17-D$16),"")</f>
        <v/>
      </c>
      <c r="E17" s="74" t="str">
        <f>IFERROR((IF((D17^2^0.5)&gt;P17,"yes","no")),"")</f>
        <v/>
      </c>
      <c r="F17" s="64" t="str">
        <f>IF(AND(C17&gt;109,E17="yes"),"Strength","")</f>
        <v/>
      </c>
      <c r="G17" s="65" t="str">
        <f>IF(AND(C17&lt;D$16,C17&lt;90,E17="yes"),"Weakness","")</f>
        <v/>
      </c>
      <c r="H17" s="74" t="str">
        <f>IFERROR((IF((D17^2^0.5)&gt;N17,"yes","no")),"")</f>
        <v/>
      </c>
      <c r="I17" s="64" t="str">
        <f>IF(AND(C17&gt;109,H17="yes"),"Strength","")</f>
        <v/>
      </c>
      <c r="J17" s="65" t="str">
        <f>IF(AND(C17&lt;D$16,C17&lt;90,H17="yes"),"Weakness","")</f>
        <v/>
      </c>
      <c r="K17" s="54"/>
      <c r="L17" s="54"/>
      <c r="M17" s="54"/>
      <c r="N17" s="54"/>
      <c r="O17" s="46" t="s">
        <v>6</v>
      </c>
      <c r="P17" s="23">
        <v>10.199999999999999</v>
      </c>
      <c r="Q17" s="48">
        <v>9.1999999999999993</v>
      </c>
    </row>
    <row r="18" spans="1:23" x14ac:dyDescent="0.35">
      <c r="A18" s="123"/>
      <c r="B18" s="60" t="s">
        <v>7</v>
      </c>
      <c r="C18" s="61"/>
      <c r="D18" s="73" t="str">
        <f t="shared" ref="D18:D19" si="7">IF(C18&gt;0,(C18-D$16),"")</f>
        <v/>
      </c>
      <c r="E18" s="74" t="str">
        <f t="shared" ref="E18" si="8">IFERROR((IF((D18^2^0.5)&gt;P18,"yes","no")),"")</f>
        <v/>
      </c>
      <c r="F18" s="64" t="str">
        <f t="shared" ref="F18:F19" si="9">IF(AND(C18&gt;109,E18="yes"),"Strength","")</f>
        <v/>
      </c>
      <c r="G18" s="65" t="str">
        <f>IF(AND(C18&lt;D$16,C18&lt;90,E18="yes"),"Weakness","")</f>
        <v/>
      </c>
      <c r="H18" s="74" t="str">
        <f t="shared" ref="H18:H19" si="10">IFERROR((IF((D18^2^0.5)&gt;N18,"yes","no")),"")</f>
        <v/>
      </c>
      <c r="I18" s="64" t="str">
        <f t="shared" ref="I18:I19" si="11">IF(AND(C18&gt;109,H18="yes"),"Strength","")</f>
        <v/>
      </c>
      <c r="J18" s="65" t="str">
        <f>IF(AND(C18&lt;D$16,C18&lt;90,H18="yes"),"Weakness","")</f>
        <v/>
      </c>
      <c r="K18" s="54"/>
      <c r="L18" s="54"/>
      <c r="M18" s="54"/>
      <c r="N18" s="54"/>
      <c r="O18" s="46" t="s">
        <v>7</v>
      </c>
      <c r="P18" s="23">
        <v>9.1</v>
      </c>
      <c r="Q18" s="48">
        <v>8.1</v>
      </c>
    </row>
    <row r="19" spans="1:23" x14ac:dyDescent="0.35">
      <c r="A19" s="123"/>
      <c r="B19" s="60" t="s">
        <v>8</v>
      </c>
      <c r="C19" s="61"/>
      <c r="D19" s="73" t="str">
        <f t="shared" si="7"/>
        <v/>
      </c>
      <c r="E19" s="74" t="str">
        <f>IFERROR((IF((D19^2^0.5)&gt;P19,"yes","no")),"")</f>
        <v/>
      </c>
      <c r="F19" s="64" t="str">
        <f t="shared" si="9"/>
        <v/>
      </c>
      <c r="G19" s="65" t="str">
        <f>IF(AND(C19&lt;D$16,C19&lt;90,E19="yes"),"Weakness","")</f>
        <v/>
      </c>
      <c r="H19" s="74" t="str">
        <f t="shared" si="10"/>
        <v/>
      </c>
      <c r="I19" s="64" t="str">
        <f t="shared" si="11"/>
        <v/>
      </c>
      <c r="J19" s="65" t="str">
        <f t="shared" ref="J19" si="12">IF(AND(C19&lt;D$16,C19&lt;90,H19="yes"),"Weakness","")</f>
        <v/>
      </c>
      <c r="K19" s="54"/>
      <c r="L19" s="54"/>
      <c r="M19" s="54"/>
      <c r="N19" s="54"/>
      <c r="O19" s="46" t="s">
        <v>8</v>
      </c>
      <c r="P19" s="23">
        <v>10.9</v>
      </c>
      <c r="Q19" s="48">
        <v>9.8000000000000007</v>
      </c>
    </row>
    <row r="20" spans="1:23" ht="15" thickBot="1" x14ac:dyDescent="0.4">
      <c r="A20" s="123"/>
      <c r="B20" s="66" t="s">
        <v>9</v>
      </c>
      <c r="C20" s="67"/>
      <c r="D20" s="82" t="str">
        <f>IF(C20&gt;0,(C20-D$16),"")</f>
        <v/>
      </c>
      <c r="E20" s="75" t="str">
        <f>IFERROR((IF((D20^2^0.5)&gt;P20,"yes","no")),"")</f>
        <v/>
      </c>
      <c r="F20" s="68" t="str">
        <f>IF(AND(C20&gt;109,E20="yes"),"Strength","")</f>
        <v/>
      </c>
      <c r="G20" s="76" t="str">
        <f>IF(AND(C20&lt;D$16,C20&lt;90,E20="yes"),"Weakness","")</f>
        <v/>
      </c>
      <c r="H20" s="75" t="str">
        <f>IFERROR((IF((D20^2^0.5)&gt;N20,"yes","no")),"")</f>
        <v/>
      </c>
      <c r="I20" s="68" t="str">
        <f>IF(AND(C20&gt;109,H20="yes"),"Strength","")</f>
        <v/>
      </c>
      <c r="J20" s="76" t="str">
        <f>IF(AND(C20&lt;D$16,C20&lt;90,H20="yes"),"Weakness","")</f>
        <v/>
      </c>
      <c r="K20" s="54"/>
      <c r="L20" s="54"/>
      <c r="M20" s="54"/>
      <c r="N20" s="54"/>
      <c r="O20" s="49" t="s">
        <v>9</v>
      </c>
      <c r="P20" s="50">
        <v>10.4</v>
      </c>
      <c r="Q20" s="51">
        <v>9.3000000000000007</v>
      </c>
    </row>
    <row r="21" spans="1:23" ht="21.4" customHeight="1" x14ac:dyDescent="0.35">
      <c r="B21" s="112" t="s">
        <v>23</v>
      </c>
      <c r="C21" s="112"/>
      <c r="D21" s="112"/>
      <c r="E21" s="112"/>
      <c r="F21" s="112"/>
      <c r="G21" s="112"/>
      <c r="H21" s="54"/>
      <c r="I21" s="54"/>
      <c r="J21" s="54"/>
      <c r="K21" s="54"/>
      <c r="L21" s="54"/>
      <c r="M21" s="54"/>
      <c r="N21" s="54"/>
      <c r="O21" s="16"/>
      <c r="P21" s="16"/>
      <c r="Q21" s="16"/>
      <c r="V21" s="55"/>
      <c r="W21" s="55"/>
    </row>
    <row r="22" spans="1:23" s="54" customFormat="1" ht="28.75" customHeight="1" x14ac:dyDescent="0.35">
      <c r="B22" s="112" t="s">
        <v>26</v>
      </c>
      <c r="C22" s="112"/>
      <c r="D22" s="112"/>
      <c r="E22" s="112"/>
      <c r="F22" s="112"/>
      <c r="G22" s="112"/>
      <c r="H22" s="112"/>
      <c r="I22" s="112"/>
      <c r="J22" s="112"/>
      <c r="O22" s="16"/>
      <c r="P22" s="16"/>
      <c r="Q22" s="16"/>
    </row>
    <row r="23" spans="1:23" s="54" customFormat="1" ht="34.15" customHeight="1" x14ac:dyDescent="0.35">
      <c r="B23" s="112" t="s">
        <v>27</v>
      </c>
      <c r="C23" s="112"/>
      <c r="D23" s="112"/>
      <c r="E23" s="112"/>
      <c r="F23" s="112"/>
      <c r="G23" s="112"/>
      <c r="H23" s="112"/>
      <c r="I23" s="112"/>
      <c r="J23" s="112"/>
      <c r="O23" s="16"/>
      <c r="P23" s="16"/>
      <c r="Q23" s="16"/>
    </row>
    <row r="24" spans="1:23" s="54" customFormat="1" ht="15.75" customHeight="1" x14ac:dyDescent="0.35">
      <c r="B24" s="112" t="s">
        <v>24</v>
      </c>
      <c r="C24" s="112"/>
      <c r="D24" s="112"/>
      <c r="E24" s="112"/>
      <c r="F24" s="112"/>
      <c r="G24" s="112"/>
      <c r="O24" s="16"/>
      <c r="P24" s="16"/>
      <c r="Q24" s="16"/>
    </row>
    <row r="25" spans="1:23" s="54" customFormat="1" x14ac:dyDescent="0.35">
      <c r="O25" s="21"/>
      <c r="P25" s="21"/>
      <c r="Q25" s="21"/>
    </row>
    <row r="26" spans="1:23" s="54" customFormat="1" x14ac:dyDescent="0.35">
      <c r="O26" s="21"/>
      <c r="P26" s="21"/>
      <c r="Q26" s="21"/>
    </row>
    <row r="27" spans="1:23" s="54" customFormat="1" x14ac:dyDescent="0.35">
      <c r="O27" s="21"/>
      <c r="P27" s="21"/>
      <c r="Q27" s="21"/>
    </row>
    <row r="28" spans="1:23" s="54" customFormat="1" x14ac:dyDescent="0.35">
      <c r="O28" s="21"/>
      <c r="P28" s="21"/>
      <c r="Q28" s="21"/>
    </row>
    <row r="29" spans="1:23" s="54" customFormat="1" x14ac:dyDescent="0.35">
      <c r="O29" s="21"/>
      <c r="P29" s="21"/>
      <c r="Q29" s="21"/>
    </row>
    <row r="30" spans="1:23" s="54" customFormat="1" x14ac:dyDescent="0.35">
      <c r="O30" s="21"/>
      <c r="P30" s="21"/>
      <c r="Q30" s="21"/>
    </row>
    <row r="31" spans="1:23" s="54" customFormat="1" x14ac:dyDescent="0.35">
      <c r="O31" s="21"/>
      <c r="P31" s="21"/>
      <c r="Q31" s="21"/>
    </row>
    <row r="32" spans="1:23" s="98" customFormat="1" x14ac:dyDescent="0.35">
      <c r="A32" s="54"/>
      <c r="H32" s="54"/>
      <c r="I32" s="54"/>
      <c r="J32" s="54"/>
      <c r="O32" s="99"/>
      <c r="P32" s="99"/>
      <c r="Q32" s="99"/>
      <c r="R32" s="54"/>
      <c r="S32" s="54"/>
      <c r="T32" s="54"/>
      <c r="U32" s="54"/>
      <c r="V32" s="54"/>
      <c r="W32" s="54"/>
    </row>
    <row r="33" spans="1:23" s="98" customFormat="1" x14ac:dyDescent="0.35">
      <c r="A33" s="54"/>
      <c r="H33" s="54"/>
      <c r="I33" s="54"/>
      <c r="J33" s="54"/>
      <c r="O33" s="99"/>
      <c r="P33" s="99"/>
      <c r="Q33" s="99"/>
      <c r="R33" s="54"/>
      <c r="S33" s="54"/>
      <c r="T33" s="54"/>
      <c r="U33" s="54"/>
      <c r="V33" s="54"/>
      <c r="W33" s="54"/>
    </row>
    <row r="34" spans="1:23" s="98" customFormat="1" x14ac:dyDescent="0.35">
      <c r="A34" s="54"/>
      <c r="H34" s="54"/>
      <c r="I34" s="54"/>
      <c r="J34" s="54"/>
      <c r="O34" s="99"/>
      <c r="P34" s="99"/>
      <c r="Q34" s="99"/>
      <c r="R34" s="54"/>
      <c r="S34" s="54"/>
      <c r="T34" s="54"/>
      <c r="U34" s="54"/>
      <c r="V34" s="54"/>
      <c r="W34" s="54"/>
    </row>
    <row r="35" spans="1:23" s="98" customFormat="1" x14ac:dyDescent="0.35">
      <c r="A35" s="54"/>
      <c r="H35" s="54"/>
      <c r="I35" s="54"/>
      <c r="J35" s="54"/>
      <c r="O35" s="99"/>
      <c r="P35" s="99"/>
      <c r="Q35" s="99"/>
      <c r="R35" s="54"/>
      <c r="S35" s="54"/>
      <c r="T35" s="54"/>
      <c r="U35" s="54"/>
      <c r="V35" s="54"/>
      <c r="W35" s="54"/>
    </row>
    <row r="36" spans="1:23" s="98" customFormat="1" x14ac:dyDescent="0.35">
      <c r="A36" s="54"/>
      <c r="H36" s="54"/>
      <c r="I36" s="54"/>
      <c r="J36" s="54"/>
      <c r="O36" s="99"/>
      <c r="P36" s="99"/>
      <c r="Q36" s="99"/>
      <c r="R36" s="54"/>
      <c r="S36" s="54"/>
      <c r="T36" s="54"/>
      <c r="U36" s="54"/>
      <c r="V36" s="54"/>
      <c r="W36" s="54"/>
    </row>
    <row r="37" spans="1:23" s="98" customFormat="1" x14ac:dyDescent="0.35">
      <c r="A37" s="54"/>
      <c r="H37" s="54"/>
      <c r="I37" s="54"/>
      <c r="J37" s="54"/>
      <c r="O37" s="99"/>
      <c r="P37" s="99"/>
      <c r="Q37" s="99"/>
      <c r="R37" s="54"/>
      <c r="S37" s="54"/>
      <c r="T37" s="54"/>
      <c r="U37" s="54"/>
      <c r="V37" s="54"/>
      <c r="W37" s="54"/>
    </row>
    <row r="38" spans="1:23" s="98" customFormat="1" x14ac:dyDescent="0.35">
      <c r="A38" s="54"/>
      <c r="H38" s="54"/>
      <c r="I38" s="54"/>
      <c r="J38" s="54"/>
      <c r="O38" s="99"/>
      <c r="P38" s="99"/>
      <c r="Q38" s="99"/>
      <c r="R38" s="54"/>
      <c r="S38" s="54"/>
      <c r="T38" s="54"/>
      <c r="U38" s="54"/>
      <c r="V38" s="54"/>
      <c r="W38" s="54"/>
    </row>
    <row r="39" spans="1:23" s="98" customFormat="1" x14ac:dyDescent="0.35">
      <c r="A39" s="54"/>
      <c r="H39" s="54"/>
      <c r="I39" s="54"/>
      <c r="J39" s="54"/>
      <c r="O39" s="99"/>
      <c r="P39" s="99"/>
      <c r="Q39" s="99"/>
      <c r="R39" s="54"/>
      <c r="S39" s="54"/>
      <c r="T39" s="54"/>
      <c r="U39" s="54"/>
      <c r="V39" s="54"/>
      <c r="W39" s="54"/>
    </row>
    <row r="40" spans="1:23" s="98" customFormat="1" x14ac:dyDescent="0.35">
      <c r="A40" s="54"/>
      <c r="H40" s="54"/>
      <c r="I40" s="54"/>
      <c r="J40" s="54"/>
      <c r="O40" s="99"/>
      <c r="P40" s="99"/>
      <c r="Q40" s="99"/>
      <c r="R40" s="54"/>
      <c r="S40" s="54"/>
      <c r="T40" s="54"/>
      <c r="U40" s="54"/>
      <c r="V40" s="54"/>
      <c r="W40" s="54"/>
    </row>
    <row r="41" spans="1:23" s="98" customFormat="1" x14ac:dyDescent="0.35">
      <c r="A41" s="54"/>
      <c r="H41" s="54"/>
      <c r="I41" s="54"/>
      <c r="J41" s="54"/>
      <c r="O41" s="99"/>
      <c r="P41" s="99"/>
      <c r="Q41" s="99"/>
      <c r="R41" s="54"/>
      <c r="S41" s="54"/>
      <c r="T41" s="54"/>
      <c r="U41" s="54"/>
      <c r="V41" s="54"/>
      <c r="W41" s="54"/>
    </row>
    <row r="42" spans="1:23" s="98" customFormat="1" x14ac:dyDescent="0.35">
      <c r="A42" s="54"/>
      <c r="O42" s="99"/>
      <c r="P42" s="99"/>
      <c r="Q42" s="99"/>
      <c r="R42" s="54"/>
      <c r="S42" s="54"/>
      <c r="T42" s="54"/>
      <c r="U42" s="54"/>
      <c r="V42" s="54"/>
      <c r="W42" s="54"/>
    </row>
    <row r="43" spans="1:23" s="98" customFormat="1" x14ac:dyDescent="0.35">
      <c r="A43" s="54"/>
      <c r="O43" s="99"/>
      <c r="P43" s="99"/>
      <c r="Q43" s="99"/>
      <c r="R43" s="54"/>
      <c r="S43" s="54"/>
      <c r="T43" s="54"/>
      <c r="U43" s="54"/>
      <c r="V43" s="54"/>
      <c r="W43" s="54"/>
    </row>
    <row r="44" spans="1:23" s="98" customFormat="1" x14ac:dyDescent="0.35">
      <c r="A44" s="54"/>
      <c r="O44" s="99"/>
      <c r="P44" s="99"/>
      <c r="Q44" s="99"/>
      <c r="R44" s="54"/>
      <c r="S44" s="54"/>
      <c r="T44" s="54"/>
      <c r="U44" s="54"/>
      <c r="V44" s="54"/>
      <c r="W44" s="54"/>
    </row>
    <row r="45" spans="1:23" s="98" customFormat="1" x14ac:dyDescent="0.35">
      <c r="A45" s="54"/>
      <c r="O45" s="99"/>
      <c r="P45" s="99"/>
      <c r="Q45" s="99"/>
      <c r="R45" s="54"/>
      <c r="S45" s="54"/>
      <c r="T45" s="54"/>
      <c r="U45" s="54"/>
      <c r="V45" s="54"/>
      <c r="W45" s="54"/>
    </row>
    <row r="46" spans="1:23" s="98" customFormat="1" x14ac:dyDescent="0.35">
      <c r="A46" s="54"/>
      <c r="O46" s="99"/>
      <c r="P46" s="99"/>
      <c r="Q46" s="99"/>
      <c r="R46" s="54"/>
      <c r="S46" s="54"/>
      <c r="T46" s="54"/>
      <c r="U46" s="54"/>
      <c r="V46" s="54"/>
      <c r="W46" s="54"/>
    </row>
    <row r="47" spans="1:23" s="98" customFormat="1" x14ac:dyDescent="0.35">
      <c r="A47" s="54"/>
      <c r="O47" s="99"/>
      <c r="P47" s="99"/>
      <c r="Q47" s="99"/>
      <c r="R47" s="54"/>
      <c r="S47" s="54"/>
      <c r="T47" s="54"/>
      <c r="U47" s="54"/>
      <c r="V47" s="54"/>
      <c r="W47" s="54"/>
    </row>
    <row r="48" spans="1:23" s="98" customFormat="1" x14ac:dyDescent="0.35">
      <c r="A48" s="54"/>
      <c r="O48" s="99"/>
      <c r="P48" s="99"/>
      <c r="Q48" s="99"/>
      <c r="R48" s="54"/>
      <c r="S48" s="54"/>
      <c r="T48" s="54"/>
      <c r="U48" s="54"/>
      <c r="V48" s="54"/>
      <c r="W48" s="54"/>
    </row>
    <row r="49" spans="1:23" s="98" customFormat="1" x14ac:dyDescent="0.35">
      <c r="A49" s="54"/>
      <c r="O49" s="99"/>
      <c r="P49" s="99"/>
      <c r="Q49" s="99"/>
      <c r="R49" s="54"/>
      <c r="S49" s="54"/>
      <c r="T49" s="54"/>
      <c r="U49" s="54"/>
      <c r="V49" s="54"/>
      <c r="W49" s="54"/>
    </row>
    <row r="50" spans="1:23" s="98" customFormat="1" x14ac:dyDescent="0.35">
      <c r="A50" s="54"/>
      <c r="O50" s="99"/>
      <c r="P50" s="99"/>
      <c r="Q50" s="99"/>
      <c r="R50" s="54"/>
      <c r="S50" s="54"/>
      <c r="T50" s="54"/>
      <c r="U50" s="54"/>
      <c r="V50" s="54"/>
      <c r="W50" s="54"/>
    </row>
    <row r="51" spans="1:23" s="98" customFormat="1" x14ac:dyDescent="0.35">
      <c r="A51" s="54"/>
      <c r="O51" s="99"/>
      <c r="P51" s="99"/>
      <c r="Q51" s="99"/>
      <c r="R51" s="54"/>
      <c r="S51" s="54"/>
      <c r="T51" s="54"/>
      <c r="U51" s="54"/>
      <c r="V51" s="54"/>
      <c r="W51" s="54"/>
    </row>
    <row r="52" spans="1:23" s="98" customFormat="1" x14ac:dyDescent="0.35">
      <c r="A52" s="54"/>
      <c r="O52" s="99"/>
      <c r="P52" s="99"/>
      <c r="Q52" s="99"/>
      <c r="R52" s="54"/>
      <c r="S52" s="54"/>
      <c r="T52" s="54"/>
      <c r="U52" s="54"/>
      <c r="V52" s="54"/>
      <c r="W52" s="54"/>
    </row>
    <row r="53" spans="1:23" s="98" customFormat="1" x14ac:dyDescent="0.35">
      <c r="A53" s="54"/>
      <c r="O53" s="99"/>
      <c r="P53" s="99"/>
      <c r="Q53" s="99"/>
      <c r="R53" s="54"/>
      <c r="S53" s="54"/>
      <c r="T53" s="54"/>
      <c r="U53" s="54"/>
      <c r="V53" s="54"/>
      <c r="W53" s="54"/>
    </row>
  </sheetData>
  <sheetProtection sheet="1" objects="1" scenarios="1" selectLockedCells="1"/>
  <mergeCells count="23">
    <mergeCell ref="I3:I4"/>
    <mergeCell ref="J3:J4"/>
    <mergeCell ref="H15:H16"/>
    <mergeCell ref="I15:I16"/>
    <mergeCell ref="J15:J16"/>
    <mergeCell ref="B13:J14"/>
    <mergeCell ref="B3:C3"/>
    <mergeCell ref="B2:J2"/>
    <mergeCell ref="A4:A8"/>
    <mergeCell ref="A16:A20"/>
    <mergeCell ref="B24:G24"/>
    <mergeCell ref="B21:G21"/>
    <mergeCell ref="B9:G9"/>
    <mergeCell ref="B15:C15"/>
    <mergeCell ref="E15:E16"/>
    <mergeCell ref="F15:F16"/>
    <mergeCell ref="G15:G16"/>
    <mergeCell ref="B22:J22"/>
    <mergeCell ref="B23:J23"/>
    <mergeCell ref="E3:E4"/>
    <mergeCell ref="F3:F4"/>
    <mergeCell ref="G3:G4"/>
    <mergeCell ref="H3:H4"/>
  </mergeCells>
  <conditionalFormatting sqref="G17:G20">
    <cfRule type="containsText" dxfId="33" priority="9" operator="containsText" text="Strength">
      <formula>NOT(ISERROR(SEARCH("Strength",G17)))</formula>
    </cfRule>
    <cfRule type="containsText" dxfId="32" priority="10" operator="containsText" text="Weakness">
      <formula>NOT(ISERROR(SEARCH("Weakness",G17)))</formula>
    </cfRule>
  </conditionalFormatting>
  <conditionalFormatting sqref="F17:F20">
    <cfRule type="containsText" dxfId="31" priority="11" operator="containsText" text="Strength">
      <formula>NOT(ISERROR(SEARCH("Strength",F17)))</formula>
    </cfRule>
    <cfRule type="containsText" dxfId="30" priority="12" operator="containsText" text="Weakness">
      <formula>NOT(ISERROR(SEARCH("Weakness",F17)))</formula>
    </cfRule>
  </conditionalFormatting>
  <conditionalFormatting sqref="F5:G8">
    <cfRule type="containsText" dxfId="29" priority="5" operator="containsText" text="Strength">
      <formula>NOT(ISERROR(SEARCH("Strength",F5)))</formula>
    </cfRule>
    <cfRule type="containsText" dxfId="28" priority="6" operator="containsText" text="Weakness">
      <formula>NOT(ISERROR(SEARCH("Weakness",F5)))</formula>
    </cfRule>
  </conditionalFormatting>
  <conditionalFormatting sqref="I17:J20">
    <cfRule type="containsText" dxfId="27" priority="1" operator="containsText" text="Strength">
      <formula>NOT(ISERROR(SEARCH("Strength",I17)))</formula>
    </cfRule>
    <cfRule type="containsText" dxfId="26" priority="2" operator="containsText" text="Weakness">
      <formula>NOT(ISERROR(SEARCH("Weakness",I17)))</formula>
    </cfRule>
  </conditionalFormatting>
  <conditionalFormatting sqref="I5:J8">
    <cfRule type="containsText" dxfId="25" priority="3" operator="containsText" text="Strength">
      <formula>NOT(ISERROR(SEARCH("Strength",I5)))</formula>
    </cfRule>
    <cfRule type="containsText" dxfId="24" priority="4" operator="containsText" text="Weakness">
      <formula>NOT(ISERROR(SEARCH("Weakness",I5)))</formula>
    </cfRule>
  </conditionalFormatting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X41"/>
  <sheetViews>
    <sheetView zoomScaleNormal="100" zoomScaleSheetLayoutView="120" zoomScalePageLayoutView="80" workbookViewId="0">
      <selection activeCell="C5" sqref="C5"/>
    </sheetView>
  </sheetViews>
  <sheetFormatPr defaultColWidth="8.90625" defaultRowHeight="14.5" x14ac:dyDescent="0.35"/>
  <cols>
    <col min="1" max="1" width="8.81640625" style="54" customWidth="1"/>
    <col min="2" max="2" width="12.36328125" style="55" customWidth="1"/>
    <col min="3" max="3" width="14.90625" style="55" customWidth="1"/>
    <col min="4" max="4" width="13.6328125" style="55" customWidth="1"/>
    <col min="5" max="5" width="17.36328125" style="55" customWidth="1"/>
    <col min="6" max="7" width="10.36328125" style="55" customWidth="1"/>
    <col min="8" max="8" width="17.6328125" style="55" customWidth="1"/>
    <col min="9" max="10" width="9.90625" style="55" customWidth="1"/>
    <col min="11" max="11" width="11.54296875" style="55" customWidth="1"/>
    <col min="12" max="13" width="8.90625" style="55"/>
    <col min="14" max="14" width="105.26953125" style="55" customWidth="1"/>
    <col min="15" max="15" width="26.90625" style="24" customWidth="1"/>
    <col min="16" max="17" width="8.90625" style="24"/>
    <col min="18" max="16384" width="8.90625" style="55"/>
  </cols>
  <sheetData>
    <row r="1" spans="1:24" x14ac:dyDescent="0.3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21"/>
      <c r="P1" s="21"/>
      <c r="Q1" s="21"/>
      <c r="R1" s="54"/>
      <c r="S1" s="54"/>
      <c r="T1" s="54"/>
      <c r="U1" s="54"/>
      <c r="V1" s="54"/>
      <c r="W1" s="54"/>
      <c r="X1" s="54"/>
    </row>
    <row r="2" spans="1:24" ht="34.9" customHeight="1" thickBot="1" x14ac:dyDescent="0.4">
      <c r="B2" s="111" t="s">
        <v>34</v>
      </c>
      <c r="C2" s="111"/>
      <c r="D2" s="111"/>
      <c r="E2" s="111"/>
      <c r="F2" s="111"/>
      <c r="G2" s="111"/>
      <c r="H2" s="111"/>
      <c r="I2" s="111"/>
      <c r="J2" s="111"/>
      <c r="K2" s="54"/>
      <c r="L2" s="54"/>
      <c r="M2" s="54"/>
      <c r="N2" s="54"/>
      <c r="O2" s="21"/>
      <c r="P2" s="21"/>
      <c r="Q2" s="21"/>
      <c r="R2" s="54"/>
      <c r="S2" s="54"/>
      <c r="T2" s="54"/>
      <c r="U2" s="54"/>
      <c r="V2" s="54"/>
      <c r="W2" s="54"/>
      <c r="X2" s="54"/>
    </row>
    <row r="3" spans="1:24" ht="43.5" x14ac:dyDescent="0.35">
      <c r="B3" s="133" t="s">
        <v>0</v>
      </c>
      <c r="C3" s="134"/>
      <c r="D3" s="56" t="s">
        <v>1</v>
      </c>
      <c r="E3" s="122" t="s">
        <v>29</v>
      </c>
      <c r="F3" s="136" t="s">
        <v>2</v>
      </c>
      <c r="G3" s="138" t="s">
        <v>3</v>
      </c>
      <c r="H3" s="124" t="s">
        <v>30</v>
      </c>
      <c r="I3" s="126" t="s">
        <v>2</v>
      </c>
      <c r="J3" s="128" t="s">
        <v>3</v>
      </c>
      <c r="K3" s="54"/>
      <c r="L3" s="54"/>
      <c r="M3" s="54"/>
      <c r="N3" s="54"/>
      <c r="O3" s="43" t="s">
        <v>11</v>
      </c>
      <c r="P3" s="44"/>
      <c r="Q3" s="45"/>
      <c r="R3" s="54"/>
      <c r="S3" s="54"/>
      <c r="T3" s="54"/>
      <c r="U3" s="54"/>
      <c r="V3" s="54"/>
      <c r="W3" s="54"/>
      <c r="X3" s="54"/>
    </row>
    <row r="4" spans="1:24" ht="18" customHeight="1" x14ac:dyDescent="0.35">
      <c r="A4" s="123" t="s">
        <v>21</v>
      </c>
      <c r="B4" s="57" t="s">
        <v>4</v>
      </c>
      <c r="C4" s="58" t="s">
        <v>5</v>
      </c>
      <c r="D4" s="59" t="str">
        <f>IF(C5&gt;0,(AVERAGE(C5:C8)),"")</f>
        <v/>
      </c>
      <c r="E4" s="140"/>
      <c r="F4" s="137"/>
      <c r="G4" s="139"/>
      <c r="H4" s="125"/>
      <c r="I4" s="127"/>
      <c r="J4" s="129"/>
      <c r="K4" s="54"/>
      <c r="L4" s="54"/>
      <c r="M4" s="54"/>
      <c r="N4" s="54"/>
      <c r="O4" s="46" t="s">
        <v>12</v>
      </c>
      <c r="P4" s="22" t="s">
        <v>14</v>
      </c>
      <c r="Q4" s="47" t="s">
        <v>15</v>
      </c>
      <c r="R4" s="54"/>
      <c r="S4" s="54"/>
      <c r="T4" s="54"/>
      <c r="U4" s="54"/>
      <c r="V4" s="54"/>
      <c r="W4" s="54"/>
      <c r="X4" s="54"/>
    </row>
    <row r="5" spans="1:24" x14ac:dyDescent="0.35">
      <c r="A5" s="123"/>
      <c r="B5" s="60" t="s">
        <v>6</v>
      </c>
      <c r="C5" s="61"/>
      <c r="D5" s="62" t="str">
        <f>IF(C5&gt;0,(C5-D$4),"")</f>
        <v/>
      </c>
      <c r="E5" s="63" t="str">
        <f>IFERROR((IF((D5^2^0.5)&gt;P5,"yes","no")),"")</f>
        <v/>
      </c>
      <c r="F5" s="64" t="str">
        <f>IF(AND(C5&gt;109,E5="yes"),"Strength","")</f>
        <v/>
      </c>
      <c r="G5" s="65" t="str">
        <f>IF(AND(C5&lt;D$4,C5&lt;90,E5="yes"),"Weakness","")</f>
        <v/>
      </c>
      <c r="H5" s="74" t="str">
        <f>IFERROR((IF((D5^2^0.5)&gt;N5,"yes","no")),"")</f>
        <v/>
      </c>
      <c r="I5" s="64" t="str">
        <f>IF(AND(C5&gt;109,H5="yes"),"Strength","")</f>
        <v/>
      </c>
      <c r="J5" s="65" t="str">
        <f>IF(AND(C5&lt;D$4,C5&lt;90,H5="yes"),"Weakness","")</f>
        <v/>
      </c>
      <c r="K5" s="54"/>
      <c r="L5" s="54"/>
      <c r="M5" s="54"/>
      <c r="N5" s="54"/>
      <c r="O5" s="46" t="s">
        <v>6</v>
      </c>
      <c r="P5" s="23">
        <v>9.9</v>
      </c>
      <c r="Q5" s="48">
        <v>8.9</v>
      </c>
      <c r="R5" s="54"/>
      <c r="S5" s="54"/>
      <c r="T5" s="54"/>
      <c r="U5" s="54"/>
      <c r="V5" s="54"/>
      <c r="W5" s="54"/>
      <c r="X5" s="54"/>
    </row>
    <row r="6" spans="1:24" x14ac:dyDescent="0.35">
      <c r="A6" s="123"/>
      <c r="B6" s="60" t="s">
        <v>7</v>
      </c>
      <c r="C6" s="61"/>
      <c r="D6" s="62" t="str">
        <f t="shared" ref="D6:D8" si="0">IF(C6&gt;0,(C6-D$4),"")</f>
        <v/>
      </c>
      <c r="E6" s="63" t="str">
        <f t="shared" ref="E6:E8" si="1">IFERROR((IF((D6^2^0.5)&gt;P6,"yes","no")),"")</f>
        <v/>
      </c>
      <c r="F6" s="64" t="str">
        <f t="shared" ref="F6:F7" si="2">IF(AND(C6&gt;109,E6="yes"),"Strength","")</f>
        <v/>
      </c>
      <c r="G6" s="65" t="str">
        <f t="shared" ref="G6" si="3">IF(AND(C6&lt;D$4,C6&lt;90,E6="yes"),"Weakness","")</f>
        <v/>
      </c>
      <c r="H6" s="74" t="str">
        <f t="shared" ref="H6:H7" si="4">IFERROR((IF((D6^2^0.5)&gt;N6,"yes","no")),"")</f>
        <v/>
      </c>
      <c r="I6" s="64" t="str">
        <f t="shared" ref="I6:I8" si="5">IF(AND(C6&gt;109,H6="yes"),"Strength","")</f>
        <v/>
      </c>
      <c r="J6" s="65" t="str">
        <f t="shared" ref="J6" si="6">IF(AND(C6&lt;D$4,C6&lt;90,H6="yes"),"Weakness","")</f>
        <v/>
      </c>
      <c r="K6" s="54"/>
      <c r="L6" s="54"/>
      <c r="M6" s="54"/>
      <c r="N6" s="54"/>
      <c r="O6" s="46" t="s">
        <v>7</v>
      </c>
      <c r="P6" s="23">
        <v>11.5</v>
      </c>
      <c r="Q6" s="48">
        <v>10.3</v>
      </c>
      <c r="R6" s="54"/>
      <c r="S6" s="54"/>
      <c r="T6" s="54"/>
      <c r="U6" s="54"/>
      <c r="V6" s="54"/>
      <c r="W6" s="54"/>
      <c r="X6" s="54"/>
    </row>
    <row r="7" spans="1:24" x14ac:dyDescent="0.35">
      <c r="A7" s="123"/>
      <c r="B7" s="60" t="s">
        <v>8</v>
      </c>
      <c r="C7" s="61"/>
      <c r="D7" s="62" t="str">
        <f t="shared" si="0"/>
        <v/>
      </c>
      <c r="E7" s="63" t="str">
        <f t="shared" si="1"/>
        <v/>
      </c>
      <c r="F7" s="64" t="str">
        <f t="shared" si="2"/>
        <v/>
      </c>
      <c r="G7" s="65" t="str">
        <f>IF(AND(C7&lt;D$4,C7&lt;90,E7="yes"),"Weakness","")</f>
        <v/>
      </c>
      <c r="H7" s="74" t="str">
        <f t="shared" si="4"/>
        <v/>
      </c>
      <c r="I7" s="64" t="str">
        <f t="shared" si="5"/>
        <v/>
      </c>
      <c r="J7" s="65" t="str">
        <f>IF(AND(C7&lt;D$4,C7&lt;90,H7="yes"),"Weakness","")</f>
        <v/>
      </c>
      <c r="K7" s="54"/>
      <c r="L7" s="54"/>
      <c r="M7" s="54"/>
      <c r="N7" s="54"/>
      <c r="O7" s="46" t="s">
        <v>8</v>
      </c>
      <c r="P7" s="23">
        <v>9.4</v>
      </c>
      <c r="Q7" s="48">
        <v>8.5</v>
      </c>
      <c r="R7" s="54"/>
      <c r="S7" s="54"/>
      <c r="T7" s="54"/>
      <c r="U7" s="54"/>
      <c r="V7" s="54"/>
      <c r="W7" s="54"/>
      <c r="X7" s="54"/>
    </row>
    <row r="8" spans="1:24" ht="15" thickBot="1" x14ac:dyDescent="0.4">
      <c r="A8" s="123"/>
      <c r="B8" s="66" t="s">
        <v>9</v>
      </c>
      <c r="C8" s="67"/>
      <c r="D8" s="62" t="str">
        <f t="shared" si="0"/>
        <v/>
      </c>
      <c r="E8" s="63" t="str">
        <f t="shared" si="1"/>
        <v/>
      </c>
      <c r="F8" s="64" t="str">
        <f>IF(AND(C8&gt;109,E8="yes"),"Strength","")</f>
        <v/>
      </c>
      <c r="G8" s="65" t="str">
        <f>IF(AND(C8&lt;D$4,C8&lt;90,E8="yes"),"Weakness","")</f>
        <v/>
      </c>
      <c r="H8" s="75" t="str">
        <f>IFERROR((IF((D8^2^0.5)&gt;N8,"yes","no")),"")</f>
        <v/>
      </c>
      <c r="I8" s="68" t="str">
        <f t="shared" si="5"/>
        <v/>
      </c>
      <c r="J8" s="76" t="str">
        <f>IF(AND(C8&lt;D$4,C8&lt;90,H8="yes"),"Weakness","")</f>
        <v/>
      </c>
      <c r="K8" s="54"/>
      <c r="L8" s="54"/>
      <c r="M8" s="54"/>
      <c r="N8" s="54"/>
      <c r="O8" s="49" t="s">
        <v>9</v>
      </c>
      <c r="P8" s="50">
        <v>12</v>
      </c>
      <c r="Q8" s="51">
        <v>10.8</v>
      </c>
      <c r="R8" s="54"/>
      <c r="S8" s="54"/>
      <c r="T8" s="54"/>
      <c r="U8" s="54"/>
      <c r="V8" s="54"/>
      <c r="W8" s="54"/>
      <c r="X8" s="54"/>
    </row>
    <row r="9" spans="1:24" ht="33" customHeight="1" x14ac:dyDescent="0.35">
      <c r="B9" s="132" t="s">
        <v>25</v>
      </c>
      <c r="C9" s="132"/>
      <c r="D9" s="132"/>
      <c r="E9" s="132"/>
      <c r="F9" s="132"/>
      <c r="G9" s="132"/>
      <c r="H9" s="81"/>
      <c r="I9" s="81"/>
      <c r="J9" s="81"/>
      <c r="K9" s="54"/>
      <c r="L9" s="54"/>
      <c r="M9" s="54"/>
      <c r="N9" s="54"/>
      <c r="O9" s="21"/>
      <c r="P9" s="21"/>
      <c r="Q9" s="21"/>
      <c r="R9" s="54"/>
      <c r="S9" s="54"/>
      <c r="T9" s="54"/>
      <c r="U9" s="54"/>
      <c r="V9" s="54"/>
      <c r="W9" s="54"/>
      <c r="X9" s="54"/>
    </row>
    <row r="10" spans="1:24" x14ac:dyDescent="0.3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21"/>
      <c r="P10" s="21"/>
      <c r="Q10" s="21"/>
      <c r="R10" s="54"/>
      <c r="S10" s="54"/>
      <c r="T10" s="54"/>
      <c r="U10" s="54"/>
      <c r="V10" s="54"/>
      <c r="W10" s="54"/>
      <c r="X10" s="54"/>
    </row>
    <row r="11" spans="1:24" x14ac:dyDescent="0.3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21"/>
      <c r="P11" s="21"/>
      <c r="Q11" s="21"/>
      <c r="R11" s="54"/>
      <c r="S11" s="54"/>
      <c r="T11" s="54"/>
      <c r="U11" s="54"/>
      <c r="V11" s="54"/>
      <c r="W11" s="54"/>
      <c r="X11" s="54"/>
    </row>
    <row r="12" spans="1:24" x14ac:dyDescent="0.3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21"/>
      <c r="P12" s="21"/>
      <c r="Q12" s="21"/>
      <c r="R12" s="54"/>
      <c r="S12" s="54"/>
      <c r="T12" s="54"/>
      <c r="U12" s="54"/>
      <c r="V12" s="54"/>
      <c r="W12" s="54"/>
      <c r="X12" s="54"/>
    </row>
    <row r="13" spans="1:24" ht="14.5" customHeight="1" x14ac:dyDescent="0.35">
      <c r="B13" s="141" t="s">
        <v>35</v>
      </c>
      <c r="C13" s="141"/>
      <c r="D13" s="141"/>
      <c r="E13" s="141"/>
      <c r="F13" s="141"/>
      <c r="G13" s="141"/>
      <c r="H13" s="141"/>
      <c r="I13" s="141"/>
      <c r="J13" s="141"/>
      <c r="K13" s="54"/>
      <c r="L13" s="54"/>
      <c r="M13" s="54"/>
      <c r="N13" s="54"/>
      <c r="O13" s="21"/>
      <c r="P13" s="21"/>
      <c r="Q13" s="21"/>
      <c r="R13" s="54"/>
      <c r="S13" s="54"/>
      <c r="T13" s="54"/>
      <c r="U13" s="54"/>
      <c r="V13" s="54"/>
      <c r="W13" s="54"/>
      <c r="X13" s="54"/>
    </row>
    <row r="14" spans="1:24" ht="15" customHeight="1" thickBot="1" x14ac:dyDescent="0.4">
      <c r="B14" s="111"/>
      <c r="C14" s="111"/>
      <c r="D14" s="111"/>
      <c r="E14" s="111"/>
      <c r="F14" s="111"/>
      <c r="G14" s="111"/>
      <c r="H14" s="111"/>
      <c r="I14" s="111"/>
      <c r="J14" s="111"/>
      <c r="K14" s="54"/>
      <c r="L14" s="54"/>
      <c r="M14" s="54"/>
      <c r="N14" s="54"/>
      <c r="O14" s="21"/>
      <c r="P14" s="21"/>
      <c r="Q14" s="21"/>
      <c r="R14" s="54"/>
      <c r="S14" s="54"/>
      <c r="T14" s="54"/>
      <c r="U14" s="54"/>
      <c r="V14" s="54"/>
      <c r="W14" s="54"/>
      <c r="X14" s="54"/>
    </row>
    <row r="15" spans="1:24" ht="43.5" x14ac:dyDescent="0.35">
      <c r="B15" s="133" t="s">
        <v>0</v>
      </c>
      <c r="C15" s="134"/>
      <c r="D15" s="71" t="s">
        <v>1</v>
      </c>
      <c r="E15" s="133" t="s">
        <v>29</v>
      </c>
      <c r="F15" s="136" t="s">
        <v>2</v>
      </c>
      <c r="G15" s="138" t="s">
        <v>3</v>
      </c>
      <c r="H15" s="124" t="s">
        <v>30</v>
      </c>
      <c r="I15" s="126" t="s">
        <v>2</v>
      </c>
      <c r="J15" s="128" t="s">
        <v>3</v>
      </c>
      <c r="K15" s="54"/>
      <c r="L15" s="54"/>
      <c r="M15" s="54"/>
      <c r="N15" s="54"/>
      <c r="O15" s="43" t="s">
        <v>11</v>
      </c>
      <c r="P15" s="44"/>
      <c r="Q15" s="45"/>
      <c r="R15" s="54"/>
      <c r="S15" s="54"/>
      <c r="T15" s="54"/>
      <c r="U15" s="54"/>
      <c r="V15" s="54"/>
      <c r="W15" s="54"/>
      <c r="X15" s="54"/>
    </row>
    <row r="16" spans="1:24" ht="18" customHeight="1" x14ac:dyDescent="0.35">
      <c r="A16" s="123" t="s">
        <v>22</v>
      </c>
      <c r="B16" s="57" t="s">
        <v>4</v>
      </c>
      <c r="C16" s="58" t="s">
        <v>5</v>
      </c>
      <c r="D16" s="72" t="str">
        <f>IF(C17&gt;0,(AVERAGE(C17:C20)),"")</f>
        <v/>
      </c>
      <c r="E16" s="135"/>
      <c r="F16" s="137"/>
      <c r="G16" s="139"/>
      <c r="H16" s="125"/>
      <c r="I16" s="127"/>
      <c r="J16" s="129"/>
      <c r="K16" s="54"/>
      <c r="L16" s="54"/>
      <c r="M16" s="54"/>
      <c r="N16" s="54"/>
      <c r="O16" s="46" t="s">
        <v>13</v>
      </c>
      <c r="P16" s="22" t="s">
        <v>14</v>
      </c>
      <c r="Q16" s="47" t="s">
        <v>15</v>
      </c>
      <c r="R16" s="54"/>
      <c r="S16" s="54"/>
      <c r="T16" s="54"/>
      <c r="U16" s="54"/>
      <c r="V16" s="54"/>
      <c r="W16" s="54"/>
      <c r="X16" s="54"/>
    </row>
    <row r="17" spans="1:24" x14ac:dyDescent="0.35">
      <c r="A17" s="123"/>
      <c r="B17" s="60" t="s">
        <v>6</v>
      </c>
      <c r="C17" s="61"/>
      <c r="D17" s="73" t="str">
        <f>IF(C17&gt;0,(C17-D$16),"")</f>
        <v/>
      </c>
      <c r="E17" s="74" t="str">
        <f>IFERROR((IF((D17^2^0.5)&gt;P17,"yes","no")),"")</f>
        <v/>
      </c>
      <c r="F17" s="64" t="str">
        <f>IF(AND(C17&gt;109,E17="yes"),"Strength","")</f>
        <v/>
      </c>
      <c r="G17" s="65" t="str">
        <f>IF(AND(C17&lt;D$16,C17&lt;90,E17="yes"),"Weakness","")</f>
        <v/>
      </c>
      <c r="H17" s="74" t="str">
        <f>IFERROR((IF((D17^2^0.5)&gt;N17,"yes","no")),"")</f>
        <v/>
      </c>
      <c r="I17" s="64" t="str">
        <f>IF(AND(C17&gt;109,H17="yes"),"Strength","")</f>
        <v/>
      </c>
      <c r="J17" s="65" t="str">
        <f>IF(AND(C17&lt;D$16,C17&lt;90,H17="yes"),"Weakness","")</f>
        <v/>
      </c>
      <c r="K17" s="54"/>
      <c r="L17" s="54"/>
      <c r="M17" s="54"/>
      <c r="N17" s="54"/>
      <c r="O17" s="46" t="s">
        <v>6</v>
      </c>
      <c r="P17" s="23">
        <v>9.1</v>
      </c>
      <c r="Q17" s="48">
        <v>8.1999999999999993</v>
      </c>
      <c r="R17" s="54"/>
      <c r="S17" s="54"/>
      <c r="T17" s="54"/>
      <c r="U17" s="54"/>
      <c r="V17" s="54"/>
      <c r="W17" s="54"/>
      <c r="X17" s="54"/>
    </row>
    <row r="18" spans="1:24" x14ac:dyDescent="0.35">
      <c r="A18" s="123"/>
      <c r="B18" s="60" t="s">
        <v>7</v>
      </c>
      <c r="C18" s="61"/>
      <c r="D18" s="73" t="str">
        <f>IF(C18&gt;0,(C18-D$16),"")</f>
        <v/>
      </c>
      <c r="E18" s="74" t="str">
        <f t="shared" ref="E18" si="7">IFERROR((IF((D18^2^0.5)&gt;P18,"yes","no")),"")</f>
        <v/>
      </c>
      <c r="F18" s="64" t="str">
        <f t="shared" ref="F18:F19" si="8">IF(AND(C18&gt;109,E18="yes"),"Strength","")</f>
        <v/>
      </c>
      <c r="G18" s="65" t="str">
        <f>IF(AND(C18&lt;D$16,C18&lt;90,E18="yes"),"Weakness","")</f>
        <v/>
      </c>
      <c r="H18" s="74" t="str">
        <f t="shared" ref="H18:H19" si="9">IFERROR((IF((D18^2^0.5)&gt;N18,"yes","no")),"")</f>
        <v/>
      </c>
      <c r="I18" s="64" t="str">
        <f t="shared" ref="I18:I19" si="10">IF(AND(C18&gt;109,H18="yes"),"Strength","")</f>
        <v/>
      </c>
      <c r="J18" s="65" t="str">
        <f>IF(AND(C18&lt;D$16,C18&lt;90,H18="yes"),"Weakness","")</f>
        <v/>
      </c>
      <c r="K18" s="54"/>
      <c r="L18" s="54"/>
      <c r="M18" s="54"/>
      <c r="N18" s="54"/>
      <c r="O18" s="46" t="s">
        <v>7</v>
      </c>
      <c r="P18" s="23">
        <v>10.8</v>
      </c>
      <c r="Q18" s="48">
        <v>9.6999999999999993</v>
      </c>
      <c r="R18" s="54"/>
      <c r="S18" s="54"/>
      <c r="T18" s="54"/>
      <c r="U18" s="54"/>
      <c r="V18" s="54"/>
      <c r="W18" s="54"/>
      <c r="X18" s="54"/>
    </row>
    <row r="19" spans="1:24" x14ac:dyDescent="0.35">
      <c r="A19" s="123"/>
      <c r="B19" s="60" t="s">
        <v>8</v>
      </c>
      <c r="C19" s="61"/>
      <c r="D19" s="73" t="str">
        <f t="shared" ref="D19" si="11">IF(C19&gt;0,(C19-D$16),"")</f>
        <v/>
      </c>
      <c r="E19" s="74" t="str">
        <f>IFERROR((IF((D19^2^0.5)&gt;P19,"yes","no")),"")</f>
        <v/>
      </c>
      <c r="F19" s="64" t="str">
        <f t="shared" si="8"/>
        <v/>
      </c>
      <c r="G19" s="65" t="str">
        <f>IF(AND(C19&lt;D$16,C19&lt;90,E19="yes"),"Weakness","")</f>
        <v/>
      </c>
      <c r="H19" s="74" t="str">
        <f t="shared" si="9"/>
        <v/>
      </c>
      <c r="I19" s="64" t="str">
        <f t="shared" si="10"/>
        <v/>
      </c>
      <c r="J19" s="65" t="str">
        <f t="shared" ref="J19" si="12">IF(AND(C19&lt;D$16,C19&lt;90,H19="yes"),"Weakness","")</f>
        <v/>
      </c>
      <c r="K19" s="54"/>
      <c r="L19" s="54"/>
      <c r="M19" s="54"/>
      <c r="N19" s="54"/>
      <c r="O19" s="46" t="s">
        <v>8</v>
      </c>
      <c r="P19" s="23">
        <v>11.3</v>
      </c>
      <c r="Q19" s="48">
        <v>10.1</v>
      </c>
      <c r="R19" s="54"/>
      <c r="S19" s="54"/>
      <c r="T19" s="54"/>
      <c r="U19" s="54"/>
      <c r="V19" s="54"/>
      <c r="W19" s="54"/>
      <c r="X19" s="54"/>
    </row>
    <row r="20" spans="1:24" ht="15" thickBot="1" x14ac:dyDescent="0.4">
      <c r="A20" s="123"/>
      <c r="B20" s="66" t="s">
        <v>9</v>
      </c>
      <c r="C20" s="67"/>
      <c r="D20" s="82" t="str">
        <f>IF(C20&gt;0,(C20-D$16),"")</f>
        <v/>
      </c>
      <c r="E20" s="75" t="str">
        <f>IFERROR((IF((D20^2^0.5)&gt;P20,"yes","no")),"")</f>
        <v/>
      </c>
      <c r="F20" s="68" t="str">
        <f>IF(AND(C20&gt;109,E20="yes"),"Strength","")</f>
        <v/>
      </c>
      <c r="G20" s="76" t="str">
        <f>IF(AND(C20&lt;D$16,C20&lt;90,E20="yes"),"Weakness","")</f>
        <v/>
      </c>
      <c r="H20" s="75" t="str">
        <f>IFERROR((IF((D20^2^0.5)&gt;N20,"yes","no")),"")</f>
        <v/>
      </c>
      <c r="I20" s="68" t="str">
        <f>IF(AND(C20&gt;109,H20="yes"),"Strength","")</f>
        <v/>
      </c>
      <c r="J20" s="76" t="str">
        <f>IF(AND(C20&lt;D$16,C20&lt;90,H20="yes"),"Weakness","")</f>
        <v/>
      </c>
      <c r="K20" s="54"/>
      <c r="L20" s="54"/>
      <c r="M20" s="54"/>
      <c r="N20" s="54"/>
      <c r="O20" s="49" t="s">
        <v>9</v>
      </c>
      <c r="P20" s="50">
        <v>11.8</v>
      </c>
      <c r="Q20" s="51">
        <v>10.6</v>
      </c>
      <c r="R20" s="54"/>
      <c r="S20" s="54"/>
      <c r="T20" s="54"/>
      <c r="U20" s="54"/>
      <c r="V20" s="54"/>
      <c r="W20" s="54"/>
      <c r="X20" s="54"/>
    </row>
    <row r="21" spans="1:24" ht="15" customHeight="1" x14ac:dyDescent="0.35">
      <c r="B21" s="112" t="s">
        <v>23</v>
      </c>
      <c r="C21" s="112"/>
      <c r="D21" s="112"/>
      <c r="E21" s="112"/>
      <c r="F21" s="112"/>
      <c r="G21" s="112"/>
      <c r="H21" s="54"/>
      <c r="I21" s="54"/>
      <c r="J21" s="54"/>
      <c r="K21" s="54"/>
      <c r="L21" s="54"/>
      <c r="M21" s="54"/>
      <c r="N21" s="54"/>
      <c r="O21" s="16"/>
      <c r="P21" s="16"/>
      <c r="Q21" s="16"/>
      <c r="R21" s="54"/>
      <c r="S21" s="54"/>
      <c r="T21" s="54"/>
      <c r="U21" s="54"/>
    </row>
    <row r="22" spans="1:24" s="54" customFormat="1" ht="44" customHeight="1" x14ac:dyDescent="0.35">
      <c r="B22" s="112" t="s">
        <v>26</v>
      </c>
      <c r="C22" s="112"/>
      <c r="D22" s="112"/>
      <c r="E22" s="112"/>
      <c r="F22" s="112"/>
      <c r="G22" s="112"/>
      <c r="H22" s="112"/>
      <c r="I22" s="112"/>
      <c r="J22" s="112"/>
      <c r="O22" s="16"/>
      <c r="P22" s="16"/>
      <c r="Q22" s="16"/>
    </row>
    <row r="23" spans="1:24" s="54" customFormat="1" ht="30.75" customHeight="1" x14ac:dyDescent="0.35">
      <c r="B23" s="112" t="s">
        <v>27</v>
      </c>
      <c r="C23" s="112"/>
      <c r="D23" s="112"/>
      <c r="E23" s="112"/>
      <c r="F23" s="112"/>
      <c r="G23" s="112"/>
      <c r="H23" s="112"/>
      <c r="I23" s="112"/>
      <c r="J23" s="112"/>
      <c r="O23" s="16"/>
      <c r="P23" s="16"/>
      <c r="Q23" s="16"/>
    </row>
    <row r="24" spans="1:24" s="54" customFormat="1" x14ac:dyDescent="0.35">
      <c r="B24" s="112" t="s">
        <v>24</v>
      </c>
      <c r="C24" s="112"/>
      <c r="D24" s="112"/>
      <c r="E24" s="112"/>
      <c r="F24" s="112"/>
      <c r="G24" s="112"/>
      <c r="O24" s="16"/>
      <c r="P24" s="16"/>
      <c r="Q24" s="16"/>
    </row>
    <row r="25" spans="1:24" x14ac:dyDescent="0.3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21"/>
      <c r="P25" s="21"/>
      <c r="Q25" s="21"/>
      <c r="R25" s="54"/>
      <c r="S25" s="54"/>
      <c r="T25" s="54"/>
      <c r="U25" s="54"/>
      <c r="V25" s="54"/>
      <c r="W25" s="54"/>
      <c r="X25" s="54"/>
    </row>
    <row r="26" spans="1:24" x14ac:dyDescent="0.3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21"/>
      <c r="P26" s="21"/>
      <c r="Q26" s="21"/>
      <c r="R26" s="54"/>
      <c r="S26" s="54"/>
      <c r="T26" s="54"/>
      <c r="U26" s="54"/>
      <c r="V26" s="54"/>
      <c r="W26" s="54"/>
      <c r="X26" s="54"/>
    </row>
    <row r="27" spans="1:24" x14ac:dyDescent="0.35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21"/>
      <c r="P27" s="21"/>
      <c r="Q27" s="21"/>
      <c r="R27" s="54"/>
      <c r="S27" s="54"/>
      <c r="T27" s="54"/>
      <c r="U27" s="54"/>
      <c r="V27" s="54"/>
      <c r="W27" s="54"/>
      <c r="X27" s="54"/>
    </row>
    <row r="28" spans="1:24" x14ac:dyDescent="0.3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1"/>
      <c r="P28" s="21"/>
      <c r="Q28" s="21"/>
      <c r="R28" s="54"/>
      <c r="S28" s="54"/>
      <c r="T28" s="54"/>
      <c r="U28" s="54"/>
      <c r="V28" s="54"/>
      <c r="W28" s="54"/>
      <c r="X28" s="54"/>
    </row>
    <row r="29" spans="1:24" x14ac:dyDescent="0.3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1"/>
      <c r="P29" s="21"/>
      <c r="Q29" s="21"/>
      <c r="R29" s="54"/>
      <c r="S29" s="54"/>
      <c r="T29" s="54"/>
      <c r="U29" s="54"/>
      <c r="V29" s="54"/>
      <c r="W29" s="54"/>
      <c r="X29" s="54"/>
    </row>
    <row r="30" spans="1:24" x14ac:dyDescent="0.35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1"/>
      <c r="P30" s="21"/>
      <c r="Q30" s="21"/>
      <c r="R30" s="54"/>
      <c r="S30" s="54"/>
      <c r="T30" s="54"/>
      <c r="U30" s="54"/>
      <c r="V30" s="54"/>
      <c r="W30" s="54"/>
      <c r="X30" s="54"/>
    </row>
    <row r="31" spans="1:24" x14ac:dyDescent="0.3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21"/>
      <c r="P31" s="21"/>
      <c r="Q31" s="21"/>
      <c r="R31" s="54"/>
      <c r="S31" s="54"/>
      <c r="T31" s="54"/>
      <c r="U31" s="54"/>
      <c r="V31" s="54"/>
      <c r="W31" s="54"/>
      <c r="X31" s="54"/>
    </row>
    <row r="32" spans="1:24" x14ac:dyDescent="0.35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1"/>
      <c r="P32" s="21"/>
      <c r="Q32" s="21"/>
      <c r="R32" s="54"/>
      <c r="S32" s="54"/>
      <c r="T32" s="54"/>
      <c r="U32" s="54"/>
      <c r="V32" s="54"/>
      <c r="W32" s="54"/>
      <c r="X32" s="54"/>
    </row>
    <row r="33" spans="2:24" x14ac:dyDescent="0.3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21"/>
      <c r="P33" s="21"/>
      <c r="Q33" s="21"/>
      <c r="R33" s="54"/>
      <c r="S33" s="54"/>
      <c r="T33" s="54"/>
      <c r="U33" s="54"/>
      <c r="V33" s="54"/>
      <c r="W33" s="54"/>
      <c r="X33" s="54"/>
    </row>
    <row r="34" spans="2:24" x14ac:dyDescent="0.35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21"/>
      <c r="P34" s="21"/>
      <c r="Q34" s="21"/>
      <c r="R34" s="54"/>
      <c r="S34" s="54"/>
      <c r="T34" s="54"/>
      <c r="U34" s="54"/>
      <c r="V34" s="54"/>
      <c r="W34" s="54"/>
      <c r="X34" s="54"/>
    </row>
    <row r="35" spans="2:24" x14ac:dyDescent="0.35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21"/>
      <c r="P35" s="21"/>
      <c r="Q35" s="21"/>
      <c r="R35" s="54"/>
      <c r="S35" s="54"/>
      <c r="T35" s="54"/>
      <c r="U35" s="54"/>
      <c r="V35" s="54"/>
      <c r="W35" s="54"/>
      <c r="X35" s="54"/>
    </row>
    <row r="36" spans="2:24" x14ac:dyDescent="0.3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21"/>
      <c r="P36" s="21"/>
      <c r="Q36" s="21"/>
      <c r="R36" s="54"/>
      <c r="S36" s="54"/>
      <c r="T36" s="54"/>
      <c r="U36" s="54"/>
      <c r="V36" s="54"/>
      <c r="W36" s="54"/>
      <c r="X36" s="54"/>
    </row>
    <row r="37" spans="2:24" x14ac:dyDescent="0.35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21"/>
      <c r="P37" s="21"/>
      <c r="Q37" s="21"/>
      <c r="R37" s="54"/>
      <c r="S37" s="54"/>
      <c r="T37" s="54"/>
      <c r="U37" s="54"/>
    </row>
    <row r="38" spans="2:24" x14ac:dyDescent="0.3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21"/>
      <c r="P38" s="21"/>
      <c r="Q38" s="21"/>
      <c r="R38" s="54"/>
      <c r="S38" s="54"/>
      <c r="T38" s="54"/>
      <c r="U38" s="54"/>
    </row>
    <row r="39" spans="2:24" x14ac:dyDescent="0.35">
      <c r="H39" s="54"/>
      <c r="I39" s="54"/>
      <c r="J39" s="54"/>
    </row>
    <row r="40" spans="2:24" x14ac:dyDescent="0.35">
      <c r="H40" s="54"/>
      <c r="I40" s="54"/>
      <c r="J40" s="54"/>
    </row>
    <row r="41" spans="2:24" x14ac:dyDescent="0.35">
      <c r="H41" s="54"/>
      <c r="I41" s="54"/>
      <c r="J41" s="54"/>
    </row>
  </sheetData>
  <sheetProtection algorithmName="SHA-512" hashValue="UoL3MqtpdSF7yutp6uvzB78uaic81GRMSXZj8LdQ+tH8cJyq7Xoirn77UFCRqCAKhgIi++DkZwUPQ56yW/ZlDA==" saltValue="IaHttey706VW+JmwQXMTDw==" spinCount="100000" sheet="1" objects="1" scenarios="1" selectLockedCells="1"/>
  <mergeCells count="23">
    <mergeCell ref="I3:I4"/>
    <mergeCell ref="J3:J4"/>
    <mergeCell ref="H15:H16"/>
    <mergeCell ref="I15:I16"/>
    <mergeCell ref="J15:J16"/>
    <mergeCell ref="B13:J14"/>
    <mergeCell ref="B3:C3"/>
    <mergeCell ref="B2:J2"/>
    <mergeCell ref="A4:A8"/>
    <mergeCell ref="A16:A20"/>
    <mergeCell ref="B24:G24"/>
    <mergeCell ref="B21:G21"/>
    <mergeCell ref="B9:G9"/>
    <mergeCell ref="B15:C15"/>
    <mergeCell ref="E15:E16"/>
    <mergeCell ref="F15:F16"/>
    <mergeCell ref="G15:G16"/>
    <mergeCell ref="B22:J22"/>
    <mergeCell ref="B23:J23"/>
    <mergeCell ref="E3:E4"/>
    <mergeCell ref="F3:F4"/>
    <mergeCell ref="G3:G4"/>
    <mergeCell ref="H3:H4"/>
  </mergeCells>
  <conditionalFormatting sqref="F5:F8">
    <cfRule type="containsText" dxfId="23" priority="11" operator="containsText" text="Strength">
      <formula>NOT(ISERROR(SEARCH("Strength",F5)))</formula>
    </cfRule>
    <cfRule type="containsText" dxfId="22" priority="12" operator="containsText" text="Weakness">
      <formula>NOT(ISERROR(SEARCH("Weakness",F5)))</formula>
    </cfRule>
  </conditionalFormatting>
  <conditionalFormatting sqref="F17:F20">
    <cfRule type="containsText" dxfId="21" priority="9" operator="containsText" text="Strength">
      <formula>NOT(ISERROR(SEARCH("Strength",F17)))</formula>
    </cfRule>
    <cfRule type="containsText" dxfId="20" priority="10" operator="containsText" text="Weakness">
      <formula>NOT(ISERROR(SEARCH("Weakness",F17)))</formula>
    </cfRule>
  </conditionalFormatting>
  <conditionalFormatting sqref="G17:G20">
    <cfRule type="containsText" dxfId="19" priority="7" operator="containsText" text="Strength">
      <formula>NOT(ISERROR(SEARCH("Strength",G17)))</formula>
    </cfRule>
    <cfRule type="containsText" dxfId="18" priority="8" operator="containsText" text="Weakness">
      <formula>NOT(ISERROR(SEARCH("Weakness",G17)))</formula>
    </cfRule>
  </conditionalFormatting>
  <conditionalFormatting sqref="G5:G8">
    <cfRule type="containsText" dxfId="17" priority="5" operator="containsText" text="Strength">
      <formula>NOT(ISERROR(SEARCH("Strength",G5)))</formula>
    </cfRule>
    <cfRule type="containsText" dxfId="16" priority="6" operator="containsText" text="Weakness">
      <formula>NOT(ISERROR(SEARCH("Weakness",G5)))</formula>
    </cfRule>
  </conditionalFormatting>
  <conditionalFormatting sqref="I17:J20">
    <cfRule type="containsText" dxfId="15" priority="1" operator="containsText" text="Strength">
      <formula>NOT(ISERROR(SEARCH("Strength",I17)))</formula>
    </cfRule>
    <cfRule type="containsText" dxfId="14" priority="2" operator="containsText" text="Weakness">
      <formula>NOT(ISERROR(SEARCH("Weakness",I17)))</formula>
    </cfRule>
  </conditionalFormatting>
  <conditionalFormatting sqref="I5:J8">
    <cfRule type="containsText" dxfId="13" priority="3" operator="containsText" text="Strength">
      <formula>NOT(ISERROR(SEARCH("Strength",I5)))</formula>
    </cfRule>
    <cfRule type="containsText" dxfId="12" priority="4" operator="containsText" text="Weakness">
      <formula>NOT(ISERROR(SEARCH("Weakness",I5)))</formula>
    </cfRule>
  </conditionalFormatting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U41"/>
  <sheetViews>
    <sheetView zoomScale="85" zoomScaleNormal="85" workbookViewId="0">
      <selection activeCell="C5" sqref="C5"/>
    </sheetView>
  </sheetViews>
  <sheetFormatPr defaultColWidth="8.90625" defaultRowHeight="14.5" x14ac:dyDescent="0.35"/>
  <cols>
    <col min="1" max="1" width="10.54296875" style="54" customWidth="1"/>
    <col min="2" max="2" width="12.7265625" style="55" customWidth="1"/>
    <col min="3" max="3" width="10.36328125" style="55" customWidth="1"/>
    <col min="4" max="4" width="13.90625" style="55" customWidth="1"/>
    <col min="5" max="5" width="15.6328125" style="55" customWidth="1"/>
    <col min="6" max="7" width="9.6328125" style="55" customWidth="1"/>
    <col min="8" max="8" width="13.7265625" style="55" customWidth="1"/>
    <col min="9" max="10" width="10.08984375" style="55" customWidth="1"/>
    <col min="11" max="11" width="11.54296875" style="55" customWidth="1"/>
    <col min="12" max="13" width="8.90625" style="55"/>
    <col min="14" max="14" width="110.26953125" style="55" customWidth="1"/>
    <col min="15" max="15" width="26.90625" style="20" customWidth="1"/>
    <col min="16" max="17" width="8.90625" style="20"/>
    <col min="18" max="16384" width="8.90625" style="55"/>
  </cols>
  <sheetData>
    <row r="1" spans="1:21" x14ac:dyDescent="0.3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6"/>
      <c r="P1" s="16"/>
      <c r="Q1" s="16"/>
      <c r="R1" s="54"/>
      <c r="S1" s="54"/>
      <c r="T1" s="54"/>
      <c r="U1" s="54"/>
    </row>
    <row r="2" spans="1:21" ht="34.9" customHeight="1" thickBot="1" x14ac:dyDescent="0.4">
      <c r="B2" s="111" t="s">
        <v>32</v>
      </c>
      <c r="C2" s="111"/>
      <c r="D2" s="111"/>
      <c r="E2" s="111"/>
      <c r="F2" s="111"/>
      <c r="G2" s="111"/>
      <c r="H2" s="111"/>
      <c r="I2" s="111"/>
      <c r="J2" s="111"/>
      <c r="K2" s="54"/>
      <c r="L2" s="54"/>
      <c r="M2" s="54"/>
      <c r="N2" s="54"/>
      <c r="O2" s="16"/>
      <c r="P2" s="16"/>
      <c r="Q2" s="16"/>
      <c r="R2" s="54"/>
      <c r="S2" s="54"/>
      <c r="T2" s="54"/>
      <c r="U2" s="54"/>
    </row>
    <row r="3" spans="1:21" ht="43.5" x14ac:dyDescent="0.35">
      <c r="B3" s="133" t="s">
        <v>0</v>
      </c>
      <c r="C3" s="134"/>
      <c r="D3" s="56" t="s">
        <v>1</v>
      </c>
      <c r="E3" s="122" t="s">
        <v>29</v>
      </c>
      <c r="F3" s="136" t="s">
        <v>2</v>
      </c>
      <c r="G3" s="138" t="s">
        <v>3</v>
      </c>
      <c r="H3" s="124" t="s">
        <v>30</v>
      </c>
      <c r="I3" s="126" t="s">
        <v>2</v>
      </c>
      <c r="J3" s="128" t="s">
        <v>3</v>
      </c>
      <c r="K3" s="54"/>
      <c r="L3" s="54"/>
      <c r="M3" s="54"/>
      <c r="N3" s="54"/>
      <c r="O3" s="34" t="s">
        <v>11</v>
      </c>
      <c r="P3" s="35"/>
      <c r="Q3" s="36"/>
      <c r="R3" s="54"/>
      <c r="S3" s="54"/>
      <c r="T3" s="54"/>
      <c r="U3" s="54"/>
    </row>
    <row r="4" spans="1:21" ht="29" x14ac:dyDescent="0.35">
      <c r="A4" s="123" t="s">
        <v>21</v>
      </c>
      <c r="B4" s="57" t="s">
        <v>4</v>
      </c>
      <c r="C4" s="58" t="s">
        <v>5</v>
      </c>
      <c r="D4" s="59" t="str">
        <f>IF(C5&gt;0,(AVERAGE(C5:C8)),"")</f>
        <v/>
      </c>
      <c r="E4" s="140"/>
      <c r="F4" s="137"/>
      <c r="G4" s="139"/>
      <c r="H4" s="125"/>
      <c r="I4" s="127"/>
      <c r="J4" s="129"/>
      <c r="K4" s="54"/>
      <c r="L4" s="54"/>
      <c r="M4" s="54"/>
      <c r="N4" s="54"/>
      <c r="O4" s="37" t="s">
        <v>12</v>
      </c>
      <c r="P4" s="17" t="s">
        <v>14</v>
      </c>
      <c r="Q4" s="38" t="s">
        <v>15</v>
      </c>
      <c r="R4" s="54"/>
      <c r="S4" s="54"/>
      <c r="T4" s="54"/>
      <c r="U4" s="54"/>
    </row>
    <row r="5" spans="1:21" x14ac:dyDescent="0.35">
      <c r="A5" s="123"/>
      <c r="B5" s="60" t="s">
        <v>6</v>
      </c>
      <c r="C5" s="61"/>
      <c r="D5" s="62" t="str">
        <f>IF(C5&gt;0,(C5-D$4),"")</f>
        <v/>
      </c>
      <c r="E5" s="63" t="str">
        <f>IFERROR((IF((D5^2^0.5)&gt;P5,"yes","no")),"")</f>
        <v/>
      </c>
      <c r="F5" s="64" t="str">
        <f>IF(AND(C5&gt;109,E5="yes"),"Strength","")</f>
        <v/>
      </c>
      <c r="G5" s="65" t="str">
        <f>IF(AND(C5&lt;D$4,C5&lt;90,E5="yes"),"Weakness","")</f>
        <v/>
      </c>
      <c r="H5" s="74" t="str">
        <f>IFERROR((IF((D5^2^0.5)&gt;N5,"yes","no")),"")</f>
        <v/>
      </c>
      <c r="I5" s="64" t="str">
        <f>IF(AND(C5&gt;109,H5="yes"),"Strength","")</f>
        <v/>
      </c>
      <c r="J5" s="65" t="str">
        <f>IF(AND(C5&lt;D$4,C5&lt;90,H5="yes"),"Weakness","")</f>
        <v/>
      </c>
      <c r="K5" s="54"/>
      <c r="L5" s="54"/>
      <c r="M5" s="54"/>
      <c r="N5" s="54"/>
      <c r="O5" s="37" t="s">
        <v>6</v>
      </c>
      <c r="P5" s="18">
        <v>9.9</v>
      </c>
      <c r="Q5" s="39">
        <v>8.9</v>
      </c>
      <c r="R5" s="54"/>
      <c r="S5" s="54"/>
      <c r="T5" s="54"/>
      <c r="U5" s="54"/>
    </row>
    <row r="6" spans="1:21" x14ac:dyDescent="0.35">
      <c r="A6" s="123"/>
      <c r="B6" s="60" t="s">
        <v>7</v>
      </c>
      <c r="C6" s="61"/>
      <c r="D6" s="62" t="str">
        <f t="shared" ref="D6:D8" si="0">IF(C6&gt;0,(C6-D$4),"")</f>
        <v/>
      </c>
      <c r="E6" s="63" t="str">
        <f t="shared" ref="E6:E7" si="1">IFERROR((IF((D6^2^0.5)&gt;P6,"yes","no")),"")</f>
        <v/>
      </c>
      <c r="F6" s="64" t="str">
        <f t="shared" ref="F6:F7" si="2">IF(AND(C6&gt;109,E6="yes"),"Strength","")</f>
        <v/>
      </c>
      <c r="G6" s="65" t="str">
        <f t="shared" ref="G6" si="3">IF(AND(C6&lt;D$4,C6&lt;90,E6="yes"),"Weakness","")</f>
        <v/>
      </c>
      <c r="H6" s="74" t="str">
        <f t="shared" ref="H6:H7" si="4">IFERROR((IF((D6^2^0.5)&gt;N6,"yes","no")),"")</f>
        <v/>
      </c>
      <c r="I6" s="64" t="str">
        <f t="shared" ref="I6:I8" si="5">IF(AND(C6&gt;109,H6="yes"),"Strength","")</f>
        <v/>
      </c>
      <c r="J6" s="65" t="str">
        <f t="shared" ref="J6:J7" si="6">IF(AND(C6&lt;D$4,C6&lt;90,H6="yes"),"Weakness","")</f>
        <v/>
      </c>
      <c r="K6" s="54"/>
      <c r="L6" s="54"/>
      <c r="M6" s="54"/>
      <c r="N6" s="54"/>
      <c r="O6" s="37" t="s">
        <v>7</v>
      </c>
      <c r="P6" s="18">
        <v>11.5</v>
      </c>
      <c r="Q6" s="39">
        <v>10.3</v>
      </c>
      <c r="R6" s="54"/>
      <c r="S6" s="54"/>
      <c r="T6" s="54"/>
      <c r="U6" s="54"/>
    </row>
    <row r="7" spans="1:21" x14ac:dyDescent="0.35">
      <c r="A7" s="123"/>
      <c r="B7" s="60" t="s">
        <v>8</v>
      </c>
      <c r="C7" s="61"/>
      <c r="D7" s="62" t="str">
        <f>IF(C7&gt;0,(C7-D$4),"")</f>
        <v/>
      </c>
      <c r="E7" s="63" t="str">
        <f t="shared" si="1"/>
        <v/>
      </c>
      <c r="F7" s="64" t="str">
        <f t="shared" si="2"/>
        <v/>
      </c>
      <c r="G7" s="65" t="str">
        <f>IF(AND(C7&lt;D$4,C7&lt;90,E7="yes"),"Weakness","")</f>
        <v/>
      </c>
      <c r="H7" s="74" t="str">
        <f t="shared" si="4"/>
        <v/>
      </c>
      <c r="I7" s="64" t="str">
        <f t="shared" si="5"/>
        <v/>
      </c>
      <c r="J7" s="65" t="str">
        <f t="shared" si="6"/>
        <v/>
      </c>
      <c r="K7" s="54"/>
      <c r="L7" s="54"/>
      <c r="M7" s="54"/>
      <c r="N7" s="54"/>
      <c r="O7" s="37" t="s">
        <v>8</v>
      </c>
      <c r="P7" s="18">
        <v>9.4</v>
      </c>
      <c r="Q7" s="39">
        <v>8.5</v>
      </c>
      <c r="R7" s="54"/>
      <c r="S7" s="54"/>
      <c r="T7" s="54"/>
      <c r="U7" s="54"/>
    </row>
    <row r="8" spans="1:21" ht="15" thickBot="1" x14ac:dyDescent="0.4">
      <c r="A8" s="123"/>
      <c r="B8" s="66" t="s">
        <v>9</v>
      </c>
      <c r="C8" s="67"/>
      <c r="D8" s="62" t="str">
        <f t="shared" si="0"/>
        <v/>
      </c>
      <c r="E8" s="63" t="str">
        <f>IFERROR((IF((D8^2^0.5)&gt;P8,"yes","no")),"")</f>
        <v/>
      </c>
      <c r="F8" s="64" t="str">
        <f>IF(AND(C8&gt;109,E8="yes"),"Strength","")</f>
        <v/>
      </c>
      <c r="G8" s="65" t="str">
        <f>IF(AND(C8&lt;D$4,C8&lt;90,E8="yes"),"Weakness","")</f>
        <v/>
      </c>
      <c r="H8" s="75" t="str">
        <f>IFERROR((IF((D8^2^0.5)&gt;N8,"yes","no")),"")</f>
        <v/>
      </c>
      <c r="I8" s="68" t="str">
        <f t="shared" si="5"/>
        <v/>
      </c>
      <c r="J8" s="76" t="str">
        <f>IF(AND(C8&lt;D$4,C8&lt;90,H8="yes"),"Weakness","")</f>
        <v/>
      </c>
      <c r="K8" s="54"/>
      <c r="L8" s="54"/>
      <c r="M8" s="54"/>
      <c r="N8" s="54"/>
      <c r="O8" s="40" t="s">
        <v>9</v>
      </c>
      <c r="P8" s="41">
        <v>12</v>
      </c>
      <c r="Q8" s="42">
        <v>10.8</v>
      </c>
      <c r="R8" s="54"/>
      <c r="S8" s="54"/>
      <c r="T8" s="54"/>
      <c r="U8" s="54"/>
    </row>
    <row r="9" spans="1:21" ht="33" customHeight="1" x14ac:dyDescent="0.35">
      <c r="B9" s="132" t="s">
        <v>25</v>
      </c>
      <c r="C9" s="132"/>
      <c r="D9" s="132"/>
      <c r="E9" s="132"/>
      <c r="F9" s="132"/>
      <c r="G9" s="132"/>
      <c r="H9" s="132"/>
      <c r="I9" s="132"/>
      <c r="J9" s="132"/>
      <c r="K9" s="54"/>
      <c r="L9" s="54"/>
      <c r="M9" s="54"/>
      <c r="N9" s="54"/>
      <c r="O9" s="16"/>
      <c r="P9" s="16"/>
      <c r="Q9" s="16"/>
      <c r="R9" s="54"/>
      <c r="S9" s="54"/>
      <c r="T9" s="54"/>
      <c r="U9" s="54"/>
    </row>
    <row r="10" spans="1:21" x14ac:dyDescent="0.3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6"/>
      <c r="P10" s="16"/>
      <c r="Q10" s="16"/>
      <c r="R10" s="54"/>
      <c r="S10" s="54"/>
      <c r="T10" s="54"/>
      <c r="U10" s="54"/>
    </row>
    <row r="11" spans="1:21" ht="12" customHeight="1" x14ac:dyDescent="0.3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16"/>
      <c r="P11" s="16"/>
      <c r="Q11" s="16"/>
      <c r="R11" s="54"/>
      <c r="S11" s="54"/>
      <c r="T11" s="54"/>
      <c r="U11" s="54"/>
    </row>
    <row r="12" spans="1:21" x14ac:dyDescent="0.3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16"/>
      <c r="P12" s="16"/>
      <c r="Q12" s="16"/>
      <c r="R12" s="54"/>
      <c r="S12" s="54"/>
      <c r="T12" s="54"/>
      <c r="U12" s="54"/>
    </row>
    <row r="13" spans="1:21" ht="14.5" customHeight="1" x14ac:dyDescent="0.35">
      <c r="B13" s="141" t="s">
        <v>33</v>
      </c>
      <c r="C13" s="141"/>
      <c r="D13" s="141"/>
      <c r="E13" s="141"/>
      <c r="F13" s="141"/>
      <c r="G13" s="141"/>
      <c r="H13" s="141"/>
      <c r="I13" s="141"/>
      <c r="J13" s="141"/>
      <c r="K13" s="54"/>
      <c r="L13" s="54"/>
      <c r="M13" s="54"/>
      <c r="N13" s="54"/>
      <c r="O13" s="16"/>
      <c r="P13" s="16"/>
      <c r="Q13" s="16"/>
      <c r="R13" s="54"/>
      <c r="S13" s="54"/>
      <c r="T13" s="54"/>
      <c r="U13" s="54"/>
    </row>
    <row r="14" spans="1:21" ht="15" thickBot="1" x14ac:dyDescent="0.4">
      <c r="B14" s="111"/>
      <c r="C14" s="111"/>
      <c r="D14" s="111"/>
      <c r="E14" s="111"/>
      <c r="F14" s="111"/>
      <c r="G14" s="111"/>
      <c r="H14" s="111"/>
      <c r="I14" s="111"/>
      <c r="J14" s="111"/>
      <c r="K14" s="54"/>
      <c r="L14" s="54"/>
      <c r="M14" s="54"/>
      <c r="N14" s="54"/>
      <c r="O14" s="16"/>
      <c r="P14" s="16"/>
      <c r="Q14" s="16"/>
      <c r="R14" s="54"/>
      <c r="S14" s="54"/>
      <c r="T14" s="54"/>
      <c r="U14" s="54"/>
    </row>
    <row r="15" spans="1:21" ht="43.5" x14ac:dyDescent="0.35">
      <c r="B15" s="133" t="s">
        <v>0</v>
      </c>
      <c r="C15" s="134"/>
      <c r="D15" s="71" t="s">
        <v>1</v>
      </c>
      <c r="E15" s="133" t="s">
        <v>29</v>
      </c>
      <c r="F15" s="136" t="s">
        <v>2</v>
      </c>
      <c r="G15" s="138" t="s">
        <v>3</v>
      </c>
      <c r="H15" s="124" t="s">
        <v>30</v>
      </c>
      <c r="I15" s="126" t="s">
        <v>2</v>
      </c>
      <c r="J15" s="128" t="s">
        <v>3</v>
      </c>
      <c r="K15" s="54"/>
      <c r="L15" s="54"/>
      <c r="M15" s="54"/>
      <c r="N15" s="54"/>
      <c r="O15" s="34" t="s">
        <v>11</v>
      </c>
      <c r="P15" s="35"/>
      <c r="Q15" s="36"/>
      <c r="R15" s="54"/>
      <c r="S15" s="54"/>
      <c r="T15" s="54"/>
      <c r="U15" s="54"/>
    </row>
    <row r="16" spans="1:21" ht="29" customHeight="1" x14ac:dyDescent="0.35">
      <c r="A16" s="123" t="s">
        <v>22</v>
      </c>
      <c r="B16" s="57" t="s">
        <v>4</v>
      </c>
      <c r="C16" s="58" t="s">
        <v>5</v>
      </c>
      <c r="D16" s="72" t="str">
        <f>IF(C17&gt;0,(AVERAGE(C17:C20)),"")</f>
        <v/>
      </c>
      <c r="E16" s="135"/>
      <c r="F16" s="137"/>
      <c r="G16" s="139"/>
      <c r="H16" s="125"/>
      <c r="I16" s="127"/>
      <c r="J16" s="129"/>
      <c r="K16" s="54"/>
      <c r="L16" s="54"/>
      <c r="M16" s="54"/>
      <c r="N16" s="54"/>
      <c r="O16" s="37" t="s">
        <v>13</v>
      </c>
      <c r="P16" s="17" t="s">
        <v>14</v>
      </c>
      <c r="Q16" s="38" t="s">
        <v>15</v>
      </c>
      <c r="R16" s="54"/>
      <c r="S16" s="54"/>
      <c r="T16" s="54"/>
      <c r="U16" s="54"/>
    </row>
    <row r="17" spans="1:21" x14ac:dyDescent="0.35">
      <c r="A17" s="123"/>
      <c r="B17" s="60" t="s">
        <v>6</v>
      </c>
      <c r="C17" s="61"/>
      <c r="D17" s="73" t="str">
        <f>IF(C17&gt;0,(C17-D$16),"")</f>
        <v/>
      </c>
      <c r="E17" s="74" t="str">
        <f>IFERROR((IF((D17^2^0.5)&gt;P17,"yes","no")),"")</f>
        <v/>
      </c>
      <c r="F17" s="64" t="str">
        <f>IF(AND(C17&gt;109,E17="yes"),"Strength","")</f>
        <v/>
      </c>
      <c r="G17" s="65" t="str">
        <f>IF(AND(C17&lt;D$16,C17&lt;90,E17="yes"),"Weakness","")</f>
        <v/>
      </c>
      <c r="H17" s="74" t="str">
        <f>IFERROR((IF((D17^2^0.5)&gt;N17,"yes","no")),"")</f>
        <v/>
      </c>
      <c r="I17" s="64" t="str">
        <f>IF(AND(C17&gt;109,H17="yes"),"Strength","")</f>
        <v/>
      </c>
      <c r="J17" s="65" t="str">
        <f>IF(AND(C17&lt;D$16,C17&lt;90,H17="yes"),"Weakness","")</f>
        <v/>
      </c>
      <c r="K17" s="54"/>
      <c r="L17" s="54"/>
      <c r="M17" s="54"/>
      <c r="N17" s="54"/>
      <c r="O17" s="37" t="s">
        <v>6</v>
      </c>
      <c r="P17" s="18">
        <v>9.1</v>
      </c>
      <c r="Q17" s="39">
        <v>8.1999999999999993</v>
      </c>
      <c r="R17" s="54"/>
      <c r="S17" s="54"/>
      <c r="T17" s="54"/>
      <c r="U17" s="54"/>
    </row>
    <row r="18" spans="1:21" x14ac:dyDescent="0.35">
      <c r="A18" s="123"/>
      <c r="B18" s="60" t="s">
        <v>7</v>
      </c>
      <c r="C18" s="61"/>
      <c r="D18" s="73" t="str">
        <f t="shared" ref="D18:D19" si="7">IF(C18&gt;0,(C18-D$16),"")</f>
        <v/>
      </c>
      <c r="E18" s="74" t="str">
        <f>IFERROR((IF((D18^2^0.5)&gt;P18,"yes","no")),"")</f>
        <v/>
      </c>
      <c r="F18" s="64" t="str">
        <f t="shared" ref="F18:F19" si="8">IF(AND(C18&gt;109,E18="yes"),"Strength","")</f>
        <v/>
      </c>
      <c r="G18" s="65" t="str">
        <f>IF(AND(C18&lt;D$16,C18&lt;90,E18="yes"),"Weakness","")</f>
        <v/>
      </c>
      <c r="H18" s="74" t="str">
        <f t="shared" ref="H18:H19" si="9">IFERROR((IF((D18^2^0.5)&gt;N18,"yes","no")),"")</f>
        <v/>
      </c>
      <c r="I18" s="64" t="str">
        <f t="shared" ref="I18:I19" si="10">IF(AND(C18&gt;109,H18="yes"),"Strength","")</f>
        <v/>
      </c>
      <c r="J18" s="65" t="str">
        <f>IF(AND(C18&lt;D$16,C18&lt;90,H18="yes"),"Weakness","")</f>
        <v/>
      </c>
      <c r="K18" s="54"/>
      <c r="L18" s="54"/>
      <c r="M18" s="54"/>
      <c r="N18" s="54"/>
      <c r="O18" s="37" t="s">
        <v>7</v>
      </c>
      <c r="P18" s="18">
        <v>10.8</v>
      </c>
      <c r="Q18" s="39">
        <v>9.6999999999999993</v>
      </c>
      <c r="R18" s="54"/>
      <c r="S18" s="54"/>
      <c r="T18" s="54"/>
      <c r="U18" s="54"/>
    </row>
    <row r="19" spans="1:21" x14ac:dyDescent="0.35">
      <c r="A19" s="123"/>
      <c r="B19" s="60" t="s">
        <v>8</v>
      </c>
      <c r="C19" s="61"/>
      <c r="D19" s="73" t="str">
        <f t="shared" si="7"/>
        <v/>
      </c>
      <c r="E19" s="74" t="str">
        <f t="shared" ref="E19" si="11">IFERROR((IF((D19^2^0.5)&gt;P19,"yes","no")),"")</f>
        <v/>
      </c>
      <c r="F19" s="64" t="str">
        <f t="shared" si="8"/>
        <v/>
      </c>
      <c r="G19" s="65" t="str">
        <f>IF(AND(C19&lt;D$16,C19&lt;90,E19="yes"),"Weakness","")</f>
        <v/>
      </c>
      <c r="H19" s="74" t="str">
        <f t="shared" si="9"/>
        <v/>
      </c>
      <c r="I19" s="64" t="str">
        <f t="shared" si="10"/>
        <v/>
      </c>
      <c r="J19" s="65" t="str">
        <f t="shared" ref="J19" si="12">IF(AND(C19&lt;D$16,C19&lt;90,H19="yes"),"Weakness","")</f>
        <v/>
      </c>
      <c r="K19" s="54"/>
      <c r="L19" s="54"/>
      <c r="M19" s="54"/>
      <c r="N19" s="54"/>
      <c r="O19" s="37" t="s">
        <v>8</v>
      </c>
      <c r="P19" s="18">
        <v>11.3</v>
      </c>
      <c r="Q19" s="39">
        <v>10.1</v>
      </c>
      <c r="R19" s="54"/>
      <c r="S19" s="54"/>
      <c r="T19" s="54"/>
      <c r="U19" s="54"/>
    </row>
    <row r="20" spans="1:21" ht="15" thickBot="1" x14ac:dyDescent="0.4">
      <c r="A20" s="123"/>
      <c r="B20" s="66" t="s">
        <v>9</v>
      </c>
      <c r="C20" s="67"/>
      <c r="D20" s="82" t="str">
        <f>IF(C20&gt;0,(C20-D$16),"")</f>
        <v/>
      </c>
      <c r="E20" s="75" t="str">
        <f>IFERROR((IF((D20^2^0.5)&gt;P20,"yes","no")),"")</f>
        <v/>
      </c>
      <c r="F20" s="68" t="str">
        <f>IF(AND(C20&gt;109,E20="yes"),"Strength","")</f>
        <v/>
      </c>
      <c r="G20" s="76" t="str">
        <f>IF(AND(C20&lt;D$16,C20&lt;90,E20="yes"),"Weakness","")</f>
        <v/>
      </c>
      <c r="H20" s="75" t="str">
        <f>IFERROR((IF((D20^2^0.5)&gt;N20,"yes","no")),"")</f>
        <v/>
      </c>
      <c r="I20" s="68" t="str">
        <f>IF(AND(C20&gt;109,H20="yes"),"Strength","")</f>
        <v/>
      </c>
      <c r="J20" s="76" t="str">
        <f>IF(AND(C20&lt;D$16,C20&lt;90,H20="yes"),"Weakness","")</f>
        <v/>
      </c>
      <c r="K20" s="54"/>
      <c r="L20" s="54"/>
      <c r="M20" s="54"/>
      <c r="N20" s="54"/>
      <c r="O20" s="40" t="s">
        <v>9</v>
      </c>
      <c r="P20" s="41">
        <v>11.8</v>
      </c>
      <c r="Q20" s="42">
        <v>10.6</v>
      </c>
      <c r="R20" s="54"/>
      <c r="S20" s="54"/>
      <c r="T20" s="54"/>
      <c r="U20" s="54"/>
    </row>
    <row r="21" spans="1:21" ht="23.5" customHeight="1" x14ac:dyDescent="0.35">
      <c r="B21" s="112" t="s">
        <v>23</v>
      </c>
      <c r="C21" s="112"/>
      <c r="D21" s="112"/>
      <c r="E21" s="112"/>
      <c r="F21" s="112"/>
      <c r="G21" s="112"/>
      <c r="H21" s="54"/>
      <c r="I21" s="54"/>
      <c r="J21" s="54"/>
      <c r="K21" s="54"/>
      <c r="L21" s="54"/>
      <c r="M21" s="54"/>
      <c r="N21" s="54"/>
      <c r="O21" s="16"/>
      <c r="P21" s="16"/>
      <c r="Q21" s="16"/>
      <c r="R21" s="54"/>
      <c r="S21" s="54"/>
      <c r="T21" s="54"/>
      <c r="U21" s="54"/>
    </row>
    <row r="22" spans="1:21" s="54" customFormat="1" ht="31.75" customHeight="1" x14ac:dyDescent="0.35">
      <c r="B22" s="112" t="s">
        <v>26</v>
      </c>
      <c r="C22" s="112"/>
      <c r="D22" s="112"/>
      <c r="E22" s="112"/>
      <c r="F22" s="112"/>
      <c r="G22" s="112"/>
      <c r="H22" s="112"/>
      <c r="I22" s="112"/>
      <c r="J22" s="112"/>
      <c r="O22" s="16"/>
      <c r="P22" s="16"/>
      <c r="Q22" s="16"/>
    </row>
    <row r="23" spans="1:21" s="54" customFormat="1" ht="34.15" customHeight="1" x14ac:dyDescent="0.35">
      <c r="B23" s="112" t="s">
        <v>27</v>
      </c>
      <c r="C23" s="112"/>
      <c r="D23" s="112"/>
      <c r="E23" s="112"/>
      <c r="F23" s="112"/>
      <c r="G23" s="112"/>
      <c r="H23" s="112"/>
      <c r="I23" s="112"/>
      <c r="J23" s="112"/>
      <c r="O23" s="16"/>
      <c r="P23" s="16"/>
      <c r="Q23" s="16"/>
    </row>
    <row r="24" spans="1:21" s="54" customFormat="1" ht="14.5" customHeight="1" x14ac:dyDescent="0.35">
      <c r="B24" s="112" t="s">
        <v>24</v>
      </c>
      <c r="C24" s="112"/>
      <c r="D24" s="112"/>
      <c r="E24" s="112"/>
      <c r="F24" s="112"/>
      <c r="G24" s="112"/>
      <c r="H24" s="112"/>
      <c r="I24" s="112"/>
      <c r="J24" s="112"/>
      <c r="O24" s="16"/>
      <c r="P24" s="16"/>
      <c r="Q24" s="16"/>
    </row>
    <row r="25" spans="1:21" s="54" customFormat="1" x14ac:dyDescent="0.35">
      <c r="O25" s="16"/>
      <c r="P25" s="16"/>
      <c r="Q25" s="16"/>
    </row>
    <row r="26" spans="1:21" s="54" customFormat="1" x14ac:dyDescent="0.35">
      <c r="B26" s="69"/>
      <c r="C26" s="69"/>
      <c r="D26" s="69"/>
      <c r="E26" s="69"/>
      <c r="F26" s="69"/>
      <c r="G26" s="69"/>
      <c r="O26" s="16"/>
      <c r="P26" s="16"/>
      <c r="Q26" s="16"/>
    </row>
    <row r="27" spans="1:21" s="54" customFormat="1" x14ac:dyDescent="0.35">
      <c r="B27" s="69"/>
      <c r="C27" s="69"/>
      <c r="D27" s="69"/>
      <c r="E27" s="69"/>
      <c r="F27" s="69"/>
      <c r="G27" s="69"/>
      <c r="K27" s="69"/>
      <c r="L27" s="69"/>
      <c r="O27" s="16"/>
      <c r="P27" s="16"/>
      <c r="Q27" s="16"/>
    </row>
    <row r="28" spans="1:21" s="54" customFormat="1" x14ac:dyDescent="0.35">
      <c r="O28" s="16"/>
      <c r="P28" s="16"/>
      <c r="Q28" s="16"/>
    </row>
    <row r="29" spans="1:21" s="54" customFormat="1" x14ac:dyDescent="0.35">
      <c r="O29" s="16"/>
      <c r="P29" s="16"/>
      <c r="Q29" s="16"/>
    </row>
    <row r="30" spans="1:21" s="54" customFormat="1" x14ac:dyDescent="0.35">
      <c r="O30" s="16"/>
      <c r="P30" s="16"/>
      <c r="Q30" s="16"/>
    </row>
    <row r="31" spans="1:21" s="54" customFormat="1" x14ac:dyDescent="0.35">
      <c r="O31" s="16"/>
      <c r="P31" s="16"/>
      <c r="Q31" s="16"/>
    </row>
    <row r="32" spans="1:21" s="54" customFormat="1" x14ac:dyDescent="0.35">
      <c r="O32" s="16"/>
      <c r="P32" s="16"/>
      <c r="Q32" s="16"/>
    </row>
    <row r="33" spans="1:17" s="70" customFormat="1" x14ac:dyDescent="0.35">
      <c r="A33" s="54"/>
      <c r="H33" s="54"/>
      <c r="I33" s="54"/>
      <c r="J33" s="54"/>
      <c r="O33" s="19"/>
      <c r="P33" s="19"/>
      <c r="Q33" s="19"/>
    </row>
    <row r="34" spans="1:17" s="70" customFormat="1" x14ac:dyDescent="0.35">
      <c r="A34" s="54"/>
      <c r="H34" s="54"/>
      <c r="I34" s="54"/>
      <c r="J34" s="54"/>
      <c r="O34" s="19"/>
      <c r="P34" s="19"/>
      <c r="Q34" s="19"/>
    </row>
    <row r="35" spans="1:17" x14ac:dyDescent="0.35">
      <c r="H35" s="54"/>
      <c r="I35" s="54"/>
      <c r="J35" s="54"/>
    </row>
    <row r="36" spans="1:17" x14ac:dyDescent="0.35">
      <c r="H36" s="54"/>
      <c r="I36" s="54"/>
      <c r="J36" s="54"/>
    </row>
    <row r="37" spans="1:17" x14ac:dyDescent="0.35">
      <c r="H37" s="54"/>
      <c r="I37" s="54"/>
      <c r="J37" s="54"/>
    </row>
    <row r="38" spans="1:17" x14ac:dyDescent="0.35">
      <c r="H38" s="54"/>
      <c r="I38" s="54"/>
      <c r="J38" s="54"/>
    </row>
    <row r="39" spans="1:17" x14ac:dyDescent="0.35">
      <c r="H39" s="54"/>
      <c r="I39" s="54"/>
      <c r="J39" s="54"/>
    </row>
    <row r="40" spans="1:17" x14ac:dyDescent="0.35">
      <c r="H40" s="54"/>
      <c r="I40" s="54"/>
      <c r="J40" s="54"/>
    </row>
    <row r="41" spans="1:17" x14ac:dyDescent="0.35">
      <c r="H41" s="54"/>
      <c r="I41" s="54"/>
      <c r="J41" s="54"/>
    </row>
  </sheetData>
  <sheetProtection algorithmName="SHA-512" hashValue="dZdrv7Cj5Oi4cSo3A6APE32p/Y8U0nDGi1fMX2l4KU9CTXGiJXp4FNFE9+O11jVeiMGmFRDRcu+KS+N52Anquw==" saltValue="x6kYyJaH8Jy/DntGQXIWjw==" spinCount="100000" sheet="1" objects="1" scenarios="1" selectLockedCells="1"/>
  <mergeCells count="23">
    <mergeCell ref="A4:A8"/>
    <mergeCell ref="A16:A20"/>
    <mergeCell ref="B21:G21"/>
    <mergeCell ref="B15:C15"/>
    <mergeCell ref="E15:E16"/>
    <mergeCell ref="F15:F16"/>
    <mergeCell ref="G15:G16"/>
    <mergeCell ref="B9:J9"/>
    <mergeCell ref="B13:J14"/>
    <mergeCell ref="B2:J2"/>
    <mergeCell ref="B22:J22"/>
    <mergeCell ref="B23:J23"/>
    <mergeCell ref="B24:J24"/>
    <mergeCell ref="B3:C3"/>
    <mergeCell ref="E3:E4"/>
    <mergeCell ref="F3:F4"/>
    <mergeCell ref="G3:G4"/>
    <mergeCell ref="H3:H4"/>
    <mergeCell ref="I3:I4"/>
    <mergeCell ref="J3:J4"/>
    <mergeCell ref="H15:H16"/>
    <mergeCell ref="I15:I16"/>
    <mergeCell ref="J15:J16"/>
  </mergeCells>
  <conditionalFormatting sqref="F5:F8">
    <cfRule type="containsText" dxfId="11" priority="13" operator="containsText" text="Strength">
      <formula>NOT(ISERROR(SEARCH("Strength",F5)))</formula>
    </cfRule>
    <cfRule type="containsText" dxfId="10" priority="14" operator="containsText" text="Weakness">
      <formula>NOT(ISERROR(SEARCH("Weakness",F5)))</formula>
    </cfRule>
  </conditionalFormatting>
  <conditionalFormatting sqref="F17:F20">
    <cfRule type="containsText" dxfId="9" priority="11" operator="containsText" text="Strength">
      <formula>NOT(ISERROR(SEARCH("Strength",F17)))</formula>
    </cfRule>
    <cfRule type="containsText" dxfId="8" priority="12" operator="containsText" text="Weakness">
      <formula>NOT(ISERROR(SEARCH("Weakness",F17)))</formula>
    </cfRule>
  </conditionalFormatting>
  <conditionalFormatting sqref="G17:G20">
    <cfRule type="containsText" dxfId="7" priority="9" operator="containsText" text="Strength">
      <formula>NOT(ISERROR(SEARCH("Strength",G17)))</formula>
    </cfRule>
    <cfRule type="containsText" dxfId="6" priority="10" operator="containsText" text="Weakness">
      <formula>NOT(ISERROR(SEARCH("Weakness",G17)))</formula>
    </cfRule>
  </conditionalFormatting>
  <conditionalFormatting sqref="G5:G8">
    <cfRule type="containsText" dxfId="5" priority="7" operator="containsText" text="Strength">
      <formula>NOT(ISERROR(SEARCH("Strength",G5)))</formula>
    </cfRule>
    <cfRule type="containsText" dxfId="4" priority="8" operator="containsText" text="Weakness">
      <formula>NOT(ISERROR(SEARCH("Weakness",G5)))</formula>
    </cfRule>
  </conditionalFormatting>
  <conditionalFormatting sqref="I17:J20">
    <cfRule type="containsText" dxfId="3" priority="1" operator="containsText" text="Strength">
      <formula>NOT(ISERROR(SEARCH("Strength",I17)))</formula>
    </cfRule>
    <cfRule type="containsText" dxfId="2" priority="2" operator="containsText" text="Weakness">
      <formula>NOT(ISERROR(SEARCH("Weakness",I17)))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Strength" id="{D180F828-F4FC-4947-B348-20933BAF2DC8}">
            <xm:f>NOT(ISERROR(SEARCH("Strength",'CAS2 8-subtest Core'!I5)))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6" operator="containsText" text="Weakness" id="{033D672A-3428-4799-A7B9-7FD18D509FDA}">
            <xm:f>NOT(ISERROR(SEARCH("Weakness",'CAS2 8-subtest Core'!I5)))</xm:f>
            <x14:dxf>
              <fill>
                <patternFill>
                  <bgColor theme="5" tint="0.39994506668294322"/>
                </patternFill>
              </fill>
            </x14:dxf>
          </x14:cfRule>
          <xm:sqref>I5:J8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CAS2 - 12 subtest Extended</vt:lpstr>
      <vt:lpstr>CAS2 8-subtest Core</vt:lpstr>
      <vt:lpstr>CAS2 Brief</vt:lpstr>
      <vt:lpstr>CAS2 Rating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A Naglieri</dc:creator>
  <cp:lastModifiedBy>Jack Naglieri</cp:lastModifiedBy>
  <dcterms:created xsi:type="dcterms:W3CDTF">2017-07-31T13:22:03Z</dcterms:created>
  <dcterms:modified xsi:type="dcterms:W3CDTF">2019-06-17T16:14:08Z</dcterms:modified>
</cp:coreProperties>
</file>