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workbookProtection workbookAlgorithmName="SHA-512" workbookHashValue="jST8pl/UJs2xLbITpv75RgoWDpixJMT4aysEHOwr/YB8cIBRV6pPtkhG6E09SQRUhH2ANsevOKnhiWYw8V08uA==" workbookSaltValue="7TIiJwf5DQP5vNjdysAUFw==" workbookSpinCount="100000" lockStructure="1"/>
  <bookViews>
    <workbookView xWindow="0" yWindow="168" windowWidth="0" windowHeight="4536" activeTab="2"/>
  </bookViews>
  <sheets>
    <sheet name="Monthly_Budget_Kids" sheetId="10" r:id="rId1"/>
    <sheet name="Monthly_Budget" sheetId="13" r:id="rId2"/>
    <sheet name="Current_Income" sheetId="11" r:id="rId3"/>
  </sheets>
  <calcPr calcId="162913"/>
  <extLst>
    <ext uri="GoogleSheetsCustomDataVersion2">
      <go:sheetsCustomData xmlns:go="http://customooxmlschemas.google.com/" r:id="rId13" roundtripDataChecksum="Oa4yOLJO2/JrJiEAb+ZQ/nrR/vpQWgMi1YH3+6Bbvrk="/>
    </ext>
  </extLst>
</workbook>
</file>

<file path=xl/calcChain.xml><?xml version="1.0" encoding="utf-8"?>
<calcChain xmlns="http://schemas.openxmlformats.org/spreadsheetml/2006/main">
  <c r="I25" i="10" l="1"/>
  <c r="C7" i="11" l="1"/>
  <c r="E12" i="13"/>
  <c r="D13" i="13"/>
  <c r="C11" i="13"/>
  <c r="E11" i="13"/>
  <c r="D11" i="13"/>
  <c r="B11" i="13"/>
  <c r="E10" i="13"/>
  <c r="D10" i="13"/>
  <c r="C10" i="13"/>
  <c r="B10" i="13"/>
  <c r="B15" i="13"/>
  <c r="C15" i="13"/>
  <c r="C14" i="13"/>
  <c r="B14" i="13"/>
  <c r="D15" i="13"/>
  <c r="B12" i="13"/>
  <c r="D15" i="10"/>
  <c r="B14" i="10"/>
  <c r="E12" i="10"/>
  <c r="C11" i="10"/>
  <c r="B12" i="10"/>
  <c r="C12" i="10"/>
  <c r="E15" i="10"/>
  <c r="E14" i="10"/>
  <c r="E13" i="10"/>
  <c r="C15" i="10"/>
  <c r="C14" i="10"/>
  <c r="B15" i="10"/>
  <c r="B13" i="10"/>
  <c r="E10" i="10"/>
  <c r="D10" i="10"/>
  <c r="C10" i="10"/>
  <c r="B10" i="10"/>
  <c r="E6" i="10"/>
  <c r="D6" i="10"/>
  <c r="C6" i="10"/>
  <c r="B6" i="10"/>
  <c r="C9" i="13"/>
  <c r="B9" i="13"/>
  <c r="E9" i="13"/>
  <c r="E8" i="13"/>
  <c r="E7" i="13"/>
  <c r="E6" i="13"/>
  <c r="D9" i="13"/>
  <c r="D8" i="13"/>
  <c r="D7" i="13"/>
  <c r="D6" i="13"/>
  <c r="C8" i="13"/>
  <c r="B8" i="13"/>
  <c r="C7" i="13"/>
  <c r="C6" i="13"/>
  <c r="B7" i="13"/>
  <c r="B6" i="13"/>
  <c r="I30" i="13"/>
  <c r="D24" i="13"/>
  <c r="C24" i="13"/>
  <c r="D23" i="13"/>
  <c r="C23" i="13"/>
  <c r="D22" i="13"/>
  <c r="C22" i="13"/>
  <c r="I25" i="13"/>
  <c r="E15" i="13"/>
  <c r="E14" i="13"/>
  <c r="E13" i="13"/>
  <c r="C12" i="13"/>
  <c r="E3" i="13"/>
  <c r="C3" i="13"/>
  <c r="D25" i="10"/>
  <c r="C25" i="10"/>
  <c r="E9" i="10"/>
  <c r="E8" i="10"/>
  <c r="E7" i="10"/>
  <c r="D24" i="10" s="1"/>
  <c r="C13" i="10"/>
  <c r="D23" i="10"/>
  <c r="D22" i="10"/>
  <c r="C22" i="10"/>
  <c r="E11" i="10"/>
  <c r="I30" i="10"/>
  <c r="C23" i="10"/>
  <c r="E19" i="11"/>
  <c r="E20" i="11"/>
  <c r="E18" i="11"/>
  <c r="E17" i="11"/>
  <c r="E16" i="11"/>
  <c r="E15" i="11"/>
  <c r="J6" i="11"/>
  <c r="J7" i="11"/>
  <c r="J8" i="11"/>
  <c r="J9" i="11"/>
  <c r="J10" i="11"/>
  <c r="J11" i="11"/>
  <c r="J12" i="11"/>
  <c r="J13" i="11"/>
  <c r="J5" i="11"/>
  <c r="J3" i="11"/>
  <c r="I12" i="11"/>
  <c r="I11" i="11"/>
  <c r="I10" i="11"/>
  <c r="I9" i="11"/>
  <c r="I8" i="11"/>
  <c r="I7" i="11"/>
  <c r="I6" i="11"/>
  <c r="I5" i="11"/>
  <c r="I2" i="11"/>
  <c r="H2" i="11"/>
  <c r="G12" i="11"/>
  <c r="G11" i="11"/>
  <c r="G10" i="11"/>
  <c r="G9" i="11"/>
  <c r="G8" i="11"/>
  <c r="G7" i="11"/>
  <c r="G6" i="11"/>
  <c r="G5" i="11"/>
  <c r="G2" i="11"/>
  <c r="F2" i="11"/>
  <c r="E12" i="11"/>
  <c r="E11" i="11"/>
  <c r="E10" i="11"/>
  <c r="E9" i="11"/>
  <c r="E8" i="11"/>
  <c r="E7" i="11"/>
  <c r="E6" i="11"/>
  <c r="E5" i="11"/>
  <c r="E2" i="11"/>
  <c r="D2" i="11"/>
  <c r="C12" i="11"/>
  <c r="C11" i="11"/>
  <c r="C10" i="11"/>
  <c r="C9" i="11"/>
  <c r="C8" i="11"/>
  <c r="C6" i="11"/>
  <c r="C5" i="11"/>
  <c r="B2" i="11"/>
  <c r="E23" i="13" l="1"/>
  <c r="E22" i="13"/>
  <c r="E24" i="13"/>
  <c r="D25" i="13"/>
  <c r="D26" i="13" s="1"/>
  <c r="C19" i="13"/>
  <c r="E19" i="13" s="1"/>
  <c r="C25" i="13"/>
  <c r="I31" i="13"/>
  <c r="C3" i="10"/>
  <c r="L8" i="10"/>
  <c r="C9" i="10" s="1"/>
  <c r="L6" i="10"/>
  <c r="C8" i="10" s="1"/>
  <c r="L4" i="10"/>
  <c r="C7" i="10" s="1"/>
  <c r="I26" i="10" l="1"/>
  <c r="I31" i="10" s="1"/>
  <c r="C26" i="13"/>
  <c r="E25" i="13"/>
  <c r="E26" i="13" s="1"/>
  <c r="I33" i="13"/>
  <c r="I32" i="13"/>
  <c r="E25" i="10"/>
  <c r="E23" i="10"/>
  <c r="E22" i="10"/>
  <c r="D26" i="10"/>
  <c r="D27" i="10" s="1"/>
  <c r="C19" i="10" l="1"/>
  <c r="C24" i="10"/>
  <c r="I33" i="10"/>
  <c r="I32" i="10"/>
  <c r="E24" i="10" l="1"/>
  <c r="C26" i="10"/>
  <c r="E26" i="10" s="1"/>
  <c r="E27" i="10" s="1"/>
  <c r="C2" i="11"/>
  <c r="E3" i="10" l="1"/>
  <c r="J2" i="11"/>
  <c r="E19" i="10"/>
  <c r="C27" i="10"/>
  <c r="E21" i="11"/>
</calcChain>
</file>

<file path=xl/sharedStrings.xml><?xml version="1.0" encoding="utf-8"?>
<sst xmlns="http://schemas.openxmlformats.org/spreadsheetml/2006/main" count="155" uniqueCount="82">
  <si>
    <t>1st</t>
  </si>
  <si>
    <t>15th</t>
  </si>
  <si>
    <t>Total</t>
  </si>
  <si>
    <t>TOTAL</t>
  </si>
  <si>
    <t>Vacation</t>
  </si>
  <si>
    <t>Monthly Bills</t>
  </si>
  <si>
    <t>Internet</t>
  </si>
  <si>
    <t>Cell phone</t>
  </si>
  <si>
    <t>Services</t>
  </si>
  <si>
    <t>Daycare</t>
  </si>
  <si>
    <t>Car Insurance</t>
  </si>
  <si>
    <t>Pet Food</t>
  </si>
  <si>
    <t>Kids' Savings</t>
  </si>
  <si>
    <t>Car Savings</t>
  </si>
  <si>
    <t>Car gas</t>
  </si>
  <si>
    <t>Roth IRA</t>
  </si>
  <si>
    <t>Remain</t>
  </si>
  <si>
    <t>Kids Savings</t>
  </si>
  <si>
    <t>Gross Income</t>
  </si>
  <si>
    <t>Savings</t>
  </si>
  <si>
    <t>1 month</t>
  </si>
  <si>
    <t>Savings %</t>
  </si>
  <si>
    <t>3 months</t>
  </si>
  <si>
    <t>12 months</t>
  </si>
  <si>
    <t>Monthly</t>
  </si>
  <si>
    <t>taxes, fica</t>
  </si>
  <si>
    <t>Gross</t>
  </si>
  <si>
    <t>Net</t>
  </si>
  <si>
    <t>Net Pay</t>
  </si>
  <si>
    <t>Gross Pay</t>
  </si>
  <si>
    <t>Percentage</t>
  </si>
  <si>
    <t>FSA-HC/DC</t>
  </si>
  <si>
    <t>Medicare</t>
  </si>
  <si>
    <t>OASDI/FICA</t>
  </si>
  <si>
    <t>Federal Tax</t>
  </si>
  <si>
    <t>Deductions</t>
  </si>
  <si>
    <t>Kids 529</t>
  </si>
  <si>
    <t>Income 1</t>
  </si>
  <si>
    <t>Income 2</t>
  </si>
  <si>
    <t>Income 3</t>
  </si>
  <si>
    <t>Income 4</t>
  </si>
  <si>
    <t>401k/TSP</t>
  </si>
  <si>
    <t>Allotment</t>
  </si>
  <si>
    <t>Pension</t>
  </si>
  <si>
    <t>Parent's account</t>
  </si>
  <si>
    <t>Kid 1 529</t>
  </si>
  <si>
    <t>Kid 1's age</t>
  </si>
  <si>
    <t>Kid 2's age</t>
  </si>
  <si>
    <t>Kid 3's age</t>
  </si>
  <si>
    <t>Kid 2 529</t>
  </si>
  <si>
    <t>Kid 3 529</t>
  </si>
  <si>
    <t>Kid 1 Savings</t>
  </si>
  <si>
    <t>Kids' Allowance</t>
  </si>
  <si>
    <t>Grocery</t>
  </si>
  <si>
    <t>Streaming service</t>
  </si>
  <si>
    <t>Subscription</t>
  </si>
  <si>
    <t>Pet Insurance</t>
  </si>
  <si>
    <t>Utility 1</t>
  </si>
  <si>
    <t>Utility 2</t>
  </si>
  <si>
    <t>Blank</t>
  </si>
  <si>
    <t>Dollar</t>
  </si>
  <si>
    <t>Payday 1</t>
  </si>
  <si>
    <t>Payday 2</t>
  </si>
  <si>
    <t>401K/TSP</t>
  </si>
  <si>
    <t>Food&amp;Gas</t>
  </si>
  <si>
    <t>Rent/Mortgage</t>
  </si>
  <si>
    <t>Adult 1</t>
  </si>
  <si>
    <t>Adult 2</t>
  </si>
  <si>
    <t>Kid 2 Savings</t>
  </si>
  <si>
    <t>Kid 3 Savings</t>
  </si>
  <si>
    <t>Brokerage</t>
  </si>
  <si>
    <t>Car Note</t>
  </si>
  <si>
    <t>Adults</t>
  </si>
  <si>
    <t>Blank 1</t>
  </si>
  <si>
    <t>Blank 2</t>
  </si>
  <si>
    <t>Blank 3</t>
  </si>
  <si>
    <t>Blank 4</t>
  </si>
  <si>
    <t>Blank 5</t>
  </si>
  <si>
    <t>Blank 6</t>
  </si>
  <si>
    <t>Blank 7</t>
  </si>
  <si>
    <t>Emergency Savings</t>
  </si>
  <si>
    <t>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</si>
</sst>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[$-409]d/mmm/yy;@"/>
  </numFmts>
  <fonts count="22" x14ac:knownFonts="1">
    <font>
      <sz val="10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202124"/>
      <name val="Calibri"/>
      <family val="2"/>
    </font>
    <font>
      <sz val="11"/>
      <color rgb="FF00B0F0"/>
      <name val="Calibri"/>
      <family val="2"/>
    </font>
    <font>
      <b/>
      <u/>
      <sz val="11"/>
      <color rgb="FFBF9000"/>
      <name val="Calibri"/>
      <family val="2"/>
    </font>
    <font>
      <b/>
      <u/>
      <sz val="11"/>
      <color rgb="FFBF9000"/>
      <name val="Calibri"/>
      <family val="2"/>
    </font>
    <font>
      <b/>
      <sz val="11"/>
      <color rgb="FFBF9000"/>
      <name val="Calibri"/>
      <family val="2"/>
    </font>
    <font>
      <b/>
      <sz val="11"/>
      <color rgb="FF7030A0"/>
      <name val="Calibri"/>
      <family val="2"/>
    </font>
    <font>
      <sz val="10"/>
      <color theme="1"/>
      <name val="Calibri"/>
      <family val="2"/>
    </font>
    <font>
      <b/>
      <sz val="11"/>
      <color rgb="FF2E75B5"/>
      <name val="Calibri"/>
      <family val="2"/>
    </font>
    <font>
      <sz val="1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7030A0"/>
      <name val="Calibri"/>
      <family val="2"/>
    </font>
    <font>
      <b/>
      <sz val="11"/>
      <color rgb="FFBF9000"/>
      <name val="Calibri"/>
      <family val="2"/>
    </font>
    <font>
      <sz val="11"/>
      <color rgb="FF000000"/>
      <name val="Calibri"/>
      <family val="2"/>
    </font>
    <font>
      <b/>
      <sz val="11"/>
      <color theme="4" tint="-0.499984740745262"/>
      <name val="Calibri"/>
      <family val="2"/>
    </font>
    <font>
      <sz val="10"/>
      <color theme="1"/>
      <name val="Calibri"/>
      <family val="2"/>
    </font>
    <font>
      <b/>
      <u/>
      <sz val="11"/>
      <color rgb="FFBF9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theme="9" tint="0.79998168889431442"/>
        <bgColor rgb="FFC9DAF8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2" xfId="0" applyFont="1" applyBorder="1"/>
    <xf numFmtId="0" fontId="10" fillId="0" borderId="0" xfId="0" applyFont="1"/>
    <xf numFmtId="0" fontId="2" fillId="0" borderId="17" xfId="0" applyFont="1" applyBorder="1"/>
    <xf numFmtId="0" fontId="13" fillId="0" borderId="0" xfId="0" applyFont="1"/>
    <xf numFmtId="0" fontId="9" fillId="0" borderId="2" xfId="0" applyFont="1" applyBorder="1"/>
    <xf numFmtId="0" fontId="9" fillId="0" borderId="3" xfId="0" applyFont="1" applyBorder="1"/>
    <xf numFmtId="164" fontId="14" fillId="3" borderId="28" xfId="0" applyNumberFormat="1" applyFont="1" applyFill="1" applyBorder="1"/>
    <xf numFmtId="164" fontId="14" fillId="3" borderId="29" xfId="0" applyNumberFormat="1" applyFont="1" applyFill="1" applyBorder="1"/>
    <xf numFmtId="10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0" fontId="14" fillId="0" borderId="0" xfId="0" applyFont="1" applyAlignment="1">
      <alignment horizontal="center"/>
    </xf>
    <xf numFmtId="0" fontId="16" fillId="0" borderId="12" xfId="0" applyFont="1" applyBorder="1"/>
    <xf numFmtId="3" fontId="19" fillId="0" borderId="41" xfId="0" applyNumberFormat="1" applyFont="1" applyBorder="1" applyAlignment="1">
      <alignment horizontal="center"/>
    </xf>
    <xf numFmtId="0" fontId="16" fillId="0" borderId="42" xfId="0" applyFont="1" applyBorder="1"/>
    <xf numFmtId="1" fontId="8" fillId="0" borderId="43" xfId="0" applyNumberFormat="1" applyFont="1" applyBorder="1" applyAlignment="1">
      <alignment horizontal="center"/>
    </xf>
    <xf numFmtId="164" fontId="9" fillId="4" borderId="28" xfId="0" applyNumberFormat="1" applyFont="1" applyFill="1" applyBorder="1"/>
    <xf numFmtId="165" fontId="9" fillId="5" borderId="23" xfId="0" applyNumberFormat="1" applyFont="1" applyFill="1" applyBorder="1"/>
    <xf numFmtId="165" fontId="9" fillId="5" borderId="9" xfId="0" applyNumberFormat="1" applyFont="1" applyFill="1" applyBorder="1"/>
    <xf numFmtId="3" fontId="5" fillId="5" borderId="39" xfId="0" applyNumberFormat="1" applyFont="1" applyFill="1" applyBorder="1" applyAlignment="1">
      <alignment horizontal="center"/>
    </xf>
    <xf numFmtId="3" fontId="6" fillId="5" borderId="41" xfId="0" applyNumberFormat="1" applyFont="1" applyFill="1" applyBorder="1" applyAlignment="1">
      <alignment horizontal="center"/>
    </xf>
    <xf numFmtId="3" fontId="7" fillId="5" borderId="41" xfId="0" applyNumberFormat="1" applyFont="1" applyFill="1" applyBorder="1" applyAlignment="1">
      <alignment horizontal="center"/>
    </xf>
    <xf numFmtId="3" fontId="19" fillId="5" borderId="41" xfId="0" applyNumberFormat="1" applyFont="1" applyFill="1" applyBorder="1" applyAlignment="1">
      <alignment horizontal="center"/>
    </xf>
    <xf numFmtId="0" fontId="19" fillId="5" borderId="41" xfId="0" applyFont="1" applyFill="1" applyBorder="1" applyAlignment="1">
      <alignment horizontal="center"/>
    </xf>
    <xf numFmtId="1" fontId="19" fillId="5" borderId="12" xfId="0" applyNumberFormat="1" applyFont="1" applyFill="1" applyBorder="1"/>
    <xf numFmtId="1" fontId="19" fillId="5" borderId="13" xfId="0" applyNumberFormat="1" applyFont="1" applyFill="1" applyBorder="1"/>
    <xf numFmtId="0" fontId="21" fillId="5" borderId="38" xfId="0" applyFont="1" applyFill="1" applyBorder="1"/>
    <xf numFmtId="0" fontId="17" fillId="5" borderId="40" xfId="0" applyFont="1" applyFill="1" applyBorder="1"/>
    <xf numFmtId="0" fontId="7" fillId="5" borderId="40" xfId="0" applyFont="1" applyFill="1" applyBorder="1"/>
    <xf numFmtId="0" fontId="19" fillId="5" borderId="40" xfId="0" applyFont="1" applyFill="1" applyBorder="1"/>
    <xf numFmtId="1" fontId="8" fillId="5" borderId="12" xfId="0" applyNumberFormat="1" applyFont="1" applyFill="1" applyBorder="1"/>
    <xf numFmtId="1" fontId="8" fillId="5" borderId="13" xfId="0" applyNumberFormat="1" applyFont="1" applyFill="1" applyBorder="1"/>
    <xf numFmtId="167" fontId="1" fillId="5" borderId="3" xfId="0" applyNumberFormat="1" applyFont="1" applyFill="1" applyBorder="1"/>
    <xf numFmtId="164" fontId="0" fillId="0" borderId="0" xfId="0" applyNumberFormat="1"/>
    <xf numFmtId="1" fontId="0" fillId="0" borderId="0" xfId="0" applyNumberFormat="1"/>
    <xf numFmtId="0" fontId="19" fillId="0" borderId="11" xfId="0" applyFont="1" applyBorder="1"/>
    <xf numFmtId="0" fontId="7" fillId="0" borderId="11" xfId="0" applyFont="1" applyBorder="1"/>
    <xf numFmtId="0" fontId="17" fillId="0" borderId="11" xfId="0" applyFont="1" applyBorder="1"/>
    <xf numFmtId="0" fontId="8" fillId="0" borderId="11" xfId="0" applyFont="1" applyBorder="1"/>
    <xf numFmtId="1" fontId="19" fillId="0" borderId="12" xfId="0" applyNumberFormat="1" applyFont="1" applyBorder="1"/>
    <xf numFmtId="1" fontId="7" fillId="0" borderId="12" xfId="0" applyNumberFormat="1" applyFont="1" applyBorder="1"/>
    <xf numFmtId="0" fontId="19" fillId="0" borderId="12" xfId="0" applyFont="1" applyBorder="1"/>
    <xf numFmtId="0" fontId="7" fillId="0" borderId="12" xfId="0" applyFont="1" applyBorder="1"/>
    <xf numFmtId="1" fontId="19" fillId="0" borderId="13" xfId="0" applyNumberFormat="1" applyFont="1" applyBorder="1"/>
    <xf numFmtId="1" fontId="7" fillId="0" borderId="13" xfId="0" applyNumberFormat="1" applyFont="1" applyBorder="1"/>
    <xf numFmtId="0" fontId="2" fillId="0" borderId="16" xfId="0" applyFont="1" applyBorder="1"/>
    <xf numFmtId="6" fontId="2" fillId="0" borderId="17" xfId="0" applyNumberFormat="1" applyFont="1" applyBorder="1"/>
    <xf numFmtId="6" fontId="2" fillId="0" borderId="18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5" xfId="0" applyFont="1" applyBorder="1"/>
    <xf numFmtId="6" fontId="2" fillId="0" borderId="6" xfId="0" applyNumberFormat="1" applyFont="1" applyBorder="1"/>
    <xf numFmtId="0" fontId="1" fillId="0" borderId="36" xfId="0" applyFont="1" applyBorder="1"/>
    <xf numFmtId="3" fontId="1" fillId="0" borderId="37" xfId="0" applyNumberFormat="1" applyFont="1" applyBorder="1" applyAlignment="1">
      <alignment horizontal="center"/>
    </xf>
    <xf numFmtId="0" fontId="1" fillId="0" borderId="32" xfId="0" applyFont="1" applyBorder="1"/>
    <xf numFmtId="3" fontId="1" fillId="0" borderId="33" xfId="0" applyNumberFormat="1" applyFont="1" applyBorder="1" applyAlignment="1">
      <alignment horizontal="center"/>
    </xf>
    <xf numFmtId="0" fontId="1" fillId="0" borderId="34" xfId="0" applyFont="1" applyBorder="1"/>
    <xf numFmtId="3" fontId="1" fillId="0" borderId="35" xfId="0" applyNumberFormat="1" applyFont="1" applyBorder="1" applyAlignment="1">
      <alignment horizontal="center"/>
    </xf>
    <xf numFmtId="166" fontId="1" fillId="0" borderId="1" xfId="0" applyNumberFormat="1" applyFont="1" applyBorder="1"/>
    <xf numFmtId="166" fontId="15" fillId="0" borderId="41" xfId="0" applyNumberFormat="1" applyFont="1" applyBorder="1"/>
    <xf numFmtId="166" fontId="12" fillId="0" borderId="1" xfId="0" applyNumberFormat="1" applyFont="1" applyBorder="1"/>
    <xf numFmtId="10" fontId="1" fillId="0" borderId="46" xfId="0" applyNumberFormat="1" applyFont="1" applyBorder="1"/>
    <xf numFmtId="10" fontId="15" fillId="0" borderId="35" xfId="0" applyNumberFormat="1" applyFont="1" applyBorder="1"/>
    <xf numFmtId="0" fontId="1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36" xfId="0" applyFont="1" applyBorder="1"/>
    <xf numFmtId="0" fontId="2" fillId="0" borderId="50" xfId="0" applyFont="1" applyBorder="1"/>
    <xf numFmtId="0" fontId="15" fillId="0" borderId="37" xfId="0" applyFont="1" applyBorder="1"/>
    <xf numFmtId="0" fontId="17" fillId="0" borderId="12" xfId="0" applyFont="1" applyBorder="1"/>
    <xf numFmtId="0" fontId="9" fillId="0" borderId="21" xfId="0" applyFont="1" applyBorder="1"/>
    <xf numFmtId="0" fontId="14" fillId="3" borderId="27" xfId="0" applyFont="1" applyFill="1" applyBorder="1"/>
    <xf numFmtId="0" fontId="9" fillId="0" borderId="22" xfId="0" applyFont="1" applyBorder="1"/>
    <xf numFmtId="0" fontId="9" fillId="0" borderId="27" xfId="0" applyFont="1" applyBorder="1"/>
    <xf numFmtId="0" fontId="20" fillId="0" borderId="22" xfId="0" applyFont="1" applyBorder="1"/>
    <xf numFmtId="0" fontId="9" fillId="0" borderId="25" xfId="0" applyFont="1" applyBorder="1"/>
    <xf numFmtId="0" fontId="9" fillId="0" borderId="24" xfId="0" applyFont="1" applyBorder="1" applyAlignment="1">
      <alignment horizontal="center"/>
    </xf>
    <xf numFmtId="164" fontId="14" fillId="0" borderId="0" xfId="0" applyNumberFormat="1" applyFont="1"/>
    <xf numFmtId="0" fontId="14" fillId="0" borderId="0" xfId="0" applyFont="1"/>
    <xf numFmtId="10" fontId="9" fillId="0" borderId="24" xfId="0" applyNumberFormat="1" applyFont="1" applyBorder="1"/>
    <xf numFmtId="10" fontId="9" fillId="0" borderId="26" xfId="0" applyNumberFormat="1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14" xfId="0" applyFont="1" applyBorder="1"/>
    <xf numFmtId="164" fontId="1" fillId="0" borderId="15" xfId="0" applyNumberFormat="1" applyFont="1" applyBorder="1"/>
    <xf numFmtId="0" fontId="2" fillId="0" borderId="19" xfId="0" applyFont="1" applyBorder="1"/>
    <xf numFmtId="164" fontId="2" fillId="0" borderId="20" xfId="0" applyNumberFormat="1" applyFont="1" applyBorder="1"/>
    <xf numFmtId="0" fontId="2" fillId="0" borderId="4" xfId="0" applyFont="1" applyBorder="1" applyProtection="1"/>
    <xf numFmtId="0" fontId="19" fillId="0" borderId="11" xfId="0" applyFont="1" applyBorder="1" applyProtection="1"/>
    <xf numFmtId="0" fontId="7" fillId="0" borderId="11" xfId="0" applyFont="1" applyBorder="1" applyProtection="1"/>
    <xf numFmtId="0" fontId="17" fillId="0" borderId="11" xfId="0" applyFont="1" applyBorder="1" applyProtection="1"/>
    <xf numFmtId="0" fontId="8" fillId="0" borderId="11" xfId="0" applyFont="1" applyBorder="1" applyProtection="1"/>
    <xf numFmtId="0" fontId="2" fillId="0" borderId="16" xfId="0" applyFont="1" applyBorder="1" applyProtection="1"/>
    <xf numFmtId="1" fontId="19" fillId="0" borderId="12" xfId="0" applyNumberFormat="1" applyFont="1" applyBorder="1" applyProtection="1"/>
    <xf numFmtId="1" fontId="7" fillId="0" borderId="12" xfId="0" applyNumberFormat="1" applyFont="1" applyBorder="1" applyProtection="1"/>
    <xf numFmtId="6" fontId="2" fillId="0" borderId="17" xfId="0" applyNumberFormat="1" applyFont="1" applyBorder="1" applyProtection="1"/>
    <xf numFmtId="0" fontId="2" fillId="0" borderId="5" xfId="0" applyFont="1" applyBorder="1" applyProtection="1"/>
    <xf numFmtId="0" fontId="19" fillId="0" borderId="12" xfId="0" applyFont="1" applyBorder="1" applyProtection="1"/>
    <xf numFmtId="0" fontId="7" fillId="0" borderId="12" xfId="0" applyFont="1" applyBorder="1" applyProtection="1"/>
    <xf numFmtId="0" fontId="17" fillId="0" borderId="12" xfId="0" applyFont="1" applyBorder="1" applyProtection="1"/>
    <xf numFmtId="0" fontId="16" fillId="0" borderId="12" xfId="0" applyFont="1" applyBorder="1" applyProtection="1"/>
    <xf numFmtId="0" fontId="8" fillId="0" borderId="12" xfId="0" applyFont="1" applyBorder="1" applyProtection="1"/>
    <xf numFmtId="0" fontId="2" fillId="0" borderId="17" xfId="0" applyFont="1" applyBorder="1" applyProtection="1"/>
    <xf numFmtId="164" fontId="2" fillId="0" borderId="5" xfId="0" applyNumberFormat="1" applyFont="1" applyBorder="1" applyProtection="1"/>
    <xf numFmtId="6" fontId="2" fillId="0" borderId="6" xfId="0" applyNumberFormat="1" applyFont="1" applyBorder="1" applyProtection="1"/>
    <xf numFmtId="1" fontId="19" fillId="0" borderId="13" xfId="0" applyNumberFormat="1" applyFont="1" applyBorder="1" applyProtection="1"/>
    <xf numFmtId="1" fontId="7" fillId="0" borderId="13" xfId="0" applyNumberFormat="1" applyFont="1" applyBorder="1" applyProtection="1"/>
    <xf numFmtId="6" fontId="2" fillId="0" borderId="18" xfId="0" applyNumberFormat="1" applyFont="1" applyBorder="1" applyProtection="1"/>
    <xf numFmtId="0" fontId="1" fillId="0" borderId="47" xfId="0" applyFont="1" applyBorder="1" applyProtection="1"/>
    <xf numFmtId="0" fontId="2" fillId="0" borderId="36" xfId="0" applyFont="1" applyBorder="1" applyProtection="1"/>
    <xf numFmtId="0" fontId="2" fillId="0" borderId="50" xfId="0" applyFont="1" applyBorder="1" applyProtection="1"/>
    <xf numFmtId="0" fontId="15" fillId="0" borderId="37" xfId="0" applyFont="1" applyBorder="1" applyProtection="1"/>
    <xf numFmtId="0" fontId="2" fillId="0" borderId="48" xfId="0" applyFont="1" applyBorder="1" applyProtection="1"/>
    <xf numFmtId="166" fontId="1" fillId="0" borderId="1" xfId="0" applyNumberFormat="1" applyFont="1" applyBorder="1" applyProtection="1"/>
    <xf numFmtId="166" fontId="15" fillId="0" borderId="41" xfId="0" applyNumberFormat="1" applyFont="1" applyBorder="1" applyProtection="1"/>
    <xf numFmtId="166" fontId="12" fillId="0" borderId="1" xfId="0" applyNumberFormat="1" applyFont="1" applyBorder="1" applyProtection="1"/>
    <xf numFmtId="0" fontId="2" fillId="0" borderId="49" xfId="0" applyFont="1" applyBorder="1" applyProtection="1"/>
    <xf numFmtId="10" fontId="1" fillId="0" borderId="46" xfId="0" applyNumberFormat="1" applyFont="1" applyBorder="1" applyProtection="1"/>
    <xf numFmtId="10" fontId="15" fillId="0" borderId="35" xfId="0" applyNumberFormat="1" applyFont="1" applyBorder="1" applyProtection="1"/>
    <xf numFmtId="0" fontId="3" fillId="2" borderId="10" xfId="0" applyFont="1" applyFill="1" applyBorder="1" applyAlignment="1" applyProtection="1">
      <alignment horizontal="left"/>
    </xf>
    <xf numFmtId="3" fontId="19" fillId="0" borderId="41" xfId="0" applyNumberFormat="1" applyFont="1" applyBorder="1" applyAlignment="1" applyProtection="1">
      <alignment horizontal="center"/>
    </xf>
    <xf numFmtId="0" fontId="1" fillId="0" borderId="36" xfId="0" applyFont="1" applyBorder="1" applyProtection="1"/>
    <xf numFmtId="3" fontId="1" fillId="0" borderId="37" xfId="0" applyNumberFormat="1" applyFont="1" applyBorder="1" applyAlignment="1" applyProtection="1">
      <alignment horizontal="center"/>
    </xf>
    <xf numFmtId="0" fontId="1" fillId="0" borderId="32" xfId="0" applyFont="1" applyBorder="1" applyProtection="1"/>
    <xf numFmtId="3" fontId="1" fillId="0" borderId="33" xfId="0" applyNumberFormat="1" applyFont="1" applyBorder="1" applyAlignment="1" applyProtection="1">
      <alignment horizontal="center"/>
    </xf>
    <xf numFmtId="0" fontId="1" fillId="0" borderId="34" xfId="0" applyFont="1" applyBorder="1" applyProtection="1"/>
    <xf numFmtId="3" fontId="1" fillId="0" borderId="35" xfId="0" applyNumberFormat="1" applyFont="1" applyBorder="1" applyAlignment="1" applyProtection="1">
      <alignment horizontal="center"/>
    </xf>
    <xf numFmtId="6" fontId="18" fillId="0" borderId="30" xfId="0" applyNumberFormat="1" applyFont="1" applyBorder="1" applyAlignment="1" applyProtection="1">
      <alignment horizontal="center" vertical="center"/>
    </xf>
    <xf numFmtId="6" fontId="18" fillId="0" borderId="31" xfId="0" applyNumberFormat="1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/>
    </xf>
    <xf numFmtId="0" fontId="2" fillId="0" borderId="45" xfId="0" applyFont="1" applyBorder="1" applyAlignment="1" applyProtection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1" fillId="0" borderId="20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I25" sqref="I25"/>
    </sheetView>
  </sheetViews>
  <sheetFormatPr defaultColWidth="14.44140625" defaultRowHeight="15" customHeight="1" x14ac:dyDescent="0.3"/>
  <cols>
    <col min="1" max="1" width="4.44140625" customWidth="1"/>
    <col min="2" max="2" width="17.33203125" bestFit="1" customWidth="1"/>
    <col min="3" max="3" width="9" bestFit="1" customWidth="1"/>
    <col min="4" max="4" width="17.44140625" bestFit="1" customWidth="1"/>
    <col min="5" max="5" width="8.88671875" bestFit="1" customWidth="1"/>
    <col min="6" max="6" width="3.5546875" customWidth="1"/>
    <col min="7" max="7" width="3" customWidth="1"/>
    <col min="8" max="8" width="16.33203125" bestFit="1" customWidth="1"/>
    <col min="9" max="9" width="8.44140625" customWidth="1"/>
    <col min="10" max="10" width="4.44140625" customWidth="1"/>
    <col min="11" max="11" width="10.44140625" bestFit="1" customWidth="1"/>
    <col min="12" max="12" width="10.5546875" bestFit="1" customWidth="1"/>
    <col min="13" max="16" width="8.6640625" customWidth="1"/>
  </cols>
  <sheetData>
    <row r="1" spans="1:16" ht="6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6" thickTop="1" thickBot="1" x14ac:dyDescent="0.35">
      <c r="A3" s="2"/>
      <c r="B3" s="95" t="s">
        <v>61</v>
      </c>
      <c r="C3" s="111">
        <f>Current_Income!B2+Current_Income!D2+Current_Income!F2+Current_Income!H2</f>
        <v>3806</v>
      </c>
      <c r="D3" s="104" t="s">
        <v>62</v>
      </c>
      <c r="E3" s="112">
        <f>Current_Income!C2+Current_Income!E2+Current_Income!G2+Current_Income!I2</f>
        <v>3806</v>
      </c>
      <c r="F3" s="1"/>
      <c r="G3" s="1"/>
      <c r="H3" s="137" t="s">
        <v>5</v>
      </c>
      <c r="I3" s="138"/>
      <c r="J3" s="1"/>
      <c r="K3" s="135" t="s">
        <v>46</v>
      </c>
      <c r="L3" s="40">
        <v>41278</v>
      </c>
      <c r="M3" s="1"/>
      <c r="N3" s="1"/>
      <c r="P3" s="1"/>
    </row>
    <row r="4" spans="1:16" ht="14.25" customHeight="1" thickBot="1" x14ac:dyDescent="0.35">
      <c r="A4" s="4"/>
      <c r="B4" s="96" t="s">
        <v>66</v>
      </c>
      <c r="C4" s="32">
        <v>100</v>
      </c>
      <c r="D4" s="105" t="s">
        <v>66</v>
      </c>
      <c r="E4" s="33">
        <v>100</v>
      </c>
      <c r="F4" s="1"/>
      <c r="G4" s="1"/>
      <c r="H4" s="34" t="s">
        <v>54</v>
      </c>
      <c r="I4" s="27">
        <v>90</v>
      </c>
      <c r="J4" s="1"/>
      <c r="K4" s="136"/>
      <c r="L4" s="127">
        <f ca="1">DATEDIF(L3, TODAY(), "Y")</f>
        <v>12</v>
      </c>
      <c r="M4" s="1"/>
      <c r="N4" s="1"/>
      <c r="P4" s="1"/>
    </row>
    <row r="5" spans="1:16" ht="14.25" customHeight="1" thickBot="1" x14ac:dyDescent="0.35">
      <c r="A5" s="4"/>
      <c r="B5" s="96" t="s">
        <v>67</v>
      </c>
      <c r="C5" s="32">
        <v>100</v>
      </c>
      <c r="D5" s="105" t="s">
        <v>67</v>
      </c>
      <c r="E5" s="33">
        <v>100</v>
      </c>
      <c r="F5" s="1"/>
      <c r="G5" s="1"/>
      <c r="H5" s="34" t="s">
        <v>54</v>
      </c>
      <c r="I5" s="28">
        <v>15</v>
      </c>
      <c r="J5" s="1"/>
      <c r="K5" s="135" t="s">
        <v>47</v>
      </c>
      <c r="L5" s="40">
        <v>44682</v>
      </c>
      <c r="M5" s="1"/>
      <c r="N5" s="1"/>
      <c r="P5" s="1"/>
    </row>
    <row r="6" spans="1:16" ht="14.25" customHeight="1" thickBot="1" x14ac:dyDescent="0.35">
      <c r="A6" s="4"/>
      <c r="B6" s="96" t="str">
        <f>H14</f>
        <v>Blank</v>
      </c>
      <c r="C6" s="101">
        <f>I14</f>
        <v>0</v>
      </c>
      <c r="D6" s="105" t="str">
        <f>H15</f>
        <v>Blank 1</v>
      </c>
      <c r="E6" s="113">
        <f>I15</f>
        <v>0</v>
      </c>
      <c r="F6" s="1"/>
      <c r="G6" s="1"/>
      <c r="H6" s="34" t="s">
        <v>54</v>
      </c>
      <c r="I6" s="28">
        <v>20</v>
      </c>
      <c r="J6" s="1"/>
      <c r="K6" s="136"/>
      <c r="L6" s="127">
        <f ca="1">DATEDIF(L5, TODAY(), "Y")</f>
        <v>3</v>
      </c>
      <c r="M6" s="1"/>
      <c r="N6" s="1"/>
      <c r="P6" s="1"/>
    </row>
    <row r="7" spans="1:16" ht="14.25" customHeight="1" thickBot="1" x14ac:dyDescent="0.35">
      <c r="A7" s="1"/>
      <c r="B7" s="96" t="s">
        <v>45</v>
      </c>
      <c r="C7" s="101">
        <f ca="1">(I23/3)+(L4*4)</f>
        <v>98</v>
      </c>
      <c r="D7" s="105" t="s">
        <v>51</v>
      </c>
      <c r="E7" s="113">
        <f>I23/3</f>
        <v>50</v>
      </c>
      <c r="F7" s="1"/>
      <c r="G7" s="1"/>
      <c r="H7" s="34" t="s">
        <v>54</v>
      </c>
      <c r="I7" s="28">
        <v>10</v>
      </c>
      <c r="J7" s="1"/>
      <c r="K7" s="135" t="s">
        <v>48</v>
      </c>
      <c r="L7" s="40">
        <v>45383</v>
      </c>
      <c r="M7" s="1"/>
      <c r="N7" s="1"/>
      <c r="O7" s="1"/>
      <c r="P7" s="1"/>
    </row>
    <row r="8" spans="1:16" ht="14.25" customHeight="1" x14ac:dyDescent="0.3">
      <c r="A8" s="1"/>
      <c r="B8" s="96" t="s">
        <v>49</v>
      </c>
      <c r="C8" s="101">
        <f ca="1">(I23/3)+(L6*4)</f>
        <v>62</v>
      </c>
      <c r="D8" s="105" t="s">
        <v>68</v>
      </c>
      <c r="E8" s="113">
        <f>I23/3</f>
        <v>50</v>
      </c>
      <c r="F8" s="1"/>
      <c r="G8" s="1"/>
      <c r="H8" s="34" t="s">
        <v>54</v>
      </c>
      <c r="I8" s="29">
        <v>10</v>
      </c>
      <c r="J8" s="1"/>
      <c r="K8" s="136"/>
      <c r="L8" s="127">
        <f ca="1">DATEDIF(L7, TODAY(), "Y")</f>
        <v>1</v>
      </c>
      <c r="M8" s="1"/>
      <c r="N8" s="1"/>
      <c r="O8" s="1"/>
      <c r="P8" s="1"/>
    </row>
    <row r="9" spans="1:16" ht="14.25" customHeight="1" x14ac:dyDescent="0.3">
      <c r="A9" s="5"/>
      <c r="B9" s="96" t="s">
        <v>50</v>
      </c>
      <c r="C9" s="101">
        <f ca="1">(I23/3)+(L8*4)</f>
        <v>54</v>
      </c>
      <c r="D9" s="105" t="s">
        <v>69</v>
      </c>
      <c r="E9" s="113">
        <f>I23/3</f>
        <v>50</v>
      </c>
      <c r="F9" s="1"/>
      <c r="G9" s="1"/>
      <c r="H9" s="35" t="s">
        <v>55</v>
      </c>
      <c r="I9" s="29">
        <v>5</v>
      </c>
      <c r="J9" s="1"/>
      <c r="K9" s="1"/>
      <c r="L9" s="1"/>
      <c r="M9" s="1"/>
      <c r="N9" s="1"/>
      <c r="O9" s="1"/>
      <c r="P9" s="1"/>
    </row>
    <row r="10" spans="1:16" ht="14.25" customHeight="1" x14ac:dyDescent="0.3">
      <c r="A10" s="5"/>
      <c r="B10" s="96" t="str">
        <f>H20</f>
        <v>Blank 2</v>
      </c>
      <c r="C10" s="101">
        <f>I20</f>
        <v>0</v>
      </c>
      <c r="D10" s="105" t="str">
        <f>H21</f>
        <v>Blank 3</v>
      </c>
      <c r="E10" s="113">
        <f>I21</f>
        <v>0</v>
      </c>
      <c r="F10" s="1"/>
      <c r="G10" s="1"/>
      <c r="H10" s="36" t="s">
        <v>6</v>
      </c>
      <c r="I10" s="29">
        <v>50</v>
      </c>
      <c r="J10" s="1"/>
      <c r="K10" s="1"/>
      <c r="L10" s="1"/>
      <c r="M10" s="1"/>
      <c r="N10" s="1"/>
      <c r="O10" s="1"/>
      <c r="P10" s="1"/>
    </row>
    <row r="11" spans="1:16" ht="14.25" customHeight="1" x14ac:dyDescent="0.3">
      <c r="A11" s="5"/>
      <c r="B11" s="97" t="s">
        <v>64</v>
      </c>
      <c r="C11" s="102">
        <f>(I19+I18)/2</f>
        <v>560</v>
      </c>
      <c r="D11" s="106" t="s">
        <v>64</v>
      </c>
      <c r="E11" s="114">
        <f>(I19+I18)/2</f>
        <v>560</v>
      </c>
      <c r="F11" s="1"/>
      <c r="G11" s="1"/>
      <c r="H11" s="36" t="s">
        <v>7</v>
      </c>
      <c r="I11" s="29">
        <v>150</v>
      </c>
      <c r="J11" s="1"/>
      <c r="K11" s="1"/>
      <c r="L11" s="1"/>
      <c r="M11" s="1"/>
      <c r="N11" s="1"/>
      <c r="O11" s="1"/>
      <c r="P11" s="1"/>
    </row>
    <row r="12" spans="1:16" ht="14.25" customHeight="1" x14ac:dyDescent="0.3">
      <c r="A12" s="5"/>
      <c r="B12" s="97" t="str">
        <f>H12</f>
        <v>Car Insurance</v>
      </c>
      <c r="C12" s="102">
        <f>SUM(I12)</f>
        <v>150</v>
      </c>
      <c r="D12" s="106" t="s">
        <v>8</v>
      </c>
      <c r="E12" s="114">
        <f>SUM(I4:I11)</f>
        <v>350</v>
      </c>
      <c r="F12" s="1"/>
      <c r="G12" s="1"/>
      <c r="H12" s="36" t="s">
        <v>10</v>
      </c>
      <c r="I12" s="29">
        <v>150</v>
      </c>
      <c r="J12" s="1"/>
      <c r="K12" s="1"/>
      <c r="L12" s="1"/>
      <c r="M12" s="1"/>
      <c r="N12" s="1"/>
      <c r="O12" s="1"/>
      <c r="P12" s="1"/>
    </row>
    <row r="13" spans="1:16" ht="14.25" customHeight="1" x14ac:dyDescent="0.3">
      <c r="A13" s="6"/>
      <c r="B13" s="98" t="str">
        <f>H22</f>
        <v>Daycare</v>
      </c>
      <c r="C13" s="102">
        <f>I20+I21+I22</f>
        <v>1200</v>
      </c>
      <c r="D13" s="106" t="s">
        <v>65</v>
      </c>
      <c r="E13" s="114">
        <f>I27</f>
        <v>2500</v>
      </c>
      <c r="F13" s="1"/>
      <c r="G13" s="1"/>
      <c r="H13" s="36" t="s">
        <v>71</v>
      </c>
      <c r="I13" s="29">
        <v>350</v>
      </c>
      <c r="J13" s="1"/>
      <c r="K13" s="1"/>
      <c r="L13" s="1"/>
      <c r="M13" s="1"/>
      <c r="N13" s="1"/>
      <c r="O13" s="1"/>
      <c r="P13" s="1"/>
    </row>
    <row r="14" spans="1:16" ht="14.25" customHeight="1" x14ac:dyDescent="0.3">
      <c r="A14" s="6"/>
      <c r="B14" s="97" t="str">
        <f>H16</f>
        <v>Pet Insurance</v>
      </c>
      <c r="C14" s="102">
        <f>I16</f>
        <v>150</v>
      </c>
      <c r="D14" s="107" t="s">
        <v>81</v>
      </c>
      <c r="E14" s="114">
        <f>I28+I29</f>
        <v>550</v>
      </c>
      <c r="F14" s="1"/>
      <c r="G14" s="1"/>
      <c r="H14" s="36" t="s">
        <v>59</v>
      </c>
      <c r="I14" s="29">
        <v>0</v>
      </c>
      <c r="J14" s="1"/>
      <c r="K14" s="1"/>
      <c r="L14" s="1"/>
      <c r="M14" s="1"/>
      <c r="N14" s="1"/>
      <c r="O14" s="1"/>
      <c r="P14" s="1"/>
    </row>
    <row r="15" spans="1:16" ht="14.25" customHeight="1" x14ac:dyDescent="0.3">
      <c r="A15" s="2"/>
      <c r="B15" s="97" t="str">
        <f>H17</f>
        <v>Pet Food</v>
      </c>
      <c r="C15" s="102">
        <f>I17</f>
        <v>45</v>
      </c>
      <c r="D15" s="106" t="str">
        <f>H13</f>
        <v>Car Note</v>
      </c>
      <c r="E15" s="114">
        <f>I13</f>
        <v>350</v>
      </c>
      <c r="F15" s="1"/>
      <c r="G15" s="1"/>
      <c r="H15" s="35" t="s">
        <v>73</v>
      </c>
      <c r="I15" s="29">
        <v>0</v>
      </c>
      <c r="J15" s="1"/>
      <c r="K15" s="1"/>
      <c r="L15" s="1"/>
      <c r="M15" s="1"/>
      <c r="N15" s="1"/>
      <c r="O15" s="1"/>
      <c r="P15" s="1"/>
    </row>
    <row r="16" spans="1:16" ht="14.25" customHeight="1" x14ac:dyDescent="0.3">
      <c r="A16" s="1"/>
      <c r="B16" s="99" t="s">
        <v>13</v>
      </c>
      <c r="C16" s="38">
        <v>75</v>
      </c>
      <c r="D16" s="108" t="s">
        <v>80</v>
      </c>
      <c r="E16" s="39">
        <v>100</v>
      </c>
      <c r="F16" s="1"/>
      <c r="G16" s="1"/>
      <c r="H16" s="36" t="s">
        <v>56</v>
      </c>
      <c r="I16" s="29">
        <v>150</v>
      </c>
      <c r="J16" s="1"/>
      <c r="K16" s="1"/>
      <c r="L16" s="1"/>
      <c r="M16" s="1"/>
      <c r="N16" s="1"/>
      <c r="O16" s="1"/>
      <c r="P16" s="1"/>
    </row>
    <row r="17" spans="1:16" ht="14.25" customHeight="1" x14ac:dyDescent="0.3">
      <c r="A17" s="1"/>
      <c r="B17" s="99" t="s">
        <v>4</v>
      </c>
      <c r="C17" s="38">
        <v>75</v>
      </c>
      <c r="D17" s="109" t="s">
        <v>4</v>
      </c>
      <c r="E17" s="39">
        <v>75</v>
      </c>
      <c r="F17" s="1"/>
      <c r="G17" s="1"/>
      <c r="H17" s="36" t="s">
        <v>11</v>
      </c>
      <c r="I17" s="29">
        <v>45</v>
      </c>
      <c r="J17" s="1"/>
      <c r="K17" s="1"/>
      <c r="L17" s="1"/>
      <c r="M17" s="1"/>
      <c r="N17" s="1"/>
      <c r="O17" s="1"/>
      <c r="P17" s="1"/>
    </row>
    <row r="18" spans="1:16" ht="14.25" customHeight="1" x14ac:dyDescent="0.3">
      <c r="A18" s="9"/>
      <c r="B18" s="99" t="s">
        <v>15</v>
      </c>
      <c r="C18" s="38">
        <v>50</v>
      </c>
      <c r="D18" s="108" t="s">
        <v>15</v>
      </c>
      <c r="E18" s="39">
        <v>50</v>
      </c>
      <c r="F18" s="1"/>
      <c r="G18" s="1"/>
      <c r="H18" s="36" t="s">
        <v>14</v>
      </c>
      <c r="I18" s="29">
        <v>120</v>
      </c>
      <c r="J18" s="1"/>
      <c r="K18" s="1"/>
      <c r="L18" s="1"/>
      <c r="M18" s="1"/>
      <c r="N18" s="1"/>
      <c r="O18" s="1"/>
      <c r="P18" s="1"/>
    </row>
    <row r="19" spans="1:16" ht="14.25" customHeight="1" thickBot="1" x14ac:dyDescent="0.35">
      <c r="A19" s="6"/>
      <c r="B19" s="100" t="s">
        <v>16</v>
      </c>
      <c r="C19" s="103">
        <f ca="1">C3-(SUM(C4:C18))</f>
        <v>1087</v>
      </c>
      <c r="D19" s="110" t="s">
        <v>2</v>
      </c>
      <c r="E19" s="115">
        <f ca="1">C19+E3-(SUM(E4:E18))</f>
        <v>8</v>
      </c>
      <c r="F19" s="1"/>
      <c r="G19" s="1"/>
      <c r="H19" s="35" t="s">
        <v>53</v>
      </c>
      <c r="I19" s="29">
        <v>1000</v>
      </c>
      <c r="J19" s="1"/>
      <c r="L19" s="41"/>
    </row>
    <row r="20" spans="1:16" ht="14.25" customHeight="1" thickTop="1" thickBot="1" x14ac:dyDescent="0.35">
      <c r="A20" s="2"/>
      <c r="B20" s="1"/>
      <c r="C20" s="1"/>
      <c r="D20" s="1"/>
      <c r="E20" s="1"/>
      <c r="F20" s="1"/>
      <c r="G20" s="1"/>
      <c r="H20" s="35" t="s">
        <v>74</v>
      </c>
      <c r="I20" s="29">
        <v>0</v>
      </c>
      <c r="J20" s="1"/>
      <c r="L20" s="42"/>
    </row>
    <row r="21" spans="1:16" ht="14.25" customHeight="1" thickBot="1" x14ac:dyDescent="0.35">
      <c r="A21" s="5"/>
      <c r="B21" s="116"/>
      <c r="C21" s="117" t="s">
        <v>0</v>
      </c>
      <c r="D21" s="118" t="s">
        <v>1</v>
      </c>
      <c r="E21" s="119" t="s">
        <v>2</v>
      </c>
      <c r="F21" s="1"/>
      <c r="G21" s="1"/>
      <c r="H21" s="35" t="s">
        <v>75</v>
      </c>
      <c r="I21" s="29">
        <v>0</v>
      </c>
      <c r="J21" s="1"/>
      <c r="L21" s="41"/>
    </row>
    <row r="22" spans="1:16" ht="14.25" customHeight="1" x14ac:dyDescent="0.3">
      <c r="A22" s="1"/>
      <c r="B22" s="120" t="s">
        <v>18</v>
      </c>
      <c r="C22" s="121">
        <f>Current_Income!B3+Current_Income!D3+Current_Income!F3+Current_Income!H3</f>
        <v>5000</v>
      </c>
      <c r="D22" s="121">
        <f>Current_Income!C3+Current_Income!E3+Current_Income!G3+Current_Income!I3</f>
        <v>5000</v>
      </c>
      <c r="E22" s="122">
        <f>C22+D22</f>
        <v>10000</v>
      </c>
      <c r="F22" s="1"/>
      <c r="G22" s="1"/>
      <c r="H22" s="35" t="s">
        <v>9</v>
      </c>
      <c r="I22" s="29">
        <v>1200</v>
      </c>
      <c r="J22" s="1"/>
    </row>
    <row r="23" spans="1:16" ht="14.25" customHeight="1" x14ac:dyDescent="0.3">
      <c r="A23" s="1"/>
      <c r="B23" s="120" t="s">
        <v>19</v>
      </c>
      <c r="C23" s="121">
        <f>SUM(C16:C18)</f>
        <v>200</v>
      </c>
      <c r="D23" s="121">
        <f>SUM(E16:E18)</f>
        <v>225</v>
      </c>
      <c r="E23" s="122">
        <f t="shared" ref="E23:E26" si="0">C23+D23</f>
        <v>425</v>
      </c>
      <c r="F23" s="1"/>
      <c r="G23" s="1"/>
      <c r="H23" s="37" t="s">
        <v>17</v>
      </c>
      <c r="I23" s="30">
        <v>150</v>
      </c>
      <c r="J23" s="1"/>
    </row>
    <row r="24" spans="1:16" ht="14.25" customHeight="1" x14ac:dyDescent="0.3">
      <c r="A24" s="1"/>
      <c r="B24" s="120" t="s">
        <v>12</v>
      </c>
      <c r="C24" s="121">
        <f ca="1">SUM(C7:C9)</f>
        <v>214</v>
      </c>
      <c r="D24" s="121">
        <f>SUM(E7:E9)</f>
        <v>150</v>
      </c>
      <c r="E24" s="122">
        <f t="shared" ca="1" si="0"/>
        <v>364</v>
      </c>
      <c r="F24" s="1"/>
      <c r="G24" s="1"/>
      <c r="H24" s="37" t="s">
        <v>36</v>
      </c>
      <c r="I24" s="31">
        <v>150</v>
      </c>
      <c r="J24" s="1"/>
    </row>
    <row r="25" spans="1:16" ht="14.25" customHeight="1" x14ac:dyDescent="0.3">
      <c r="A25" s="1"/>
      <c r="B25" s="120" t="s">
        <v>63</v>
      </c>
      <c r="C25" s="121">
        <f>(Current_Income!B6+Current_Income!D6+Current_Income!F6+Current_Income!H6)</f>
        <v>250</v>
      </c>
      <c r="D25" s="121">
        <f>(Current_Income!B6+Current_Income!D6+Current_Income!F6+Current_Income!H6)</f>
        <v>250</v>
      </c>
      <c r="E25" s="122">
        <f t="shared" si="0"/>
        <v>500</v>
      </c>
      <c r="F25" s="1"/>
      <c r="G25" s="1"/>
      <c r="H25" s="37" t="s">
        <v>44</v>
      </c>
      <c r="I25" s="128">
        <f>C4+C5+E4+E5</f>
        <v>400</v>
      </c>
      <c r="J25" s="1"/>
    </row>
    <row r="26" spans="1:16" ht="14.25" customHeight="1" x14ac:dyDescent="0.3">
      <c r="A26" s="1"/>
      <c r="B26" s="120" t="s">
        <v>3</v>
      </c>
      <c r="C26" s="123">
        <f ca="1">SUM(C23:C25)</f>
        <v>664</v>
      </c>
      <c r="D26" s="123">
        <f t="shared" ref="D26" si="1">SUM(D23:D25)</f>
        <v>625</v>
      </c>
      <c r="E26" s="122">
        <f t="shared" ca="1" si="0"/>
        <v>1289</v>
      </c>
      <c r="F26" s="1"/>
      <c r="G26" s="1"/>
      <c r="H26" s="37" t="s">
        <v>52</v>
      </c>
      <c r="I26" s="128">
        <f ca="1">(L4+L6+L8)*4</f>
        <v>64</v>
      </c>
      <c r="J26" s="1"/>
    </row>
    <row r="27" spans="1:16" ht="14.25" customHeight="1" thickBot="1" x14ac:dyDescent="0.35">
      <c r="A27" s="1"/>
      <c r="B27" s="124" t="s">
        <v>21</v>
      </c>
      <c r="C27" s="125">
        <f t="shared" ref="C27:E27" ca="1" si="2">C26/C22</f>
        <v>0.1328</v>
      </c>
      <c r="D27" s="125">
        <f t="shared" si="2"/>
        <v>0.125</v>
      </c>
      <c r="E27" s="126">
        <f t="shared" ca="1" si="2"/>
        <v>0.12889999999999999</v>
      </c>
      <c r="F27" s="1"/>
      <c r="G27" s="1"/>
      <c r="H27" s="35" t="s">
        <v>65</v>
      </c>
      <c r="I27" s="29">
        <v>2500</v>
      </c>
      <c r="J27" s="1"/>
    </row>
    <row r="28" spans="1:16" ht="14.25" customHeight="1" x14ac:dyDescent="0.3">
      <c r="A28" s="1"/>
      <c r="B28" s="1"/>
      <c r="C28" s="1"/>
      <c r="D28" s="1"/>
      <c r="E28" s="1"/>
      <c r="F28" s="1"/>
      <c r="G28" s="1"/>
      <c r="H28" s="35" t="s">
        <v>57</v>
      </c>
      <c r="I28" s="29">
        <v>350</v>
      </c>
      <c r="J28" s="1"/>
    </row>
    <row r="29" spans="1:16" ht="14.25" customHeight="1" x14ac:dyDescent="0.3">
      <c r="A29" s="1"/>
      <c r="B29" s="1"/>
      <c r="C29" s="1"/>
      <c r="D29" s="1"/>
      <c r="E29" s="1"/>
      <c r="F29" s="1"/>
      <c r="G29" s="1"/>
      <c r="H29" s="35" t="s">
        <v>58</v>
      </c>
      <c r="I29" s="29">
        <v>200</v>
      </c>
      <c r="J29" s="1"/>
    </row>
    <row r="30" spans="1:16" ht="14.25" customHeight="1" thickBot="1" x14ac:dyDescent="0.35">
      <c r="A30" s="1"/>
      <c r="B30" s="1"/>
      <c r="C30" s="1"/>
      <c r="D30" s="1"/>
      <c r="E30" s="1"/>
      <c r="F30" s="1"/>
      <c r="G30" s="1"/>
      <c r="H30" s="22" t="s">
        <v>19</v>
      </c>
      <c r="I30" s="23">
        <f>C16+C17+C18+E16+E17+E18</f>
        <v>425</v>
      </c>
      <c r="J30" s="3"/>
    </row>
    <row r="31" spans="1:16" ht="14.25" customHeight="1" thickBot="1" x14ac:dyDescent="0.35">
      <c r="A31" s="1"/>
      <c r="B31" s="1"/>
      <c r="C31" s="1"/>
      <c r="D31" s="1"/>
      <c r="E31" s="1"/>
      <c r="F31" s="1"/>
      <c r="G31" s="1"/>
      <c r="H31" s="129" t="s">
        <v>20</v>
      </c>
      <c r="I31" s="130">
        <f ca="1">SUM(I4:I30)</f>
        <v>7604</v>
      </c>
      <c r="J31" s="1"/>
    </row>
    <row r="32" spans="1:16" ht="14.25" customHeight="1" thickBot="1" x14ac:dyDescent="0.35">
      <c r="A32" s="1"/>
      <c r="B32" s="1"/>
      <c r="C32" s="1"/>
      <c r="D32" s="1"/>
      <c r="E32" s="1"/>
      <c r="F32" s="1"/>
      <c r="G32" s="1"/>
      <c r="H32" s="131" t="s">
        <v>22</v>
      </c>
      <c r="I32" s="132">
        <f ca="1">I31*3</f>
        <v>22812</v>
      </c>
      <c r="J32" s="1"/>
    </row>
    <row r="33" spans="1:16" ht="14.25" customHeight="1" thickBot="1" x14ac:dyDescent="0.35">
      <c r="A33" s="1"/>
      <c r="B33" s="1"/>
      <c r="C33" s="1"/>
      <c r="D33" s="1"/>
      <c r="E33" s="1"/>
      <c r="F33" s="1"/>
      <c r="G33" s="1"/>
      <c r="H33" s="133" t="s">
        <v>23</v>
      </c>
      <c r="I33" s="134">
        <f ca="1">(I31*12)</f>
        <v>91248</v>
      </c>
      <c r="J33" s="1"/>
    </row>
    <row r="34" spans="1:16" ht="14.25" customHeight="1" x14ac:dyDescent="0.35">
      <c r="A34" s="1"/>
      <c r="B34" s="1"/>
      <c r="C34" s="1"/>
      <c r="D34" s="11"/>
      <c r="E34" s="1"/>
      <c r="F34" s="1"/>
      <c r="G34" s="1"/>
      <c r="J34" s="1"/>
      <c r="K34" s="1"/>
      <c r="L34" s="1"/>
      <c r="M34" s="1"/>
      <c r="N34" s="1"/>
      <c r="O34" s="1"/>
      <c r="P34" s="1"/>
    </row>
    <row r="35" spans="1:16" ht="14.25" customHeight="1" x14ac:dyDescent="0.3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O35" s="1"/>
      <c r="P35" s="1"/>
    </row>
    <row r="36" spans="1:16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4.25" customHeight="1" x14ac:dyDescent="0.3">
      <c r="A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4.25" customHeight="1" x14ac:dyDescent="0.3">
      <c r="A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4.25" customHeight="1" x14ac:dyDescent="0.3">
      <c r="A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4.25" customHeight="1" x14ac:dyDescent="0.3">
      <c r="A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4.25" customHeight="1" x14ac:dyDescent="0.3">
      <c r="A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3"/>
    <row r="235" spans="1:16" ht="15.75" customHeight="1" x14ac:dyDescent="0.3"/>
    <row r="236" spans="1:16" ht="15.75" customHeight="1" x14ac:dyDescent="0.3"/>
    <row r="237" spans="1:16" ht="15.75" customHeight="1" x14ac:dyDescent="0.3"/>
    <row r="238" spans="1:16" ht="15.75" customHeight="1" x14ac:dyDescent="0.3"/>
    <row r="239" spans="1:16" ht="15.75" customHeight="1" x14ac:dyDescent="0.3"/>
    <row r="240" spans="1:1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K7:K8"/>
    <mergeCell ref="K5:K6"/>
    <mergeCell ref="K3:K4"/>
    <mergeCell ref="H3:I3"/>
  </mergeCells>
  <conditionalFormatting sqref="C27:E27">
    <cfRule type="notContainsBlanks" dxfId="1" priority="1">
      <formula>LEN(TRIM(C27))&gt;0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activeCell="I25" sqref="I25"/>
    </sheetView>
  </sheetViews>
  <sheetFormatPr defaultColWidth="14.44140625" defaultRowHeight="15" customHeight="1" x14ac:dyDescent="0.3"/>
  <cols>
    <col min="1" max="1" width="4.44140625" customWidth="1"/>
    <col min="2" max="2" width="17.33203125" bestFit="1" customWidth="1"/>
    <col min="3" max="3" width="9" bestFit="1" customWidth="1"/>
    <col min="4" max="4" width="14.21875" bestFit="1" customWidth="1"/>
    <col min="5" max="5" width="8.88671875" bestFit="1" customWidth="1"/>
    <col min="6" max="6" width="3.5546875" customWidth="1"/>
    <col min="7" max="7" width="3" customWidth="1"/>
    <col min="8" max="8" width="16.33203125" bestFit="1" customWidth="1"/>
    <col min="9" max="9" width="8.44140625" customWidth="1"/>
    <col min="10" max="10" width="4.44140625" customWidth="1"/>
    <col min="11" max="14" width="8.6640625" customWidth="1"/>
  </cols>
  <sheetData>
    <row r="1" spans="1:14" ht="6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6" thickTop="1" thickBot="1" x14ac:dyDescent="0.35">
      <c r="A3" s="2"/>
      <c r="B3" s="56" t="s">
        <v>61</v>
      </c>
      <c r="C3" s="57">
        <f>Current_Income!B2+Current_Income!D2+Current_Income!F2+Current_Income!H2</f>
        <v>3806</v>
      </c>
      <c r="D3" s="58" t="s">
        <v>62</v>
      </c>
      <c r="E3" s="59">
        <f>Current_Income!C2+Current_Income!E2+Current_Income!G2+Current_Income!I2</f>
        <v>3806</v>
      </c>
      <c r="F3" s="1"/>
      <c r="G3" s="1"/>
      <c r="H3" s="139" t="s">
        <v>5</v>
      </c>
      <c r="I3" s="140"/>
      <c r="J3" s="1"/>
      <c r="K3" s="1"/>
      <c r="L3" s="1"/>
      <c r="N3" s="1"/>
    </row>
    <row r="4" spans="1:14" ht="14.25" customHeight="1" thickBot="1" x14ac:dyDescent="0.35">
      <c r="A4" s="4"/>
      <c r="B4" s="43" t="s">
        <v>66</v>
      </c>
      <c r="C4" s="32">
        <v>200</v>
      </c>
      <c r="D4" s="49" t="s">
        <v>66</v>
      </c>
      <c r="E4" s="33">
        <v>200</v>
      </c>
      <c r="F4" s="1"/>
      <c r="G4" s="1"/>
      <c r="H4" s="34" t="s">
        <v>54</v>
      </c>
      <c r="I4" s="27">
        <v>90</v>
      </c>
      <c r="J4" s="1"/>
      <c r="K4" s="1"/>
      <c r="L4" s="1"/>
      <c r="N4" s="1"/>
    </row>
    <row r="5" spans="1:14" ht="14.25" customHeight="1" thickBot="1" x14ac:dyDescent="0.35">
      <c r="A5" s="4"/>
      <c r="B5" s="43" t="s">
        <v>67</v>
      </c>
      <c r="C5" s="32">
        <v>200</v>
      </c>
      <c r="D5" s="49" t="s">
        <v>67</v>
      </c>
      <c r="E5" s="33">
        <v>200</v>
      </c>
      <c r="F5" s="1"/>
      <c r="G5" s="1"/>
      <c r="H5" s="34" t="s">
        <v>54</v>
      </c>
      <c r="I5" s="28">
        <v>15</v>
      </c>
      <c r="J5" s="1"/>
      <c r="K5" s="1"/>
      <c r="L5" s="1"/>
      <c r="N5" s="1"/>
    </row>
    <row r="6" spans="1:14" ht="14.25" customHeight="1" thickBot="1" x14ac:dyDescent="0.35">
      <c r="A6" s="4"/>
      <c r="B6" s="43" t="str">
        <f>H14</f>
        <v>Blank 1</v>
      </c>
      <c r="C6" s="47">
        <f>I14</f>
        <v>0</v>
      </c>
      <c r="D6" s="49" t="str">
        <f t="shared" ref="D6:E9" si="0">H21</f>
        <v>Blank 4</v>
      </c>
      <c r="E6" s="51">
        <f t="shared" si="0"/>
        <v>0</v>
      </c>
      <c r="F6" s="1"/>
      <c r="G6" s="1"/>
      <c r="H6" s="34" t="s">
        <v>54</v>
      </c>
      <c r="I6" s="28">
        <v>20</v>
      </c>
      <c r="J6" s="1"/>
      <c r="K6" s="1"/>
      <c r="L6" s="1"/>
      <c r="N6" s="1"/>
    </row>
    <row r="7" spans="1:14" ht="14.25" customHeight="1" thickBot="1" x14ac:dyDescent="0.35">
      <c r="A7" s="1"/>
      <c r="B7" s="43" t="str">
        <f>H15</f>
        <v>Blank 2</v>
      </c>
      <c r="C7" s="47">
        <f>I15</f>
        <v>0</v>
      </c>
      <c r="D7" s="49" t="str">
        <f t="shared" si="0"/>
        <v>Blank 5</v>
      </c>
      <c r="E7" s="51">
        <f t="shared" si="0"/>
        <v>0</v>
      </c>
      <c r="F7" s="1"/>
      <c r="G7" s="1"/>
      <c r="H7" s="34" t="s">
        <v>54</v>
      </c>
      <c r="I7" s="28">
        <v>10</v>
      </c>
      <c r="J7" s="1"/>
      <c r="K7" s="1"/>
      <c r="L7" s="1"/>
      <c r="M7" s="1"/>
      <c r="N7" s="1"/>
    </row>
    <row r="8" spans="1:14" ht="14.25" customHeight="1" x14ac:dyDescent="0.3">
      <c r="A8" s="1"/>
      <c r="B8" s="43" t="str">
        <f>H20</f>
        <v>Blank 3</v>
      </c>
      <c r="C8" s="47">
        <f>I20</f>
        <v>0</v>
      </c>
      <c r="D8" s="49" t="str">
        <f t="shared" si="0"/>
        <v>Blank 6</v>
      </c>
      <c r="E8" s="51">
        <f t="shared" si="0"/>
        <v>0</v>
      </c>
      <c r="F8" s="1"/>
      <c r="G8" s="1"/>
      <c r="H8" s="34" t="s">
        <v>54</v>
      </c>
      <c r="I8" s="29">
        <v>10</v>
      </c>
      <c r="J8" s="1"/>
      <c r="K8" s="1"/>
      <c r="L8" s="1"/>
      <c r="M8" s="1"/>
      <c r="N8" s="1"/>
    </row>
    <row r="9" spans="1:14" ht="14.25" customHeight="1" x14ac:dyDescent="0.3">
      <c r="A9" s="5"/>
      <c r="B9" s="43" t="str">
        <f>H26</f>
        <v>Blank</v>
      </c>
      <c r="C9" s="47">
        <f>I26</f>
        <v>0</v>
      </c>
      <c r="D9" s="49" t="str">
        <f t="shared" si="0"/>
        <v>Blank 7</v>
      </c>
      <c r="E9" s="51">
        <f t="shared" si="0"/>
        <v>0</v>
      </c>
      <c r="F9" s="1"/>
      <c r="G9" s="1"/>
      <c r="H9" s="35" t="s">
        <v>55</v>
      </c>
      <c r="I9" s="29">
        <v>5</v>
      </c>
      <c r="J9" s="1"/>
      <c r="K9" s="1"/>
      <c r="L9" s="1"/>
      <c r="M9" s="1"/>
      <c r="N9" s="1"/>
    </row>
    <row r="10" spans="1:14" ht="14.25" customHeight="1" x14ac:dyDescent="0.3">
      <c r="A10" s="5"/>
      <c r="B10" s="44" t="str">
        <f>H18</f>
        <v>Car gas</v>
      </c>
      <c r="C10" s="48">
        <f>I18/2</f>
        <v>60</v>
      </c>
      <c r="D10" s="50" t="str">
        <f>H18</f>
        <v>Car gas</v>
      </c>
      <c r="E10" s="52">
        <f>I18/2</f>
        <v>60</v>
      </c>
      <c r="F10" s="1"/>
      <c r="G10" s="1"/>
      <c r="H10" s="36" t="s">
        <v>6</v>
      </c>
      <c r="I10" s="29">
        <v>50</v>
      </c>
      <c r="J10" s="1"/>
      <c r="K10" s="1"/>
      <c r="L10" s="1"/>
      <c r="M10" s="1"/>
      <c r="N10" s="1"/>
    </row>
    <row r="11" spans="1:14" ht="14.25" customHeight="1" x14ac:dyDescent="0.3">
      <c r="A11" s="5"/>
      <c r="B11" s="44" t="str">
        <f>H19</f>
        <v>Grocery</v>
      </c>
      <c r="C11" s="48">
        <f>I19/2</f>
        <v>500</v>
      </c>
      <c r="D11" s="50" t="str">
        <f>H19</f>
        <v>Grocery</v>
      </c>
      <c r="E11" s="52">
        <f>I19/2</f>
        <v>500</v>
      </c>
      <c r="F11" s="1"/>
      <c r="G11" s="1"/>
      <c r="H11" s="36" t="s">
        <v>7</v>
      </c>
      <c r="I11" s="29">
        <v>150</v>
      </c>
      <c r="J11" s="1"/>
      <c r="K11" s="1"/>
      <c r="L11" s="1"/>
      <c r="M11" s="1"/>
      <c r="N11" s="1"/>
    </row>
    <row r="12" spans="1:14" ht="14.25" customHeight="1" x14ac:dyDescent="0.3">
      <c r="A12" s="5"/>
      <c r="B12" s="44" t="str">
        <f>H12</f>
        <v>Car Insurance</v>
      </c>
      <c r="C12" s="48">
        <f>SUM(I12)</f>
        <v>150</v>
      </c>
      <c r="D12" s="50" t="s">
        <v>8</v>
      </c>
      <c r="E12" s="52">
        <f>SUM(I4:I11)</f>
        <v>350</v>
      </c>
      <c r="F12" s="1"/>
      <c r="G12" s="1"/>
      <c r="H12" s="36" t="s">
        <v>10</v>
      </c>
      <c r="I12" s="29">
        <v>150</v>
      </c>
      <c r="J12" s="1"/>
      <c r="K12" s="1"/>
      <c r="L12" s="1"/>
      <c r="M12" s="1"/>
      <c r="N12" s="1"/>
    </row>
    <row r="13" spans="1:14" ht="14.25" customHeight="1" x14ac:dyDescent="0.3">
      <c r="A13" s="6"/>
      <c r="B13" s="45"/>
      <c r="C13" s="48"/>
      <c r="D13" s="50" t="str">
        <f>H27</f>
        <v>Rent/Mortgage</v>
      </c>
      <c r="E13" s="52">
        <f>I27</f>
        <v>2500</v>
      </c>
      <c r="F13" s="1"/>
      <c r="G13" s="1"/>
      <c r="H13" s="36" t="s">
        <v>71</v>
      </c>
      <c r="I13" s="29">
        <v>350</v>
      </c>
      <c r="J13" s="1"/>
      <c r="K13" s="1"/>
      <c r="L13" s="1"/>
      <c r="M13" s="1"/>
      <c r="N13" s="1"/>
    </row>
    <row r="14" spans="1:14" ht="14.25" customHeight="1" x14ac:dyDescent="0.3">
      <c r="A14" s="6"/>
      <c r="B14" s="44" t="str">
        <f>H16</f>
        <v>Pet Insurance</v>
      </c>
      <c r="C14" s="48">
        <f>I16</f>
        <v>150</v>
      </c>
      <c r="D14" s="77" t="s">
        <v>81</v>
      </c>
      <c r="E14" s="52">
        <f>I28+I29</f>
        <v>550</v>
      </c>
      <c r="F14" s="1"/>
      <c r="G14" s="1"/>
      <c r="H14" s="35" t="s">
        <v>73</v>
      </c>
      <c r="I14" s="29">
        <v>0</v>
      </c>
      <c r="J14" s="1"/>
      <c r="K14" s="1"/>
      <c r="L14" s="1"/>
      <c r="M14" s="1"/>
      <c r="N14" s="1"/>
    </row>
    <row r="15" spans="1:14" ht="14.25" customHeight="1" x14ac:dyDescent="0.3">
      <c r="A15" s="2"/>
      <c r="B15" s="44" t="str">
        <f>H17</f>
        <v>Pet Food</v>
      </c>
      <c r="C15" s="48">
        <f>I17</f>
        <v>45</v>
      </c>
      <c r="D15" s="50" t="str">
        <f>H13</f>
        <v>Car Note</v>
      </c>
      <c r="E15" s="52">
        <f>I13</f>
        <v>350</v>
      </c>
      <c r="F15" s="1"/>
      <c r="G15" s="1"/>
      <c r="H15" s="35" t="s">
        <v>74</v>
      </c>
      <c r="I15" s="29">
        <v>0</v>
      </c>
      <c r="J15" s="1"/>
      <c r="K15" s="1"/>
      <c r="L15" s="1"/>
      <c r="M15" s="1"/>
      <c r="N15" s="1"/>
    </row>
    <row r="16" spans="1:14" ht="14.25" customHeight="1" x14ac:dyDescent="0.3">
      <c r="A16" s="1"/>
      <c r="B16" s="46" t="s">
        <v>13</v>
      </c>
      <c r="C16" s="38">
        <v>200</v>
      </c>
      <c r="D16" s="20" t="s">
        <v>70</v>
      </c>
      <c r="E16" s="39">
        <v>300</v>
      </c>
      <c r="F16" s="1"/>
      <c r="G16" s="1"/>
      <c r="H16" s="36" t="s">
        <v>56</v>
      </c>
      <c r="I16" s="29">
        <v>150</v>
      </c>
      <c r="J16" s="1"/>
      <c r="K16" s="1"/>
      <c r="L16" s="1"/>
      <c r="M16" s="1"/>
      <c r="N16" s="1"/>
    </row>
    <row r="17" spans="1:14" ht="14.25" customHeight="1" x14ac:dyDescent="0.3">
      <c r="A17" s="1"/>
      <c r="B17" s="46" t="s">
        <v>4</v>
      </c>
      <c r="C17" s="38">
        <v>200</v>
      </c>
      <c r="D17" s="8" t="s">
        <v>4</v>
      </c>
      <c r="E17" s="39">
        <v>200</v>
      </c>
      <c r="F17" s="1"/>
      <c r="G17" s="1"/>
      <c r="H17" s="36" t="s">
        <v>11</v>
      </c>
      <c r="I17" s="29">
        <v>45</v>
      </c>
      <c r="J17" s="1"/>
      <c r="K17" s="1"/>
      <c r="L17" s="1"/>
      <c r="M17" s="1"/>
      <c r="N17" s="1"/>
    </row>
    <row r="18" spans="1:14" ht="14.25" customHeight="1" x14ac:dyDescent="0.3">
      <c r="A18" s="9"/>
      <c r="B18" s="46" t="s">
        <v>15</v>
      </c>
      <c r="C18" s="38">
        <v>300</v>
      </c>
      <c r="D18" s="20" t="s">
        <v>15</v>
      </c>
      <c r="E18" s="39">
        <v>300</v>
      </c>
      <c r="F18" s="1"/>
      <c r="G18" s="1"/>
      <c r="H18" s="36" t="s">
        <v>14</v>
      </c>
      <c r="I18" s="29">
        <v>120</v>
      </c>
      <c r="J18" s="1"/>
      <c r="K18" s="1"/>
      <c r="L18" s="1"/>
      <c r="M18" s="1"/>
      <c r="N18" s="1"/>
    </row>
    <row r="19" spans="1:14" ht="14.25" customHeight="1" thickBot="1" x14ac:dyDescent="0.35">
      <c r="A19" s="6"/>
      <c r="B19" s="53" t="s">
        <v>16</v>
      </c>
      <c r="C19" s="54">
        <f>C3-(SUM(C4:C18))</f>
        <v>1801</v>
      </c>
      <c r="D19" s="10" t="s">
        <v>2</v>
      </c>
      <c r="E19" s="55">
        <f>C19+E3-(SUM(E4:E18))</f>
        <v>97</v>
      </c>
      <c r="F19" s="1"/>
      <c r="G19" s="1"/>
      <c r="H19" s="35" t="s">
        <v>53</v>
      </c>
      <c r="I19" s="29">
        <v>1000</v>
      </c>
      <c r="J19" s="1"/>
    </row>
    <row r="20" spans="1:14" ht="14.25" customHeight="1" thickTop="1" thickBot="1" x14ac:dyDescent="0.35">
      <c r="A20" s="2"/>
      <c r="B20" s="1"/>
      <c r="C20" s="1"/>
      <c r="D20" s="1"/>
      <c r="E20" s="1"/>
      <c r="F20" s="1"/>
      <c r="G20" s="1"/>
      <c r="H20" s="35" t="s">
        <v>75</v>
      </c>
      <c r="I20" s="29">
        <v>0</v>
      </c>
      <c r="J20" s="1"/>
    </row>
    <row r="21" spans="1:14" ht="14.25" customHeight="1" thickBot="1" x14ac:dyDescent="0.35">
      <c r="A21" s="5"/>
      <c r="B21" s="71"/>
      <c r="C21" s="74" t="s">
        <v>0</v>
      </c>
      <c r="D21" s="75" t="s">
        <v>1</v>
      </c>
      <c r="E21" s="76" t="s">
        <v>2</v>
      </c>
      <c r="F21" s="1"/>
      <c r="G21" s="1"/>
      <c r="H21" s="35" t="s">
        <v>76</v>
      </c>
      <c r="I21" s="29">
        <v>0</v>
      </c>
      <c r="J21" s="1"/>
    </row>
    <row r="22" spans="1:14" ht="14.25" customHeight="1" x14ac:dyDescent="0.3">
      <c r="A22" s="1"/>
      <c r="B22" s="72" t="s">
        <v>18</v>
      </c>
      <c r="C22" s="66">
        <f>Current_Income!B3+Current_Income!D3+Current_Income!F3+Current_Income!H3</f>
        <v>5000</v>
      </c>
      <c r="D22" s="66">
        <f>Current_Income!C3+Current_Income!E3+Current_Income!G3+Current_Income!I3</f>
        <v>5000</v>
      </c>
      <c r="E22" s="67">
        <f>C22+D22</f>
        <v>10000</v>
      </c>
      <c r="F22" s="1"/>
      <c r="G22" s="1"/>
      <c r="H22" s="35" t="s">
        <v>77</v>
      </c>
      <c r="I22" s="29">
        <v>0</v>
      </c>
      <c r="J22" s="1"/>
    </row>
    <row r="23" spans="1:14" ht="14.25" customHeight="1" x14ac:dyDescent="0.3">
      <c r="A23" s="1"/>
      <c r="B23" s="72" t="s">
        <v>19</v>
      </c>
      <c r="C23" s="66">
        <f>SUM(C16:C18)</f>
        <v>700</v>
      </c>
      <c r="D23" s="66">
        <f>SUM(E16:E18)</f>
        <v>800</v>
      </c>
      <c r="E23" s="67">
        <f t="shared" ref="E23:E25" si="1">C23+D23</f>
        <v>1500</v>
      </c>
      <c r="F23" s="1"/>
      <c r="G23" s="1"/>
      <c r="H23" s="35" t="s">
        <v>78</v>
      </c>
      <c r="I23" s="30">
        <v>0</v>
      </c>
      <c r="J23" s="1"/>
    </row>
    <row r="24" spans="1:14" ht="14.25" customHeight="1" x14ac:dyDescent="0.3">
      <c r="A24" s="1"/>
      <c r="B24" s="72" t="s">
        <v>63</v>
      </c>
      <c r="C24" s="66">
        <f>(Current_Income!B6+Current_Income!D6+Current_Income!F6+Current_Income!H6)</f>
        <v>250</v>
      </c>
      <c r="D24" s="66">
        <f>(Current_Income!B6+Current_Income!D6+Current_Income!F6+Current_Income!H6)</f>
        <v>250</v>
      </c>
      <c r="E24" s="67">
        <f t="shared" si="1"/>
        <v>500</v>
      </c>
      <c r="F24" s="1"/>
      <c r="G24" s="1"/>
      <c r="H24" s="35" t="s">
        <v>79</v>
      </c>
      <c r="I24" s="31">
        <v>0</v>
      </c>
      <c r="J24" s="1"/>
    </row>
    <row r="25" spans="1:14" ht="14.25" customHeight="1" x14ac:dyDescent="0.3">
      <c r="A25" s="1"/>
      <c r="B25" s="72" t="s">
        <v>3</v>
      </c>
      <c r="C25" s="68">
        <f>SUM(C23:C24)</f>
        <v>950</v>
      </c>
      <c r="D25" s="68">
        <f>SUM(D23:D24)</f>
        <v>1050</v>
      </c>
      <c r="E25" s="67">
        <f t="shared" si="1"/>
        <v>2000</v>
      </c>
      <c r="F25" s="1"/>
      <c r="G25" s="1"/>
      <c r="H25" s="37" t="s">
        <v>72</v>
      </c>
      <c r="I25" s="21">
        <f>C4+C5+E4+E5</f>
        <v>800</v>
      </c>
      <c r="J25" s="1"/>
    </row>
    <row r="26" spans="1:14" ht="14.25" customHeight="1" thickBot="1" x14ac:dyDescent="0.35">
      <c r="A26" s="1"/>
      <c r="B26" s="73" t="s">
        <v>21</v>
      </c>
      <c r="C26" s="69">
        <f>C25/C22</f>
        <v>0.19</v>
      </c>
      <c r="D26" s="69">
        <f>D25/D22</f>
        <v>0.21</v>
      </c>
      <c r="E26" s="70">
        <f>E25/E22</f>
        <v>0.2</v>
      </c>
      <c r="F26" s="1"/>
      <c r="G26" s="1"/>
      <c r="H26" s="37" t="s">
        <v>59</v>
      </c>
      <c r="I26" s="31">
        <v>0</v>
      </c>
      <c r="J26" s="1"/>
    </row>
    <row r="27" spans="1:14" ht="14.25" customHeight="1" x14ac:dyDescent="0.3">
      <c r="A27" s="1"/>
      <c r="B27" s="1"/>
      <c r="C27" s="1"/>
      <c r="D27" s="1"/>
      <c r="E27" s="1"/>
      <c r="F27" s="1"/>
      <c r="G27" s="1"/>
      <c r="H27" s="35" t="s">
        <v>65</v>
      </c>
      <c r="I27" s="29">
        <v>2500</v>
      </c>
      <c r="J27" s="1"/>
    </row>
    <row r="28" spans="1:14" ht="14.25" customHeight="1" x14ac:dyDescent="0.3">
      <c r="A28" s="1"/>
      <c r="B28" s="1"/>
      <c r="C28" s="1"/>
      <c r="D28" s="1"/>
      <c r="E28" s="1"/>
      <c r="F28" s="1"/>
      <c r="G28" s="1"/>
      <c r="H28" s="35" t="s">
        <v>57</v>
      </c>
      <c r="I28" s="29">
        <v>350</v>
      </c>
      <c r="J28" s="1"/>
    </row>
    <row r="29" spans="1:14" ht="14.25" customHeight="1" x14ac:dyDescent="0.3">
      <c r="A29" s="1"/>
      <c r="B29" s="1"/>
      <c r="C29" s="1"/>
      <c r="D29" s="1"/>
      <c r="E29" s="1"/>
      <c r="F29" s="1"/>
      <c r="G29" s="1"/>
      <c r="H29" s="35" t="s">
        <v>58</v>
      </c>
      <c r="I29" s="29">
        <v>200</v>
      </c>
      <c r="J29" s="1"/>
    </row>
    <row r="30" spans="1:14" ht="14.25" customHeight="1" thickBot="1" x14ac:dyDescent="0.35">
      <c r="A30" s="1"/>
      <c r="B30" s="1"/>
      <c r="C30" s="1"/>
      <c r="D30" s="1"/>
      <c r="E30" s="1"/>
      <c r="F30" s="1"/>
      <c r="G30" s="1"/>
      <c r="H30" s="22" t="s">
        <v>19</v>
      </c>
      <c r="I30" s="23">
        <f>C16+C17+C18+E16+E17+E18</f>
        <v>1500</v>
      </c>
      <c r="J30" s="3"/>
    </row>
    <row r="31" spans="1:14" ht="14.25" customHeight="1" thickBot="1" x14ac:dyDescent="0.35">
      <c r="A31" s="1"/>
      <c r="B31" s="1"/>
      <c r="C31" s="1"/>
      <c r="D31" s="1"/>
      <c r="E31" s="1"/>
      <c r="F31" s="1"/>
      <c r="G31" s="1"/>
      <c r="H31" s="60" t="s">
        <v>20</v>
      </c>
      <c r="I31" s="61">
        <f>SUM(I4:I30)</f>
        <v>7515</v>
      </c>
      <c r="J31" s="1"/>
    </row>
    <row r="32" spans="1:14" ht="14.25" customHeight="1" thickBot="1" x14ac:dyDescent="0.35">
      <c r="A32" s="1"/>
      <c r="B32" s="1"/>
      <c r="C32" s="1"/>
      <c r="D32" s="1"/>
      <c r="E32" s="1"/>
      <c r="F32" s="1"/>
      <c r="G32" s="1"/>
      <c r="H32" s="62" t="s">
        <v>22</v>
      </c>
      <c r="I32" s="63">
        <f>I31*3</f>
        <v>22545</v>
      </c>
      <c r="J32" s="1"/>
    </row>
    <row r="33" spans="1:14" ht="14.25" customHeight="1" thickBot="1" x14ac:dyDescent="0.4">
      <c r="A33" s="1"/>
      <c r="B33" s="1"/>
      <c r="C33" s="1"/>
      <c r="D33" s="11"/>
      <c r="E33" s="1"/>
      <c r="F33" s="1"/>
      <c r="G33" s="1"/>
      <c r="H33" s="64" t="s">
        <v>23</v>
      </c>
      <c r="I33" s="65">
        <f>(I31*12)</f>
        <v>90180</v>
      </c>
      <c r="J33" s="1"/>
    </row>
    <row r="34" spans="1:14" ht="14.25" customHeight="1" x14ac:dyDescent="0.3">
      <c r="A34" s="1"/>
      <c r="B34" s="1"/>
      <c r="C34" s="1"/>
      <c r="D34" s="1"/>
      <c r="E34" s="1"/>
      <c r="F34" s="1"/>
      <c r="G34" s="1"/>
      <c r="J34" s="1"/>
      <c r="K34" s="1"/>
      <c r="L34" s="1"/>
      <c r="M34" s="1"/>
      <c r="N34" s="1"/>
    </row>
    <row r="35" spans="1:14" ht="14.25" customHeight="1" x14ac:dyDescent="0.3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</row>
    <row r="36" spans="1:14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25" customHeight="1" x14ac:dyDescent="0.3">
      <c r="A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25" customHeight="1" x14ac:dyDescent="0.3">
      <c r="A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25" customHeight="1" x14ac:dyDescent="0.3">
      <c r="A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25" customHeight="1" x14ac:dyDescent="0.3">
      <c r="A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25" customHeight="1" x14ac:dyDescent="0.3">
      <c r="A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25" customHeight="1" x14ac:dyDescent="0.3">
      <c r="A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 x14ac:dyDescent="0.3"/>
    <row r="235" spans="1:14" ht="15.75" customHeight="1" x14ac:dyDescent="0.3"/>
    <row r="236" spans="1:14" ht="15.75" customHeight="1" x14ac:dyDescent="0.3"/>
    <row r="237" spans="1:14" ht="15.75" customHeight="1" x14ac:dyDescent="0.3"/>
    <row r="238" spans="1:14" ht="15.75" customHeight="1" x14ac:dyDescent="0.3"/>
    <row r="239" spans="1:14" ht="15.75" customHeight="1" x14ac:dyDescent="0.3"/>
    <row r="240" spans="1:1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H3:I3"/>
  </mergeCells>
  <conditionalFormatting sqref="C26:E26">
    <cfRule type="notContainsBlanks" dxfId="0" priority="1">
      <formula>LEN(TRIM(C26))&gt;0</formula>
    </cfRule>
  </conditionalFormatting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7"/>
  <sheetViews>
    <sheetView tabSelected="1" workbookViewId="0">
      <selection activeCell="E7" sqref="E7"/>
    </sheetView>
  </sheetViews>
  <sheetFormatPr defaultColWidth="14.44140625" defaultRowHeight="15" customHeight="1" x14ac:dyDescent="0.3"/>
  <cols>
    <col min="3" max="3" width="9.6640625" customWidth="1"/>
    <col min="11" max="11" width="11.5546875" customWidth="1"/>
    <col min="12" max="12" width="7.44140625" customWidth="1"/>
  </cols>
  <sheetData>
    <row r="1" spans="1:17" ht="13.8" x14ac:dyDescent="0.3">
      <c r="A1" s="78"/>
      <c r="B1" s="12" t="s">
        <v>37</v>
      </c>
      <c r="C1" s="13"/>
      <c r="D1" s="12" t="s">
        <v>38</v>
      </c>
      <c r="E1" s="13"/>
      <c r="F1" s="12" t="s">
        <v>39</v>
      </c>
      <c r="G1" s="13"/>
      <c r="H1" s="12" t="s">
        <v>40</v>
      </c>
      <c r="I1" s="13"/>
      <c r="J1" s="7" t="s">
        <v>2</v>
      </c>
    </row>
    <row r="2" spans="1:17" ht="13.8" x14ac:dyDescent="0.3">
      <c r="A2" s="79" t="s">
        <v>28</v>
      </c>
      <c r="B2" s="14">
        <f>B3-SUM(B5:B12)</f>
        <v>2378</v>
      </c>
      <c r="C2" s="15">
        <f>B3-B5-B6-B7-B8-B9-B10-B11-B12</f>
        <v>2378</v>
      </c>
      <c r="D2" s="14">
        <f>D3-SUM(D5:D12)</f>
        <v>1428</v>
      </c>
      <c r="E2" s="15">
        <f>D3-D5-D6-D7-D8-D9-D10-D11-D12</f>
        <v>1428</v>
      </c>
      <c r="F2" s="14">
        <f>F3-SUM(F5:F12)</f>
        <v>0</v>
      </c>
      <c r="G2" s="15">
        <f>F3-F5-F6-F7-F8-F9-F10-F11-F12</f>
        <v>0</v>
      </c>
      <c r="H2" s="14">
        <f>H3-SUM(H5:H12)</f>
        <v>0</v>
      </c>
      <c r="I2" s="15">
        <f>H3-H5-H6-H7-H8-H9-H10-H11-H12</f>
        <v>0</v>
      </c>
      <c r="J2" s="85">
        <f>SUM(B2:I2)</f>
        <v>7612</v>
      </c>
    </row>
    <row r="3" spans="1:17" ht="13.8" x14ac:dyDescent="0.3">
      <c r="A3" s="80" t="s">
        <v>29</v>
      </c>
      <c r="B3" s="24">
        <v>3000</v>
      </c>
      <c r="C3" s="24">
        <v>3000</v>
      </c>
      <c r="D3" s="24">
        <v>2000</v>
      </c>
      <c r="E3" s="24">
        <v>2000</v>
      </c>
      <c r="F3" s="24">
        <v>0</v>
      </c>
      <c r="G3" s="24">
        <v>0</v>
      </c>
      <c r="H3" s="24">
        <v>0</v>
      </c>
      <c r="I3" s="24">
        <v>0</v>
      </c>
      <c r="J3" s="85">
        <f>SUM(B3:I3)</f>
        <v>10000</v>
      </c>
    </row>
    <row r="4" spans="1:17" ht="13.8" x14ac:dyDescent="0.3">
      <c r="A4" s="81"/>
      <c r="B4" s="84" t="s">
        <v>60</v>
      </c>
      <c r="C4" s="84" t="s">
        <v>30</v>
      </c>
      <c r="D4" s="84" t="s">
        <v>60</v>
      </c>
      <c r="E4" s="84" t="s">
        <v>30</v>
      </c>
      <c r="F4" s="84" t="s">
        <v>60</v>
      </c>
      <c r="G4" s="84" t="s">
        <v>30</v>
      </c>
      <c r="H4" s="84" t="s">
        <v>60</v>
      </c>
      <c r="I4" s="84" t="s">
        <v>30</v>
      </c>
      <c r="J4" s="85"/>
    </row>
    <row r="5" spans="1:17" ht="13.8" x14ac:dyDescent="0.3">
      <c r="A5" s="80" t="s">
        <v>31</v>
      </c>
      <c r="B5" s="25">
        <v>192</v>
      </c>
      <c r="C5" s="87">
        <f>B5/B3</f>
        <v>6.4000000000000001E-2</v>
      </c>
      <c r="D5" s="25">
        <v>192</v>
      </c>
      <c r="E5" s="87">
        <f>D5/D3</f>
        <v>9.6000000000000002E-2</v>
      </c>
      <c r="F5" s="25">
        <v>0</v>
      </c>
      <c r="G5" s="87" t="e">
        <f>F5/F3</f>
        <v>#DIV/0!</v>
      </c>
      <c r="H5" s="25">
        <v>0</v>
      </c>
      <c r="I5" s="87" t="e">
        <f>H5/H3</f>
        <v>#DIV/0!</v>
      </c>
      <c r="J5" s="85">
        <f>B5+D5++F5+H5</f>
        <v>384</v>
      </c>
    </row>
    <row r="6" spans="1:17" ht="13.8" x14ac:dyDescent="0.3">
      <c r="A6" s="80" t="s">
        <v>41</v>
      </c>
      <c r="B6" s="25">
        <v>150</v>
      </c>
      <c r="C6" s="87">
        <f>B6/B3</f>
        <v>0.05</v>
      </c>
      <c r="D6" s="25">
        <v>100</v>
      </c>
      <c r="E6" s="87">
        <f>D6/D3</f>
        <v>0.05</v>
      </c>
      <c r="F6" s="25">
        <v>0</v>
      </c>
      <c r="G6" s="87" t="e">
        <f>F6/F3</f>
        <v>#DIV/0!</v>
      </c>
      <c r="H6" s="25">
        <v>0</v>
      </c>
      <c r="I6" s="87" t="e">
        <f>H6/H3</f>
        <v>#DIV/0!</v>
      </c>
      <c r="J6" s="85">
        <f t="shared" ref="J6:J13" si="0">B6+D6++F6+H6</f>
        <v>250</v>
      </c>
    </row>
    <row r="7" spans="1:17" ht="13.8" x14ac:dyDescent="0.3">
      <c r="A7" s="80" t="s">
        <v>43</v>
      </c>
      <c r="B7" s="25">
        <v>90</v>
      </c>
      <c r="C7" s="87">
        <f>B7/B3</f>
        <v>0.03</v>
      </c>
      <c r="D7" s="25">
        <v>90</v>
      </c>
      <c r="E7" s="87">
        <f>D7/D3</f>
        <v>4.4999999999999998E-2</v>
      </c>
      <c r="F7" s="25">
        <v>0</v>
      </c>
      <c r="G7" s="87" t="e">
        <f>F7/F3</f>
        <v>#DIV/0!</v>
      </c>
      <c r="H7" s="25">
        <v>0</v>
      </c>
      <c r="I7" s="87" t="e">
        <f>H7/H3</f>
        <v>#DIV/0!</v>
      </c>
      <c r="J7" s="85">
        <f t="shared" si="0"/>
        <v>180</v>
      </c>
    </row>
    <row r="8" spans="1:17" ht="13.8" x14ac:dyDescent="0.3">
      <c r="A8" s="80" t="s">
        <v>32</v>
      </c>
      <c r="B8" s="25">
        <v>25</v>
      </c>
      <c r="C8" s="87">
        <f>B8/B3</f>
        <v>8.3333333333333332E-3</v>
      </c>
      <c r="D8" s="25">
        <v>25</v>
      </c>
      <c r="E8" s="87">
        <f>D8/D3</f>
        <v>1.2500000000000001E-2</v>
      </c>
      <c r="F8" s="25">
        <v>0</v>
      </c>
      <c r="G8" s="87" t="e">
        <f>F8/F3</f>
        <v>#DIV/0!</v>
      </c>
      <c r="H8" s="25">
        <v>0</v>
      </c>
      <c r="I8" s="87" t="e">
        <f>H8/H3</f>
        <v>#DIV/0!</v>
      </c>
      <c r="J8" s="85">
        <f t="shared" si="0"/>
        <v>50</v>
      </c>
    </row>
    <row r="9" spans="1:17" ht="13.8" x14ac:dyDescent="0.3">
      <c r="A9" s="80" t="s">
        <v>33</v>
      </c>
      <c r="B9" s="25">
        <v>75</v>
      </c>
      <c r="C9" s="87">
        <f>B9/B3</f>
        <v>2.5000000000000001E-2</v>
      </c>
      <c r="D9" s="25">
        <v>75</v>
      </c>
      <c r="E9" s="87">
        <f>D9/D3</f>
        <v>3.7499999999999999E-2</v>
      </c>
      <c r="F9" s="25">
        <v>0</v>
      </c>
      <c r="G9" s="87" t="e">
        <f>F9/F3</f>
        <v>#DIV/0!</v>
      </c>
      <c r="H9" s="25">
        <v>0</v>
      </c>
      <c r="I9" s="87" t="e">
        <f>H9/H3</f>
        <v>#DIV/0!</v>
      </c>
      <c r="J9" s="85">
        <f t="shared" si="0"/>
        <v>150</v>
      </c>
    </row>
    <row r="10" spans="1:17" ht="13.8" x14ac:dyDescent="0.3">
      <c r="A10" s="80" t="s">
        <v>34</v>
      </c>
      <c r="B10" s="25">
        <v>90</v>
      </c>
      <c r="C10" s="87">
        <f>B10/B3</f>
        <v>0.03</v>
      </c>
      <c r="D10" s="25">
        <v>90</v>
      </c>
      <c r="E10" s="87">
        <f>D10/D3</f>
        <v>4.4999999999999998E-2</v>
      </c>
      <c r="F10" s="25">
        <v>0</v>
      </c>
      <c r="G10" s="87" t="e">
        <f>F10/F3</f>
        <v>#DIV/0!</v>
      </c>
      <c r="H10" s="25">
        <v>0</v>
      </c>
      <c r="I10" s="87" t="e">
        <f>H10/H3</f>
        <v>#DIV/0!</v>
      </c>
      <c r="J10" s="85">
        <f t="shared" si="0"/>
        <v>180</v>
      </c>
      <c r="P10" s="7"/>
    </row>
    <row r="11" spans="1:17" ht="13.8" x14ac:dyDescent="0.3">
      <c r="A11" s="82" t="s">
        <v>42</v>
      </c>
      <c r="B11" s="25">
        <v>0</v>
      </c>
      <c r="C11" s="87">
        <f>B11/B3</f>
        <v>0</v>
      </c>
      <c r="D11" s="25">
        <v>0</v>
      </c>
      <c r="E11" s="87">
        <f>D11/D3</f>
        <v>0</v>
      </c>
      <c r="F11" s="25">
        <v>0</v>
      </c>
      <c r="G11" s="87" t="e">
        <f>F11/F3</f>
        <v>#DIV/0!</v>
      </c>
      <c r="H11" s="25">
        <v>0</v>
      </c>
      <c r="I11" s="87" t="e">
        <f>H11/H3</f>
        <v>#DIV/0!</v>
      </c>
      <c r="J11" s="85">
        <f t="shared" si="0"/>
        <v>0</v>
      </c>
      <c r="O11" s="7"/>
      <c r="P11" s="7"/>
      <c r="Q11" s="7"/>
    </row>
    <row r="12" spans="1:17" ht="13.8" x14ac:dyDescent="0.3">
      <c r="A12" s="83" t="s">
        <v>42</v>
      </c>
      <c r="B12" s="26">
        <v>0</v>
      </c>
      <c r="C12" s="88">
        <f>B12/B3</f>
        <v>0</v>
      </c>
      <c r="D12" s="26">
        <v>0</v>
      </c>
      <c r="E12" s="88">
        <f>D12/D3</f>
        <v>0</v>
      </c>
      <c r="F12" s="26">
        <v>0</v>
      </c>
      <c r="G12" s="88" t="e">
        <f>F12/F3</f>
        <v>#DIV/0!</v>
      </c>
      <c r="H12" s="26">
        <v>0</v>
      </c>
      <c r="I12" s="88" t="e">
        <f>H12/H3</f>
        <v>#DIV/0!</v>
      </c>
      <c r="J12" s="85">
        <f t="shared" si="0"/>
        <v>0</v>
      </c>
      <c r="O12" s="7"/>
      <c r="P12" s="7"/>
      <c r="Q12" s="7"/>
    </row>
    <row r="13" spans="1:17" ht="14.4" thickBot="1" x14ac:dyDescent="0.35">
      <c r="B13" s="18"/>
      <c r="I13" s="86" t="s">
        <v>35</v>
      </c>
      <c r="J13" s="85">
        <f t="shared" si="0"/>
        <v>0</v>
      </c>
      <c r="O13" s="7"/>
      <c r="P13" s="7"/>
      <c r="Q13" s="7"/>
    </row>
    <row r="14" spans="1:17" thickBot="1" x14ac:dyDescent="0.35">
      <c r="B14" s="7"/>
      <c r="D14" s="141" t="s">
        <v>24</v>
      </c>
      <c r="E14" s="142"/>
      <c r="P14" s="7"/>
    </row>
    <row r="15" spans="1:17" ht="14.4" x14ac:dyDescent="0.3">
      <c r="B15" s="17"/>
      <c r="D15" s="89" t="s">
        <v>37</v>
      </c>
      <c r="E15" s="90">
        <f>B3+C3</f>
        <v>6000</v>
      </c>
    </row>
    <row r="16" spans="1:17" ht="14.4" x14ac:dyDescent="0.3">
      <c r="B16" s="7"/>
      <c r="D16" s="91" t="s">
        <v>38</v>
      </c>
      <c r="E16" s="92">
        <f>D3+E3</f>
        <v>4000</v>
      </c>
    </row>
    <row r="17" spans="2:16" ht="14.4" x14ac:dyDescent="0.3">
      <c r="B17" s="17"/>
      <c r="D17" s="91" t="s">
        <v>39</v>
      </c>
      <c r="E17" s="92">
        <f>F3+G3</f>
        <v>0</v>
      </c>
      <c r="I17" s="19"/>
    </row>
    <row r="18" spans="2:16" ht="14.4" x14ac:dyDescent="0.3">
      <c r="D18" s="91" t="s">
        <v>40</v>
      </c>
      <c r="E18" s="92">
        <f>H3+I3</f>
        <v>0</v>
      </c>
    </row>
    <row r="19" spans="2:16" thickBot="1" x14ac:dyDescent="0.35">
      <c r="B19" s="17"/>
      <c r="D19" s="91" t="s">
        <v>25</v>
      </c>
      <c r="E19" s="92">
        <f>SUM(B5:B12)+SUM(D5:D12)+SUM(F5:F12)+SUM(H5:H12)</f>
        <v>1194</v>
      </c>
      <c r="K19" s="7"/>
      <c r="L19" s="16"/>
      <c r="P19" s="18"/>
    </row>
    <row r="20" spans="2:16" thickBot="1" x14ac:dyDescent="0.35">
      <c r="D20" s="89" t="s">
        <v>26</v>
      </c>
      <c r="E20" s="90">
        <f>SUM(E15:E18)</f>
        <v>10000</v>
      </c>
    </row>
    <row r="21" spans="2:16" thickBot="1" x14ac:dyDescent="0.35">
      <c r="D21" s="93" t="s">
        <v>27</v>
      </c>
      <c r="E21" s="94">
        <f>(E20-E19)-1200</f>
        <v>7606</v>
      </c>
      <c r="L21" s="17"/>
    </row>
    <row r="22" spans="2:16" ht="15.75" customHeight="1" x14ac:dyDescent="0.3">
      <c r="L22" s="18"/>
    </row>
    <row r="23" spans="2:16" ht="15.75" customHeight="1" x14ac:dyDescent="0.3"/>
    <row r="24" spans="2:16" ht="15.75" customHeight="1" x14ac:dyDescent="0.3"/>
    <row r="25" spans="2:16" ht="15.75" customHeight="1" x14ac:dyDescent="0.3">
      <c r="O25" s="7"/>
    </row>
    <row r="26" spans="2:16" ht="15.75" customHeight="1" x14ac:dyDescent="0.3"/>
    <row r="27" spans="2:16" ht="15.75" customHeight="1" x14ac:dyDescent="0.3"/>
    <row r="28" spans="2:16" ht="15.75" customHeight="1" x14ac:dyDescent="0.3"/>
    <row r="29" spans="2:16" ht="15.75" customHeight="1" x14ac:dyDescent="0.3"/>
    <row r="30" spans="2:16" ht="15.75" customHeight="1" x14ac:dyDescent="0.3"/>
    <row r="31" spans="2:16" ht="15.75" customHeight="1" x14ac:dyDescent="0.3"/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mergeCells count="1">
    <mergeCell ref="D14:E1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Monthly_Budget_Kids</vt:lpstr>
      <vt:lpstr>Monthly_Budget</vt:lpstr>
      <vt:lpstr>Current_Income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WOCS Student</dc:creator>
  <cp:lastModifiedBy>WOCS Student</cp:lastModifiedBy>
  <dcterms:created xsi:type="dcterms:W3CDTF">2025-01-26T22:42:44Z</dcterms:created>
  <dcterms:modified xsi:type="dcterms:W3CDTF">2025-07-14T01:40:38Z</dcterms:modified>
</cp:coreProperties>
</file>