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0726896b092f6b76/Lena Business/Investment Accelerator/"/>
    </mc:Choice>
  </mc:AlternateContent>
  <xr:revisionPtr revIDLastSave="109" documentId="11_63A9169D72364C8C928156CBAC316129DD408AE2" xr6:coauthVersionLast="47" xr6:coauthVersionMax="47" xr10:uidLastSave="{24B7BA15-010C-41C8-8B93-2583B88D5858}"/>
  <bookViews>
    <workbookView xWindow="-120" yWindow="-120" windowWidth="29040" windowHeight="15720" activeTab="1" xr2:uid="{00000000-000D-0000-FFFF-FFFF00000000}"/>
  </bookViews>
  <sheets>
    <sheet name="CASH REQUIREMENTS" sheetId="1" r:id="rId1"/>
    <sheet name="WEALTH GROWTH" sheetId="2" r:id="rId2"/>
    <sheet name="SPEND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3" l="1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M7" i="3"/>
  <c r="N7" i="3"/>
  <c r="O7" i="3"/>
  <c r="P7" i="3"/>
  <c r="Q7" i="3"/>
  <c r="R7" i="3"/>
  <c r="S7" i="3"/>
  <c r="T7" i="3"/>
  <c r="U7" i="3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K4" i="2"/>
  <c r="L4" i="2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K5" i="2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I4" i="2" l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C7" i="3"/>
  <c r="B4" i="2"/>
  <c r="B5" i="2" s="1"/>
  <c r="I7" i="3" l="1"/>
  <c r="J7" i="3"/>
  <c r="K7" i="3"/>
  <c r="L7" i="3"/>
  <c r="D7" i="3"/>
  <c r="E7" i="3"/>
  <c r="F7" i="3"/>
  <c r="G7" i="3"/>
  <c r="H7" i="3"/>
  <c r="B7" i="3"/>
  <c r="B6" i="3"/>
  <c r="D4" i="2"/>
  <c r="D5" i="2" s="1"/>
  <c r="C6" i="3" l="1"/>
  <c r="D6" i="3" s="1"/>
  <c r="E6" i="3"/>
  <c r="F6" i="3" s="1"/>
  <c r="G6" i="3" s="1"/>
  <c r="H6" i="3" s="1"/>
  <c r="I6" i="3" s="1"/>
  <c r="J6" i="3" s="1"/>
  <c r="K6" i="3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A6" i="1" l="1"/>
  <c r="B4" i="1"/>
  <c r="E4" i="1" s="1"/>
  <c r="A7" i="1" l="1"/>
  <c r="B6" i="1"/>
  <c r="D4" i="1"/>
  <c r="C4" i="1"/>
  <c r="B5" i="1"/>
  <c r="D6" i="1" l="1"/>
  <c r="E6" i="1"/>
  <c r="C6" i="1"/>
  <c r="E5" i="1"/>
  <c r="C5" i="1"/>
  <c r="D5" i="1"/>
  <c r="B7" i="1"/>
  <c r="E7" i="1" l="1"/>
  <c r="C7" i="1"/>
  <c r="D7" i="1"/>
  <c r="A9" i="1"/>
  <c r="B8" i="1"/>
  <c r="A10" i="1" l="1"/>
  <c r="B9" i="1"/>
  <c r="D8" i="1"/>
  <c r="E8" i="1"/>
  <c r="C8" i="1"/>
  <c r="E9" i="1" l="1"/>
  <c r="C9" i="1"/>
  <c r="D9" i="1"/>
  <c r="A11" i="1"/>
  <c r="B10" i="1"/>
  <c r="A12" i="1" l="1"/>
  <c r="B11" i="1"/>
  <c r="D10" i="1"/>
  <c r="E10" i="1"/>
  <c r="C10" i="1"/>
  <c r="A13" i="1" l="1"/>
  <c r="B13" i="1" s="1"/>
  <c r="B12" i="1"/>
  <c r="E11" i="1"/>
  <c r="C11" i="1"/>
  <c r="D11" i="1"/>
  <c r="E13" i="1" l="1"/>
  <c r="C13" i="1"/>
  <c r="D13" i="1"/>
  <c r="D12" i="1"/>
  <c r="E12" i="1"/>
  <c r="C12" i="1"/>
</calcChain>
</file>

<file path=xl/sharedStrings.xml><?xml version="1.0" encoding="utf-8"?>
<sst xmlns="http://schemas.openxmlformats.org/spreadsheetml/2006/main" count="120" uniqueCount="56">
  <si>
    <t xml:space="preserve">SPENDING </t>
  </si>
  <si>
    <t>YEARS UPON RETIREMENT</t>
  </si>
  <si>
    <t>Here we can see how much money we will spend over the full length of our retirement period</t>
  </si>
  <si>
    <t>Monthly</t>
  </si>
  <si>
    <t>Annually</t>
  </si>
  <si>
    <t>You can move the red circle to the amount appropriate for you.</t>
  </si>
  <si>
    <t>This is a space for your personal notes:</t>
  </si>
  <si>
    <t>YEARS OF SAVINGS</t>
  </si>
  <si>
    <t>PROJECTED GROWTH OF WEALTH</t>
  </si>
  <si>
    <t>This table is for you to "play" around with different numbers.</t>
  </si>
  <si>
    <t>Fill in the % of return in the green cells.</t>
  </si>
  <si>
    <t>Year 0</t>
  </si>
  <si>
    <t>Fill in an amount you invest in the yellow cells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</si>
  <si>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</si>
  <si>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</si>
  <si>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</si>
  <si>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</si>
  <si>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</si>
  <si>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</si>
  <si>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</si>
  <si>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</si>
  <si>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</si>
  <si>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</si>
  <si>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</si>
  <si>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</si>
  <si>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</si>
  <si>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</si>
  <si>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</si>
  <si>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</si>
  <si>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</si>
  <si>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</si>
  <si>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</si>
  <si>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</si>
  <si>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</si>
  <si>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</si>
  <si>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</si>
  <si>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</si>
  <si>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</si>
  <si>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</si>
  <si>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</si>
  <si>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</si>
  <si>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</si>
  <si>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</si>
  <si>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Pension fund</t>
  </si>
  <si>
    <t>Annual spending</t>
  </si>
  <si>
    <t>ROI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</si>
  <si>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</si>
  <si>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</si>
  <si>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</si>
  <si>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</si>
  <si>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</si>
  <si>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</si>
  <si>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</si>
  <si>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</si>
  <si>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Wealth</t>
  </si>
  <si>
    <t>Cash-out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</si>
</sst>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_);_([$€-2]\ * \(#,##0\);_([$€-2]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Border="0" applyAlignment="0">
      <alignment vertical="center"/>
    </xf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10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164" fontId="3" fillId="0" borderId="12" xfId="0" applyNumberFormat="1" applyFont="1" applyBorder="1"/>
    <xf numFmtId="164" fontId="3" fillId="3" borderId="10" xfId="0" applyNumberFormat="1" applyFont="1" applyFill="1" applyBorder="1"/>
    <xf numFmtId="164" fontId="3" fillId="3" borderId="0" xfId="0" applyNumberFormat="1" applyFont="1" applyFill="1"/>
    <xf numFmtId="164" fontId="3" fillId="3" borderId="11" xfId="0" applyNumberFormat="1" applyFont="1" applyFill="1" applyBorder="1"/>
    <xf numFmtId="164" fontId="3" fillId="3" borderId="12" xfId="0" applyNumberFormat="1" applyFont="1" applyFill="1" applyBorder="1"/>
    <xf numFmtId="164" fontId="3" fillId="3" borderId="13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164" fontId="3" fillId="3" borderId="16" xfId="0" applyNumberFormat="1" applyFont="1" applyFill="1" applyBorder="1"/>
    <xf numFmtId="164" fontId="0" fillId="0" borderId="0" xfId="0" applyNumberFormat="1"/>
    <xf numFmtId="9" fontId="3" fillId="0" borderId="18" xfId="2" applyFont="1" applyBorder="1" applyAlignment="1">
      <alignment horizontal="center"/>
    </xf>
    <xf numFmtId="9" fontId="3" fillId="0" borderId="19" xfId="2" applyFont="1" applyBorder="1" applyAlignment="1">
      <alignment horizontal="center"/>
    </xf>
    <xf numFmtId="9" fontId="3" fillId="0" borderId="20" xfId="2" applyFont="1" applyBorder="1" applyAlignment="1">
      <alignment horizontal="center"/>
    </xf>
    <xf numFmtId="164" fontId="3" fillId="0" borderId="21" xfId="0" applyNumberFormat="1" applyFont="1" applyBorder="1"/>
    <xf numFmtId="164" fontId="3" fillId="0" borderId="22" xfId="0" applyNumberFormat="1" applyFont="1" applyBorder="1"/>
    <xf numFmtId="164" fontId="3" fillId="3" borderId="21" xfId="0" applyNumberFormat="1" applyFont="1" applyFill="1" applyBorder="1"/>
    <xf numFmtId="164" fontId="3" fillId="3" borderId="22" xfId="0" applyNumberFormat="1" applyFont="1" applyFill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164" fontId="3" fillId="0" borderId="13" xfId="0" applyNumberFormat="1" applyFont="1" applyBorder="1"/>
    <xf numFmtId="164" fontId="3" fillId="0" borderId="14" xfId="0" applyNumberFormat="1" applyFont="1" applyBorder="1"/>
    <xf numFmtId="164" fontId="3" fillId="0" borderId="16" xfId="0" applyNumberFormat="1" applyFont="1" applyBorder="1"/>
    <xf numFmtId="164" fontId="3" fillId="4" borderId="0" xfId="0" applyNumberFormat="1" applyFont="1" applyFill="1"/>
    <xf numFmtId="164" fontId="3" fillId="4" borderId="12" xfId="0" applyNumberFormat="1" applyFont="1" applyFill="1" applyBorder="1"/>
    <xf numFmtId="164" fontId="3" fillId="4" borderId="21" xfId="0" applyNumberFormat="1" applyFont="1" applyFill="1" applyBorder="1"/>
    <xf numFmtId="9" fontId="3" fillId="5" borderId="25" xfId="2" applyFont="1" applyFill="1" applyBorder="1" applyAlignment="1">
      <alignment horizontal="center"/>
    </xf>
    <xf numFmtId="9" fontId="3" fillId="5" borderId="26" xfId="2" applyFont="1" applyFill="1" applyBorder="1" applyAlignment="1">
      <alignment horizontal="center"/>
    </xf>
    <xf numFmtId="9" fontId="3" fillId="5" borderId="9" xfId="2" applyFont="1" applyFill="1" applyBorder="1" applyAlignment="1">
      <alignment horizontal="center"/>
    </xf>
    <xf numFmtId="0" fontId="3" fillId="6" borderId="17" xfId="0" applyFont="1" applyFill="1" applyBorder="1"/>
    <xf numFmtId="0" fontId="3" fillId="6" borderId="27" xfId="0" applyFont="1" applyFill="1" applyBorder="1"/>
    <xf numFmtId="0" fontId="3" fillId="6" borderId="28" xfId="0" applyFont="1" applyFill="1" applyBorder="1"/>
    <xf numFmtId="0" fontId="3" fillId="6" borderId="11" xfId="0" applyFont="1" applyFill="1" applyBorder="1"/>
    <xf numFmtId="0" fontId="3" fillId="6" borderId="0" xfId="0" applyFont="1" applyFill="1"/>
    <xf numFmtId="0" fontId="3" fillId="6" borderId="12" xfId="0" applyFont="1" applyFill="1" applyBorder="1"/>
    <xf numFmtId="0" fontId="3" fillId="6" borderId="15" xfId="0" applyFont="1" applyFill="1" applyBorder="1"/>
    <xf numFmtId="0" fontId="3" fillId="6" borderId="14" xfId="0" applyFont="1" applyFill="1" applyBorder="1"/>
    <xf numFmtId="0" fontId="3" fillId="6" borderId="16" xfId="0" applyFont="1" applyFill="1" applyBorder="1"/>
    <xf numFmtId="9" fontId="3" fillId="0" borderId="0" xfId="0" applyNumberFormat="1" applyFont="1"/>
    <xf numFmtId="0" fontId="3" fillId="0" borderId="0" xfId="0" applyFont="1"/>
    <xf numFmtId="164" fontId="3" fillId="0" borderId="26" xfId="0" applyNumberFormat="1" applyFont="1" applyBorder="1"/>
    <xf numFmtId="164" fontId="3" fillId="8" borderId="26" xfId="0" applyNumberFormat="1" applyFont="1" applyFill="1" applyBorder="1"/>
    <xf numFmtId="164" fontId="3" fillId="9" borderId="26" xfId="0" applyNumberFormat="1" applyFont="1" applyFill="1" applyBorder="1"/>
    <xf numFmtId="164" fontId="3" fillId="7" borderId="15" xfId="0" applyNumberFormat="1" applyFont="1" applyFill="1" applyBorder="1"/>
    <xf numFmtId="0" fontId="3" fillId="7" borderId="14" xfId="0" applyFont="1" applyFill="1" applyBorder="1"/>
    <xf numFmtId="9" fontId="3" fillId="8" borderId="2" xfId="0" applyNumberFormat="1" applyFont="1" applyFill="1" applyBorder="1"/>
    <xf numFmtId="0" fontId="3" fillId="8" borderId="3" xfId="0" applyFont="1" applyFill="1" applyBorder="1"/>
    <xf numFmtId="0" fontId="3" fillId="9" borderId="29" xfId="0" applyFont="1" applyFill="1" applyBorder="1"/>
    <xf numFmtId="0" fontId="3" fillId="9" borderId="30" xfId="0" applyFont="1" applyFill="1" applyBorder="1"/>
    <xf numFmtId="164" fontId="3" fillId="8" borderId="31" xfId="0" applyNumberFormat="1" applyFont="1" applyFill="1" applyBorder="1"/>
    <xf numFmtId="164" fontId="3" fillId="9" borderId="32" xfId="0" applyNumberFormat="1" applyFont="1" applyFill="1" applyBorder="1"/>
    <xf numFmtId="9" fontId="3" fillId="7" borderId="33" xfId="2" applyFont="1" applyFill="1" applyBorder="1"/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2" fillId="2" borderId="4" xfId="1" applyFont="1" applyBorder="1" applyAlignment="1">
      <alignment horizontal="center"/>
    </xf>
    <xf numFmtId="0" fontId="2" fillId="2" borderId="5" xfId="1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2" borderId="17" xfId="1" applyFont="1" applyBorder="1" applyAlignment="1">
      <alignment horizontal="center" wrapText="1"/>
    </xf>
    <xf numFmtId="0" fontId="2" fillId="2" borderId="8" xfId="1" applyFont="1" applyBorder="1" applyAlignment="1">
      <alignment horizontal="center" wrapText="1"/>
    </xf>
  </cellXfs>
  <cellStyles count="3">
    <cellStyle name="Normal" xfId="0" builtinId="0"/>
    <cellStyle name="Percent" xfId="2" builtinId="5"/>
    <cellStyle name="Style 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55508</xdr:colOff>
      <xdr:row>7</xdr:row>
      <xdr:rowOff>32188</xdr:rowOff>
    </xdr:from>
    <xdr:to>
      <xdr:col>1</xdr:col>
      <xdr:colOff>26933</xdr:colOff>
      <xdr:row>7</xdr:row>
      <xdr:rowOff>203638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508" y="1503636"/>
          <a:ext cx="707149" cy="1714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41713</xdr:colOff>
      <xdr:row>7</xdr:row>
      <xdr:rowOff>2956</xdr:rowOff>
    </xdr:from>
    <xdr:to>
      <xdr:col>4</xdr:col>
      <xdr:colOff>60763</xdr:colOff>
      <xdr:row>8</xdr:row>
      <xdr:rowOff>22663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>
          <a:off x="2527738" y="1479331"/>
          <a:ext cx="914400" cy="229257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114300</xdr:rowOff>
    </xdr:from>
    <xdr:to>
      <xdr:col>13</xdr:col>
      <xdr:colOff>0</xdr:colOff>
      <xdr:row>1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34450" y="304800"/>
          <a:ext cx="600075" cy="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</xdr:row>
      <xdr:rowOff>85725</xdr:rowOff>
    </xdr:from>
    <xdr:to>
      <xdr:col>13</xdr:col>
      <xdr:colOff>0</xdr:colOff>
      <xdr:row>2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8934450" y="485775"/>
          <a:ext cx="600075" cy="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zoomScale="145" zoomScaleNormal="145" workbookViewId="0">
      <selection activeCell="C8" sqref="C8"/>
    </sheetView>
  </sheetViews>
  <sheetFormatPr defaultColWidth="9.140625" defaultRowHeight="15" x14ac:dyDescent="0.25"/>
  <cols>
    <col min="1" max="1" width="11" customWidth="1"/>
    <col min="2" max="2" width="12.85546875" customWidth="1"/>
    <col min="3" max="5" width="13.42578125" bestFit="1" customWidth="1"/>
    <col min="16" max="16" width="16" customWidth="1"/>
  </cols>
  <sheetData>
    <row r="1" spans="1:16" ht="15.75" thickBot="1" x14ac:dyDescent="0.3"/>
    <row r="2" spans="1:16" ht="16.5" x14ac:dyDescent="0.3">
      <c r="A2" s="59" t="s">
        <v>0</v>
      </c>
      <c r="B2" s="60"/>
      <c r="C2" s="61" t="s">
        <v>1</v>
      </c>
      <c r="D2" s="60"/>
      <c r="E2" s="62"/>
      <c r="G2" s="36" t="s">
        <v>2</v>
      </c>
      <c r="H2" s="37"/>
      <c r="I2" s="37"/>
      <c r="J2" s="37"/>
      <c r="K2" s="37"/>
      <c r="L2" s="38"/>
      <c r="M2" s="36"/>
      <c r="N2" s="37"/>
      <c r="O2" s="37"/>
      <c r="P2" s="38"/>
    </row>
    <row r="3" spans="1:16" ht="17.25" thickBot="1" x14ac:dyDescent="0.35">
      <c r="A3" s="1" t="s">
        <v>3</v>
      </c>
      <c r="B3" s="2" t="s">
        <v>4</v>
      </c>
      <c r="C3" s="3">
        <v>25</v>
      </c>
      <c r="D3" s="1">
        <v>30</v>
      </c>
      <c r="E3" s="4">
        <v>35</v>
      </c>
      <c r="G3" s="42" t="s">
        <v>5</v>
      </c>
      <c r="H3" s="43"/>
      <c r="I3" s="43"/>
      <c r="J3" s="43"/>
      <c r="K3" s="43"/>
      <c r="L3" s="44"/>
      <c r="M3" s="42"/>
      <c r="N3" s="43"/>
      <c r="O3" s="43"/>
      <c r="P3" s="44"/>
    </row>
    <row r="4" spans="1:16" ht="17.25" thickBot="1" x14ac:dyDescent="0.35">
      <c r="A4" s="5">
        <v>1000</v>
      </c>
      <c r="B4" s="6">
        <f>+A4*12</f>
        <v>12000</v>
      </c>
      <c r="C4" s="7">
        <f t="shared" ref="C4:E13" si="0">+$B4*C$3</f>
        <v>300000</v>
      </c>
      <c r="D4" s="5">
        <f t="shared" si="0"/>
        <v>360000</v>
      </c>
      <c r="E4" s="8">
        <f t="shared" si="0"/>
        <v>420000</v>
      </c>
      <c r="K4" s="17"/>
    </row>
    <row r="5" spans="1:16" ht="16.5" x14ac:dyDescent="0.3">
      <c r="A5" s="9">
        <v>2500</v>
      </c>
      <c r="B5" s="10">
        <f t="shared" ref="B5:B13" si="1">+A5*12</f>
        <v>30000</v>
      </c>
      <c r="C5" s="11">
        <f t="shared" si="0"/>
        <v>750000</v>
      </c>
      <c r="D5" s="9">
        <f t="shared" si="0"/>
        <v>900000</v>
      </c>
      <c r="E5" s="12">
        <f t="shared" si="0"/>
        <v>1050000</v>
      </c>
      <c r="G5" s="63" t="s">
        <v>6</v>
      </c>
      <c r="H5" s="64"/>
      <c r="I5" s="64"/>
      <c r="J5" s="64"/>
      <c r="K5" s="64"/>
      <c r="L5" s="64"/>
      <c r="M5" s="64"/>
      <c r="N5" s="64"/>
      <c r="O5" s="64"/>
      <c r="P5" s="65"/>
    </row>
    <row r="6" spans="1:16" ht="16.5" x14ac:dyDescent="0.3">
      <c r="A6" s="5">
        <f t="shared" ref="A6:A13" si="2">+A5+1000</f>
        <v>3500</v>
      </c>
      <c r="B6" s="6">
        <f t="shared" si="1"/>
        <v>42000</v>
      </c>
      <c r="C6" s="7">
        <f t="shared" si="0"/>
        <v>1050000</v>
      </c>
      <c r="D6" s="5">
        <f t="shared" si="0"/>
        <v>1260000</v>
      </c>
      <c r="E6" s="8">
        <f t="shared" si="0"/>
        <v>1470000</v>
      </c>
      <c r="G6" s="66"/>
      <c r="H6" s="67"/>
      <c r="I6" s="67"/>
      <c r="J6" s="67"/>
      <c r="K6" s="67"/>
      <c r="L6" s="67"/>
      <c r="M6" s="67"/>
      <c r="N6" s="67"/>
      <c r="O6" s="67"/>
      <c r="P6" s="68"/>
    </row>
    <row r="7" spans="1:16" ht="16.5" x14ac:dyDescent="0.3">
      <c r="A7" s="9">
        <f t="shared" si="2"/>
        <v>4500</v>
      </c>
      <c r="B7" s="10">
        <f t="shared" si="1"/>
        <v>54000</v>
      </c>
      <c r="C7" s="11">
        <f t="shared" si="0"/>
        <v>1350000</v>
      </c>
      <c r="D7" s="9">
        <f t="shared" si="0"/>
        <v>1620000</v>
      </c>
      <c r="E7" s="12">
        <f t="shared" si="0"/>
        <v>1890000</v>
      </c>
      <c r="G7" s="66"/>
      <c r="H7" s="67"/>
      <c r="I7" s="67"/>
      <c r="J7" s="67"/>
      <c r="K7" s="67"/>
      <c r="L7" s="67"/>
      <c r="M7" s="67"/>
      <c r="N7" s="67"/>
      <c r="O7" s="67"/>
      <c r="P7" s="68"/>
    </row>
    <row r="8" spans="1:16" ht="16.5" x14ac:dyDescent="0.3">
      <c r="A8" s="5">
        <v>5000</v>
      </c>
      <c r="B8" s="6">
        <f t="shared" si="1"/>
        <v>60000</v>
      </c>
      <c r="C8" s="7">
        <f t="shared" si="0"/>
        <v>1500000</v>
      </c>
      <c r="D8" s="5">
        <f t="shared" si="0"/>
        <v>1800000</v>
      </c>
      <c r="E8" s="8">
        <f t="shared" si="0"/>
        <v>2100000</v>
      </c>
      <c r="G8" s="66"/>
      <c r="H8" s="67"/>
      <c r="I8" s="67"/>
      <c r="J8" s="67"/>
      <c r="K8" s="67"/>
      <c r="L8" s="67"/>
      <c r="M8" s="67"/>
      <c r="N8" s="67"/>
      <c r="O8" s="67"/>
      <c r="P8" s="68"/>
    </row>
    <row r="9" spans="1:16" ht="16.5" x14ac:dyDescent="0.3">
      <c r="A9" s="9">
        <f t="shared" si="2"/>
        <v>6000</v>
      </c>
      <c r="B9" s="10">
        <f t="shared" si="1"/>
        <v>72000</v>
      </c>
      <c r="C9" s="11">
        <f t="shared" si="0"/>
        <v>1800000</v>
      </c>
      <c r="D9" s="9">
        <f t="shared" si="0"/>
        <v>2160000</v>
      </c>
      <c r="E9" s="12">
        <f t="shared" si="0"/>
        <v>2520000</v>
      </c>
      <c r="G9" s="66"/>
      <c r="H9" s="67"/>
      <c r="I9" s="67"/>
      <c r="J9" s="67"/>
      <c r="K9" s="67"/>
      <c r="L9" s="67"/>
      <c r="M9" s="67"/>
      <c r="N9" s="67"/>
      <c r="O9" s="67"/>
      <c r="P9" s="68"/>
    </row>
    <row r="10" spans="1:16" ht="16.5" x14ac:dyDescent="0.3">
      <c r="A10" s="5">
        <f t="shared" si="2"/>
        <v>7000</v>
      </c>
      <c r="B10" s="6">
        <f t="shared" si="1"/>
        <v>84000</v>
      </c>
      <c r="C10" s="7">
        <f t="shared" si="0"/>
        <v>2100000</v>
      </c>
      <c r="D10" s="5">
        <f t="shared" si="0"/>
        <v>2520000</v>
      </c>
      <c r="E10" s="8">
        <f t="shared" si="0"/>
        <v>2940000</v>
      </c>
      <c r="G10" s="66"/>
      <c r="H10" s="67"/>
      <c r="I10" s="67"/>
      <c r="J10" s="67"/>
      <c r="K10" s="67"/>
      <c r="L10" s="67"/>
      <c r="M10" s="67"/>
      <c r="N10" s="67"/>
      <c r="O10" s="67"/>
      <c r="P10" s="68"/>
    </row>
    <row r="11" spans="1:16" ht="16.5" x14ac:dyDescent="0.3">
      <c r="A11" s="9">
        <f t="shared" si="2"/>
        <v>8000</v>
      </c>
      <c r="B11" s="10">
        <f t="shared" si="1"/>
        <v>96000</v>
      </c>
      <c r="C11" s="11">
        <f t="shared" si="0"/>
        <v>2400000</v>
      </c>
      <c r="D11" s="9">
        <f t="shared" si="0"/>
        <v>2880000</v>
      </c>
      <c r="E11" s="12">
        <f t="shared" si="0"/>
        <v>3360000</v>
      </c>
      <c r="G11" s="66"/>
      <c r="H11" s="67"/>
      <c r="I11" s="67"/>
      <c r="J11" s="67"/>
      <c r="K11" s="67"/>
      <c r="L11" s="67"/>
      <c r="M11" s="67"/>
      <c r="N11" s="67"/>
      <c r="O11" s="67"/>
      <c r="P11" s="68"/>
    </row>
    <row r="12" spans="1:16" ht="16.5" x14ac:dyDescent="0.3">
      <c r="A12" s="5">
        <f>+A11+1000</f>
        <v>9000</v>
      </c>
      <c r="B12" s="6">
        <f t="shared" si="1"/>
        <v>108000</v>
      </c>
      <c r="C12" s="7">
        <f t="shared" si="0"/>
        <v>2700000</v>
      </c>
      <c r="D12" s="5">
        <f t="shared" si="0"/>
        <v>3240000</v>
      </c>
      <c r="E12" s="8">
        <f t="shared" si="0"/>
        <v>3780000</v>
      </c>
      <c r="G12" s="66"/>
      <c r="H12" s="67"/>
      <c r="I12" s="67"/>
      <c r="J12" s="67"/>
      <c r="K12" s="67"/>
      <c r="L12" s="67"/>
      <c r="M12" s="67"/>
      <c r="N12" s="67"/>
      <c r="O12" s="67"/>
      <c r="P12" s="68"/>
    </row>
    <row r="13" spans="1:16" ht="17.25" thickBot="1" x14ac:dyDescent="0.35">
      <c r="A13" s="13">
        <f t="shared" si="2"/>
        <v>10000</v>
      </c>
      <c r="B13" s="14">
        <f t="shared" si="1"/>
        <v>120000</v>
      </c>
      <c r="C13" s="15">
        <f t="shared" si="0"/>
        <v>3000000</v>
      </c>
      <c r="D13" s="13">
        <f t="shared" si="0"/>
        <v>3600000</v>
      </c>
      <c r="E13" s="16">
        <f t="shared" si="0"/>
        <v>4200000</v>
      </c>
      <c r="G13" s="69"/>
      <c r="H13" s="70"/>
      <c r="I13" s="70"/>
      <c r="J13" s="70"/>
      <c r="K13" s="70"/>
      <c r="L13" s="70"/>
      <c r="M13" s="70"/>
      <c r="N13" s="70"/>
      <c r="O13" s="70"/>
      <c r="P13" s="71"/>
    </row>
    <row r="14" spans="1:16" x14ac:dyDescent="0.25">
      <c r="A14" s="17"/>
      <c r="B14" s="17"/>
      <c r="C14" s="17"/>
      <c r="D14" s="17"/>
      <c r="E14" s="17"/>
      <c r="F14" s="17"/>
      <c r="K14" s="17"/>
    </row>
    <row r="15" spans="1:16" x14ac:dyDescent="0.25">
      <c r="K15" s="17"/>
    </row>
    <row r="16" spans="1:16" x14ac:dyDescent="0.25">
      <c r="K16" s="17"/>
    </row>
    <row r="17" spans="11:11" x14ac:dyDescent="0.25">
      <c r="K17" s="17"/>
    </row>
    <row r="18" spans="11:11" x14ac:dyDescent="0.25">
      <c r="K18" s="17"/>
    </row>
    <row r="19" spans="11:11" x14ac:dyDescent="0.25">
      <c r="K19" s="17"/>
    </row>
    <row r="20" spans="11:11" x14ac:dyDescent="0.25">
      <c r="K20" s="17"/>
    </row>
    <row r="21" spans="11:11" x14ac:dyDescent="0.25">
      <c r="K21" s="17"/>
    </row>
    <row r="22" spans="11:11" x14ac:dyDescent="0.25">
      <c r="K22" s="17"/>
    </row>
    <row r="23" spans="11:11" x14ac:dyDescent="0.25">
      <c r="K23" s="17"/>
    </row>
    <row r="24" spans="11:11" x14ac:dyDescent="0.25">
      <c r="K24" s="17"/>
    </row>
    <row r="25" spans="11:11" x14ac:dyDescent="0.25">
      <c r="K25" s="17"/>
    </row>
    <row r="26" spans="11:11" x14ac:dyDescent="0.25">
      <c r="K26" s="17"/>
    </row>
    <row r="27" spans="11:11" x14ac:dyDescent="0.25">
      <c r="K27" s="17"/>
    </row>
    <row r="28" spans="11:11" x14ac:dyDescent="0.25">
      <c r="K28" s="17"/>
    </row>
    <row r="29" spans="11:11" x14ac:dyDescent="0.25">
      <c r="K29" s="17"/>
    </row>
    <row r="30" spans="11:11" x14ac:dyDescent="0.25">
      <c r="K30" s="17"/>
    </row>
    <row r="31" spans="11:11" x14ac:dyDescent="0.25">
      <c r="K31" s="17"/>
    </row>
    <row r="32" spans="11:11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  <row r="36" spans="11:11" x14ac:dyDescent="0.25">
      <c r="K36" s="17"/>
    </row>
    <row r="37" spans="11:11" x14ac:dyDescent="0.25">
      <c r="K37" s="17"/>
    </row>
    <row r="38" spans="11:11" x14ac:dyDescent="0.25">
      <c r="K38" s="17"/>
    </row>
    <row r="39" spans="11:11" x14ac:dyDescent="0.25">
      <c r="K39" s="17"/>
    </row>
    <row r="40" spans="11:11" x14ac:dyDescent="0.25">
      <c r="K40" s="17"/>
    </row>
    <row r="41" spans="11:11" x14ac:dyDescent="0.25">
      <c r="K41" s="17"/>
    </row>
    <row r="42" spans="11:11" x14ac:dyDescent="0.25">
      <c r="K42" s="17"/>
    </row>
  </sheetData>
  <mergeCells count="3">
    <mergeCell ref="A2:B2"/>
    <mergeCell ref="C2:E2"/>
    <mergeCell ref="G5:P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showGridLines="0" tabSelected="1" workbookViewId="0">
      <selection activeCell="I3" sqref="I3"/>
    </sheetView>
  </sheetViews>
  <sheetFormatPr defaultColWidth="9.140625" defaultRowHeight="15" x14ac:dyDescent="0.25"/>
  <cols>
    <col min="1" max="1" width="13.140625" customWidth="1"/>
    <col min="2" max="2" width="11.42578125" bestFit="1" customWidth="1"/>
    <col min="3" max="3" width="11.85546875" bestFit="1" customWidth="1"/>
    <col min="4" max="4" width="16" customWidth="1"/>
    <col min="5" max="5" width="16.85546875" customWidth="1"/>
    <col min="9" max="9" width="13.28515625" customWidth="1"/>
    <col min="10" max="10" width="15.28515625" customWidth="1"/>
    <col min="11" max="11" width="11.7109375" customWidth="1"/>
    <col min="12" max="12" width="10.5703125" customWidth="1"/>
    <col min="19" max="19" width="16" customWidth="1"/>
  </cols>
  <sheetData>
    <row r="1" spans="1:19" ht="16.5" x14ac:dyDescent="0.3">
      <c r="A1" s="72" t="s">
        <v>7</v>
      </c>
      <c r="B1" s="61" t="s">
        <v>8</v>
      </c>
      <c r="C1" s="60"/>
      <c r="D1" s="60"/>
      <c r="E1" s="62"/>
      <c r="H1" s="72" t="s">
        <v>7</v>
      </c>
      <c r="I1" s="61" t="s">
        <v>8</v>
      </c>
      <c r="J1" s="60"/>
      <c r="K1" s="60"/>
      <c r="L1" s="62"/>
      <c r="N1" s="36" t="s">
        <v>9</v>
      </c>
      <c r="O1" s="37"/>
      <c r="P1" s="37"/>
      <c r="Q1" s="37"/>
      <c r="R1" s="37"/>
      <c r="S1" s="38"/>
    </row>
    <row r="2" spans="1:19" ht="16.5" x14ac:dyDescent="0.3">
      <c r="A2" s="73"/>
      <c r="B2" s="18">
        <v>0.01</v>
      </c>
      <c r="C2" s="19">
        <v>0.06</v>
      </c>
      <c r="D2" s="19">
        <v>0.08</v>
      </c>
      <c r="E2" s="20">
        <v>0.1</v>
      </c>
      <c r="H2" s="73"/>
      <c r="I2" s="33">
        <v>0.03</v>
      </c>
      <c r="J2" s="34">
        <v>0.05</v>
      </c>
      <c r="K2" s="34"/>
      <c r="L2" s="35"/>
      <c r="N2" s="39" t="s">
        <v>10</v>
      </c>
      <c r="O2" s="40"/>
      <c r="P2" s="40"/>
      <c r="Q2" s="40"/>
      <c r="R2" s="40"/>
      <c r="S2" s="41"/>
    </row>
    <row r="3" spans="1:19" ht="17.25" thickBot="1" x14ac:dyDescent="0.35">
      <c r="A3" s="5" t="s">
        <v>11</v>
      </c>
      <c r="B3" s="6">
        <v>10000</v>
      </c>
      <c r="C3" s="22">
        <v>10000</v>
      </c>
      <c r="D3" s="21">
        <v>10000</v>
      </c>
      <c r="E3" s="8">
        <v>10000</v>
      </c>
      <c r="H3" s="5" t="s">
        <v>11</v>
      </c>
      <c r="I3" s="30">
        <v>5000</v>
      </c>
      <c r="J3" s="32">
        <v>350000</v>
      </c>
      <c r="K3" s="32"/>
      <c r="L3" s="31"/>
      <c r="N3" s="42" t="s">
        <v>12</v>
      </c>
      <c r="O3" s="43"/>
      <c r="P3" s="43"/>
      <c r="Q3" s="43"/>
      <c r="R3" s="43"/>
      <c r="S3" s="44"/>
    </row>
    <row r="4" spans="1:19" ht="17.25" thickBot="1" x14ac:dyDescent="0.35">
      <c r="A4" s="9" t="s">
        <v>13</v>
      </c>
      <c r="B4" s="10">
        <f>+B3*(1+B$2)</f>
        <v>10100</v>
      </c>
      <c r="C4" s="24">
        <f>+C3*(1+C$2)</f>
        <v>10600</v>
      </c>
      <c r="D4" s="23">
        <f>+D3*(1+D$2)</f>
        <v>10800</v>
      </c>
      <c r="E4" s="12">
        <f>+E3*(1+E$2)</f>
        <v>11000</v>
      </c>
      <c r="H4" s="9" t="s">
        <v>13</v>
      </c>
      <c r="I4" s="10">
        <f>+I3*(1+I$2)</f>
        <v>5150</v>
      </c>
      <c r="J4" s="23">
        <f t="shared" ref="J4:L5" si="0">+J3*(1+J$2)</f>
        <v>367500</v>
      </c>
      <c r="K4" s="23">
        <f t="shared" si="0"/>
        <v>0</v>
      </c>
      <c r="L4" s="12">
        <f t="shared" si="0"/>
        <v>0</v>
      </c>
    </row>
    <row r="5" spans="1:19" ht="16.5" x14ac:dyDescent="0.3">
      <c r="A5" s="5" t="s">
        <v>14</v>
      </c>
      <c r="B5" s="6">
        <f>+B4*(1+B$2)</f>
        <v>10201</v>
      </c>
      <c r="C5" s="22">
        <f t="shared" ref="C5:C33" si="1">+C4*(1+C$2)</f>
        <v>11236</v>
      </c>
      <c r="D5" s="21">
        <f>+D4*(1+D$2)</f>
        <v>11664</v>
      </c>
      <c r="E5" s="8">
        <f t="shared" ref="E5:E33" si="2">+E4*(1+E$2)</f>
        <v>12100.000000000002</v>
      </c>
      <c r="H5" s="5" t="s">
        <v>14</v>
      </c>
      <c r="I5" s="6">
        <f>+I4*(1+I$2)</f>
        <v>5304.5</v>
      </c>
      <c r="J5" s="21">
        <f t="shared" si="0"/>
        <v>385875</v>
      </c>
      <c r="K5" s="21">
        <f t="shared" si="0"/>
        <v>0</v>
      </c>
      <c r="L5" s="8">
        <f t="shared" si="0"/>
        <v>0</v>
      </c>
      <c r="N5" s="63" t="s">
        <v>6</v>
      </c>
      <c r="O5" s="64"/>
      <c r="P5" s="64"/>
      <c r="Q5" s="64"/>
      <c r="R5" s="64"/>
      <c r="S5" s="65"/>
    </row>
    <row r="6" spans="1:19" ht="16.5" x14ac:dyDescent="0.3">
      <c r="A6" s="9" t="s">
        <v>15</v>
      </c>
      <c r="B6" s="10">
        <f t="shared" ref="B6:B33" si="3">+B5*(1+B$2)</f>
        <v>10303.01</v>
      </c>
      <c r="C6" s="24">
        <f t="shared" si="1"/>
        <v>11910.16</v>
      </c>
      <c r="D6" s="23">
        <f t="shared" ref="D6:D33" si="4">+D5*(1+D$2)</f>
        <v>12597.12</v>
      </c>
      <c r="E6" s="12">
        <f t="shared" si="2"/>
        <v>13310.000000000004</v>
      </c>
      <c r="H6" s="9" t="s">
        <v>15</v>
      </c>
      <c r="I6" s="10">
        <f t="shared" ref="I6:L21" si="5">+I5*(1+I$2)</f>
        <v>5463.6350000000002</v>
      </c>
      <c r="J6" s="23">
        <f t="shared" si="5"/>
        <v>405168.75</v>
      </c>
      <c r="K6" s="23">
        <f t="shared" si="5"/>
        <v>0</v>
      </c>
      <c r="L6" s="12">
        <f t="shared" si="5"/>
        <v>0</v>
      </c>
      <c r="N6" s="66"/>
      <c r="O6" s="67"/>
      <c r="P6" s="67"/>
      <c r="Q6" s="67"/>
      <c r="R6" s="67"/>
      <c r="S6" s="68"/>
    </row>
    <row r="7" spans="1:19" ht="16.5" x14ac:dyDescent="0.3">
      <c r="A7" s="5" t="s">
        <v>16</v>
      </c>
      <c r="B7" s="6">
        <f t="shared" si="3"/>
        <v>10406.0401</v>
      </c>
      <c r="C7" s="22">
        <f t="shared" si="1"/>
        <v>12624.7696</v>
      </c>
      <c r="D7" s="21">
        <f t="shared" si="4"/>
        <v>13604.889600000002</v>
      </c>
      <c r="E7" s="8">
        <f t="shared" si="2"/>
        <v>14641.000000000005</v>
      </c>
      <c r="H7" s="5" t="s">
        <v>16</v>
      </c>
      <c r="I7" s="6">
        <f t="shared" si="5"/>
        <v>5627.5440500000004</v>
      </c>
      <c r="J7" s="21">
        <f t="shared" si="5"/>
        <v>425427.1875</v>
      </c>
      <c r="K7" s="21">
        <f t="shared" si="5"/>
        <v>0</v>
      </c>
      <c r="L7" s="8">
        <f t="shared" si="5"/>
        <v>0</v>
      </c>
      <c r="N7" s="66"/>
      <c r="O7" s="67"/>
      <c r="P7" s="67"/>
      <c r="Q7" s="67"/>
      <c r="R7" s="67"/>
      <c r="S7" s="68"/>
    </row>
    <row r="8" spans="1:19" ht="16.5" x14ac:dyDescent="0.3">
      <c r="A8" s="9" t="s">
        <v>17</v>
      </c>
      <c r="B8" s="10">
        <f t="shared" si="3"/>
        <v>10510.100501000001</v>
      </c>
      <c r="C8" s="24">
        <f t="shared" si="1"/>
        <v>13382.255776</v>
      </c>
      <c r="D8" s="23">
        <f t="shared" si="4"/>
        <v>14693.280768000004</v>
      </c>
      <c r="E8" s="12">
        <f t="shared" si="2"/>
        <v>16105.100000000008</v>
      </c>
      <c r="H8" s="9" t="s">
        <v>17</v>
      </c>
      <c r="I8" s="10">
        <f t="shared" si="5"/>
        <v>5796.3703715000001</v>
      </c>
      <c r="J8" s="23">
        <f t="shared" si="5"/>
        <v>446698.546875</v>
      </c>
      <c r="K8" s="23">
        <f t="shared" si="5"/>
        <v>0</v>
      </c>
      <c r="L8" s="12">
        <f t="shared" si="5"/>
        <v>0</v>
      </c>
      <c r="N8" s="66"/>
      <c r="O8" s="67"/>
      <c r="P8" s="67"/>
      <c r="Q8" s="67"/>
      <c r="R8" s="67"/>
      <c r="S8" s="68"/>
    </row>
    <row r="9" spans="1:19" ht="16.5" x14ac:dyDescent="0.3">
      <c r="A9" s="5" t="s">
        <v>18</v>
      </c>
      <c r="B9" s="6">
        <f t="shared" si="3"/>
        <v>10615.20150601</v>
      </c>
      <c r="C9" s="22">
        <f t="shared" si="1"/>
        <v>14185.191122560002</v>
      </c>
      <c r="D9" s="21">
        <f t="shared" si="4"/>
        <v>15868.743229440006</v>
      </c>
      <c r="E9" s="8">
        <f t="shared" si="2"/>
        <v>17715.610000000011</v>
      </c>
      <c r="H9" s="5" t="s">
        <v>18</v>
      </c>
      <c r="I9" s="6">
        <f t="shared" si="5"/>
        <v>5970.2614826449999</v>
      </c>
      <c r="J9" s="21">
        <f t="shared" si="5"/>
        <v>469033.47421875002</v>
      </c>
      <c r="K9" s="21">
        <f t="shared" si="5"/>
        <v>0</v>
      </c>
      <c r="L9" s="8">
        <f t="shared" si="5"/>
        <v>0</v>
      </c>
      <c r="N9" s="66"/>
      <c r="O9" s="67"/>
      <c r="P9" s="67"/>
      <c r="Q9" s="67"/>
      <c r="R9" s="67"/>
      <c r="S9" s="68"/>
    </row>
    <row r="10" spans="1:19" ht="16.5" x14ac:dyDescent="0.3">
      <c r="A10" s="9" t="s">
        <v>19</v>
      </c>
      <c r="B10" s="10">
        <f t="shared" si="3"/>
        <v>10721.353521070101</v>
      </c>
      <c r="C10" s="24">
        <f t="shared" si="1"/>
        <v>15036.302589913603</v>
      </c>
      <c r="D10" s="23">
        <f t="shared" si="4"/>
        <v>17138.242687795209</v>
      </c>
      <c r="E10" s="12">
        <f t="shared" si="2"/>
        <v>19487.171000000013</v>
      </c>
      <c r="H10" s="9" t="s">
        <v>19</v>
      </c>
      <c r="I10" s="10">
        <f t="shared" si="5"/>
        <v>6149.3693271243501</v>
      </c>
      <c r="J10" s="23">
        <f t="shared" si="5"/>
        <v>492485.14792968752</v>
      </c>
      <c r="K10" s="23">
        <f t="shared" si="5"/>
        <v>0</v>
      </c>
      <c r="L10" s="12">
        <f t="shared" si="5"/>
        <v>0</v>
      </c>
      <c r="N10" s="66"/>
      <c r="O10" s="67"/>
      <c r="P10" s="67"/>
      <c r="Q10" s="67"/>
      <c r="R10" s="67"/>
      <c r="S10" s="68"/>
    </row>
    <row r="11" spans="1:19" ht="16.5" x14ac:dyDescent="0.3">
      <c r="A11" s="5" t="s">
        <v>20</v>
      </c>
      <c r="B11" s="6">
        <f t="shared" si="3"/>
        <v>10828.567056280803</v>
      </c>
      <c r="C11" s="22">
        <f t="shared" si="1"/>
        <v>15938.48074530842</v>
      </c>
      <c r="D11" s="21">
        <f t="shared" si="4"/>
        <v>18509.302102818827</v>
      </c>
      <c r="E11" s="8">
        <f t="shared" si="2"/>
        <v>21435.888100000015</v>
      </c>
      <c r="H11" s="5" t="s">
        <v>20</v>
      </c>
      <c r="I11" s="6">
        <f t="shared" si="5"/>
        <v>6333.8504069380806</v>
      </c>
      <c r="J11" s="21">
        <f t="shared" si="5"/>
        <v>517109.40532617189</v>
      </c>
      <c r="K11" s="21">
        <f t="shared" si="5"/>
        <v>0</v>
      </c>
      <c r="L11" s="8">
        <f t="shared" si="5"/>
        <v>0</v>
      </c>
      <c r="N11" s="66"/>
      <c r="O11" s="67"/>
      <c r="P11" s="67"/>
      <c r="Q11" s="67"/>
      <c r="R11" s="67"/>
      <c r="S11" s="68"/>
    </row>
    <row r="12" spans="1:19" ht="16.5" x14ac:dyDescent="0.3">
      <c r="A12" s="9" t="s">
        <v>21</v>
      </c>
      <c r="B12" s="10">
        <f t="shared" si="3"/>
        <v>10936.85272684361</v>
      </c>
      <c r="C12" s="24">
        <f t="shared" si="1"/>
        <v>16894.789590026925</v>
      </c>
      <c r="D12" s="23">
        <f t="shared" si="4"/>
        <v>19990.046271044335</v>
      </c>
      <c r="E12" s="12">
        <f t="shared" si="2"/>
        <v>23579.476910000019</v>
      </c>
      <c r="H12" s="9" t="s">
        <v>21</v>
      </c>
      <c r="I12" s="10">
        <f t="shared" si="5"/>
        <v>6523.865919146223</v>
      </c>
      <c r="J12" s="23">
        <f t="shared" si="5"/>
        <v>542964.87559248053</v>
      </c>
      <c r="K12" s="23">
        <f t="shared" si="5"/>
        <v>0</v>
      </c>
      <c r="L12" s="12">
        <f t="shared" si="5"/>
        <v>0</v>
      </c>
      <c r="N12" s="66"/>
      <c r="O12" s="67"/>
      <c r="P12" s="67"/>
      <c r="Q12" s="67"/>
      <c r="R12" s="67"/>
      <c r="S12" s="68"/>
    </row>
    <row r="13" spans="1:19" ht="16.5" x14ac:dyDescent="0.3">
      <c r="A13" s="5" t="s">
        <v>22</v>
      </c>
      <c r="B13" s="6">
        <f t="shared" si="3"/>
        <v>11046.221254112046</v>
      </c>
      <c r="C13" s="22">
        <f t="shared" si="1"/>
        <v>17908.476965428541</v>
      </c>
      <c r="D13" s="21">
        <f t="shared" si="4"/>
        <v>21589.249972727885</v>
      </c>
      <c r="E13" s="8">
        <f t="shared" si="2"/>
        <v>25937.424601000024</v>
      </c>
      <c r="H13" s="5" t="s">
        <v>22</v>
      </c>
      <c r="I13" s="6">
        <f t="shared" si="5"/>
        <v>6719.5818967206096</v>
      </c>
      <c r="J13" s="21">
        <f t="shared" si="5"/>
        <v>570113.11937210453</v>
      </c>
      <c r="K13" s="21">
        <f t="shared" si="5"/>
        <v>0</v>
      </c>
      <c r="L13" s="8">
        <f t="shared" si="5"/>
        <v>0</v>
      </c>
      <c r="N13" s="66"/>
      <c r="O13" s="67"/>
      <c r="P13" s="67"/>
      <c r="Q13" s="67"/>
      <c r="R13" s="67"/>
      <c r="S13" s="68"/>
    </row>
    <row r="14" spans="1:19" ht="16.5" x14ac:dyDescent="0.3">
      <c r="A14" s="9" t="s">
        <v>23</v>
      </c>
      <c r="B14" s="10">
        <f t="shared" si="3"/>
        <v>11156.683466653167</v>
      </c>
      <c r="C14" s="24">
        <f t="shared" si="1"/>
        <v>18982.985583354253</v>
      </c>
      <c r="D14" s="23">
        <f t="shared" si="4"/>
        <v>23316.389970546115</v>
      </c>
      <c r="E14" s="12">
        <f t="shared" si="2"/>
        <v>28531.16706110003</v>
      </c>
      <c r="H14" s="9" t="s">
        <v>23</v>
      </c>
      <c r="I14" s="10">
        <f t="shared" si="5"/>
        <v>6921.1693536222283</v>
      </c>
      <c r="J14" s="23">
        <f t="shared" si="5"/>
        <v>598618.77534070984</v>
      </c>
      <c r="K14" s="23">
        <f t="shared" si="5"/>
        <v>0</v>
      </c>
      <c r="L14" s="12">
        <f t="shared" si="5"/>
        <v>0</v>
      </c>
      <c r="N14" s="66"/>
      <c r="O14" s="67"/>
      <c r="P14" s="67"/>
      <c r="Q14" s="67"/>
      <c r="R14" s="67"/>
      <c r="S14" s="68"/>
    </row>
    <row r="15" spans="1:19" ht="16.5" x14ac:dyDescent="0.3">
      <c r="A15" s="5" t="s">
        <v>24</v>
      </c>
      <c r="B15" s="6">
        <f t="shared" si="3"/>
        <v>11268.250301319698</v>
      </c>
      <c r="C15" s="22">
        <f t="shared" si="1"/>
        <v>20121.96471835551</v>
      </c>
      <c r="D15" s="21">
        <f t="shared" si="4"/>
        <v>25181.701168189808</v>
      </c>
      <c r="E15" s="8">
        <f t="shared" si="2"/>
        <v>31384.283767210036</v>
      </c>
      <c r="H15" s="5" t="s">
        <v>24</v>
      </c>
      <c r="I15" s="6">
        <f t="shared" si="5"/>
        <v>7128.8044342308949</v>
      </c>
      <c r="J15" s="21">
        <f t="shared" si="5"/>
        <v>628549.71410774533</v>
      </c>
      <c r="K15" s="21">
        <f t="shared" si="5"/>
        <v>0</v>
      </c>
      <c r="L15" s="8">
        <f t="shared" si="5"/>
        <v>0</v>
      </c>
      <c r="N15" s="66"/>
      <c r="O15" s="67"/>
      <c r="P15" s="67"/>
      <c r="Q15" s="67"/>
      <c r="R15" s="67"/>
      <c r="S15" s="68"/>
    </row>
    <row r="16" spans="1:19" ht="16.5" x14ac:dyDescent="0.3">
      <c r="A16" s="9" t="s">
        <v>25</v>
      </c>
      <c r="B16" s="10">
        <f t="shared" si="3"/>
        <v>11380.932804332895</v>
      </c>
      <c r="C16" s="24">
        <f t="shared" si="1"/>
        <v>21329.282601456842</v>
      </c>
      <c r="D16" s="23">
        <f t="shared" si="4"/>
        <v>27196.237261644994</v>
      </c>
      <c r="E16" s="12">
        <f t="shared" si="2"/>
        <v>34522.712143931043</v>
      </c>
      <c r="H16" s="9" t="s">
        <v>25</v>
      </c>
      <c r="I16" s="10">
        <f t="shared" si="5"/>
        <v>7342.6685672578224</v>
      </c>
      <c r="J16" s="23">
        <f t="shared" si="5"/>
        <v>659977.19981313264</v>
      </c>
      <c r="K16" s="23">
        <f t="shared" si="5"/>
        <v>0</v>
      </c>
      <c r="L16" s="12">
        <f t="shared" si="5"/>
        <v>0</v>
      </c>
      <c r="N16" s="66"/>
      <c r="O16" s="67"/>
      <c r="P16" s="67"/>
      <c r="Q16" s="67"/>
      <c r="R16" s="67"/>
      <c r="S16" s="68"/>
    </row>
    <row r="17" spans="1:19" ht="16.5" x14ac:dyDescent="0.3">
      <c r="A17" s="5" t="s">
        <v>26</v>
      </c>
      <c r="B17" s="6">
        <f t="shared" si="3"/>
        <v>11494.742132376225</v>
      </c>
      <c r="C17" s="22">
        <f t="shared" si="1"/>
        <v>22609.039557544253</v>
      </c>
      <c r="D17" s="21">
        <f t="shared" si="4"/>
        <v>29371.936242576594</v>
      </c>
      <c r="E17" s="8">
        <f t="shared" si="2"/>
        <v>37974.983358324149</v>
      </c>
      <c r="H17" s="5" t="s">
        <v>26</v>
      </c>
      <c r="I17" s="6">
        <f t="shared" si="5"/>
        <v>7562.9486242755574</v>
      </c>
      <c r="J17" s="21">
        <f t="shared" si="5"/>
        <v>692976.05980378925</v>
      </c>
      <c r="K17" s="21">
        <f t="shared" si="5"/>
        <v>0</v>
      </c>
      <c r="L17" s="8">
        <f t="shared" si="5"/>
        <v>0</v>
      </c>
      <c r="N17" s="66"/>
      <c r="O17" s="67"/>
      <c r="P17" s="67"/>
      <c r="Q17" s="67"/>
      <c r="R17" s="67"/>
      <c r="S17" s="68"/>
    </row>
    <row r="18" spans="1:19" ht="16.5" x14ac:dyDescent="0.3">
      <c r="A18" s="9" t="s">
        <v>27</v>
      </c>
      <c r="B18" s="10">
        <f t="shared" si="3"/>
        <v>11609.689553699987</v>
      </c>
      <c r="C18" s="24">
        <f t="shared" si="1"/>
        <v>23965.581930996908</v>
      </c>
      <c r="D18" s="23">
        <f t="shared" si="4"/>
        <v>31721.691141982723</v>
      </c>
      <c r="E18" s="12">
        <f t="shared" si="2"/>
        <v>41772.481694156566</v>
      </c>
      <c r="H18" s="9" t="s">
        <v>27</v>
      </c>
      <c r="I18" s="10">
        <f t="shared" si="5"/>
        <v>7789.8370830038248</v>
      </c>
      <c r="J18" s="23">
        <f t="shared" si="5"/>
        <v>727624.86279397877</v>
      </c>
      <c r="K18" s="23">
        <f t="shared" si="5"/>
        <v>0</v>
      </c>
      <c r="L18" s="12">
        <f t="shared" si="5"/>
        <v>0</v>
      </c>
      <c r="N18" s="66"/>
      <c r="O18" s="67"/>
      <c r="P18" s="67"/>
      <c r="Q18" s="67"/>
      <c r="R18" s="67"/>
      <c r="S18" s="68"/>
    </row>
    <row r="19" spans="1:19" ht="16.5" x14ac:dyDescent="0.3">
      <c r="A19" s="5" t="s">
        <v>28</v>
      </c>
      <c r="B19" s="6">
        <f t="shared" si="3"/>
        <v>11725.786449236988</v>
      </c>
      <c r="C19" s="22">
        <f t="shared" si="1"/>
        <v>25403.516846856724</v>
      </c>
      <c r="D19" s="21">
        <f t="shared" si="4"/>
        <v>34259.426433341345</v>
      </c>
      <c r="E19" s="8">
        <f t="shared" si="2"/>
        <v>45949.729863572225</v>
      </c>
      <c r="H19" s="5" t="s">
        <v>28</v>
      </c>
      <c r="I19" s="6">
        <f t="shared" si="5"/>
        <v>8023.53219549394</v>
      </c>
      <c r="J19" s="21">
        <f t="shared" si="5"/>
        <v>764006.10593367775</v>
      </c>
      <c r="K19" s="21">
        <f t="shared" si="5"/>
        <v>0</v>
      </c>
      <c r="L19" s="8">
        <f t="shared" si="5"/>
        <v>0</v>
      </c>
      <c r="N19" s="66"/>
      <c r="O19" s="67"/>
      <c r="P19" s="67"/>
      <c r="Q19" s="67"/>
      <c r="R19" s="67"/>
      <c r="S19" s="68"/>
    </row>
    <row r="20" spans="1:19" ht="16.5" x14ac:dyDescent="0.3">
      <c r="A20" s="9" t="s">
        <v>29</v>
      </c>
      <c r="B20" s="10">
        <f t="shared" si="3"/>
        <v>11843.044313729359</v>
      </c>
      <c r="C20" s="24">
        <f t="shared" si="1"/>
        <v>26927.727857668131</v>
      </c>
      <c r="D20" s="23">
        <f t="shared" si="4"/>
        <v>37000.180548008655</v>
      </c>
      <c r="E20" s="12">
        <f t="shared" si="2"/>
        <v>50544.702849929454</v>
      </c>
      <c r="H20" s="9" t="s">
        <v>29</v>
      </c>
      <c r="I20" s="10">
        <f t="shared" si="5"/>
        <v>8264.2381613587586</v>
      </c>
      <c r="J20" s="23">
        <f t="shared" si="5"/>
        <v>802206.41123036167</v>
      </c>
      <c r="K20" s="23">
        <f t="shared" si="5"/>
        <v>0</v>
      </c>
      <c r="L20" s="12">
        <f t="shared" si="5"/>
        <v>0</v>
      </c>
      <c r="N20" s="66"/>
      <c r="O20" s="67"/>
      <c r="P20" s="67"/>
      <c r="Q20" s="67"/>
      <c r="R20" s="67"/>
      <c r="S20" s="68"/>
    </row>
    <row r="21" spans="1:19" ht="16.5" x14ac:dyDescent="0.3">
      <c r="A21" s="5" t="s">
        <v>30</v>
      </c>
      <c r="B21" s="6">
        <f t="shared" si="3"/>
        <v>11961.474756866652</v>
      </c>
      <c r="C21" s="22">
        <f t="shared" si="1"/>
        <v>28543.391529128221</v>
      </c>
      <c r="D21" s="21">
        <f t="shared" si="4"/>
        <v>39960.194991849348</v>
      </c>
      <c r="E21" s="8">
        <f t="shared" si="2"/>
        <v>55599.173134922406</v>
      </c>
      <c r="H21" s="5" t="s">
        <v>30</v>
      </c>
      <c r="I21" s="6">
        <f t="shared" si="5"/>
        <v>8512.1653061995221</v>
      </c>
      <c r="J21" s="21">
        <f t="shared" si="5"/>
        <v>842316.73179187975</v>
      </c>
      <c r="K21" s="21">
        <f t="shared" si="5"/>
        <v>0</v>
      </c>
      <c r="L21" s="8">
        <f t="shared" si="5"/>
        <v>0</v>
      </c>
      <c r="N21" s="66"/>
      <c r="O21" s="67"/>
      <c r="P21" s="67"/>
      <c r="Q21" s="67"/>
      <c r="R21" s="67"/>
      <c r="S21" s="68"/>
    </row>
    <row r="22" spans="1:19" ht="16.5" x14ac:dyDescent="0.3">
      <c r="A22" s="9" t="s">
        <v>31</v>
      </c>
      <c r="B22" s="10">
        <f t="shared" si="3"/>
        <v>12081.089504435318</v>
      </c>
      <c r="C22" s="24">
        <f t="shared" si="1"/>
        <v>30255.995020875915</v>
      </c>
      <c r="D22" s="23">
        <f t="shared" si="4"/>
        <v>43157.010591197301</v>
      </c>
      <c r="E22" s="12">
        <f t="shared" si="2"/>
        <v>61159.090448414652</v>
      </c>
      <c r="H22" s="9" t="s">
        <v>31</v>
      </c>
      <c r="I22" s="10">
        <f t="shared" ref="I22:L33" si="6">+I21*(1+I$2)</f>
        <v>8767.5302653855088</v>
      </c>
      <c r="J22" s="23">
        <f t="shared" si="6"/>
        <v>884432.56838147377</v>
      </c>
      <c r="K22" s="23">
        <f t="shared" si="6"/>
        <v>0</v>
      </c>
      <c r="L22" s="12">
        <f t="shared" si="6"/>
        <v>0</v>
      </c>
      <c r="N22" s="66"/>
      <c r="O22" s="67"/>
      <c r="P22" s="67"/>
      <c r="Q22" s="67"/>
      <c r="R22" s="67"/>
      <c r="S22" s="68"/>
    </row>
    <row r="23" spans="1:19" ht="16.5" x14ac:dyDescent="0.3">
      <c r="A23" s="5" t="s">
        <v>32</v>
      </c>
      <c r="B23" s="6">
        <f t="shared" si="3"/>
        <v>12201.900399479671</v>
      </c>
      <c r="C23" s="22">
        <f t="shared" si="1"/>
        <v>32071.354722128472</v>
      </c>
      <c r="D23" s="21">
        <f t="shared" si="4"/>
        <v>46609.571438493091</v>
      </c>
      <c r="E23" s="8">
        <f t="shared" si="2"/>
        <v>67274.999493256124</v>
      </c>
      <c r="H23" s="5" t="s">
        <v>32</v>
      </c>
      <c r="I23" s="6">
        <f t="shared" si="6"/>
        <v>9030.5561733470749</v>
      </c>
      <c r="J23" s="21">
        <f t="shared" si="6"/>
        <v>928654.19680054754</v>
      </c>
      <c r="K23" s="21">
        <f t="shared" si="6"/>
        <v>0</v>
      </c>
      <c r="L23" s="8">
        <f t="shared" si="6"/>
        <v>0</v>
      </c>
      <c r="N23" s="66"/>
      <c r="O23" s="67"/>
      <c r="P23" s="67"/>
      <c r="Q23" s="67"/>
      <c r="R23" s="67"/>
      <c r="S23" s="68"/>
    </row>
    <row r="24" spans="1:19" ht="16.5" x14ac:dyDescent="0.3">
      <c r="A24" s="9" t="s">
        <v>33</v>
      </c>
      <c r="B24" s="10">
        <f t="shared" si="3"/>
        <v>12323.919403474469</v>
      </c>
      <c r="C24" s="24">
        <f t="shared" si="1"/>
        <v>33995.636005456181</v>
      </c>
      <c r="D24" s="23">
        <f t="shared" si="4"/>
        <v>50338.337153572538</v>
      </c>
      <c r="E24" s="12">
        <f t="shared" si="2"/>
        <v>74002.499442581742</v>
      </c>
      <c r="H24" s="9" t="s">
        <v>33</v>
      </c>
      <c r="I24" s="10">
        <f t="shared" si="6"/>
        <v>9301.4728585474877</v>
      </c>
      <c r="J24" s="23">
        <f t="shared" si="6"/>
        <v>975086.90664057492</v>
      </c>
      <c r="K24" s="23">
        <f t="shared" si="6"/>
        <v>0</v>
      </c>
      <c r="L24" s="12">
        <f t="shared" si="6"/>
        <v>0</v>
      </c>
      <c r="N24" s="66"/>
      <c r="O24" s="67"/>
      <c r="P24" s="67"/>
      <c r="Q24" s="67"/>
      <c r="R24" s="67"/>
      <c r="S24" s="68"/>
    </row>
    <row r="25" spans="1:19" ht="16.5" x14ac:dyDescent="0.3">
      <c r="A25" s="5" t="s">
        <v>34</v>
      </c>
      <c r="B25" s="6">
        <f t="shared" si="3"/>
        <v>12447.158597509213</v>
      </c>
      <c r="C25" s="22">
        <f t="shared" si="1"/>
        <v>36035.374165783556</v>
      </c>
      <c r="D25" s="21">
        <f t="shared" si="4"/>
        <v>54365.404125858346</v>
      </c>
      <c r="E25" s="8">
        <f t="shared" si="2"/>
        <v>81402.749386839918</v>
      </c>
      <c r="H25" s="5" t="s">
        <v>34</v>
      </c>
      <c r="I25" s="6">
        <f t="shared" si="6"/>
        <v>9580.5170443039133</v>
      </c>
      <c r="J25" s="21">
        <f t="shared" si="6"/>
        <v>1023841.2519726037</v>
      </c>
      <c r="K25" s="21">
        <f t="shared" si="6"/>
        <v>0</v>
      </c>
      <c r="L25" s="8">
        <f t="shared" si="6"/>
        <v>0</v>
      </c>
      <c r="N25" s="66"/>
      <c r="O25" s="67"/>
      <c r="P25" s="67"/>
      <c r="Q25" s="67"/>
      <c r="R25" s="67"/>
      <c r="S25" s="68"/>
    </row>
    <row r="26" spans="1:19" ht="16.5" x14ac:dyDescent="0.3">
      <c r="A26" s="9" t="s">
        <v>35</v>
      </c>
      <c r="B26" s="10">
        <f t="shared" si="3"/>
        <v>12571.630183484305</v>
      </c>
      <c r="C26" s="24">
        <f t="shared" si="1"/>
        <v>38197.496615730568</v>
      </c>
      <c r="D26" s="23">
        <f t="shared" si="4"/>
        <v>58714.636455927015</v>
      </c>
      <c r="E26" s="12">
        <f t="shared" si="2"/>
        <v>89543.024325523918</v>
      </c>
      <c r="H26" s="9" t="s">
        <v>35</v>
      </c>
      <c r="I26" s="10">
        <f t="shared" si="6"/>
        <v>9867.9325556330314</v>
      </c>
      <c r="J26" s="23">
        <f t="shared" si="6"/>
        <v>1075033.3145712339</v>
      </c>
      <c r="K26" s="23">
        <f t="shared" si="6"/>
        <v>0</v>
      </c>
      <c r="L26" s="12">
        <f t="shared" si="6"/>
        <v>0</v>
      </c>
      <c r="N26" s="66"/>
      <c r="O26" s="67"/>
      <c r="P26" s="67"/>
      <c r="Q26" s="67"/>
      <c r="R26" s="67"/>
      <c r="S26" s="68"/>
    </row>
    <row r="27" spans="1:19" ht="16.5" x14ac:dyDescent="0.3">
      <c r="A27" s="5" t="s">
        <v>36</v>
      </c>
      <c r="B27" s="6">
        <f t="shared" si="3"/>
        <v>12697.346485319149</v>
      </c>
      <c r="C27" s="22">
        <f t="shared" si="1"/>
        <v>40489.346412674407</v>
      </c>
      <c r="D27" s="21">
        <f t="shared" si="4"/>
        <v>63411.807372401177</v>
      </c>
      <c r="E27" s="8">
        <f t="shared" si="2"/>
        <v>98497.32675807632</v>
      </c>
      <c r="H27" s="5" t="s">
        <v>36</v>
      </c>
      <c r="I27" s="6">
        <f t="shared" si="6"/>
        <v>10163.970532302023</v>
      </c>
      <c r="J27" s="21">
        <f t="shared" si="6"/>
        <v>1128784.9802997957</v>
      </c>
      <c r="K27" s="21">
        <f t="shared" si="6"/>
        <v>0</v>
      </c>
      <c r="L27" s="8">
        <f t="shared" si="6"/>
        <v>0</v>
      </c>
      <c r="N27" s="66"/>
      <c r="O27" s="67"/>
      <c r="P27" s="67"/>
      <c r="Q27" s="67"/>
      <c r="R27" s="67"/>
      <c r="S27" s="68"/>
    </row>
    <row r="28" spans="1:19" ht="16.5" x14ac:dyDescent="0.3">
      <c r="A28" s="9" t="s">
        <v>37</v>
      </c>
      <c r="B28" s="10">
        <f t="shared" si="3"/>
        <v>12824.319950172341</v>
      </c>
      <c r="C28" s="24">
        <f t="shared" si="1"/>
        <v>42918.707197434873</v>
      </c>
      <c r="D28" s="23">
        <f t="shared" si="4"/>
        <v>68484.751962193273</v>
      </c>
      <c r="E28" s="12">
        <f t="shared" si="2"/>
        <v>108347.05943388396</v>
      </c>
      <c r="H28" s="9" t="s">
        <v>37</v>
      </c>
      <c r="I28" s="10">
        <f t="shared" si="6"/>
        <v>10468.889648271084</v>
      </c>
      <c r="J28" s="23">
        <f t="shared" si="6"/>
        <v>1185224.2293147857</v>
      </c>
      <c r="K28" s="23">
        <f t="shared" si="6"/>
        <v>0</v>
      </c>
      <c r="L28" s="12">
        <f t="shared" si="6"/>
        <v>0</v>
      </c>
      <c r="N28" s="66"/>
      <c r="O28" s="67"/>
      <c r="P28" s="67"/>
      <c r="Q28" s="67"/>
      <c r="R28" s="67"/>
      <c r="S28" s="68"/>
    </row>
    <row r="29" spans="1:19" ht="16.5" x14ac:dyDescent="0.3">
      <c r="A29" s="5" t="s">
        <v>38</v>
      </c>
      <c r="B29" s="6">
        <f t="shared" si="3"/>
        <v>12952.563149674064</v>
      </c>
      <c r="C29" s="22">
        <f t="shared" si="1"/>
        <v>45493.829629280968</v>
      </c>
      <c r="D29" s="21">
        <f t="shared" si="4"/>
        <v>73963.53211916874</v>
      </c>
      <c r="E29" s="8">
        <f t="shared" si="2"/>
        <v>119181.76537727236</v>
      </c>
      <c r="H29" s="5" t="s">
        <v>38</v>
      </c>
      <c r="I29" s="6">
        <f t="shared" si="6"/>
        <v>10782.956337719217</v>
      </c>
      <c r="J29" s="21">
        <f t="shared" si="6"/>
        <v>1244485.4407805251</v>
      </c>
      <c r="K29" s="21">
        <f t="shared" si="6"/>
        <v>0</v>
      </c>
      <c r="L29" s="8">
        <f t="shared" si="6"/>
        <v>0</v>
      </c>
      <c r="N29" s="66"/>
      <c r="O29" s="67"/>
      <c r="P29" s="67"/>
      <c r="Q29" s="67"/>
      <c r="R29" s="67"/>
      <c r="S29" s="68"/>
    </row>
    <row r="30" spans="1:19" ht="16.5" x14ac:dyDescent="0.3">
      <c r="A30" s="9" t="s">
        <v>39</v>
      </c>
      <c r="B30" s="10">
        <f t="shared" si="3"/>
        <v>13082.088781170805</v>
      </c>
      <c r="C30" s="24">
        <f t="shared" si="1"/>
        <v>48223.45940703783</v>
      </c>
      <c r="D30" s="23">
        <f t="shared" si="4"/>
        <v>79880.614688702248</v>
      </c>
      <c r="E30" s="12">
        <f t="shared" si="2"/>
        <v>131099.9419149996</v>
      </c>
      <c r="H30" s="9" t="s">
        <v>39</v>
      </c>
      <c r="I30" s="10">
        <f t="shared" si="6"/>
        <v>11106.445027850794</v>
      </c>
      <c r="J30" s="23">
        <f t="shared" si="6"/>
        <v>1306709.7128195514</v>
      </c>
      <c r="K30" s="23">
        <f t="shared" si="6"/>
        <v>0</v>
      </c>
      <c r="L30" s="12">
        <f t="shared" si="6"/>
        <v>0</v>
      </c>
      <c r="N30" s="66"/>
      <c r="O30" s="67"/>
      <c r="P30" s="67"/>
      <c r="Q30" s="67"/>
      <c r="R30" s="67"/>
      <c r="S30" s="68"/>
    </row>
    <row r="31" spans="1:19" ht="16.5" x14ac:dyDescent="0.3">
      <c r="A31" s="5" t="s">
        <v>40</v>
      </c>
      <c r="B31" s="6">
        <f t="shared" si="3"/>
        <v>13212.909668982513</v>
      </c>
      <c r="C31" s="22">
        <f t="shared" si="1"/>
        <v>51116.866971460106</v>
      </c>
      <c r="D31" s="21">
        <f t="shared" si="4"/>
        <v>86271.063863798438</v>
      </c>
      <c r="E31" s="8">
        <f t="shared" si="2"/>
        <v>144209.93610649958</v>
      </c>
      <c r="H31" s="5" t="s">
        <v>40</v>
      </c>
      <c r="I31" s="6">
        <f t="shared" si="6"/>
        <v>11439.638378686317</v>
      </c>
      <c r="J31" s="21">
        <f t="shared" si="6"/>
        <v>1372045.1984605289</v>
      </c>
      <c r="K31" s="21">
        <f t="shared" si="6"/>
        <v>0</v>
      </c>
      <c r="L31" s="8">
        <f t="shared" si="6"/>
        <v>0</v>
      </c>
      <c r="N31" s="66"/>
      <c r="O31" s="67"/>
      <c r="P31" s="67"/>
      <c r="Q31" s="67"/>
      <c r="R31" s="67"/>
      <c r="S31" s="68"/>
    </row>
    <row r="32" spans="1:19" ht="16.5" x14ac:dyDescent="0.3">
      <c r="A32" s="9" t="s">
        <v>41</v>
      </c>
      <c r="B32" s="10">
        <f t="shared" si="3"/>
        <v>13345.038765672338</v>
      </c>
      <c r="C32" s="24">
        <f t="shared" si="1"/>
        <v>54183.878989747718</v>
      </c>
      <c r="D32" s="23">
        <f t="shared" si="4"/>
        <v>93172.748972902322</v>
      </c>
      <c r="E32" s="12">
        <f t="shared" si="2"/>
        <v>158630.92971714956</v>
      </c>
      <c r="H32" s="9" t="s">
        <v>41</v>
      </c>
      <c r="I32" s="10">
        <f t="shared" si="6"/>
        <v>11782.827530046907</v>
      </c>
      <c r="J32" s="23">
        <f t="shared" si="6"/>
        <v>1440647.4583835553</v>
      </c>
      <c r="K32" s="23">
        <f t="shared" si="6"/>
        <v>0</v>
      </c>
      <c r="L32" s="12">
        <f t="shared" si="6"/>
        <v>0</v>
      </c>
      <c r="N32" s="66"/>
      <c r="O32" s="67"/>
      <c r="P32" s="67"/>
      <c r="Q32" s="67"/>
      <c r="R32" s="67"/>
      <c r="S32" s="68"/>
    </row>
    <row r="33" spans="1:19" ht="17.25" thickBot="1" x14ac:dyDescent="0.35">
      <c r="A33" s="27" t="s">
        <v>42</v>
      </c>
      <c r="B33" s="28">
        <f t="shared" si="3"/>
        <v>13478.489153329061</v>
      </c>
      <c r="C33" s="26">
        <f t="shared" si="1"/>
        <v>57434.911729132582</v>
      </c>
      <c r="D33" s="25">
        <f t="shared" si="4"/>
        <v>100626.56889073452</v>
      </c>
      <c r="E33" s="29">
        <f t="shared" si="2"/>
        <v>174494.02268886453</v>
      </c>
      <c r="H33" s="27" t="s">
        <v>42</v>
      </c>
      <c r="I33" s="28">
        <f t="shared" si="6"/>
        <v>12136.312355948314</v>
      </c>
      <c r="J33" s="25">
        <f t="shared" si="6"/>
        <v>1512679.8313027332</v>
      </c>
      <c r="K33" s="25">
        <f t="shared" si="6"/>
        <v>0</v>
      </c>
      <c r="L33" s="29">
        <f t="shared" si="6"/>
        <v>0</v>
      </c>
      <c r="N33" s="69"/>
      <c r="O33" s="70"/>
      <c r="P33" s="70"/>
      <c r="Q33" s="70"/>
      <c r="R33" s="70"/>
      <c r="S33" s="71"/>
    </row>
  </sheetData>
  <mergeCells count="5">
    <mergeCell ref="A1:A2"/>
    <mergeCell ref="B1:E1"/>
    <mergeCell ref="H1:H2"/>
    <mergeCell ref="I1:L1"/>
    <mergeCell ref="N5:S33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2"/>
  <sheetViews>
    <sheetView showGridLines="0" workbookViewId="0">
      <selection activeCell="C2" sqref="C2"/>
    </sheetView>
  </sheetViews>
  <sheetFormatPr defaultColWidth="11.7109375" defaultRowHeight="16.5" x14ac:dyDescent="0.3"/>
  <cols>
    <col min="1" max="1" width="11.7109375" style="46"/>
    <col min="2" max="2" width="14.140625" style="46" customWidth="1"/>
    <col min="3" max="3" width="16.28515625" style="46" customWidth="1"/>
    <col min="4" max="16384" width="11.7109375" style="46"/>
  </cols>
  <sheetData>
    <row r="1" spans="1:39" x14ac:dyDescent="0.3">
      <c r="A1" s="52" t="s">
        <v>43</v>
      </c>
      <c r="B1" s="53"/>
      <c r="C1" s="56">
        <v>1000000</v>
      </c>
      <c r="D1" s="45"/>
      <c r="E1" s="45"/>
      <c r="F1" s="45"/>
      <c r="G1" s="45"/>
      <c r="H1" s="45"/>
    </row>
    <row r="2" spans="1:39" x14ac:dyDescent="0.3">
      <c r="A2" s="54" t="s">
        <v>44</v>
      </c>
      <c r="B2" s="55"/>
      <c r="C2" s="57">
        <v>60000</v>
      </c>
    </row>
    <row r="3" spans="1:39" ht="17.25" thickBot="1" x14ac:dyDescent="0.35">
      <c r="A3" s="50" t="s">
        <v>45</v>
      </c>
      <c r="B3" s="51"/>
      <c r="C3" s="58">
        <v>0.05</v>
      </c>
      <c r="D3" s="6"/>
      <c r="E3" s="6"/>
      <c r="F3" s="6"/>
      <c r="G3" s="6"/>
      <c r="H3" s="6"/>
    </row>
    <row r="4" spans="1:39" x14ac:dyDescent="0.3">
      <c r="A4" s="6"/>
      <c r="B4" s="6"/>
      <c r="C4" s="6"/>
      <c r="D4" s="6"/>
      <c r="E4" s="6"/>
      <c r="F4" s="6"/>
      <c r="G4" s="6"/>
      <c r="H4" s="6"/>
    </row>
    <row r="5" spans="1:39" x14ac:dyDescent="0.3">
      <c r="A5" s="47"/>
      <c r="B5" s="47" t="s">
        <v>13</v>
      </c>
      <c r="C5" s="47" t="s">
        <v>14</v>
      </c>
      <c r="D5" s="47" t="s">
        <v>15</v>
      </c>
      <c r="E5" s="47" t="s">
        <v>16</v>
      </c>
      <c r="F5" s="47" t="s">
        <v>17</v>
      </c>
      <c r="G5" s="47" t="s">
        <v>18</v>
      </c>
      <c r="H5" s="47" t="s">
        <v>19</v>
      </c>
      <c r="I5" s="47" t="s">
        <v>20</v>
      </c>
      <c r="J5" s="47" t="s">
        <v>21</v>
      </c>
      <c r="K5" s="47" t="s">
        <v>22</v>
      </c>
      <c r="L5" s="47" t="s">
        <v>23</v>
      </c>
      <c r="M5" s="47" t="s">
        <v>24</v>
      </c>
      <c r="N5" s="47" t="s">
        <v>25</v>
      </c>
      <c r="O5" s="47" t="s">
        <v>26</v>
      </c>
      <c r="P5" s="47" t="s">
        <v>27</v>
      </c>
      <c r="Q5" s="47" t="s">
        <v>28</v>
      </c>
      <c r="R5" s="47" t="s">
        <v>29</v>
      </c>
      <c r="S5" s="47" t="s">
        <v>30</v>
      </c>
      <c r="T5" s="47" t="s">
        <v>31</v>
      </c>
      <c r="U5" s="47" t="s">
        <v>32</v>
      </c>
      <c r="V5" s="47" t="s">
        <v>33</v>
      </c>
      <c r="W5" s="47" t="s">
        <v>34</v>
      </c>
      <c r="X5" s="47" t="s">
        <v>35</v>
      </c>
      <c r="Y5" s="47" t="s">
        <v>36</v>
      </c>
      <c r="Z5" s="47" t="s">
        <v>37</v>
      </c>
      <c r="AA5" s="47" t="s">
        <v>38</v>
      </c>
      <c r="AB5" s="47" t="s">
        <v>39</v>
      </c>
      <c r="AC5" s="47" t="s">
        <v>40</v>
      </c>
      <c r="AD5" s="47" t="s">
        <v>41</v>
      </c>
      <c r="AE5" s="47" t="s">
        <v>42</v>
      </c>
      <c r="AF5" s="47" t="s">
        <v>46</v>
      </c>
      <c r="AG5" s="47" t="s">
        <v>47</v>
      </c>
      <c r="AH5" s="47" t="s">
        <v>48</v>
      </c>
      <c r="AI5" s="47" t="s">
        <v>49</v>
      </c>
      <c r="AJ5" s="47" t="s">
        <v>50</v>
      </c>
      <c r="AK5" s="47" t="s">
        <v>51</v>
      </c>
      <c r="AL5" s="47" t="s">
        <v>52</v>
      </c>
      <c r="AM5" s="47" t="s">
        <v>53</v>
      </c>
    </row>
    <row r="6" spans="1:39" x14ac:dyDescent="0.3">
      <c r="A6" s="48" t="s">
        <v>54</v>
      </c>
      <c r="B6" s="48">
        <f>+C1</f>
        <v>1000000</v>
      </c>
      <c r="C6" s="48">
        <f t="shared" ref="C6:U6" si="0">+(B6+B7)*(1+$C$3)</f>
        <v>987000</v>
      </c>
      <c r="D6" s="48">
        <f t="shared" si="0"/>
        <v>973350</v>
      </c>
      <c r="E6" s="48">
        <f t="shared" si="0"/>
        <v>959017.5</v>
      </c>
      <c r="F6" s="48">
        <f t="shared" si="0"/>
        <v>943968.375</v>
      </c>
      <c r="G6" s="48">
        <f t="shared" si="0"/>
        <v>928166.79375000007</v>
      </c>
      <c r="H6" s="48">
        <f t="shared" si="0"/>
        <v>911575.1334375001</v>
      </c>
      <c r="I6" s="48">
        <f t="shared" si="0"/>
        <v>894153.89010937512</v>
      </c>
      <c r="J6" s="48">
        <f t="shared" si="0"/>
        <v>875861.58461484395</v>
      </c>
      <c r="K6" s="48">
        <f t="shared" si="0"/>
        <v>856654.66384558612</v>
      </c>
      <c r="L6" s="48">
        <f t="shared" si="0"/>
        <v>836487.39703786548</v>
      </c>
      <c r="M6" s="48">
        <f t="shared" si="0"/>
        <v>815311.76688975876</v>
      </c>
      <c r="N6" s="48">
        <f t="shared" si="0"/>
        <v>793077.3552342467</v>
      </c>
      <c r="O6" s="48">
        <f t="shared" si="0"/>
        <v>769731.22299595911</v>
      </c>
      <c r="P6" s="48">
        <f t="shared" si="0"/>
        <v>745217.78414575709</v>
      </c>
      <c r="Q6" s="48">
        <f t="shared" si="0"/>
        <v>719478.67335304501</v>
      </c>
      <c r="R6" s="48">
        <f t="shared" si="0"/>
        <v>692452.60702069732</v>
      </c>
      <c r="S6" s="48">
        <f t="shared" si="0"/>
        <v>664075.23737173225</v>
      </c>
      <c r="T6" s="48">
        <f t="shared" si="0"/>
        <v>634278.9992403189</v>
      </c>
      <c r="U6" s="48">
        <f t="shared" si="0"/>
        <v>602992.94920233486</v>
      </c>
      <c r="V6" s="48">
        <f t="shared" ref="V6:AM6" si="1">+(U6+U7)*(1+$C$3)</f>
        <v>570142.59666245163</v>
      </c>
      <c r="W6" s="48">
        <f t="shared" si="1"/>
        <v>535649.72649557423</v>
      </c>
      <c r="X6" s="48">
        <f t="shared" si="1"/>
        <v>499432.21282035299</v>
      </c>
      <c r="Y6" s="48">
        <f t="shared" si="1"/>
        <v>461403.82346137066</v>
      </c>
      <c r="Z6" s="48">
        <f t="shared" si="1"/>
        <v>421474.0146344392</v>
      </c>
      <c r="AA6" s="48">
        <f t="shared" si="1"/>
        <v>379547.7153661612</v>
      </c>
      <c r="AB6" s="48">
        <f t="shared" si="1"/>
        <v>335525.10113446927</v>
      </c>
      <c r="AC6" s="48">
        <f t="shared" si="1"/>
        <v>289301.35619119275</v>
      </c>
      <c r="AD6" s="48">
        <f t="shared" si="1"/>
        <v>240766.42400075239</v>
      </c>
      <c r="AE6" s="48">
        <f t="shared" si="1"/>
        <v>189804.74520079003</v>
      </c>
      <c r="AF6" s="48">
        <f t="shared" si="1"/>
        <v>136294.98246082955</v>
      </c>
      <c r="AG6" s="48">
        <f t="shared" si="1"/>
        <v>80109.73158387102</v>
      </c>
      <c r="AH6" s="48">
        <f t="shared" si="1"/>
        <v>21115.218163064572</v>
      </c>
      <c r="AI6" s="48">
        <f t="shared" si="1"/>
        <v>-40829.0209287822</v>
      </c>
      <c r="AJ6" s="48">
        <f t="shared" si="1"/>
        <v>-105870.47197522133</v>
      </c>
      <c r="AK6" s="48">
        <f t="shared" si="1"/>
        <v>-174163.99557398239</v>
      </c>
      <c r="AL6" s="48">
        <f t="shared" si="1"/>
        <v>-245872.19535268153</v>
      </c>
      <c r="AM6" s="48">
        <f t="shared" si="1"/>
        <v>-321165.80512031564</v>
      </c>
    </row>
    <row r="7" spans="1:39" x14ac:dyDescent="0.3">
      <c r="A7" s="49" t="s">
        <v>55</v>
      </c>
      <c r="B7" s="49">
        <f t="shared" ref="B7:U7" si="2">-$C$2</f>
        <v>-60000</v>
      </c>
      <c r="C7" s="49">
        <f t="shared" si="2"/>
        <v>-60000</v>
      </c>
      <c r="D7" s="49">
        <f t="shared" si="2"/>
        <v>-60000</v>
      </c>
      <c r="E7" s="49">
        <f t="shared" si="2"/>
        <v>-60000</v>
      </c>
      <c r="F7" s="49">
        <f t="shared" si="2"/>
        <v>-60000</v>
      </c>
      <c r="G7" s="49">
        <f t="shared" si="2"/>
        <v>-60000</v>
      </c>
      <c r="H7" s="49">
        <f t="shared" si="2"/>
        <v>-60000</v>
      </c>
      <c r="I7" s="49">
        <f t="shared" si="2"/>
        <v>-60000</v>
      </c>
      <c r="J7" s="49">
        <f t="shared" si="2"/>
        <v>-60000</v>
      </c>
      <c r="K7" s="49">
        <f t="shared" si="2"/>
        <v>-60000</v>
      </c>
      <c r="L7" s="49">
        <f t="shared" si="2"/>
        <v>-60000</v>
      </c>
      <c r="M7" s="49">
        <f t="shared" si="2"/>
        <v>-60000</v>
      </c>
      <c r="N7" s="49">
        <f t="shared" si="2"/>
        <v>-60000</v>
      </c>
      <c r="O7" s="49">
        <f t="shared" si="2"/>
        <v>-60000</v>
      </c>
      <c r="P7" s="49">
        <f t="shared" si="2"/>
        <v>-60000</v>
      </c>
      <c r="Q7" s="49">
        <f t="shared" si="2"/>
        <v>-60000</v>
      </c>
      <c r="R7" s="49">
        <f t="shared" si="2"/>
        <v>-60000</v>
      </c>
      <c r="S7" s="49">
        <f t="shared" si="2"/>
        <v>-60000</v>
      </c>
      <c r="T7" s="49">
        <f t="shared" si="2"/>
        <v>-60000</v>
      </c>
      <c r="U7" s="49">
        <f t="shared" si="2"/>
        <v>-60000</v>
      </c>
      <c r="V7" s="49">
        <f t="shared" ref="V7:AM7" si="3">-$C$2</f>
        <v>-60000</v>
      </c>
      <c r="W7" s="49">
        <f t="shared" si="3"/>
        <v>-60000</v>
      </c>
      <c r="X7" s="49">
        <f t="shared" si="3"/>
        <v>-60000</v>
      </c>
      <c r="Y7" s="49">
        <f t="shared" si="3"/>
        <v>-60000</v>
      </c>
      <c r="Z7" s="49">
        <f t="shared" si="3"/>
        <v>-60000</v>
      </c>
      <c r="AA7" s="49">
        <f t="shared" si="3"/>
        <v>-60000</v>
      </c>
      <c r="AB7" s="49">
        <f t="shared" si="3"/>
        <v>-60000</v>
      </c>
      <c r="AC7" s="49">
        <f t="shared" si="3"/>
        <v>-60000</v>
      </c>
      <c r="AD7" s="49">
        <f t="shared" si="3"/>
        <v>-60000</v>
      </c>
      <c r="AE7" s="49">
        <f t="shared" si="3"/>
        <v>-60000</v>
      </c>
      <c r="AF7" s="49">
        <f t="shared" si="3"/>
        <v>-60000</v>
      </c>
      <c r="AG7" s="49">
        <f t="shared" si="3"/>
        <v>-60000</v>
      </c>
      <c r="AH7" s="49">
        <f t="shared" si="3"/>
        <v>-60000</v>
      </c>
      <c r="AI7" s="49">
        <f t="shared" si="3"/>
        <v>-60000</v>
      </c>
      <c r="AJ7" s="49">
        <f t="shared" si="3"/>
        <v>-60000</v>
      </c>
      <c r="AK7" s="49">
        <f t="shared" si="3"/>
        <v>-60000</v>
      </c>
      <c r="AL7" s="49">
        <f t="shared" si="3"/>
        <v>-60000</v>
      </c>
      <c r="AM7" s="49">
        <f t="shared" si="3"/>
        <v>-60000</v>
      </c>
    </row>
    <row r="8" spans="1:39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39" x14ac:dyDescent="0.3">
      <c r="A9" s="6"/>
      <c r="B9" s="6"/>
      <c r="C9" s="6"/>
      <c r="D9" s="6"/>
      <c r="E9" s="6"/>
      <c r="F9" s="6"/>
      <c r="G9" s="6"/>
      <c r="H9" s="6"/>
    </row>
    <row r="10" spans="1:39" x14ac:dyDescent="0.3">
      <c r="A10" s="6"/>
      <c r="B10" s="6"/>
      <c r="C10" s="6"/>
      <c r="D10" s="6"/>
      <c r="E10" s="6"/>
      <c r="F10" s="6"/>
      <c r="G10" s="6"/>
      <c r="H10" s="6"/>
    </row>
    <row r="11" spans="1:39" x14ac:dyDescent="0.3">
      <c r="A11" s="6"/>
      <c r="B11" s="6"/>
      <c r="C11" s="6"/>
      <c r="D11" s="6"/>
      <c r="E11" s="6"/>
      <c r="F11" s="6"/>
      <c r="G11" s="6"/>
      <c r="H11" s="6"/>
    </row>
    <row r="12" spans="1:39" x14ac:dyDescent="0.3">
      <c r="A12" s="6"/>
      <c r="B12" s="6"/>
      <c r="C12" s="6"/>
      <c r="D12" s="6"/>
      <c r="E12" s="6"/>
      <c r="F12" s="6"/>
      <c r="G12" s="6"/>
      <c r="H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REQUIREMENTS</vt:lpstr>
      <vt:lpstr>WEALTH GROWTH</vt:lpstr>
      <vt:lpstr>SPENDING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 Perepelova</dc:creator>
  <cp:keywords/>
  <dc:description/>
  <cp:lastModifiedBy>Lena Perepelova</cp:lastModifiedBy>
  <cp:revision/>
  <dcterms:created xsi:type="dcterms:W3CDTF">2019-09-16T10:21:13Z</dcterms:created>
  <dcterms:modified xsi:type="dcterms:W3CDTF">2022-11-14T19:43:28Z</dcterms:modified>
  <cp:category/>
  <cp:contentStatus/>
</cp:coreProperties>
</file>