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 - SolarU\1 - Solar U\AAA\1 -Blasts\2026\04 - Apr 2026\Robi\"/>
    </mc:Choice>
  </mc:AlternateContent>
  <xr:revisionPtr revIDLastSave="0" documentId="13_ncr:1_{F89B01B4-3423-4D5E-B0B8-C99BB6D44D71}" xr6:coauthVersionLast="47" xr6:coauthVersionMax="47" xr10:uidLastSave="{00000000-0000-0000-0000-000000000000}"/>
  <bookViews>
    <workbookView xWindow="1560" yWindow="1560" windowWidth="22380" windowHeight="13275" xr2:uid="{C8C9FA79-C017-4AE9-8FC2-EEB34EB4395B}"/>
  </bookViews>
  <sheets>
    <sheet name="04-11-22" sheetId="2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2" l="1"/>
  <c r="S14" i="2" s="1"/>
  <c r="T14" i="2" s="1"/>
  <c r="U14" i="2" s="1"/>
  <c r="V14" i="2" s="1"/>
  <c r="O23" i="2"/>
  <c r="N13" i="2"/>
  <c r="R10" i="2" l="1"/>
  <c r="S10" i="2" s="1"/>
  <c r="T10" i="2" s="1"/>
  <c r="U10" i="2" s="1"/>
  <c r="V10" i="2" s="1"/>
  <c r="R11" i="2"/>
  <c r="S11" i="2" s="1"/>
  <c r="T11" i="2" s="1"/>
  <c r="U11" i="2" s="1"/>
  <c r="V11" i="2" s="1"/>
  <c r="R12" i="2"/>
  <c r="S12" i="2" s="1"/>
  <c r="T12" i="2" s="1"/>
  <c r="U12" i="2" s="1"/>
  <c r="V12" i="2" s="1"/>
  <c r="R13" i="2"/>
  <c r="S13" i="2" s="1"/>
  <c r="T13" i="2" s="1"/>
  <c r="U13" i="2" s="1"/>
  <c r="V13" i="2" s="1"/>
  <c r="R15" i="2"/>
  <c r="S15" i="2" s="1"/>
  <c r="T15" i="2" s="1"/>
  <c r="U15" i="2" s="1"/>
  <c r="V15" i="2" s="1"/>
  <c r="R16" i="2"/>
  <c r="S16" i="2" s="1"/>
  <c r="T16" i="2" s="1"/>
  <c r="U16" i="2" s="1"/>
  <c r="V16" i="2" s="1"/>
  <c r="R19" i="2"/>
  <c r="S19" i="2" s="1"/>
  <c r="T19" i="2" s="1"/>
  <c r="U19" i="2" s="1"/>
  <c r="V19" i="2" s="1"/>
  <c r="R20" i="2"/>
  <c r="S20" i="2" s="1"/>
  <c r="T20" i="2" s="1"/>
  <c r="U20" i="2" s="1"/>
  <c r="V20" i="2" s="1"/>
  <c r="R21" i="2"/>
  <c r="S21" i="2" s="1"/>
  <c r="T21" i="2" s="1"/>
  <c r="U21" i="2" s="1"/>
  <c r="V21" i="2" s="1"/>
  <c r="R22" i="2"/>
  <c r="S22" i="2" s="1"/>
  <c r="T22" i="2" s="1"/>
  <c r="U22" i="2" s="1"/>
  <c r="V22" i="2" s="1"/>
  <c r="R23" i="2"/>
  <c r="S23" i="2" s="1"/>
  <c r="T23" i="2" s="1"/>
  <c r="U23" i="2" s="1"/>
  <c r="V23" i="2" s="1"/>
  <c r="R24" i="2"/>
  <c r="S24" i="2" s="1"/>
  <c r="T24" i="2" s="1"/>
  <c r="U24" i="2" s="1"/>
  <c r="V24" i="2" s="1"/>
  <c r="R25" i="2"/>
  <c r="S25" i="2" s="1"/>
  <c r="T25" i="2" s="1"/>
  <c r="U25" i="2" s="1"/>
  <c r="V25" i="2" s="1"/>
  <c r="R26" i="2"/>
  <c r="S26" i="2" s="1"/>
  <c r="T26" i="2" s="1"/>
  <c r="U26" i="2" s="1"/>
  <c r="V26" i="2" s="1"/>
  <c r="R27" i="2"/>
  <c r="S27" i="2" s="1"/>
  <c r="T27" i="2" s="1"/>
  <c r="U27" i="2" s="1"/>
  <c r="V27" i="2" s="1"/>
  <c r="R29" i="2"/>
  <c r="S29" i="2" s="1"/>
  <c r="T29" i="2" s="1"/>
  <c r="U29" i="2" s="1"/>
  <c r="V29" i="2" s="1"/>
  <c r="R30" i="2"/>
  <c r="S30" i="2" s="1"/>
  <c r="T30" i="2" s="1"/>
  <c r="U30" i="2" s="1"/>
  <c r="V30" i="2" s="1"/>
  <c r="R31" i="2"/>
  <c r="S31" i="2" s="1"/>
  <c r="T31" i="2" s="1"/>
  <c r="U31" i="2" s="1"/>
  <c r="V31" i="2" s="1"/>
  <c r="R32" i="2"/>
  <c r="S32" i="2" s="1"/>
  <c r="T32" i="2" s="1"/>
  <c r="U32" i="2" s="1"/>
  <c r="V32" i="2" s="1"/>
  <c r="R33" i="2"/>
  <c r="S33" i="2" s="1"/>
  <c r="T33" i="2" s="1"/>
  <c r="U33" i="2" s="1"/>
  <c r="V33" i="2" s="1"/>
  <c r="R34" i="2"/>
  <c r="S34" i="2" s="1"/>
  <c r="T34" i="2" s="1"/>
  <c r="U34" i="2" s="1"/>
  <c r="V34" i="2" s="1"/>
  <c r="R35" i="2"/>
  <c r="S35" i="2" s="1"/>
  <c r="T35" i="2" s="1"/>
  <c r="U35" i="2" s="1"/>
  <c r="V35" i="2" s="1"/>
  <c r="R36" i="2"/>
  <c r="S36" i="2" s="1"/>
  <c r="T36" i="2" s="1"/>
  <c r="U36" i="2" s="1"/>
  <c r="V36" i="2" s="1"/>
  <c r="R28" i="2"/>
  <c r="S28" i="2" s="1"/>
  <c r="T28" i="2" s="1"/>
  <c r="U28" i="2" s="1"/>
  <c r="V28" i="2" s="1"/>
  <c r="Q18" i="2"/>
  <c r="R18" i="2" s="1"/>
  <c r="S18" i="2" s="1"/>
  <c r="T18" i="2" s="1"/>
  <c r="U18" i="2" s="1"/>
  <c r="V18" i="2" s="1"/>
  <c r="Q17" i="2"/>
  <c r="R17" i="2" s="1"/>
  <c r="S17" i="2" s="1"/>
  <c r="T17" i="2" s="1"/>
  <c r="U17" i="2" s="1"/>
  <c r="V17" i="2" s="1"/>
  <c r="D10" i="2"/>
</calcChain>
</file>

<file path=xl/sharedStrings.xml><?xml version="1.0" encoding="utf-8"?>
<sst xmlns="http://schemas.openxmlformats.org/spreadsheetml/2006/main" count="76" uniqueCount="66">
  <si>
    <t>BRAND</t>
  </si>
  <si>
    <t>Cost</t>
  </si>
  <si>
    <t>Goog</t>
  </si>
  <si>
    <t>Part #</t>
  </si>
  <si>
    <t>304001D</t>
  </si>
  <si>
    <t>009020S</t>
  </si>
  <si>
    <t>008013S</t>
  </si>
  <si>
    <t>Bonding T-Bolt 1/4"X 3/4" SS for attaching MLPE</t>
  </si>
  <si>
    <t>TM-FTL-030</t>
  </si>
  <si>
    <t>RS-GDLG-002</t>
  </si>
  <si>
    <t>IRONRIDGE Grounding Bonding Lug T-Bolt Kit, 2 pcs</t>
  </si>
  <si>
    <t>29-4000-077</t>
  </si>
  <si>
    <t>LFT-03-M1</t>
  </si>
  <si>
    <t>Slotted  L-Foot, Black</t>
  </si>
  <si>
    <t>QMR-RL14-B-1</t>
  </si>
  <si>
    <t> Q-Rail Light, 168” (14’) Black</t>
  </si>
  <si>
    <t>QMTR-S3.25 A 1</t>
  </si>
  <si>
    <t>QMTR-W4-A-1</t>
  </si>
  <si>
    <t>QMSE-LAG-A-1</t>
  </si>
  <si>
    <t>QMLM-A-1</t>
  </si>
  <si>
    <t>L-Mount, 9 X 12” Flashing with L-Foot,  Lag and Washer, Mill</t>
  </si>
  <si>
    <t>QMCPC-A-1</t>
  </si>
  <si>
    <t xml:space="preserve"> 12" X 12" conduit penetration flashing with EPDM rubber</t>
  </si>
  <si>
    <t>QMCC-B-12</t>
  </si>
  <si>
    <t>QMHSS-NF-A</t>
  </si>
  <si>
    <t>Quick Hook Standard Height for side mount, no flashing, Mill</t>
  </si>
  <si>
    <t>GF1-BLK-812</t>
  </si>
  <si>
    <t>UMC3045BP1.2A</t>
  </si>
  <si>
    <t>UMC3045BP1.2B</t>
  </si>
  <si>
    <t>UEC3045B20</t>
  </si>
  <si>
    <t>HEC-A-20</t>
  </si>
  <si>
    <t>S-Tile Replacement &amp; 3-1/4" Post   Base Mount not included</t>
  </si>
  <si>
    <t>W-Tile Replacement &amp; 4" Post             Base Mount not included</t>
  </si>
  <si>
    <t>E-Mount 9" X 12" Flashing, lag bolt, elevated Qblock, Black</t>
  </si>
  <si>
    <t>E-Mount 9" X 12" Flashing with lag bolt, elevated Qblock, Mill</t>
  </si>
  <si>
    <t>Item</t>
  </si>
  <si>
    <t>Description</t>
  </si>
  <si>
    <t>CEDR</t>
  </si>
  <si>
    <t>Universal Bonding Mid Clamp, 30-45mm, Mill Finish</t>
  </si>
  <si>
    <t>Universal Bonding Mid Clamp, 30-45mm, Black Finish</t>
  </si>
  <si>
    <t>Universal End Clamp, 30-45mm, Black Finish</t>
  </si>
  <si>
    <t>5" x 5" x 5-1/4" QRail Hidden End Clamp Mill</t>
  </si>
  <si>
    <t>TB20P-A-12</t>
  </si>
  <si>
    <t>T-Bolt 20mm with nut for QRAIL</t>
  </si>
  <si>
    <t>Q-Splice Internal for Light Rail, Mill Finish</t>
  </si>
  <si>
    <t>QMR-ISL-A-15</t>
  </si>
  <si>
    <t xml:space="preserve">QMR-CPLB50 </t>
  </si>
  <si>
    <t>Rail end cap, black</t>
  </si>
  <si>
    <t>Ironridge wire clip</t>
  </si>
  <si>
    <t xml:space="preserve">   Min    25</t>
  </si>
  <si>
    <t xml:space="preserve">     Min    50</t>
  </si>
  <si>
    <t xml:space="preserve">    Min    100</t>
  </si>
  <si>
    <t xml:space="preserve">     Min    200</t>
  </si>
  <si>
    <t xml:space="preserve">   Min   400</t>
  </si>
  <si>
    <t xml:space="preserve">   Min   800</t>
  </si>
  <si>
    <t xml:space="preserve">MOUNTING "MUST GO" BLOWOUT </t>
  </si>
  <si>
    <t>GreenFasten 8" x 12", Aluminum base flashing with washer</t>
  </si>
  <si>
    <t>Classic Conduit Mount flashing for Comp roofs, 9" x 12" black</t>
  </si>
  <si>
    <t>SM L-Feet, Integrated Bonding,  included with T-Bolt, Dark</t>
  </si>
  <si>
    <t>End clamps and Mid clamps for      38 - 41mm frames, Dark</t>
  </si>
  <si>
    <t>302026D           302029D</t>
  </si>
  <si>
    <t>30" North tilt leg, one South tilt leg fastening hardware for XR</t>
  </si>
  <si>
    <t>Bonding T-Bolt and Nut 3/8" x 3/4" SS for attaching side mount</t>
  </si>
  <si>
    <t>CA</t>
  </si>
  <si>
    <t>VA</t>
  </si>
  <si>
    <t>E-Mount 9" X 12 Flashing with hanger bolt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</si>
</sst>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&quot;$&quot;#,##0.00"/>
    <numFmt numFmtId="166" formatCode="0.0"/>
    <numFmt numFmtId="167" formatCode="&quot;$&quot;#,##0.0"/>
  </numFmts>
  <fonts count="3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.5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.5"/>
      <color theme="1"/>
      <name val="Calibri"/>
      <family val="2"/>
    </font>
    <font>
      <b/>
      <sz val="11"/>
      <color theme="1"/>
      <name val="Arial Black"/>
      <family val="2"/>
    </font>
    <font>
      <b/>
      <sz val="12"/>
      <color rgb="FFFF0000"/>
      <name val="Calibri"/>
      <family val="2"/>
      <scheme val="minor"/>
    </font>
    <font>
      <sz val="11.5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0.5"/>
      <name val="Calibri"/>
      <family val="2"/>
    </font>
    <font>
      <sz val="11.5"/>
      <color theme="1"/>
      <name val="Calibri"/>
      <family val="2"/>
    </font>
    <font>
      <b/>
      <sz val="10"/>
      <color theme="0"/>
      <name val="Arial Black"/>
      <family val="2"/>
    </font>
    <font>
      <b/>
      <sz val="12"/>
      <name val="Calibri"/>
      <family val="2"/>
      <scheme val="minor"/>
    </font>
    <font>
      <u/>
      <sz val="11"/>
      <color theme="10"/>
      <name val="Calibri"/>
      <family val="2"/>
    </font>
    <font>
      <b/>
      <sz val="10.5"/>
      <name val="Calibri"/>
      <family val="2"/>
    </font>
    <font>
      <b/>
      <sz val="10"/>
      <name val="Calibri"/>
      <family val="2"/>
    </font>
    <font>
      <b/>
      <sz val="11"/>
      <name val="Calibri"/>
      <family val="2"/>
      <scheme val="minor"/>
    </font>
    <font>
      <b/>
      <sz val="10"/>
      <name val="Arial Black"/>
      <family val="2"/>
    </font>
    <font>
      <sz val="10"/>
      <color theme="1"/>
      <name val="Franklin Gothic Demi Cond"/>
      <family val="2"/>
    </font>
    <font>
      <b/>
      <sz val="10"/>
      <name val="Franklin Gothic Demi Cond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0"/>
      <color theme="1"/>
      <name val="Arial Black"/>
      <family val="2"/>
    </font>
    <font>
      <b/>
      <sz val="10.5"/>
      <name val="DengXian"/>
      <charset val="134"/>
    </font>
    <font>
      <b/>
      <sz val="10.5"/>
      <color theme="0"/>
      <name val="Calibri"/>
      <family val="2"/>
    </font>
    <font>
      <sz val="12"/>
      <name val="Arial Black"/>
      <family val="2"/>
    </font>
    <font>
      <b/>
      <sz val="11"/>
      <color rgb="FFFF0000"/>
      <name val="Calibri"/>
      <family val="2"/>
      <scheme val="minor"/>
    </font>
    <font>
      <sz val="14"/>
      <name val="Calibri"/>
      <family val="2"/>
    </font>
    <font>
      <i/>
      <sz val="10.5"/>
      <name val="Calibri"/>
      <family val="2"/>
    </font>
    <font>
      <b/>
      <sz val="11"/>
      <color theme="0"/>
      <name val="Arial Black"/>
      <family val="2"/>
    </font>
    <font>
      <b/>
      <sz val="11"/>
      <name val="Arial Black"/>
      <family val="2"/>
    </font>
    <font>
      <sz val="1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/>
      <diagonal/>
    </border>
    <border>
      <left style="medium">
        <color indexed="64"/>
      </left>
      <right/>
      <top style="thick">
        <color theme="1" tint="4.9989318521683403E-2"/>
      </top>
      <bottom/>
      <diagonal/>
    </border>
    <border>
      <left/>
      <right style="thick">
        <color theme="1" tint="4.9989318521683403E-2"/>
      </right>
      <top style="thick">
        <color theme="1" tint="4.9989318521683403E-2"/>
      </top>
      <bottom/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theme="1" tint="4.9989318521683403E-2"/>
      </top>
      <bottom style="thin">
        <color theme="1" tint="4.9989318521683403E-2"/>
      </bottom>
      <diagonal/>
    </border>
    <border>
      <left style="thick">
        <color theme="1" tint="4.9989318521683403E-2"/>
      </left>
      <right/>
      <top style="thick">
        <color theme="1" tint="4.9989318521683403E-2"/>
      </top>
      <bottom style="thin">
        <color theme="1" tint="4.9989318521683403E-2"/>
      </bottom>
      <diagonal/>
    </border>
    <border>
      <left/>
      <right style="thick">
        <color theme="1" tint="4.9989318521683403E-2"/>
      </right>
      <top style="thick">
        <color theme="1" tint="4.9989318521683403E-2"/>
      </top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 style="thick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ck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thin">
        <color theme="1" tint="4.9989318521683403E-2"/>
      </top>
      <bottom style="thick">
        <color theme="1" tint="4.9989318521683403E-2"/>
      </bottom>
      <diagonal/>
    </border>
    <border>
      <left/>
      <right style="thick">
        <color theme="1" tint="4.9989318521683403E-2"/>
      </right>
      <top style="thin">
        <color theme="1" tint="4.9989318521683403E-2"/>
      </top>
      <bottom style="thick">
        <color theme="1" tint="4.9989318521683403E-2"/>
      </bottom>
      <diagonal/>
    </border>
    <border>
      <left style="thick">
        <color theme="1" tint="4.9989318521683403E-2"/>
      </left>
      <right/>
      <top style="thick">
        <color theme="1" tint="4.9989318521683403E-2"/>
      </top>
      <bottom style="thick">
        <color theme="1" tint="4.9989318521683403E-2"/>
      </bottom>
      <diagonal/>
    </border>
    <border>
      <left/>
      <right/>
      <top style="thin">
        <color theme="1" tint="4.9989318521683403E-2"/>
      </top>
      <bottom/>
      <diagonal/>
    </border>
    <border>
      <left style="thick">
        <color theme="1" tint="4.9989318521683403E-2"/>
      </left>
      <right/>
      <top style="thin">
        <color theme="1" tint="4.9989318521683403E-2"/>
      </top>
      <bottom/>
      <diagonal/>
    </border>
    <border>
      <left/>
      <right/>
      <top/>
      <bottom style="thin">
        <color theme="1" tint="4.9989318521683403E-2"/>
      </bottom>
      <diagonal/>
    </border>
    <border>
      <left style="thick">
        <color theme="1" tint="4.9989318521683403E-2"/>
      </left>
      <right/>
      <top/>
      <bottom style="thin">
        <color theme="1" tint="4.9989318521683403E-2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thick">
        <color theme="0" tint="-0.249977111117893"/>
      </left>
      <right style="thick">
        <color theme="0" tint="-0.249977111117893"/>
      </right>
      <top style="thick">
        <color theme="0" tint="-0.249977111117893"/>
      </top>
      <bottom style="thick">
        <color theme="0" tint="-0.249977111117893"/>
      </bottom>
      <diagonal/>
    </border>
    <border>
      <left/>
      <right style="thick">
        <color theme="1" tint="4.9989318521683403E-2"/>
      </right>
      <top style="thick">
        <color indexed="64"/>
      </top>
      <bottom style="thick">
        <color indexed="64"/>
      </bottom>
      <diagonal/>
    </border>
    <border>
      <left/>
      <right style="thick">
        <color theme="1" tint="4.9989318521683403E-2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theme="1" tint="4.9989318521683403E-2"/>
      </top>
      <bottom style="thick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7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1" fontId="14" fillId="3" borderId="0" xfId="0" applyNumberFormat="1" applyFont="1" applyFill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/>
    </xf>
    <xf numFmtId="165" fontId="18" fillId="3" borderId="16" xfId="0" applyNumberFormat="1" applyFont="1" applyFill="1" applyBorder="1" applyAlignment="1">
      <alignment horizontal="center" vertical="center" wrapText="1"/>
    </xf>
    <xf numFmtId="165" fontId="18" fillId="2" borderId="5" xfId="0" applyNumberFormat="1" applyFont="1" applyFill="1" applyBorder="1" applyAlignment="1">
      <alignment horizontal="center" vertical="center" wrapText="1"/>
    </xf>
    <xf numFmtId="166" fontId="7" fillId="3" borderId="4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165" fontId="18" fillId="3" borderId="2" xfId="0" applyNumberFormat="1" applyFont="1" applyFill="1" applyBorder="1" applyAlignment="1">
      <alignment horizontal="center" vertical="center" wrapText="1"/>
    </xf>
    <xf numFmtId="2" fontId="24" fillId="3" borderId="10" xfId="0" applyNumberFormat="1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2" fontId="24" fillId="3" borderId="0" xfId="0" applyNumberFormat="1" applyFont="1" applyFill="1" applyAlignment="1">
      <alignment horizontal="center" vertical="center"/>
    </xf>
    <xf numFmtId="164" fontId="23" fillId="3" borderId="14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3" borderId="0" xfId="0" applyFont="1" applyFill="1"/>
    <xf numFmtId="164" fontId="23" fillId="3" borderId="0" xfId="0" applyNumberFormat="1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23" fillId="3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1" fillId="3" borderId="18" xfId="0" applyFont="1" applyFill="1" applyBorder="1"/>
    <xf numFmtId="0" fontId="0" fillId="0" borderId="13" xfId="0" applyBorder="1"/>
    <xf numFmtId="0" fontId="17" fillId="3" borderId="21" xfId="0" applyFont="1" applyFill="1" applyBorder="1"/>
    <xf numFmtId="0" fontId="13" fillId="2" borderId="0" xfId="0" applyFont="1" applyFill="1" applyAlignment="1">
      <alignment horizontal="center" vertical="center"/>
    </xf>
    <xf numFmtId="165" fontId="10" fillId="3" borderId="17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165" fontId="10" fillId="3" borderId="20" xfId="0" applyNumberFormat="1" applyFont="1" applyFill="1" applyBorder="1" applyAlignment="1">
      <alignment horizontal="center" vertical="center"/>
    </xf>
    <xf numFmtId="165" fontId="10" fillId="3" borderId="25" xfId="0" applyNumberFormat="1" applyFont="1" applyFill="1" applyBorder="1" applyAlignment="1">
      <alignment horizontal="center" vertical="center"/>
    </xf>
    <xf numFmtId="165" fontId="10" fillId="3" borderId="22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9" fillId="6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5" fontId="10" fillId="3" borderId="26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7" fillId="3" borderId="29" xfId="0" applyFont="1" applyFill="1" applyBorder="1"/>
    <xf numFmtId="165" fontId="10" fillId="3" borderId="28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7" fontId="10" fillId="3" borderId="17" xfId="0" applyNumberFormat="1" applyFont="1" applyFill="1" applyBorder="1" applyAlignment="1">
      <alignment horizontal="center" vertical="center"/>
    </xf>
    <xf numFmtId="165" fontId="10" fillId="3" borderId="19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7" fillId="3" borderId="13" xfId="0" applyFont="1" applyFill="1" applyBorder="1"/>
    <xf numFmtId="0" fontId="16" fillId="2" borderId="4" xfId="0" applyFont="1" applyFill="1" applyBorder="1" applyAlignment="1">
      <alignment horizontal="center" vertical="center"/>
    </xf>
    <xf numFmtId="0" fontId="16" fillId="0" borderId="7" xfId="1" applyFont="1" applyBorder="1" applyAlignment="1"/>
    <xf numFmtId="0" fontId="16" fillId="0" borderId="0" xfId="1" applyFont="1" applyBorder="1" applyAlignment="1"/>
    <xf numFmtId="0" fontId="16" fillId="5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8" fillId="3" borderId="27" xfId="0" applyFont="1" applyFill="1" applyBorder="1" applyAlignment="1">
      <alignment vertical="center"/>
    </xf>
    <xf numFmtId="0" fontId="9" fillId="3" borderId="17" xfId="0" applyFont="1" applyFill="1" applyBorder="1" applyAlignment="1">
      <alignment horizontal="left" vertical="center" wrapText="1" indent="1"/>
    </xf>
    <xf numFmtId="0" fontId="9" fillId="3" borderId="0" xfId="0" applyFont="1" applyFill="1" applyAlignment="1">
      <alignment horizontal="left" vertical="center" wrapText="1" indent="1"/>
    </xf>
    <xf numFmtId="0" fontId="9" fillId="3" borderId="20" xfId="0" applyFont="1" applyFill="1" applyBorder="1" applyAlignment="1">
      <alignment horizontal="left" vertical="center" wrapText="1" indent="1"/>
    </xf>
    <xf numFmtId="0" fontId="9" fillId="3" borderId="28" xfId="0" applyFont="1" applyFill="1" applyBorder="1" applyAlignment="1">
      <alignment horizontal="left" vertical="center" wrapText="1" indent="1"/>
    </xf>
    <xf numFmtId="0" fontId="9" fillId="3" borderId="30" xfId="0" applyFont="1" applyFill="1" applyBorder="1" applyAlignment="1">
      <alignment horizontal="left" vertical="center" wrapText="1" indent="1"/>
    </xf>
    <xf numFmtId="0" fontId="9" fillId="3" borderId="9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" fillId="3" borderId="13" xfId="0" applyFont="1" applyFill="1" applyBorder="1"/>
    <xf numFmtId="0" fontId="20" fillId="0" borderId="21" xfId="0" applyFont="1" applyBorder="1" applyAlignment="1">
      <alignment horizontal="center" vertical="center"/>
    </xf>
    <xf numFmtId="0" fontId="22" fillId="3" borderId="13" xfId="0" applyFont="1" applyFill="1" applyBorder="1"/>
    <xf numFmtId="0" fontId="9" fillId="3" borderId="23" xfId="0" applyFont="1" applyFill="1" applyBorder="1" applyAlignment="1">
      <alignment horizontal="left" vertical="center" wrapText="1" indent="1"/>
    </xf>
    <xf numFmtId="0" fontId="16" fillId="5" borderId="13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22" fillId="3" borderId="31" xfId="0" applyFont="1" applyFill="1" applyBorder="1"/>
    <xf numFmtId="0" fontId="10" fillId="2" borderId="30" xfId="0" applyFont="1" applyFill="1" applyBorder="1" applyAlignment="1">
      <alignment horizontal="center" vertical="center"/>
    </xf>
    <xf numFmtId="0" fontId="0" fillId="0" borderId="21" xfId="0" applyBorder="1"/>
    <xf numFmtId="0" fontId="18" fillId="3" borderId="16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9" fillId="3" borderId="10" xfId="0" applyFont="1" applyFill="1" applyBorder="1" applyAlignment="1">
      <alignment horizontal="left" vertical="center" indent="1"/>
    </xf>
    <xf numFmtId="0" fontId="11" fillId="3" borderId="17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1" fillId="3" borderId="20" xfId="0" applyFont="1" applyFill="1" applyBorder="1" applyAlignment="1">
      <alignment horizontal="left" vertical="center"/>
    </xf>
    <xf numFmtId="0" fontId="11" fillId="3" borderId="28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30" xfId="0" applyFont="1" applyFill="1" applyBorder="1" applyAlignment="1">
      <alignment horizontal="left" vertical="center"/>
    </xf>
    <xf numFmtId="0" fontId="11" fillId="3" borderId="20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vertical="center" wrapText="1"/>
    </xf>
    <xf numFmtId="0" fontId="11" fillId="4" borderId="0" xfId="0" applyFont="1" applyFill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27" fillId="4" borderId="34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 wrapText="1"/>
    </xf>
    <xf numFmtId="165" fontId="8" fillId="3" borderId="0" xfId="0" applyNumberFormat="1" applyFont="1" applyFill="1" applyAlignment="1">
      <alignment horizontal="center" vertical="center"/>
    </xf>
    <xf numFmtId="167" fontId="10" fillId="3" borderId="30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vertical="center"/>
    </xf>
    <xf numFmtId="165" fontId="10" fillId="4" borderId="23" xfId="0" applyNumberFormat="1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left" vertical="center"/>
    </xf>
    <xf numFmtId="0" fontId="26" fillId="5" borderId="0" xfId="0" applyFont="1" applyFill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165" fontId="10" fillId="4" borderId="24" xfId="0" applyNumberFormat="1" applyFont="1" applyFill="1" applyBorder="1" applyAlignment="1">
      <alignment horizontal="center" vertical="center"/>
    </xf>
    <xf numFmtId="0" fontId="22" fillId="3" borderId="29" xfId="0" applyFont="1" applyFill="1" applyBorder="1"/>
    <xf numFmtId="0" fontId="17" fillId="3" borderId="37" xfId="0" applyFont="1" applyFill="1" applyBorder="1"/>
    <xf numFmtId="0" fontId="9" fillId="3" borderId="37" xfId="0" applyFont="1" applyFill="1" applyBorder="1" applyAlignment="1">
      <alignment horizontal="center" vertical="center"/>
    </xf>
    <xf numFmtId="2" fontId="29" fillId="3" borderId="13" xfId="0" applyNumberFormat="1" applyFont="1" applyFill="1" applyBorder="1" applyAlignment="1">
      <alignment horizontal="center" vertical="center"/>
    </xf>
    <xf numFmtId="2" fontId="18" fillId="3" borderId="13" xfId="0" applyNumberFormat="1" applyFont="1" applyFill="1" applyBorder="1" applyAlignment="1">
      <alignment horizontal="center" vertical="center"/>
    </xf>
    <xf numFmtId="2" fontId="29" fillId="3" borderId="9" xfId="0" applyNumberFormat="1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1" fillId="3" borderId="28" xfId="0" applyFont="1" applyFill="1" applyBorder="1" applyAlignment="1">
      <alignment horizontal="left" vertical="center"/>
    </xf>
    <xf numFmtId="0" fontId="9" fillId="3" borderId="38" xfId="0" applyFont="1" applyFill="1" applyBorder="1" applyAlignment="1">
      <alignment horizontal="left" vertical="center" wrapText="1" indent="1"/>
    </xf>
    <xf numFmtId="0" fontId="28" fillId="3" borderId="10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 wrapText="1"/>
    </xf>
    <xf numFmtId="0" fontId="33" fillId="3" borderId="0" xfId="0" applyFont="1" applyFill="1" applyAlignment="1">
      <alignment horizontal="center" vertical="center"/>
    </xf>
    <xf numFmtId="0" fontId="24" fillId="3" borderId="17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4" fillId="3" borderId="2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0" fontId="24" fillId="3" borderId="30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 wrapText="1"/>
    </xf>
    <xf numFmtId="0" fontId="24" fillId="3" borderId="2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27" fillId="7" borderId="6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png"/><Relationship Id="rId18" Type="http://schemas.openxmlformats.org/officeDocument/2006/relationships/image" Target="../media/image11.jpeg"/><Relationship Id="rId26" Type="http://schemas.openxmlformats.org/officeDocument/2006/relationships/image" Target="../media/image19.jpeg"/><Relationship Id="rId39" Type="http://schemas.openxmlformats.org/officeDocument/2006/relationships/image" Target="../media/image31.png"/><Relationship Id="rId21" Type="http://schemas.openxmlformats.org/officeDocument/2006/relationships/image" Target="../media/image14.png"/><Relationship Id="rId34" Type="http://schemas.openxmlformats.org/officeDocument/2006/relationships/image" Target="../media/image26.png"/><Relationship Id="rId7" Type="http://schemas.openxmlformats.org/officeDocument/2006/relationships/image" Target="../media/image5.png"/><Relationship Id="rId12" Type="http://schemas.microsoft.com/office/2007/relationships/hdphoto" Target="../media/hdphoto5.wdp"/><Relationship Id="rId17" Type="http://schemas.microsoft.com/office/2007/relationships/hdphoto" Target="../media/hdphoto7.wdp"/><Relationship Id="rId25" Type="http://schemas.openxmlformats.org/officeDocument/2006/relationships/image" Target="../media/image18.png"/><Relationship Id="rId33" Type="http://schemas.openxmlformats.org/officeDocument/2006/relationships/image" Target="../media/image25.png"/><Relationship Id="rId38" Type="http://schemas.openxmlformats.org/officeDocument/2006/relationships/image" Target="../media/image30.jpe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3.png"/><Relationship Id="rId29" Type="http://schemas.microsoft.com/office/2007/relationships/hdphoto" Target="../media/hdphoto8.wdp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11" Type="http://schemas.openxmlformats.org/officeDocument/2006/relationships/image" Target="../media/image7.png"/><Relationship Id="rId24" Type="http://schemas.openxmlformats.org/officeDocument/2006/relationships/image" Target="../media/image17.png"/><Relationship Id="rId32" Type="http://schemas.openxmlformats.org/officeDocument/2006/relationships/image" Target="../media/image24.png"/><Relationship Id="rId37" Type="http://schemas.openxmlformats.org/officeDocument/2006/relationships/image" Target="../media/image29.jpeg"/><Relationship Id="rId40" Type="http://schemas.openxmlformats.org/officeDocument/2006/relationships/image" Target="../media/image32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23" Type="http://schemas.openxmlformats.org/officeDocument/2006/relationships/image" Target="../media/image16.png"/><Relationship Id="rId28" Type="http://schemas.openxmlformats.org/officeDocument/2006/relationships/image" Target="../media/image21.png"/><Relationship Id="rId36" Type="http://schemas.openxmlformats.org/officeDocument/2006/relationships/image" Target="../media/image28.png"/><Relationship Id="rId10" Type="http://schemas.microsoft.com/office/2007/relationships/hdphoto" Target="../media/hdphoto4.wdp"/><Relationship Id="rId19" Type="http://schemas.openxmlformats.org/officeDocument/2006/relationships/image" Target="../media/image12.png"/><Relationship Id="rId31" Type="http://schemas.openxmlformats.org/officeDocument/2006/relationships/image" Target="../media/image23.jpeg"/><Relationship Id="rId4" Type="http://schemas.openxmlformats.org/officeDocument/2006/relationships/image" Target="../media/image3.jpeg"/><Relationship Id="rId9" Type="http://schemas.openxmlformats.org/officeDocument/2006/relationships/image" Target="../media/image6.png"/><Relationship Id="rId14" Type="http://schemas.microsoft.com/office/2007/relationships/hdphoto" Target="../media/hdphoto6.wdp"/><Relationship Id="rId22" Type="http://schemas.openxmlformats.org/officeDocument/2006/relationships/image" Target="../media/image15.png"/><Relationship Id="rId27" Type="http://schemas.openxmlformats.org/officeDocument/2006/relationships/image" Target="../media/image20.png"/><Relationship Id="rId30" Type="http://schemas.openxmlformats.org/officeDocument/2006/relationships/image" Target="../media/image22.png"/><Relationship Id="rId35" Type="http://schemas.openxmlformats.org/officeDocument/2006/relationships/image" Target="../media/image27.png"/><Relationship Id="rId8" Type="http://schemas.microsoft.com/office/2007/relationships/hdphoto" Target="../media/hdphoto3.wdp"/><Relationship Id="rId3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</xdr:colOff>
      <xdr:row>18</xdr:row>
      <xdr:rowOff>47627</xdr:rowOff>
    </xdr:from>
    <xdr:to>
      <xdr:col>9</xdr:col>
      <xdr:colOff>581025</xdr:colOff>
      <xdr:row>20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C16A0-9813-42AB-93A6-725AD8B622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225" t="36607" r="32303"/>
        <a:stretch/>
      </xdr:blipFill>
      <xdr:spPr>
        <a:xfrm>
          <a:off x="1514475" y="4648202"/>
          <a:ext cx="485775" cy="428623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12</xdr:row>
      <xdr:rowOff>0</xdr:rowOff>
    </xdr:from>
    <xdr:ext cx="304800" cy="304800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1B0909C9-1B8A-43B2-A4CA-6BCFC6D371F5}"/>
            </a:ext>
          </a:extLst>
        </xdr:cNvPr>
        <xdr:cNvSpPr>
          <a:spLocks noChangeAspect="1" noChangeArrowheads="1"/>
        </xdr:cNvSpPr>
      </xdr:nvSpPr>
      <xdr:spPr bwMode="auto">
        <a:xfrm>
          <a:off x="2724150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</xdr:row>
      <xdr:rowOff>0</xdr:rowOff>
    </xdr:from>
    <xdr:ext cx="304800" cy="30480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19D95A2A-0334-48C6-89B7-F755E5A88135}"/>
            </a:ext>
          </a:extLst>
        </xdr:cNvPr>
        <xdr:cNvSpPr>
          <a:spLocks noChangeAspect="1" noChangeArrowheads="1"/>
        </xdr:cNvSpPr>
      </xdr:nvSpPr>
      <xdr:spPr bwMode="auto">
        <a:xfrm>
          <a:off x="2724150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304800" cy="304800"/>
    <xdr:sp macro="" textlink="">
      <xdr:nvSpPr>
        <xdr:cNvPr id="23" name="AutoShape 5">
          <a:extLst>
            <a:ext uri="{FF2B5EF4-FFF2-40B4-BE49-F238E27FC236}">
              <a16:creationId xmlns:a16="http://schemas.microsoft.com/office/drawing/2014/main" id="{FC268808-1889-47D5-8820-B2CD3C3598DC}"/>
            </a:ext>
          </a:extLst>
        </xdr:cNvPr>
        <xdr:cNvSpPr>
          <a:spLocks noChangeAspect="1" noChangeArrowheads="1"/>
        </xdr:cNvSpPr>
      </xdr:nvSpPr>
      <xdr:spPr bwMode="auto">
        <a:xfrm>
          <a:off x="3609975" y="3790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142875</xdr:colOff>
      <xdr:row>10</xdr:row>
      <xdr:rowOff>76200</xdr:rowOff>
    </xdr:from>
    <xdr:to>
      <xdr:col>9</xdr:col>
      <xdr:colOff>571500</xdr:colOff>
      <xdr:row>10</xdr:row>
      <xdr:rowOff>402553</xdr:rowOff>
    </xdr:to>
    <xdr:pic>
      <xdr:nvPicPr>
        <xdr:cNvPr id="54" name="Picture 53" descr="Quick Mount PV QMTR-S3.25-A-12 S-Tile Replacement Mount Flashing Mill w/ 3-">
          <a:extLst>
            <a:ext uri="{FF2B5EF4-FFF2-40B4-BE49-F238E27FC236}">
              <a16:creationId xmlns:a16="http://schemas.microsoft.com/office/drawing/2014/main" id="{75CE0C26-77BB-441F-BF06-E0D965B671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63000"/>
                  </a14:imgEffect>
                  <a14:imgEffect>
                    <a14:brightnessContrast contrast="-1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600" t="21601" r="13800" b="21599"/>
        <a:stretch/>
      </xdr:blipFill>
      <xdr:spPr bwMode="auto">
        <a:xfrm>
          <a:off x="2733675" y="1543050"/>
          <a:ext cx="428625" cy="326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142876</xdr:colOff>
      <xdr:row>35</xdr:row>
      <xdr:rowOff>66673</xdr:rowOff>
    </xdr:from>
    <xdr:to>
      <xdr:col>9</xdr:col>
      <xdr:colOff>585792</xdr:colOff>
      <xdr:row>35</xdr:row>
      <xdr:rowOff>361951</xdr:rowOff>
    </xdr:to>
    <xdr:pic>
      <xdr:nvPicPr>
        <xdr:cNvPr id="86" name="Picture 85" descr="Ecofasten Solar GF1-GAL-BLK-812 :: GreenFasten, 8x12, Galvalume Black  Flashing :: Rexel USA">
          <a:extLst>
            <a:ext uri="{FF2B5EF4-FFF2-40B4-BE49-F238E27FC236}">
              <a16:creationId xmlns:a16="http://schemas.microsoft.com/office/drawing/2014/main" id="{8192264B-1767-4B03-AA20-247ED087DD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74" b="5263"/>
        <a:stretch/>
      </xdr:blipFill>
      <xdr:spPr bwMode="auto">
        <a:xfrm>
          <a:off x="2628901" y="11677648"/>
          <a:ext cx="442916" cy="295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140985</xdr:colOff>
      <xdr:row>9</xdr:row>
      <xdr:rowOff>108591</xdr:rowOff>
    </xdr:from>
    <xdr:to>
      <xdr:col>9</xdr:col>
      <xdr:colOff>639696</xdr:colOff>
      <xdr:row>9</xdr:row>
      <xdr:rowOff>379253</xdr:rowOff>
    </xdr:to>
    <xdr:pic>
      <xdr:nvPicPr>
        <xdr:cNvPr id="91" name="Picture 90" descr="Quick Mount, QMR-RS14-B-60, 168&quot; (14') Black Standard Rail">
          <a:extLst>
            <a:ext uri="{FF2B5EF4-FFF2-40B4-BE49-F238E27FC236}">
              <a16:creationId xmlns:a16="http://schemas.microsoft.com/office/drawing/2014/main" id="{E1F85E0C-2187-4D5B-9AF0-C663551B9C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7000"/>
                  </a14:imgEffect>
                  <a14:imgEffect>
                    <a14:brightnessContrast bright="42000" contrast="6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0200" b="19400"/>
        <a:stretch/>
      </xdr:blipFill>
      <xdr:spPr bwMode="auto">
        <a:xfrm rot="21346114">
          <a:off x="2731785" y="1137291"/>
          <a:ext cx="498711" cy="270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171452</xdr:colOff>
      <xdr:row>12</xdr:row>
      <xdr:rowOff>66678</xdr:rowOff>
    </xdr:from>
    <xdr:to>
      <xdr:col>9</xdr:col>
      <xdr:colOff>638175</xdr:colOff>
      <xdr:row>12</xdr:row>
      <xdr:rowOff>385128</xdr:rowOff>
    </xdr:to>
    <xdr:pic>
      <xdr:nvPicPr>
        <xdr:cNvPr id="96" name="Picture 95" descr="IronRidge - QMSE-LAG-A-12, Flashings - Comp Roof, Solar Racking &amp; Mounting  Hardware, Products, Solar/Clean Energy - Platt Electric Supply">
          <a:extLst>
            <a:ext uri="{FF2B5EF4-FFF2-40B4-BE49-F238E27FC236}">
              <a16:creationId xmlns:a16="http://schemas.microsoft.com/office/drawing/2014/main" id="{661C30AD-A429-42D9-8A7C-E72344488E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7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626" t="18263" r="6682" b="39643"/>
        <a:stretch/>
      </xdr:blipFill>
      <xdr:spPr bwMode="auto">
        <a:xfrm>
          <a:off x="2762252" y="2409828"/>
          <a:ext cx="466723" cy="31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133350</xdr:colOff>
      <xdr:row>15</xdr:row>
      <xdr:rowOff>49413</xdr:rowOff>
    </xdr:from>
    <xdr:to>
      <xdr:col>9</xdr:col>
      <xdr:colOff>638175</xdr:colOff>
      <xdr:row>15</xdr:row>
      <xdr:rowOff>405422</xdr:rowOff>
    </xdr:to>
    <xdr:pic>
      <xdr:nvPicPr>
        <xdr:cNvPr id="97" name="Picture 96" descr="L-Mount® - IronRidge">
          <a:extLst>
            <a:ext uri="{FF2B5EF4-FFF2-40B4-BE49-F238E27FC236}">
              <a16:creationId xmlns:a16="http://schemas.microsoft.com/office/drawing/2014/main" id="{C0D630E2-8ED4-48FA-BCE0-269B04DEC7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8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0236"/>
        <a:stretch/>
      </xdr:blipFill>
      <xdr:spPr bwMode="auto">
        <a:xfrm>
          <a:off x="2724150" y="3268863"/>
          <a:ext cx="504825" cy="356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16</xdr:row>
      <xdr:rowOff>66676</xdr:rowOff>
    </xdr:from>
    <xdr:to>
      <xdr:col>9</xdr:col>
      <xdr:colOff>548368</xdr:colOff>
      <xdr:row>16</xdr:row>
      <xdr:rowOff>428626</xdr:rowOff>
    </xdr:to>
    <xdr:pic>
      <xdr:nvPicPr>
        <xdr:cNvPr id="98" name="Picture 97" descr="Quick Mount Conduit Penetration Flashing for Tile - QMCPT A | solar panels  and solar equipment">
          <a:extLst>
            <a:ext uri="{FF2B5EF4-FFF2-40B4-BE49-F238E27FC236}">
              <a16:creationId xmlns:a16="http://schemas.microsoft.com/office/drawing/2014/main" id="{DD99117F-93B9-4F92-916C-0D162FDF46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grayscl/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69000"/>
                  </a14:imgEffect>
                  <a14:imgEffect>
                    <a14:brightnessContrast bright="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0397" r="27542" b="12538"/>
        <a:stretch/>
      </xdr:blipFill>
      <xdr:spPr bwMode="auto">
        <a:xfrm>
          <a:off x="2647950" y="3724276"/>
          <a:ext cx="491218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47626</xdr:colOff>
      <xdr:row>18</xdr:row>
      <xdr:rowOff>85727</xdr:rowOff>
    </xdr:from>
    <xdr:to>
      <xdr:col>9</xdr:col>
      <xdr:colOff>466725</xdr:colOff>
      <xdr:row>18</xdr:row>
      <xdr:rowOff>250158</xdr:rowOff>
    </xdr:to>
    <xdr:pic>
      <xdr:nvPicPr>
        <xdr:cNvPr id="99" name="Picture 98" descr="Quick Hook® for Side Mount Rails - IronRidge">
          <a:extLst>
            <a:ext uri="{FF2B5EF4-FFF2-40B4-BE49-F238E27FC236}">
              <a16:creationId xmlns:a16="http://schemas.microsoft.com/office/drawing/2014/main" id="{3084FC74-FB4B-4B92-9D59-DA35577530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60000"/>
                  </a14:imgEffect>
                  <a14:imgEffect>
                    <a14:brightnessContrast contrast="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734" b="59000"/>
        <a:stretch/>
      </xdr:blipFill>
      <xdr:spPr bwMode="auto">
        <a:xfrm>
          <a:off x="2638426" y="4619627"/>
          <a:ext cx="419099" cy="164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24</xdr:row>
      <xdr:rowOff>0</xdr:rowOff>
    </xdr:from>
    <xdr:ext cx="304800" cy="304800"/>
    <xdr:sp macro="" textlink="">
      <xdr:nvSpPr>
        <xdr:cNvPr id="150" name="AutoShape 1">
          <a:extLst>
            <a:ext uri="{FF2B5EF4-FFF2-40B4-BE49-F238E27FC236}">
              <a16:creationId xmlns:a16="http://schemas.microsoft.com/office/drawing/2014/main" id="{F1357D02-74C6-4714-BBB2-5B298DA28986}"/>
            </a:ext>
          </a:extLst>
        </xdr:cNvPr>
        <xdr:cNvSpPr>
          <a:spLocks noChangeAspect="1" noChangeArrowheads="1"/>
        </xdr:cNvSpPr>
      </xdr:nvSpPr>
      <xdr:spPr bwMode="auto">
        <a:xfrm>
          <a:off x="2724150" y="727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304800" cy="30480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CBB2CFAA-6A0A-47E5-8828-0C04A9B5E339}"/>
            </a:ext>
          </a:extLst>
        </xdr:cNvPr>
        <xdr:cNvSpPr>
          <a:spLocks noChangeAspect="1" noChangeArrowheads="1"/>
        </xdr:cNvSpPr>
      </xdr:nvSpPr>
      <xdr:spPr bwMode="auto">
        <a:xfrm>
          <a:off x="2724150" y="3790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</xdr:row>
      <xdr:rowOff>0</xdr:rowOff>
    </xdr:from>
    <xdr:ext cx="304800" cy="304800"/>
    <xdr:sp macro="" textlink="">
      <xdr:nvSpPr>
        <xdr:cNvPr id="154" name="AutoShape 1">
          <a:extLst>
            <a:ext uri="{FF2B5EF4-FFF2-40B4-BE49-F238E27FC236}">
              <a16:creationId xmlns:a16="http://schemas.microsoft.com/office/drawing/2014/main" id="{332C28F6-EAE6-4F91-AAD3-B8F728950E6A}"/>
            </a:ext>
          </a:extLst>
        </xdr:cNvPr>
        <xdr:cNvSpPr>
          <a:spLocks noChangeAspect="1" noChangeArrowheads="1"/>
        </xdr:cNvSpPr>
      </xdr:nvSpPr>
      <xdr:spPr bwMode="auto">
        <a:xfrm>
          <a:off x="2724150" y="20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</xdr:row>
      <xdr:rowOff>0</xdr:rowOff>
    </xdr:from>
    <xdr:ext cx="304800" cy="30480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4C81CA07-7919-4F5E-88A6-DB08817C923F}"/>
            </a:ext>
          </a:extLst>
        </xdr:cNvPr>
        <xdr:cNvSpPr>
          <a:spLocks noChangeAspect="1" noChangeArrowheads="1"/>
        </xdr:cNvSpPr>
      </xdr:nvSpPr>
      <xdr:spPr bwMode="auto">
        <a:xfrm>
          <a:off x="2724150" y="20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76200</xdr:colOff>
      <xdr:row>14</xdr:row>
      <xdr:rowOff>66677</xdr:rowOff>
    </xdr:from>
    <xdr:to>
      <xdr:col>9</xdr:col>
      <xdr:colOff>581025</xdr:colOff>
      <xdr:row>14</xdr:row>
      <xdr:rowOff>393857</xdr:rowOff>
    </xdr:to>
    <xdr:pic>
      <xdr:nvPicPr>
        <xdr:cNvPr id="158" name="Picture 157" descr="Quick Mount PV QMSE B 1 Bronze E-Mount Flashing - Solaris">
          <a:extLst>
            <a:ext uri="{FF2B5EF4-FFF2-40B4-BE49-F238E27FC236}">
              <a16:creationId xmlns:a16="http://schemas.microsoft.com/office/drawing/2014/main" id="{ECCD6821-139B-1AE9-9B52-4F3B6AF791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167"/>
        <a:stretch/>
      </xdr:blipFill>
      <xdr:spPr bwMode="auto">
        <a:xfrm>
          <a:off x="2667000" y="2847977"/>
          <a:ext cx="504825" cy="32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133351</xdr:colOff>
      <xdr:row>17</xdr:row>
      <xdr:rowOff>66677</xdr:rowOff>
    </xdr:from>
    <xdr:to>
      <xdr:col>9</xdr:col>
      <xdr:colOff>609600</xdr:colOff>
      <xdr:row>17</xdr:row>
      <xdr:rowOff>393387</xdr:rowOff>
    </xdr:to>
    <xdr:pic>
      <xdr:nvPicPr>
        <xdr:cNvPr id="159" name="Picture 158" descr="Quick Mount PV Classic Conduit Mount for Composition roofs - Black / Bronze  - Box of 12 - QMCC B">
          <a:extLst>
            <a:ext uri="{FF2B5EF4-FFF2-40B4-BE49-F238E27FC236}">
              <a16:creationId xmlns:a16="http://schemas.microsoft.com/office/drawing/2014/main" id="{F21E1468-9129-F50B-F198-CAE3A6F5F1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sharpenSoften amount="54000"/>
                  </a14:imgEffect>
                  <a14:imgEffect>
                    <a14:brightnessContrast bright="3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0666" b="12333"/>
        <a:stretch/>
      </xdr:blipFill>
      <xdr:spPr bwMode="auto">
        <a:xfrm>
          <a:off x="2724151" y="4162427"/>
          <a:ext cx="476249" cy="326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114300</xdr:colOff>
      <xdr:row>11</xdr:row>
      <xdr:rowOff>66676</xdr:rowOff>
    </xdr:from>
    <xdr:to>
      <xdr:col>9</xdr:col>
      <xdr:colOff>561975</xdr:colOff>
      <xdr:row>11</xdr:row>
      <xdr:rowOff>387510</xdr:rowOff>
    </xdr:to>
    <xdr:pic>
      <xdr:nvPicPr>
        <xdr:cNvPr id="164" name="Picture 163" descr="Quick Mount PV W-Tile Flashing with 4&quot; Post - Tile Replacement Mount - Box  of 12 - QMTR-W4 A">
          <a:extLst>
            <a:ext uri="{FF2B5EF4-FFF2-40B4-BE49-F238E27FC236}">
              <a16:creationId xmlns:a16="http://schemas.microsoft.com/office/drawing/2014/main" id="{5F51F6DC-E7DA-AE64-9648-86A47583F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1971676"/>
          <a:ext cx="447675" cy="320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219076</xdr:colOff>
      <xdr:row>20</xdr:row>
      <xdr:rowOff>66677</xdr:rowOff>
    </xdr:from>
    <xdr:to>
      <xdr:col>9</xdr:col>
      <xdr:colOff>490924</xdr:colOff>
      <xdr:row>20</xdr:row>
      <xdr:rowOff>381001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A17ACD9-BF49-3140-D8DC-492C6D0FD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09876" y="5038727"/>
          <a:ext cx="271848" cy="314324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219076</xdr:colOff>
      <xdr:row>21</xdr:row>
      <xdr:rowOff>57151</xdr:rowOff>
    </xdr:from>
    <xdr:to>
      <xdr:col>9</xdr:col>
      <xdr:colOff>490714</xdr:colOff>
      <xdr:row>21</xdr:row>
      <xdr:rowOff>390525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CEDA730C-FD24-0ADF-9736-93B187331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09876" y="5467351"/>
          <a:ext cx="271638" cy="333374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190501</xdr:colOff>
      <xdr:row>22</xdr:row>
      <xdr:rowOff>57150</xdr:rowOff>
    </xdr:from>
    <xdr:to>
      <xdr:col>9</xdr:col>
      <xdr:colOff>495300</xdr:colOff>
      <xdr:row>22</xdr:row>
      <xdr:rowOff>405491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33AF1E93-DA4E-04CB-6DD9-EEE8C3BD1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781301" y="5905500"/>
          <a:ext cx="304799" cy="348341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23</xdr:row>
      <xdr:rowOff>104775</xdr:rowOff>
    </xdr:from>
    <xdr:to>
      <xdr:col>9</xdr:col>
      <xdr:colOff>571500</xdr:colOff>
      <xdr:row>23</xdr:row>
      <xdr:rowOff>396034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DA6E606A-4897-DC97-A083-9381D5176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714625" y="6391275"/>
          <a:ext cx="447675" cy="291259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24</xdr:row>
      <xdr:rowOff>28576</xdr:rowOff>
    </xdr:from>
    <xdr:to>
      <xdr:col>9</xdr:col>
      <xdr:colOff>600075</xdr:colOff>
      <xdr:row>24</xdr:row>
      <xdr:rowOff>380472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849D717B-A841-3A6E-CC83-DB42427F1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647950" y="6753226"/>
          <a:ext cx="542925" cy="351896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25</xdr:row>
      <xdr:rowOff>0</xdr:rowOff>
    </xdr:from>
    <xdr:to>
      <xdr:col>9</xdr:col>
      <xdr:colOff>652979</xdr:colOff>
      <xdr:row>25</xdr:row>
      <xdr:rowOff>428625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CFC8445B-5362-15FD-33BD-F4A141684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686050" y="7162800"/>
          <a:ext cx="557729" cy="428625"/>
        </a:xfrm>
        <a:prstGeom prst="rect">
          <a:avLst/>
        </a:prstGeom>
      </xdr:spPr>
    </xdr:pic>
    <xdr:clientData/>
  </xdr:twoCellAnchor>
  <xdr:twoCellAnchor editAs="oneCell">
    <xdr:from>
      <xdr:col>9</xdr:col>
      <xdr:colOff>200025</xdr:colOff>
      <xdr:row>26</xdr:row>
      <xdr:rowOff>38100</xdr:rowOff>
    </xdr:from>
    <xdr:to>
      <xdr:col>9</xdr:col>
      <xdr:colOff>444342</xdr:colOff>
      <xdr:row>26</xdr:row>
      <xdr:rowOff>400050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36893B0D-A051-589E-CE57-86DE5DB99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790825" y="7639050"/>
          <a:ext cx="244317" cy="361950"/>
        </a:xfrm>
        <a:prstGeom prst="rect">
          <a:avLst/>
        </a:prstGeom>
      </xdr:spPr>
    </xdr:pic>
    <xdr:clientData/>
  </xdr:twoCellAnchor>
  <xdr:twoCellAnchor editAs="oneCell">
    <xdr:from>
      <xdr:col>9</xdr:col>
      <xdr:colOff>185028</xdr:colOff>
      <xdr:row>28</xdr:row>
      <xdr:rowOff>87253</xdr:rowOff>
    </xdr:from>
    <xdr:to>
      <xdr:col>9</xdr:col>
      <xdr:colOff>645389</xdr:colOff>
      <xdr:row>28</xdr:row>
      <xdr:rowOff>401281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EDB4CB32-C79B-B45E-3B75-7262E9CC7B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19" r="17874" b="-2191"/>
        <a:stretch/>
      </xdr:blipFill>
      <xdr:spPr bwMode="auto">
        <a:xfrm rot="4783324">
          <a:off x="2982345" y="10282036"/>
          <a:ext cx="314028" cy="460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133351</xdr:colOff>
      <xdr:row>26</xdr:row>
      <xdr:rowOff>57150</xdr:rowOff>
    </xdr:from>
    <xdr:ext cx="324148" cy="314325"/>
    <xdr:pic>
      <xdr:nvPicPr>
        <xdr:cNvPr id="176" name="Picture 175">
          <a:extLst>
            <a:ext uri="{FF2B5EF4-FFF2-40B4-BE49-F238E27FC236}">
              <a16:creationId xmlns:a16="http://schemas.microsoft.com/office/drawing/2014/main" id="{20A4F1D8-6401-4930-AFAA-9E38CE71F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09776" y="7658100"/>
          <a:ext cx="324148" cy="314325"/>
        </a:xfrm>
        <a:prstGeom prst="rect">
          <a:avLst/>
        </a:prstGeom>
      </xdr:spPr>
    </xdr:pic>
    <xdr:clientData/>
  </xdr:oneCellAnchor>
  <xdr:twoCellAnchor editAs="oneCell">
    <xdr:from>
      <xdr:col>9</xdr:col>
      <xdr:colOff>171450</xdr:colOff>
      <xdr:row>29</xdr:row>
      <xdr:rowOff>57150</xdr:rowOff>
    </xdr:from>
    <xdr:to>
      <xdr:col>9</xdr:col>
      <xdr:colOff>638175</xdr:colOff>
      <xdr:row>29</xdr:row>
      <xdr:rowOff>378232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BF1C67B3-FD06-4E6E-A7EC-AE26A599B6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sharpenSoften amount="75000"/>
                  </a14:imgEffect>
                </a14:imgLayer>
              </a14:imgProps>
            </a:ext>
          </a:extLst>
        </a:blip>
        <a:srcRect l="6120" t="9820" r="7446" b="9820"/>
        <a:stretch/>
      </xdr:blipFill>
      <xdr:spPr>
        <a:xfrm>
          <a:off x="2762250" y="8972550"/>
          <a:ext cx="466725" cy="321082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27</xdr:row>
      <xdr:rowOff>95250</xdr:rowOff>
    </xdr:from>
    <xdr:to>
      <xdr:col>6</xdr:col>
      <xdr:colOff>523875</xdr:colOff>
      <xdr:row>27</xdr:row>
      <xdr:rowOff>343853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2CED3263-330F-326E-37BF-A582D067D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71675" y="9010650"/>
          <a:ext cx="428625" cy="248603"/>
        </a:xfrm>
        <a:prstGeom prst="rect">
          <a:avLst/>
        </a:prstGeom>
      </xdr:spPr>
    </xdr:pic>
    <xdr:clientData/>
  </xdr:twoCellAnchor>
  <xdr:oneCellAnchor>
    <xdr:from>
      <xdr:col>6</xdr:col>
      <xdr:colOff>66675</xdr:colOff>
      <xdr:row>30</xdr:row>
      <xdr:rowOff>95251</xdr:rowOff>
    </xdr:from>
    <xdr:ext cx="459827" cy="266700"/>
    <xdr:pic>
      <xdr:nvPicPr>
        <xdr:cNvPr id="196" name="Picture 195">
          <a:extLst>
            <a:ext uri="{FF2B5EF4-FFF2-40B4-BE49-F238E27FC236}">
              <a16:creationId xmlns:a16="http://schemas.microsoft.com/office/drawing/2014/main" id="{54BE9413-ADCF-4448-BA3D-C9A48521E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43100" y="9448801"/>
          <a:ext cx="459827" cy="266700"/>
        </a:xfrm>
        <a:prstGeom prst="rect">
          <a:avLst/>
        </a:prstGeom>
      </xdr:spPr>
    </xdr:pic>
    <xdr:clientData/>
  </xdr:oneCellAnchor>
  <xdr:twoCellAnchor editAs="oneCell">
    <xdr:from>
      <xdr:col>9</xdr:col>
      <xdr:colOff>228601</xdr:colOff>
      <xdr:row>27</xdr:row>
      <xdr:rowOff>57151</xdr:rowOff>
    </xdr:from>
    <xdr:to>
      <xdr:col>9</xdr:col>
      <xdr:colOff>571500</xdr:colOff>
      <xdr:row>27</xdr:row>
      <xdr:rowOff>400050</xdr:rowOff>
    </xdr:to>
    <xdr:pic>
      <xdr:nvPicPr>
        <xdr:cNvPr id="199" name="Picture 198" descr="IronRidge LFT-03-B1 :: Slotted Adjustable L-Feet, Black Finish :: Rexel USA">
          <a:extLst>
            <a:ext uri="{FF2B5EF4-FFF2-40B4-BE49-F238E27FC236}">
              <a16:creationId xmlns:a16="http://schemas.microsoft.com/office/drawing/2014/main" id="{1FEFBEF7-CA27-4D7C-BDEC-8D5E1FB14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1" y="9410701"/>
          <a:ext cx="342899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142875</xdr:colOff>
      <xdr:row>30</xdr:row>
      <xdr:rowOff>9525</xdr:rowOff>
    </xdr:from>
    <xdr:to>
      <xdr:col>9</xdr:col>
      <xdr:colOff>617660</xdr:colOff>
      <xdr:row>30</xdr:row>
      <xdr:rowOff>409575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C92A4C4D-386C-3D74-E23D-472ACDF49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733675" y="9801225"/>
          <a:ext cx="474785" cy="400050"/>
        </a:xfrm>
        <a:prstGeom prst="rect">
          <a:avLst/>
        </a:prstGeom>
      </xdr:spPr>
    </xdr:pic>
    <xdr:clientData/>
  </xdr:twoCellAnchor>
  <xdr:twoCellAnchor editAs="oneCell">
    <xdr:from>
      <xdr:col>6</xdr:col>
      <xdr:colOff>17379</xdr:colOff>
      <xdr:row>32</xdr:row>
      <xdr:rowOff>21866</xdr:rowOff>
    </xdr:from>
    <xdr:to>
      <xdr:col>6</xdr:col>
      <xdr:colOff>564163</xdr:colOff>
      <xdr:row>33</xdr:row>
      <xdr:rowOff>18077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8C8F59BF-B219-49A0-EC91-F8DD35C96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1952740">
          <a:off x="1893804" y="10251716"/>
          <a:ext cx="546784" cy="434361"/>
        </a:xfrm>
        <a:prstGeom prst="rect">
          <a:avLst/>
        </a:prstGeom>
      </xdr:spPr>
    </xdr:pic>
    <xdr:clientData/>
  </xdr:twoCellAnchor>
  <xdr:twoCellAnchor editAs="oneCell">
    <xdr:from>
      <xdr:col>9</xdr:col>
      <xdr:colOff>57149</xdr:colOff>
      <xdr:row>31</xdr:row>
      <xdr:rowOff>57150</xdr:rowOff>
    </xdr:from>
    <xdr:to>
      <xdr:col>9</xdr:col>
      <xdr:colOff>357938</xdr:colOff>
      <xdr:row>31</xdr:row>
      <xdr:rowOff>361950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2F613479-F46B-0D84-30B4-C333EC75A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647949" y="10287000"/>
          <a:ext cx="300789" cy="30480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31</xdr:row>
      <xdr:rowOff>28575</xdr:rowOff>
    </xdr:from>
    <xdr:to>
      <xdr:col>9</xdr:col>
      <xdr:colOff>668179</xdr:colOff>
      <xdr:row>31</xdr:row>
      <xdr:rowOff>371475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AF362769-A4DD-CBC0-89E3-C6BEB1F1C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971800" y="10258425"/>
          <a:ext cx="287179" cy="342900"/>
        </a:xfrm>
        <a:prstGeom prst="rect">
          <a:avLst/>
        </a:prstGeom>
      </xdr:spPr>
    </xdr:pic>
    <xdr:clientData/>
  </xdr:twoCellAnchor>
  <xdr:oneCellAnchor>
    <xdr:from>
      <xdr:col>6</xdr:col>
      <xdr:colOff>95250</xdr:colOff>
      <xdr:row>28</xdr:row>
      <xdr:rowOff>95250</xdr:rowOff>
    </xdr:from>
    <xdr:ext cx="428625" cy="248603"/>
    <xdr:pic>
      <xdr:nvPicPr>
        <xdr:cNvPr id="204" name="Picture 203">
          <a:extLst>
            <a:ext uri="{FF2B5EF4-FFF2-40B4-BE49-F238E27FC236}">
              <a16:creationId xmlns:a16="http://schemas.microsoft.com/office/drawing/2014/main" id="{2DF52E0D-B49D-4F4C-9B45-FD8F60AA2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71675" y="9010650"/>
          <a:ext cx="428625" cy="248603"/>
        </a:xfrm>
        <a:prstGeom prst="rect">
          <a:avLst/>
        </a:prstGeom>
      </xdr:spPr>
    </xdr:pic>
    <xdr:clientData/>
  </xdr:oneCellAnchor>
  <xdr:oneCellAnchor>
    <xdr:from>
      <xdr:col>6</xdr:col>
      <xdr:colOff>95250</xdr:colOff>
      <xdr:row>29</xdr:row>
      <xdr:rowOff>95250</xdr:rowOff>
    </xdr:from>
    <xdr:ext cx="428625" cy="248603"/>
    <xdr:pic>
      <xdr:nvPicPr>
        <xdr:cNvPr id="205" name="Picture 204">
          <a:extLst>
            <a:ext uri="{FF2B5EF4-FFF2-40B4-BE49-F238E27FC236}">
              <a16:creationId xmlns:a16="http://schemas.microsoft.com/office/drawing/2014/main" id="{C9F58460-BE1C-4964-8BDB-C65425418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71675" y="9010650"/>
          <a:ext cx="428625" cy="248603"/>
        </a:xfrm>
        <a:prstGeom prst="rect">
          <a:avLst/>
        </a:prstGeom>
      </xdr:spPr>
    </xdr:pic>
    <xdr:clientData/>
  </xdr:oneCellAnchor>
  <xdr:oneCellAnchor>
    <xdr:from>
      <xdr:col>6</xdr:col>
      <xdr:colOff>17379</xdr:colOff>
      <xdr:row>33</xdr:row>
      <xdr:rowOff>21866</xdr:rowOff>
    </xdr:from>
    <xdr:ext cx="546784" cy="434361"/>
    <xdr:pic>
      <xdr:nvPicPr>
        <xdr:cNvPr id="206" name="Picture 205">
          <a:extLst>
            <a:ext uri="{FF2B5EF4-FFF2-40B4-BE49-F238E27FC236}">
              <a16:creationId xmlns:a16="http://schemas.microsoft.com/office/drawing/2014/main" id="{0EA3DDB9-BBDE-467F-A7F4-0634413A1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1952740">
          <a:off x="1893804" y="10251716"/>
          <a:ext cx="546784" cy="434361"/>
        </a:xfrm>
        <a:prstGeom prst="rect">
          <a:avLst/>
        </a:prstGeom>
      </xdr:spPr>
    </xdr:pic>
    <xdr:clientData/>
  </xdr:oneCellAnchor>
  <xdr:oneCellAnchor>
    <xdr:from>
      <xdr:col>6</xdr:col>
      <xdr:colOff>17379</xdr:colOff>
      <xdr:row>34</xdr:row>
      <xdr:rowOff>21866</xdr:rowOff>
    </xdr:from>
    <xdr:ext cx="546784" cy="434361"/>
    <xdr:pic>
      <xdr:nvPicPr>
        <xdr:cNvPr id="207" name="Picture 206">
          <a:extLst>
            <a:ext uri="{FF2B5EF4-FFF2-40B4-BE49-F238E27FC236}">
              <a16:creationId xmlns:a16="http://schemas.microsoft.com/office/drawing/2014/main" id="{4FF28817-1527-47C5-9421-D5008E916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1952740">
          <a:off x="1893804" y="10251716"/>
          <a:ext cx="546784" cy="434361"/>
        </a:xfrm>
        <a:prstGeom prst="rect">
          <a:avLst/>
        </a:prstGeom>
      </xdr:spPr>
    </xdr:pic>
    <xdr:clientData/>
  </xdr:oneCellAnchor>
  <xdr:oneCellAnchor>
    <xdr:from>
      <xdr:col>6</xdr:col>
      <xdr:colOff>17379</xdr:colOff>
      <xdr:row>31</xdr:row>
      <xdr:rowOff>21866</xdr:rowOff>
    </xdr:from>
    <xdr:ext cx="546784" cy="434361"/>
    <xdr:pic>
      <xdr:nvPicPr>
        <xdr:cNvPr id="208" name="Picture 207">
          <a:extLst>
            <a:ext uri="{FF2B5EF4-FFF2-40B4-BE49-F238E27FC236}">
              <a16:creationId xmlns:a16="http://schemas.microsoft.com/office/drawing/2014/main" id="{90E7F586-5358-41E0-89D3-D745C9748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1952740">
          <a:off x="1893804" y="10251716"/>
          <a:ext cx="546784" cy="434361"/>
        </a:xfrm>
        <a:prstGeom prst="rect">
          <a:avLst/>
        </a:prstGeom>
      </xdr:spPr>
    </xdr:pic>
    <xdr:clientData/>
  </xdr:oneCellAnchor>
  <xdr:twoCellAnchor editAs="oneCell">
    <xdr:from>
      <xdr:col>9</xdr:col>
      <xdr:colOff>219075</xdr:colOff>
      <xdr:row>32</xdr:row>
      <xdr:rowOff>47625</xdr:rowOff>
    </xdr:from>
    <xdr:to>
      <xdr:col>9</xdr:col>
      <xdr:colOff>477271</xdr:colOff>
      <xdr:row>32</xdr:row>
      <xdr:rowOff>361950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C52F66C8-32D8-4F6B-6D45-099F8B198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809875" y="10277475"/>
          <a:ext cx="258196" cy="31432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33</xdr:row>
      <xdr:rowOff>28575</xdr:rowOff>
    </xdr:from>
    <xdr:to>
      <xdr:col>9</xdr:col>
      <xdr:colOff>590550</xdr:colOff>
      <xdr:row>33</xdr:row>
      <xdr:rowOff>349110</xdr:rowOff>
    </xdr:to>
    <xdr:pic>
      <xdr:nvPicPr>
        <xdr:cNvPr id="210" name="Picture 209" descr="UniRac 009020S - Inverter Supply">
          <a:extLst>
            <a:ext uri="{FF2B5EF4-FFF2-40B4-BE49-F238E27FC236}">
              <a16:creationId xmlns:a16="http://schemas.microsoft.com/office/drawing/2014/main" id="{327C7CA3-7191-40ED-BD6C-60BF660465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00" b="12200"/>
        <a:stretch/>
      </xdr:blipFill>
      <xdr:spPr bwMode="auto">
        <a:xfrm>
          <a:off x="2733675" y="10696575"/>
          <a:ext cx="447675" cy="320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181833</xdr:colOff>
      <xdr:row>34</xdr:row>
      <xdr:rowOff>27192</xdr:rowOff>
    </xdr:from>
    <xdr:ext cx="358795" cy="358795"/>
    <xdr:pic>
      <xdr:nvPicPr>
        <xdr:cNvPr id="211" name="Picture 210" descr="Unirac, 008013S-100PACK, SM Micro-inverter mounting T-bolt, Integrated  Bonding, 1/4 x 3/4 stainless (priced per pack of 100) - Inverter Supply">
          <a:extLst>
            <a:ext uri="{FF2B5EF4-FFF2-40B4-BE49-F238E27FC236}">
              <a16:creationId xmlns:a16="http://schemas.microsoft.com/office/drawing/2014/main" id="{27CFBE05-AE32-4616-86AA-7D449CF0E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277485">
          <a:off x="2772633" y="11133342"/>
          <a:ext cx="358795" cy="358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1</xdr:colOff>
      <xdr:row>35</xdr:row>
      <xdr:rowOff>161926</xdr:rowOff>
    </xdr:from>
    <xdr:to>
      <xdr:col>6</xdr:col>
      <xdr:colOff>571501</xdr:colOff>
      <xdr:row>35</xdr:row>
      <xdr:rowOff>326718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FDA0EF66-D3BD-CF7B-0F93-D0AF6B7D09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 l="25379" b="44285"/>
        <a:stretch/>
      </xdr:blipFill>
      <xdr:spPr>
        <a:xfrm>
          <a:off x="1876426" y="11706226"/>
          <a:ext cx="571500" cy="164792"/>
        </a:xfrm>
        <a:prstGeom prst="rect">
          <a:avLst/>
        </a:prstGeom>
      </xdr:spPr>
    </xdr:pic>
    <xdr:clientData/>
  </xdr:twoCellAnchor>
  <xdr:oneCellAnchor>
    <xdr:from>
      <xdr:col>6</xdr:col>
      <xdr:colOff>133351</xdr:colOff>
      <xdr:row>10</xdr:row>
      <xdr:rowOff>57150</xdr:rowOff>
    </xdr:from>
    <xdr:ext cx="324148" cy="314325"/>
    <xdr:pic>
      <xdr:nvPicPr>
        <xdr:cNvPr id="213" name="Picture 212">
          <a:extLst>
            <a:ext uri="{FF2B5EF4-FFF2-40B4-BE49-F238E27FC236}">
              <a16:creationId xmlns:a16="http://schemas.microsoft.com/office/drawing/2014/main" id="{7F344B33-4292-4F10-AF68-006016A6F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09776" y="7658100"/>
          <a:ext cx="324148" cy="314325"/>
        </a:xfrm>
        <a:prstGeom prst="rect">
          <a:avLst/>
        </a:prstGeom>
      </xdr:spPr>
    </xdr:pic>
    <xdr:clientData/>
  </xdr:oneCellAnchor>
  <xdr:oneCellAnchor>
    <xdr:from>
      <xdr:col>6</xdr:col>
      <xdr:colOff>133351</xdr:colOff>
      <xdr:row>11</xdr:row>
      <xdr:rowOff>57150</xdr:rowOff>
    </xdr:from>
    <xdr:ext cx="324148" cy="314325"/>
    <xdr:pic>
      <xdr:nvPicPr>
        <xdr:cNvPr id="214" name="Picture 213">
          <a:extLst>
            <a:ext uri="{FF2B5EF4-FFF2-40B4-BE49-F238E27FC236}">
              <a16:creationId xmlns:a16="http://schemas.microsoft.com/office/drawing/2014/main" id="{67D1FC53-85F6-4C54-AB0B-EC72D9094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09776" y="7658100"/>
          <a:ext cx="324148" cy="314325"/>
        </a:xfrm>
        <a:prstGeom prst="rect">
          <a:avLst/>
        </a:prstGeom>
      </xdr:spPr>
    </xdr:pic>
    <xdr:clientData/>
  </xdr:oneCellAnchor>
  <xdr:oneCellAnchor>
    <xdr:from>
      <xdr:col>6</xdr:col>
      <xdr:colOff>133351</xdr:colOff>
      <xdr:row>12</xdr:row>
      <xdr:rowOff>57150</xdr:rowOff>
    </xdr:from>
    <xdr:ext cx="324148" cy="314325"/>
    <xdr:pic>
      <xdr:nvPicPr>
        <xdr:cNvPr id="215" name="Picture 214">
          <a:extLst>
            <a:ext uri="{FF2B5EF4-FFF2-40B4-BE49-F238E27FC236}">
              <a16:creationId xmlns:a16="http://schemas.microsoft.com/office/drawing/2014/main" id="{0C3537D0-0227-4BAF-9122-361C71955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09776" y="7658100"/>
          <a:ext cx="324148" cy="314325"/>
        </a:xfrm>
        <a:prstGeom prst="rect">
          <a:avLst/>
        </a:prstGeom>
      </xdr:spPr>
    </xdr:pic>
    <xdr:clientData/>
  </xdr:oneCellAnchor>
  <xdr:oneCellAnchor>
    <xdr:from>
      <xdr:col>6</xdr:col>
      <xdr:colOff>133351</xdr:colOff>
      <xdr:row>14</xdr:row>
      <xdr:rowOff>57150</xdr:rowOff>
    </xdr:from>
    <xdr:ext cx="324148" cy="314325"/>
    <xdr:pic>
      <xdr:nvPicPr>
        <xdr:cNvPr id="216" name="Picture 215">
          <a:extLst>
            <a:ext uri="{FF2B5EF4-FFF2-40B4-BE49-F238E27FC236}">
              <a16:creationId xmlns:a16="http://schemas.microsoft.com/office/drawing/2014/main" id="{E02BF62B-7D93-49B7-9348-9ABDF8AB7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09776" y="7658100"/>
          <a:ext cx="324148" cy="314325"/>
        </a:xfrm>
        <a:prstGeom prst="rect">
          <a:avLst/>
        </a:prstGeom>
      </xdr:spPr>
    </xdr:pic>
    <xdr:clientData/>
  </xdr:oneCellAnchor>
  <xdr:oneCellAnchor>
    <xdr:from>
      <xdr:col>6</xdr:col>
      <xdr:colOff>133351</xdr:colOff>
      <xdr:row>15</xdr:row>
      <xdr:rowOff>57150</xdr:rowOff>
    </xdr:from>
    <xdr:ext cx="324148" cy="314325"/>
    <xdr:pic>
      <xdr:nvPicPr>
        <xdr:cNvPr id="217" name="Picture 216">
          <a:extLst>
            <a:ext uri="{FF2B5EF4-FFF2-40B4-BE49-F238E27FC236}">
              <a16:creationId xmlns:a16="http://schemas.microsoft.com/office/drawing/2014/main" id="{6DAC2741-FAF4-4172-B04F-D400075C2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09776" y="7658100"/>
          <a:ext cx="324148" cy="314325"/>
        </a:xfrm>
        <a:prstGeom prst="rect">
          <a:avLst/>
        </a:prstGeom>
      </xdr:spPr>
    </xdr:pic>
    <xdr:clientData/>
  </xdr:oneCellAnchor>
  <xdr:oneCellAnchor>
    <xdr:from>
      <xdr:col>6</xdr:col>
      <xdr:colOff>133351</xdr:colOff>
      <xdr:row>16</xdr:row>
      <xdr:rowOff>57150</xdr:rowOff>
    </xdr:from>
    <xdr:ext cx="324148" cy="314325"/>
    <xdr:pic>
      <xdr:nvPicPr>
        <xdr:cNvPr id="218" name="Picture 217">
          <a:extLst>
            <a:ext uri="{FF2B5EF4-FFF2-40B4-BE49-F238E27FC236}">
              <a16:creationId xmlns:a16="http://schemas.microsoft.com/office/drawing/2014/main" id="{3BB69550-7ABF-4313-8D51-804BCE8E6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09776" y="7658100"/>
          <a:ext cx="324148" cy="314325"/>
        </a:xfrm>
        <a:prstGeom prst="rect">
          <a:avLst/>
        </a:prstGeom>
      </xdr:spPr>
    </xdr:pic>
    <xdr:clientData/>
  </xdr:oneCellAnchor>
  <xdr:oneCellAnchor>
    <xdr:from>
      <xdr:col>6</xdr:col>
      <xdr:colOff>133351</xdr:colOff>
      <xdr:row>17</xdr:row>
      <xdr:rowOff>57150</xdr:rowOff>
    </xdr:from>
    <xdr:ext cx="324148" cy="314325"/>
    <xdr:pic>
      <xdr:nvPicPr>
        <xdr:cNvPr id="219" name="Picture 218">
          <a:extLst>
            <a:ext uri="{FF2B5EF4-FFF2-40B4-BE49-F238E27FC236}">
              <a16:creationId xmlns:a16="http://schemas.microsoft.com/office/drawing/2014/main" id="{730889B6-C5D4-44B6-BF11-DD08893F1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09776" y="7658100"/>
          <a:ext cx="324148" cy="314325"/>
        </a:xfrm>
        <a:prstGeom prst="rect">
          <a:avLst/>
        </a:prstGeom>
      </xdr:spPr>
    </xdr:pic>
    <xdr:clientData/>
  </xdr:oneCellAnchor>
  <xdr:oneCellAnchor>
    <xdr:from>
      <xdr:col>6</xdr:col>
      <xdr:colOff>133351</xdr:colOff>
      <xdr:row>18</xdr:row>
      <xdr:rowOff>57150</xdr:rowOff>
    </xdr:from>
    <xdr:ext cx="324148" cy="314325"/>
    <xdr:pic>
      <xdr:nvPicPr>
        <xdr:cNvPr id="220" name="Picture 219">
          <a:extLst>
            <a:ext uri="{FF2B5EF4-FFF2-40B4-BE49-F238E27FC236}">
              <a16:creationId xmlns:a16="http://schemas.microsoft.com/office/drawing/2014/main" id="{47AF5F42-30E3-413B-897D-125B8A042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09776" y="7658100"/>
          <a:ext cx="324148" cy="314325"/>
        </a:xfrm>
        <a:prstGeom prst="rect">
          <a:avLst/>
        </a:prstGeom>
      </xdr:spPr>
    </xdr:pic>
    <xdr:clientData/>
  </xdr:oneCellAnchor>
  <xdr:oneCellAnchor>
    <xdr:from>
      <xdr:col>6</xdr:col>
      <xdr:colOff>142876</xdr:colOff>
      <xdr:row>20</xdr:row>
      <xdr:rowOff>47625</xdr:rowOff>
    </xdr:from>
    <xdr:ext cx="324148" cy="314325"/>
    <xdr:pic>
      <xdr:nvPicPr>
        <xdr:cNvPr id="221" name="Picture 220">
          <a:extLst>
            <a:ext uri="{FF2B5EF4-FFF2-40B4-BE49-F238E27FC236}">
              <a16:creationId xmlns:a16="http://schemas.microsoft.com/office/drawing/2014/main" id="{A74CB8D6-A338-47BE-9F01-4EF5DC7B1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81201" y="5019675"/>
          <a:ext cx="324148" cy="314325"/>
        </a:xfrm>
        <a:prstGeom prst="rect">
          <a:avLst/>
        </a:prstGeom>
      </xdr:spPr>
    </xdr:pic>
    <xdr:clientData/>
  </xdr:oneCellAnchor>
  <xdr:oneCellAnchor>
    <xdr:from>
      <xdr:col>6</xdr:col>
      <xdr:colOff>133351</xdr:colOff>
      <xdr:row>21</xdr:row>
      <xdr:rowOff>57150</xdr:rowOff>
    </xdr:from>
    <xdr:ext cx="324148" cy="314325"/>
    <xdr:pic>
      <xdr:nvPicPr>
        <xdr:cNvPr id="223" name="Picture 222">
          <a:extLst>
            <a:ext uri="{FF2B5EF4-FFF2-40B4-BE49-F238E27FC236}">
              <a16:creationId xmlns:a16="http://schemas.microsoft.com/office/drawing/2014/main" id="{14A57E10-E582-43E4-A0E8-48B6C4E02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09776" y="7658100"/>
          <a:ext cx="324148" cy="314325"/>
        </a:xfrm>
        <a:prstGeom prst="rect">
          <a:avLst/>
        </a:prstGeom>
      </xdr:spPr>
    </xdr:pic>
    <xdr:clientData/>
  </xdr:oneCellAnchor>
  <xdr:oneCellAnchor>
    <xdr:from>
      <xdr:col>6</xdr:col>
      <xdr:colOff>133351</xdr:colOff>
      <xdr:row>22</xdr:row>
      <xdr:rowOff>57150</xdr:rowOff>
    </xdr:from>
    <xdr:ext cx="324148" cy="314325"/>
    <xdr:pic>
      <xdr:nvPicPr>
        <xdr:cNvPr id="224" name="Picture 223">
          <a:extLst>
            <a:ext uri="{FF2B5EF4-FFF2-40B4-BE49-F238E27FC236}">
              <a16:creationId xmlns:a16="http://schemas.microsoft.com/office/drawing/2014/main" id="{C09869CE-16CE-4A9E-AA42-B020E8F52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09776" y="7658100"/>
          <a:ext cx="324148" cy="314325"/>
        </a:xfrm>
        <a:prstGeom prst="rect">
          <a:avLst/>
        </a:prstGeom>
      </xdr:spPr>
    </xdr:pic>
    <xdr:clientData/>
  </xdr:oneCellAnchor>
  <xdr:oneCellAnchor>
    <xdr:from>
      <xdr:col>6</xdr:col>
      <xdr:colOff>133351</xdr:colOff>
      <xdr:row>23</xdr:row>
      <xdr:rowOff>57150</xdr:rowOff>
    </xdr:from>
    <xdr:ext cx="324148" cy="314325"/>
    <xdr:pic>
      <xdr:nvPicPr>
        <xdr:cNvPr id="225" name="Picture 224">
          <a:extLst>
            <a:ext uri="{FF2B5EF4-FFF2-40B4-BE49-F238E27FC236}">
              <a16:creationId xmlns:a16="http://schemas.microsoft.com/office/drawing/2014/main" id="{916716F4-B94E-469B-A73F-993285D62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09776" y="7658100"/>
          <a:ext cx="324148" cy="314325"/>
        </a:xfrm>
        <a:prstGeom prst="rect">
          <a:avLst/>
        </a:prstGeom>
      </xdr:spPr>
    </xdr:pic>
    <xdr:clientData/>
  </xdr:oneCellAnchor>
  <xdr:oneCellAnchor>
    <xdr:from>
      <xdr:col>6</xdr:col>
      <xdr:colOff>133351</xdr:colOff>
      <xdr:row>24</xdr:row>
      <xdr:rowOff>57150</xdr:rowOff>
    </xdr:from>
    <xdr:ext cx="324148" cy="314325"/>
    <xdr:pic>
      <xdr:nvPicPr>
        <xdr:cNvPr id="226" name="Picture 225">
          <a:extLst>
            <a:ext uri="{FF2B5EF4-FFF2-40B4-BE49-F238E27FC236}">
              <a16:creationId xmlns:a16="http://schemas.microsoft.com/office/drawing/2014/main" id="{AA8F652E-9FA5-4E1A-892C-025CEFA70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09776" y="7658100"/>
          <a:ext cx="324148" cy="314325"/>
        </a:xfrm>
        <a:prstGeom prst="rect">
          <a:avLst/>
        </a:prstGeom>
      </xdr:spPr>
    </xdr:pic>
    <xdr:clientData/>
  </xdr:oneCellAnchor>
  <xdr:oneCellAnchor>
    <xdr:from>
      <xdr:col>6</xdr:col>
      <xdr:colOff>133351</xdr:colOff>
      <xdr:row>25</xdr:row>
      <xdr:rowOff>57150</xdr:rowOff>
    </xdr:from>
    <xdr:ext cx="324148" cy="314325"/>
    <xdr:pic>
      <xdr:nvPicPr>
        <xdr:cNvPr id="227" name="Picture 226">
          <a:extLst>
            <a:ext uri="{FF2B5EF4-FFF2-40B4-BE49-F238E27FC236}">
              <a16:creationId xmlns:a16="http://schemas.microsoft.com/office/drawing/2014/main" id="{A15A6D0A-8F31-493C-BEC5-2B85E14FC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09776" y="7658100"/>
          <a:ext cx="324148" cy="314325"/>
        </a:xfrm>
        <a:prstGeom prst="rect">
          <a:avLst/>
        </a:prstGeom>
      </xdr:spPr>
    </xdr:pic>
    <xdr:clientData/>
  </xdr:oneCellAnchor>
  <xdr:twoCellAnchor editAs="oneCell">
    <xdr:from>
      <xdr:col>6</xdr:col>
      <xdr:colOff>142875</xdr:colOff>
      <xdr:row>9</xdr:row>
      <xdr:rowOff>57150</xdr:rowOff>
    </xdr:from>
    <xdr:to>
      <xdr:col>6</xdr:col>
      <xdr:colOff>465991</xdr:colOff>
      <xdr:row>9</xdr:row>
      <xdr:rowOff>374169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15843DB6-C37E-0708-74DF-0A9C82DBD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019300" y="1085850"/>
          <a:ext cx="323116" cy="31701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13</xdr:row>
      <xdr:rowOff>0</xdr:rowOff>
    </xdr:from>
    <xdr:ext cx="304800" cy="304800"/>
    <xdr:sp macro="" textlink="">
      <xdr:nvSpPr>
        <xdr:cNvPr id="237" name="AutoShape 1">
          <a:extLst>
            <a:ext uri="{FF2B5EF4-FFF2-40B4-BE49-F238E27FC236}">
              <a16:creationId xmlns:a16="http://schemas.microsoft.com/office/drawing/2014/main" id="{843DA8FE-8ABE-4747-8B6D-0DEA8E13D772}"/>
            </a:ext>
          </a:extLst>
        </xdr:cNvPr>
        <xdr:cNvSpPr>
          <a:spLocks noChangeAspect="1" noChangeArrowheads="1"/>
        </xdr:cNvSpPr>
      </xdr:nvSpPr>
      <xdr:spPr bwMode="auto">
        <a:xfrm>
          <a:off x="1419225" y="240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304800" cy="30480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ED93210D-4EAF-46DA-9F83-E65D91BE14CB}"/>
            </a:ext>
          </a:extLst>
        </xdr:cNvPr>
        <xdr:cNvSpPr>
          <a:spLocks noChangeAspect="1" noChangeArrowheads="1"/>
        </xdr:cNvSpPr>
      </xdr:nvSpPr>
      <xdr:spPr bwMode="auto">
        <a:xfrm>
          <a:off x="1419225" y="240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171452</xdr:colOff>
      <xdr:row>13</xdr:row>
      <xdr:rowOff>66678</xdr:rowOff>
    </xdr:from>
    <xdr:ext cx="466723" cy="318450"/>
    <xdr:pic>
      <xdr:nvPicPr>
        <xdr:cNvPr id="239" name="Picture 238" descr="IronRidge - QMSE-LAG-A-12, Flashings - Comp Roof, Solar Racking &amp; Mounting  Hardware, Products, Solar/Clean Energy - Platt Electric Supply">
          <a:extLst>
            <a:ext uri="{FF2B5EF4-FFF2-40B4-BE49-F238E27FC236}">
              <a16:creationId xmlns:a16="http://schemas.microsoft.com/office/drawing/2014/main" id="{9AC88317-2E0F-406D-89D0-E919FB8AD3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7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626" t="18263" r="6682" b="39643"/>
        <a:stretch/>
      </xdr:blipFill>
      <xdr:spPr bwMode="auto">
        <a:xfrm>
          <a:off x="1590677" y="2476503"/>
          <a:ext cx="466723" cy="31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133351</xdr:colOff>
      <xdr:row>13</xdr:row>
      <xdr:rowOff>57150</xdr:rowOff>
    </xdr:from>
    <xdr:ext cx="324148" cy="314325"/>
    <xdr:pic>
      <xdr:nvPicPr>
        <xdr:cNvPr id="240" name="Picture 239">
          <a:extLst>
            <a:ext uri="{FF2B5EF4-FFF2-40B4-BE49-F238E27FC236}">
              <a16:creationId xmlns:a16="http://schemas.microsoft.com/office/drawing/2014/main" id="{AED1521C-7BE1-4B77-B640-236A1A3B9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95351" y="2466975"/>
          <a:ext cx="324148" cy="3143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312655</xdr:colOff>
      <xdr:row>29</xdr:row>
      <xdr:rowOff>183790</xdr:rowOff>
    </xdr:from>
    <xdr:ext cx="546784" cy="434361"/>
    <xdr:pic>
      <xdr:nvPicPr>
        <xdr:cNvPr id="2" name="Picture 1">
          <a:extLst>
            <a:ext uri="{FF2B5EF4-FFF2-40B4-BE49-F238E27FC236}">
              <a16:creationId xmlns:a16="http://schemas.microsoft.com/office/drawing/2014/main" id="{05C001D6-DB9C-4696-B240-A1378E3B7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952740">
          <a:off x="1779505" y="13233040"/>
          <a:ext cx="546784" cy="434361"/>
        </a:xfrm>
        <a:prstGeom prst="rect">
          <a:avLst/>
        </a:prstGeom>
      </xdr:spPr>
    </xdr:pic>
    <xdr:clientData/>
  </xdr:oneCellAnchor>
  <xdr:oneCellAnchor>
    <xdr:from>
      <xdr:col>6</xdr:col>
      <xdr:colOff>17379</xdr:colOff>
      <xdr:row>29</xdr:row>
      <xdr:rowOff>21866</xdr:rowOff>
    </xdr:from>
    <xdr:ext cx="546784" cy="434361"/>
    <xdr:pic>
      <xdr:nvPicPr>
        <xdr:cNvPr id="3" name="Picture 2">
          <a:extLst>
            <a:ext uri="{FF2B5EF4-FFF2-40B4-BE49-F238E27FC236}">
              <a16:creationId xmlns:a16="http://schemas.microsoft.com/office/drawing/2014/main" id="{5177B03C-86B2-4CA7-B7D1-4FD3A661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952740">
          <a:off x="779379" y="13071116"/>
          <a:ext cx="546784" cy="434361"/>
        </a:xfrm>
        <a:prstGeom prst="rect">
          <a:avLst/>
        </a:prstGeom>
      </xdr:spPr>
    </xdr:pic>
    <xdr:clientData/>
  </xdr:oneCellAnchor>
  <xdr:oneCellAnchor>
    <xdr:from>
      <xdr:col>6</xdr:col>
      <xdr:colOff>17379</xdr:colOff>
      <xdr:row>30</xdr:row>
      <xdr:rowOff>21866</xdr:rowOff>
    </xdr:from>
    <xdr:ext cx="546784" cy="434361"/>
    <xdr:pic>
      <xdr:nvPicPr>
        <xdr:cNvPr id="4" name="Picture 3">
          <a:extLst>
            <a:ext uri="{FF2B5EF4-FFF2-40B4-BE49-F238E27FC236}">
              <a16:creationId xmlns:a16="http://schemas.microsoft.com/office/drawing/2014/main" id="{1BC61934-6C83-430A-8E45-D3339058E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952740">
          <a:off x="779379" y="13318766"/>
          <a:ext cx="546784" cy="434361"/>
        </a:xfrm>
        <a:prstGeom prst="rect">
          <a:avLst/>
        </a:prstGeom>
      </xdr:spPr>
    </xdr:pic>
    <xdr:clientData/>
  </xdr:oneCellAnchor>
  <xdr:oneCellAnchor>
    <xdr:from>
      <xdr:col>6</xdr:col>
      <xdr:colOff>17379</xdr:colOff>
      <xdr:row>31</xdr:row>
      <xdr:rowOff>21866</xdr:rowOff>
    </xdr:from>
    <xdr:ext cx="546784" cy="434361"/>
    <xdr:pic>
      <xdr:nvPicPr>
        <xdr:cNvPr id="5" name="Picture 4">
          <a:extLst>
            <a:ext uri="{FF2B5EF4-FFF2-40B4-BE49-F238E27FC236}">
              <a16:creationId xmlns:a16="http://schemas.microsoft.com/office/drawing/2014/main" id="{07B95424-0C12-4D7A-9DAB-5F2649115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952740">
          <a:off x="779379" y="13556891"/>
          <a:ext cx="546784" cy="434361"/>
        </a:xfrm>
        <a:prstGeom prst="rect">
          <a:avLst/>
        </a:prstGeom>
      </xdr:spPr>
    </xdr:pic>
    <xdr:clientData/>
  </xdr:oneCellAnchor>
  <xdr:oneCellAnchor>
    <xdr:from>
      <xdr:col>6</xdr:col>
      <xdr:colOff>17379</xdr:colOff>
      <xdr:row>32</xdr:row>
      <xdr:rowOff>21866</xdr:rowOff>
    </xdr:from>
    <xdr:ext cx="546784" cy="434361"/>
    <xdr:pic>
      <xdr:nvPicPr>
        <xdr:cNvPr id="6" name="Picture 5">
          <a:extLst>
            <a:ext uri="{FF2B5EF4-FFF2-40B4-BE49-F238E27FC236}">
              <a16:creationId xmlns:a16="http://schemas.microsoft.com/office/drawing/2014/main" id="{F79A376A-3E6C-401D-9DFD-8A585B38B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952740">
          <a:off x="779379" y="13795016"/>
          <a:ext cx="546784" cy="434361"/>
        </a:xfrm>
        <a:prstGeom prst="rect">
          <a:avLst/>
        </a:prstGeom>
      </xdr:spPr>
    </xdr:pic>
    <xdr:clientData/>
  </xdr:oneCellAnchor>
  <xdr:oneCellAnchor>
    <xdr:from>
      <xdr:col>6</xdr:col>
      <xdr:colOff>17379</xdr:colOff>
      <xdr:row>33</xdr:row>
      <xdr:rowOff>21866</xdr:rowOff>
    </xdr:from>
    <xdr:ext cx="546784" cy="434361"/>
    <xdr:pic>
      <xdr:nvPicPr>
        <xdr:cNvPr id="7" name="Picture 6">
          <a:extLst>
            <a:ext uri="{FF2B5EF4-FFF2-40B4-BE49-F238E27FC236}">
              <a16:creationId xmlns:a16="http://schemas.microsoft.com/office/drawing/2014/main" id="{7323A97B-6953-4412-969E-72665E04E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952740">
          <a:off x="779379" y="14033141"/>
          <a:ext cx="546784" cy="4343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C7693-909B-494B-83D2-319F83F0ADD3}">
  <dimension ref="A1:AC38"/>
  <sheetViews>
    <sheetView tabSelected="1" zoomScaleNormal="100" workbookViewId="0">
      <selection activeCell="L14" sqref="L14"/>
    </sheetView>
  </sheetViews>
  <sheetFormatPr defaultRowHeight="15.75" x14ac:dyDescent="0.25"/>
  <cols>
    <col min="1" max="1" width="1.7109375" style="38" customWidth="1"/>
    <col min="2" max="2" width="8" style="7" customWidth="1"/>
    <col min="3" max="4" width="8" style="7" hidden="1" customWidth="1"/>
    <col min="5" max="5" width="1.7109375" style="38" customWidth="1"/>
    <col min="6" max="6" width="0.5703125" style="38" hidden="1" customWidth="1"/>
    <col min="7" max="7" width="8.7109375" style="38" customWidth="1"/>
    <col min="8" max="8" width="0.85546875" style="38" hidden="1" customWidth="1"/>
    <col min="9" max="9" width="1.85546875" style="38" customWidth="1"/>
    <col min="10" max="10" width="11.7109375" style="39" customWidth="1"/>
    <col min="11" max="11" width="15.28515625" style="15" customWidth="1"/>
    <col min="12" max="12" width="30.28515625" style="100" customWidth="1"/>
    <col min="13" max="13" width="0.85546875" style="38" customWidth="1"/>
    <col min="14" max="15" width="9" style="15" customWidth="1"/>
    <col min="16" max="16" width="0.85546875" style="38" customWidth="1"/>
    <col min="17" max="22" width="8" style="38" customWidth="1"/>
    <col min="23" max="23" width="1.7109375" style="38" customWidth="1"/>
    <col min="24" max="24" width="2.85546875" style="8" customWidth="1"/>
    <col min="25" max="27" width="9.28515625" style="8" bestFit="1" customWidth="1"/>
    <col min="28" max="28" width="10.140625" style="8" bestFit="1" customWidth="1"/>
    <col min="29" max="16384" width="9.140625" style="8"/>
  </cols>
  <sheetData>
    <row r="1" spans="1:29" s="3" customFormat="1" ht="12" customHeight="1" thickTop="1" thickBot="1" x14ac:dyDescent="0.3">
      <c r="A1" s="1"/>
      <c r="B1" s="2"/>
      <c r="C1" s="2"/>
      <c r="D1" s="2"/>
      <c r="E1" s="126"/>
      <c r="F1" s="127"/>
      <c r="G1" s="127"/>
      <c r="H1" s="127"/>
      <c r="I1" s="127"/>
      <c r="J1" s="128"/>
      <c r="K1" s="129"/>
      <c r="L1" s="130"/>
      <c r="M1" s="127"/>
      <c r="N1" s="129"/>
      <c r="O1" s="129"/>
      <c r="P1" s="127"/>
      <c r="Q1" s="131"/>
      <c r="R1" s="132"/>
      <c r="S1" s="132"/>
      <c r="T1" s="132"/>
      <c r="U1" s="132"/>
      <c r="V1" s="132"/>
      <c r="W1" s="133"/>
    </row>
    <row r="2" spans="1:29" ht="34.5" customHeight="1" thickTop="1" thickBot="1" x14ac:dyDescent="0.3">
      <c r="A2" s="4"/>
      <c r="B2" s="5"/>
      <c r="C2" s="6"/>
      <c r="E2" s="142"/>
      <c r="F2" s="79"/>
      <c r="G2" s="157" t="s">
        <v>55</v>
      </c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8"/>
      <c r="W2" s="119"/>
    </row>
    <row r="3" spans="1:29" s="47" customFormat="1" ht="5.25" customHeight="1" thickTop="1" thickBot="1" x14ac:dyDescent="0.3">
      <c r="A3" s="48"/>
      <c r="B3" s="52"/>
      <c r="C3" s="52"/>
      <c r="D3" s="52"/>
      <c r="E3" s="52"/>
      <c r="F3" s="52"/>
      <c r="G3" s="52"/>
      <c r="H3" s="77"/>
      <c r="I3" s="122"/>
      <c r="J3" s="159"/>
      <c r="K3" s="159"/>
      <c r="L3" s="159"/>
      <c r="M3" s="78"/>
      <c r="N3" s="162"/>
      <c r="O3" s="162"/>
      <c r="P3" s="78"/>
      <c r="Q3" s="160"/>
      <c r="R3" s="160"/>
      <c r="S3" s="160"/>
      <c r="T3" s="160"/>
      <c r="U3" s="160"/>
      <c r="V3" s="161"/>
      <c r="W3" s="135"/>
    </row>
    <row r="4" spans="1:29" s="76" customFormat="1" ht="29.25" customHeight="1" thickTop="1" thickBot="1" x14ac:dyDescent="0.3">
      <c r="A4" s="72"/>
      <c r="B4" s="175" t="s">
        <v>1</v>
      </c>
      <c r="C4" s="73" t="s">
        <v>2</v>
      </c>
      <c r="D4" s="74"/>
      <c r="E4" s="134"/>
      <c r="F4" s="75"/>
      <c r="G4" s="120" t="s">
        <v>0</v>
      </c>
      <c r="H4" s="92"/>
      <c r="I4" s="122"/>
      <c r="J4" s="91" t="s">
        <v>35</v>
      </c>
      <c r="K4" s="92" t="s">
        <v>3</v>
      </c>
      <c r="L4" s="141" t="s">
        <v>36</v>
      </c>
      <c r="M4" s="45"/>
      <c r="N4" s="163" t="s">
        <v>63</v>
      </c>
      <c r="O4" s="163" t="s">
        <v>64</v>
      </c>
      <c r="P4" s="45"/>
      <c r="Q4" s="140" t="s">
        <v>49</v>
      </c>
      <c r="R4" s="140" t="s">
        <v>50</v>
      </c>
      <c r="S4" s="140" t="s">
        <v>51</v>
      </c>
      <c r="T4" s="140" t="s">
        <v>52</v>
      </c>
      <c r="U4" s="140" t="s">
        <v>53</v>
      </c>
      <c r="V4" s="143" t="s">
        <v>54</v>
      </c>
      <c r="W4" s="116"/>
    </row>
    <row r="5" spans="1:29" s="3" customFormat="1" ht="5.25" customHeight="1" thickTop="1" thickBot="1" x14ac:dyDescent="0.3">
      <c r="A5" s="9"/>
      <c r="B5" s="10"/>
      <c r="C5" s="11"/>
      <c r="D5" s="12"/>
      <c r="E5" s="134"/>
      <c r="F5" s="114"/>
      <c r="G5" s="115"/>
      <c r="H5" s="114"/>
      <c r="I5" s="122"/>
      <c r="J5" s="110"/>
      <c r="K5" s="111"/>
      <c r="L5" s="112"/>
      <c r="M5" s="86"/>
      <c r="N5" s="164"/>
      <c r="O5" s="164"/>
      <c r="P5" s="86"/>
      <c r="Q5" s="113"/>
      <c r="R5" s="109"/>
      <c r="S5" s="109"/>
      <c r="T5" s="109"/>
      <c r="U5" s="109"/>
      <c r="V5" s="117"/>
      <c r="W5" s="119"/>
    </row>
    <row r="6" spans="1:29" s="18" customFormat="1" ht="54.95" hidden="1" customHeight="1" thickBot="1" x14ac:dyDescent="0.3">
      <c r="A6" s="26"/>
      <c r="B6" s="29"/>
      <c r="C6" s="13"/>
      <c r="D6" s="13"/>
      <c r="E6" s="134"/>
      <c r="F6" s="40"/>
      <c r="G6" s="41"/>
      <c r="H6" s="40"/>
      <c r="I6" s="122"/>
      <c r="J6" s="42"/>
      <c r="K6" s="44"/>
      <c r="L6" s="123"/>
      <c r="M6" s="45"/>
      <c r="N6" s="165"/>
      <c r="O6" s="165"/>
      <c r="P6" s="45"/>
      <c r="Q6" s="46"/>
      <c r="R6" s="43"/>
      <c r="S6" s="43"/>
      <c r="T6" s="46"/>
      <c r="U6" s="43"/>
      <c r="V6" s="37"/>
      <c r="W6" s="116"/>
      <c r="X6" s="16"/>
      <c r="Y6" s="16"/>
      <c r="Z6" s="17"/>
      <c r="AA6" s="17"/>
      <c r="AB6" s="17"/>
      <c r="AC6" s="16"/>
    </row>
    <row r="7" spans="1:29" s="3" customFormat="1" ht="5.0999999999999996" hidden="1" customHeight="1" thickTop="1" thickBot="1" x14ac:dyDescent="0.3">
      <c r="A7" s="19"/>
      <c r="B7" s="20"/>
      <c r="C7" s="21"/>
      <c r="D7" s="21"/>
      <c r="E7" s="134"/>
      <c r="F7" s="22"/>
      <c r="G7" s="22"/>
      <c r="H7" s="22"/>
      <c r="I7" s="122"/>
      <c r="J7" s="22"/>
      <c r="K7" s="22"/>
      <c r="L7" s="96"/>
      <c r="M7" s="22"/>
      <c r="N7" s="22"/>
      <c r="O7" s="22"/>
      <c r="P7" s="22"/>
      <c r="Q7" s="22"/>
      <c r="R7" s="22"/>
      <c r="S7" s="22"/>
      <c r="T7" s="27"/>
      <c r="U7" s="22"/>
      <c r="V7" s="144"/>
      <c r="W7" s="117"/>
    </row>
    <row r="8" spans="1:29" s="3" customFormat="1" ht="5.25" hidden="1" customHeight="1" thickTop="1" thickBot="1" x14ac:dyDescent="0.3">
      <c r="A8" s="19"/>
      <c r="B8" s="23"/>
      <c r="C8" s="23"/>
      <c r="D8" s="23"/>
      <c r="E8" s="134"/>
      <c r="F8" s="24"/>
      <c r="G8" s="24"/>
      <c r="H8" s="24"/>
      <c r="I8" s="122"/>
      <c r="J8" s="24"/>
      <c r="K8" s="24"/>
      <c r="L8" s="97"/>
      <c r="M8" s="25"/>
      <c r="N8" s="24"/>
      <c r="O8" s="25"/>
      <c r="P8" s="25"/>
      <c r="Q8" s="25"/>
      <c r="R8" s="25"/>
      <c r="S8" s="25"/>
      <c r="T8" s="28"/>
      <c r="U8" s="25"/>
      <c r="V8" s="145"/>
      <c r="W8" s="117"/>
    </row>
    <row r="9" spans="1:29" s="3" customFormat="1" ht="5.0999999999999996" hidden="1" customHeight="1" thickTop="1" thickBot="1" x14ac:dyDescent="0.3">
      <c r="A9" s="19"/>
      <c r="B9" s="30"/>
      <c r="C9" s="31"/>
      <c r="D9" s="31"/>
      <c r="E9" s="134"/>
      <c r="F9" s="32"/>
      <c r="G9" s="32"/>
      <c r="H9" s="32"/>
      <c r="I9" s="122"/>
      <c r="J9" s="32"/>
      <c r="K9" s="32"/>
      <c r="L9" s="98"/>
      <c r="M9" s="32"/>
      <c r="N9" s="32"/>
      <c r="O9" s="32"/>
      <c r="P9" s="32"/>
      <c r="Q9" s="32"/>
      <c r="R9" s="32"/>
      <c r="S9" s="32"/>
      <c r="T9" s="33"/>
      <c r="U9" s="32"/>
      <c r="V9" s="146"/>
      <c r="W9" s="117"/>
    </row>
    <row r="10" spans="1:29" s="18" customFormat="1" ht="35.1" customHeight="1" thickTop="1" thickBot="1" x14ac:dyDescent="0.3">
      <c r="A10" s="26"/>
      <c r="B10" s="153">
        <v>15</v>
      </c>
      <c r="C10" s="34">
        <v>26</v>
      </c>
      <c r="D10" s="34">
        <f>C10*0.7</f>
        <v>18.2</v>
      </c>
      <c r="E10" s="134"/>
      <c r="F10" s="59"/>
      <c r="G10" s="121"/>
      <c r="H10" s="35"/>
      <c r="I10" s="122"/>
      <c r="J10" s="49"/>
      <c r="K10" s="102" t="s">
        <v>14</v>
      </c>
      <c r="L10" s="80" t="s">
        <v>15</v>
      </c>
      <c r="M10" s="69"/>
      <c r="N10" s="166"/>
      <c r="O10" s="166">
        <v>820</v>
      </c>
      <c r="P10" s="69"/>
      <c r="Q10" s="66">
        <v>22.9</v>
      </c>
      <c r="R10" s="53">
        <f>Q10*0.95</f>
        <v>21.754999999999999</v>
      </c>
      <c r="S10" s="53">
        <f>R10*0.965</f>
        <v>20.993575</v>
      </c>
      <c r="T10" s="53">
        <f>S10*0.965</f>
        <v>20.258799874999998</v>
      </c>
      <c r="U10" s="53">
        <f>T10*0.965</f>
        <v>19.549741879374999</v>
      </c>
      <c r="V10" s="67">
        <f>U10*0.965</f>
        <v>18.865500913596872</v>
      </c>
      <c r="W10" s="118"/>
      <c r="X10" s="16"/>
      <c r="Y10" s="16"/>
      <c r="Z10" s="17"/>
      <c r="AA10" s="17"/>
      <c r="AB10" s="17"/>
      <c r="AC10" s="16"/>
    </row>
    <row r="11" spans="1:29" s="18" customFormat="1" ht="35.1" customHeight="1" thickTop="1" thickBot="1" x14ac:dyDescent="0.3">
      <c r="A11" s="26"/>
      <c r="B11" s="151">
        <v>2.86</v>
      </c>
      <c r="C11" s="36" t="s">
        <v>37</v>
      </c>
      <c r="D11" s="36">
        <v>8.75</v>
      </c>
      <c r="E11" s="134"/>
      <c r="F11" s="14"/>
      <c r="G11" s="121"/>
      <c r="H11" s="40"/>
      <c r="I11" s="122"/>
      <c r="J11" s="50"/>
      <c r="K11" s="103" t="s">
        <v>16</v>
      </c>
      <c r="L11" s="81" t="s">
        <v>31</v>
      </c>
      <c r="M11" s="45"/>
      <c r="N11" s="167">
        <v>1850</v>
      </c>
      <c r="O11" s="167"/>
      <c r="P11" s="45"/>
      <c r="Q11" s="55">
        <v>7.7</v>
      </c>
      <c r="R11" s="55">
        <f>Q11*0.95</f>
        <v>7.3149999999999995</v>
      </c>
      <c r="S11" s="55">
        <f>R11*0.965</f>
        <v>7.0589749999999993</v>
      </c>
      <c r="T11" s="55">
        <f>S11*0.965</f>
        <v>6.8119108749999988</v>
      </c>
      <c r="U11" s="55">
        <f>T11*0.965</f>
        <v>6.5734939943749984</v>
      </c>
      <c r="V11" s="57">
        <f>U11*0.965</f>
        <v>6.343421704571873</v>
      </c>
      <c r="W11" s="116"/>
      <c r="X11" s="16"/>
      <c r="Y11" s="58"/>
      <c r="Z11" s="17"/>
      <c r="AA11" s="17"/>
      <c r="AB11" s="17"/>
      <c r="AC11" s="16"/>
    </row>
    <row r="12" spans="1:29" s="18" customFormat="1" ht="35.1" customHeight="1" thickTop="1" thickBot="1" x14ac:dyDescent="0.25">
      <c r="A12" s="26"/>
      <c r="B12" s="151">
        <v>5.5</v>
      </c>
      <c r="C12" s="36" t="s">
        <v>37</v>
      </c>
      <c r="D12" s="36">
        <v>8.75</v>
      </c>
      <c r="E12" s="134"/>
      <c r="F12" s="40"/>
      <c r="G12" s="121"/>
      <c r="H12" s="40"/>
      <c r="I12" s="122"/>
      <c r="J12" s="51"/>
      <c r="K12" s="104" t="s">
        <v>17</v>
      </c>
      <c r="L12" s="82" t="s">
        <v>32</v>
      </c>
      <c r="M12" s="45"/>
      <c r="N12" s="168">
        <v>84</v>
      </c>
      <c r="O12" s="168"/>
      <c r="P12" s="45"/>
      <c r="Q12" s="55">
        <v>7.7</v>
      </c>
      <c r="R12" s="55">
        <f>Q12*0.95</f>
        <v>7.3149999999999995</v>
      </c>
      <c r="S12" s="55">
        <f>R12*0.965</f>
        <v>7.0589749999999993</v>
      </c>
      <c r="T12" s="55">
        <f>S12*0.965</f>
        <v>6.8119108749999988</v>
      </c>
      <c r="U12" s="55">
        <f>T12*0.965</f>
        <v>6.5734939943749984</v>
      </c>
      <c r="V12" s="57">
        <f>U12*0.965</f>
        <v>6.343421704571873</v>
      </c>
      <c r="W12" s="116"/>
      <c r="X12" s="16"/>
      <c r="Y12" s="16"/>
      <c r="Z12" s="17"/>
      <c r="AA12" s="17"/>
      <c r="AB12" s="17"/>
      <c r="AC12" s="16"/>
    </row>
    <row r="13" spans="1:29" s="18" customFormat="1" ht="35.1" customHeight="1" thickTop="1" thickBot="1" x14ac:dyDescent="0.25">
      <c r="A13" s="26"/>
      <c r="B13" s="151">
        <v>4.3499999999999996</v>
      </c>
      <c r="C13" s="36" t="s">
        <v>37</v>
      </c>
      <c r="D13" s="36">
        <v>7.35</v>
      </c>
      <c r="E13" s="134"/>
      <c r="F13" s="14"/>
      <c r="G13" s="121"/>
      <c r="H13" s="40"/>
      <c r="I13" s="122"/>
      <c r="J13" s="51"/>
      <c r="K13" s="104" t="s">
        <v>18</v>
      </c>
      <c r="L13" s="82" t="s">
        <v>34</v>
      </c>
      <c r="M13" s="45"/>
      <c r="N13" s="168">
        <f>288-228-48</f>
        <v>12</v>
      </c>
      <c r="O13" s="168"/>
      <c r="P13" s="45"/>
      <c r="Q13" s="55">
        <v>6.2</v>
      </c>
      <c r="R13" s="55">
        <f>Q13*0.95</f>
        <v>5.89</v>
      </c>
      <c r="S13" s="55">
        <f>R13*0.965</f>
        <v>5.6838499999999996</v>
      </c>
      <c r="T13" s="55">
        <f>S13*0.965</f>
        <v>5.4849152499999994</v>
      </c>
      <c r="U13" s="55">
        <f>T13*0.965</f>
        <v>5.2929432162499994</v>
      </c>
      <c r="V13" s="57">
        <f>U13*0.965</f>
        <v>5.1076902036812495</v>
      </c>
      <c r="W13" s="116"/>
      <c r="X13" s="16"/>
      <c r="Y13" s="16"/>
      <c r="Z13" s="17"/>
      <c r="AA13" s="17"/>
      <c r="AB13" s="17"/>
      <c r="AC13" s="16"/>
    </row>
    <row r="14" spans="1:29" s="18" customFormat="1" ht="35.1" customHeight="1" thickTop="1" thickBot="1" x14ac:dyDescent="0.25">
      <c r="A14" s="26"/>
      <c r="B14" s="151">
        <v>4.3499999999999996</v>
      </c>
      <c r="C14" s="36" t="s">
        <v>37</v>
      </c>
      <c r="D14" s="36">
        <v>7.35</v>
      </c>
      <c r="E14" s="134"/>
      <c r="F14" s="14"/>
      <c r="G14" s="121"/>
      <c r="H14" s="40"/>
      <c r="I14" s="122"/>
      <c r="J14" s="51"/>
      <c r="K14" s="104" t="s">
        <v>18</v>
      </c>
      <c r="L14" s="82" t="s">
        <v>65</v>
      </c>
      <c r="M14" s="45"/>
      <c r="N14" s="168">
        <v>84</v>
      </c>
      <c r="O14" s="168"/>
      <c r="P14" s="45"/>
      <c r="Q14" s="55">
        <v>6.2</v>
      </c>
      <c r="R14" s="55">
        <f t="shared" ref="R14" si="0">Q14*0.95</f>
        <v>5.89</v>
      </c>
      <c r="S14" s="55">
        <f t="shared" ref="S14" si="1">R14*0.965</f>
        <v>5.6838499999999996</v>
      </c>
      <c r="T14" s="55">
        <f t="shared" ref="T14" si="2">S14*0.965</f>
        <v>5.4849152499999994</v>
      </c>
      <c r="U14" s="55">
        <f t="shared" ref="U14" si="3">T14*0.965</f>
        <v>5.2929432162499994</v>
      </c>
      <c r="V14" s="57">
        <f t="shared" ref="V14" si="4">U14*0.965</f>
        <v>5.1076902036812495</v>
      </c>
      <c r="W14" s="116"/>
      <c r="X14" s="16"/>
      <c r="Y14" s="16"/>
      <c r="Z14" s="17"/>
      <c r="AA14" s="17"/>
      <c r="AB14" s="17"/>
      <c r="AC14" s="16"/>
    </row>
    <row r="15" spans="1:29" s="18" customFormat="1" ht="35.1" customHeight="1" thickTop="1" thickBot="1" x14ac:dyDescent="0.3">
      <c r="A15" s="26"/>
      <c r="B15" s="151">
        <v>4.3499999999999996</v>
      </c>
      <c r="C15" s="36" t="s">
        <v>37</v>
      </c>
      <c r="D15" s="36">
        <v>7.35</v>
      </c>
      <c r="E15" s="134"/>
      <c r="F15" s="14"/>
      <c r="G15" s="121"/>
      <c r="H15" s="40"/>
      <c r="I15" s="122"/>
      <c r="J15" s="50"/>
      <c r="K15" s="104" t="s">
        <v>18</v>
      </c>
      <c r="L15" s="82" t="s">
        <v>33</v>
      </c>
      <c r="M15" s="45"/>
      <c r="N15" s="168"/>
      <c r="O15" s="168"/>
      <c r="P15" s="45"/>
      <c r="Q15" s="55">
        <v>6.2</v>
      </c>
      <c r="R15" s="55">
        <f>Q15*0.95</f>
        <v>5.89</v>
      </c>
      <c r="S15" s="55">
        <f>R15*0.965</f>
        <v>5.6838499999999996</v>
      </c>
      <c r="T15" s="55">
        <f>S15*0.965</f>
        <v>5.4849152499999994</v>
      </c>
      <c r="U15" s="55">
        <f>T15*0.965</f>
        <v>5.2929432162499994</v>
      </c>
      <c r="V15" s="57">
        <f>U15*0.965</f>
        <v>5.1076902036812495</v>
      </c>
      <c r="W15" s="116"/>
      <c r="X15" s="16"/>
      <c r="Y15" s="16"/>
      <c r="Z15" s="17"/>
      <c r="AA15" s="17"/>
      <c r="AB15" s="17"/>
      <c r="AC15" s="16"/>
    </row>
    <row r="16" spans="1:29" s="18" customFormat="1" ht="35.1" customHeight="1" thickTop="1" thickBot="1" x14ac:dyDescent="0.25">
      <c r="A16" s="26"/>
      <c r="B16" s="151">
        <v>3.15</v>
      </c>
      <c r="C16" s="36" t="s">
        <v>37</v>
      </c>
      <c r="D16" s="36">
        <v>5.3</v>
      </c>
      <c r="E16" s="134"/>
      <c r="F16" s="14"/>
      <c r="G16" s="121"/>
      <c r="H16" s="40"/>
      <c r="I16" s="122"/>
      <c r="J16" s="51"/>
      <c r="K16" s="104" t="s">
        <v>19</v>
      </c>
      <c r="L16" s="82" t="s">
        <v>20</v>
      </c>
      <c r="M16" s="45"/>
      <c r="N16" s="168"/>
      <c r="O16" s="168">
        <v>1632</v>
      </c>
      <c r="P16" s="45"/>
      <c r="Q16" s="55">
        <v>4.95</v>
      </c>
      <c r="R16" s="55">
        <f>Q16*0.95</f>
        <v>4.7024999999999997</v>
      </c>
      <c r="S16" s="55">
        <f>R16*0.965</f>
        <v>4.5379124999999991</v>
      </c>
      <c r="T16" s="55">
        <f>S16*0.965</f>
        <v>4.3790855624999994</v>
      </c>
      <c r="U16" s="55">
        <f>T16*0.965</f>
        <v>4.2258175678124994</v>
      </c>
      <c r="V16" s="57">
        <f>U16*0.965</f>
        <v>4.0779139529390616</v>
      </c>
      <c r="W16" s="116"/>
      <c r="X16" s="16"/>
      <c r="Y16" s="16"/>
      <c r="Z16" s="17"/>
      <c r="AA16" s="17"/>
      <c r="AB16" s="17"/>
      <c r="AC16" s="16"/>
    </row>
    <row r="17" spans="1:29" s="18" customFormat="1" ht="35.1" customHeight="1" thickTop="1" thickBot="1" x14ac:dyDescent="0.25">
      <c r="A17" s="26"/>
      <c r="B17" s="151">
        <v>5.2</v>
      </c>
      <c r="C17" s="36" t="s">
        <v>37</v>
      </c>
      <c r="D17" s="36">
        <v>8.4</v>
      </c>
      <c r="E17" s="26"/>
      <c r="F17" s="14"/>
      <c r="G17" s="121"/>
      <c r="H17" s="40"/>
      <c r="I17" s="122"/>
      <c r="J17" s="51"/>
      <c r="K17" s="104" t="s">
        <v>21</v>
      </c>
      <c r="L17" s="82" t="s">
        <v>22</v>
      </c>
      <c r="M17" s="45"/>
      <c r="N17" s="168">
        <v>336</v>
      </c>
      <c r="O17" s="168"/>
      <c r="P17" s="45"/>
      <c r="Q17" s="55">
        <f>D17*0.88</f>
        <v>7.3920000000000003</v>
      </c>
      <c r="R17" s="55">
        <f>Q17*0.95</f>
        <v>7.0224000000000002</v>
      </c>
      <c r="S17" s="55">
        <f>R17*0.965</f>
        <v>6.7766159999999998</v>
      </c>
      <c r="T17" s="55">
        <f>S17*0.965</f>
        <v>6.53943444</v>
      </c>
      <c r="U17" s="55">
        <f>T17*0.965</f>
        <v>6.3105542345999996</v>
      </c>
      <c r="V17" s="57">
        <f>U17*0.965</f>
        <v>6.089684836388999</v>
      </c>
      <c r="W17" s="116"/>
      <c r="X17" s="16"/>
      <c r="Y17" s="16"/>
      <c r="Z17" s="17"/>
      <c r="AA17" s="17"/>
      <c r="AB17" s="17"/>
      <c r="AC17" s="16"/>
    </row>
    <row r="18" spans="1:29" s="18" customFormat="1" ht="35.1" customHeight="1" thickTop="1" thickBot="1" x14ac:dyDescent="0.3">
      <c r="A18" s="26"/>
      <c r="B18" s="151">
        <v>5.25</v>
      </c>
      <c r="C18" s="36" t="s">
        <v>37</v>
      </c>
      <c r="D18" s="36">
        <v>8.3000000000000007</v>
      </c>
      <c r="E18" s="26"/>
      <c r="F18" s="14"/>
      <c r="G18" s="121"/>
      <c r="H18" s="40"/>
      <c r="I18" s="122"/>
      <c r="J18" s="50"/>
      <c r="K18" s="104" t="s">
        <v>23</v>
      </c>
      <c r="L18" s="82" t="s">
        <v>57</v>
      </c>
      <c r="M18" s="45"/>
      <c r="N18" s="168"/>
      <c r="O18" s="168">
        <v>120</v>
      </c>
      <c r="P18" s="45"/>
      <c r="Q18" s="55">
        <f>D18*0.88</f>
        <v>7.3040000000000003</v>
      </c>
      <c r="R18" s="55">
        <f>Q18*0.95</f>
        <v>6.9387999999999996</v>
      </c>
      <c r="S18" s="55">
        <f>R18*0.965</f>
        <v>6.6959419999999996</v>
      </c>
      <c r="T18" s="55">
        <f>S18*0.965</f>
        <v>6.4615840299999991</v>
      </c>
      <c r="U18" s="55">
        <f>T18*0.965</f>
        <v>6.2354285889499987</v>
      </c>
      <c r="V18" s="57">
        <f>U18*0.965</f>
        <v>6.0171885883367482</v>
      </c>
      <c r="W18" s="116"/>
      <c r="X18" s="16"/>
      <c r="Y18" s="16"/>
      <c r="Z18" s="17"/>
      <c r="AA18" s="17"/>
      <c r="AB18" s="17"/>
      <c r="AC18" s="16"/>
    </row>
    <row r="19" spans="1:29" s="18" customFormat="1" ht="35.1" customHeight="1" thickTop="1" thickBot="1" x14ac:dyDescent="0.25">
      <c r="A19" s="26"/>
      <c r="B19" s="151">
        <v>4.9000000000000004</v>
      </c>
      <c r="C19" s="36" t="s">
        <v>37</v>
      </c>
      <c r="D19" s="36">
        <v>10.5</v>
      </c>
      <c r="E19" s="26"/>
      <c r="F19" s="14"/>
      <c r="G19" s="121"/>
      <c r="H19" s="40"/>
      <c r="I19" s="41"/>
      <c r="J19" s="63"/>
      <c r="K19" s="105" t="s">
        <v>24</v>
      </c>
      <c r="L19" s="83" t="s">
        <v>25</v>
      </c>
      <c r="M19" s="45"/>
      <c r="N19" s="170">
        <v>96</v>
      </c>
      <c r="O19" s="170"/>
      <c r="P19" s="45"/>
      <c r="Q19" s="64">
        <v>8.5</v>
      </c>
      <c r="R19" s="55">
        <f>Q19*0.95</f>
        <v>8.0749999999999993</v>
      </c>
      <c r="S19" s="55">
        <f>R19*0.965</f>
        <v>7.7923749999999989</v>
      </c>
      <c r="T19" s="55">
        <f>S19*0.965</f>
        <v>7.5196418749999987</v>
      </c>
      <c r="U19" s="55">
        <f>T19*0.965</f>
        <v>7.2564544093749985</v>
      </c>
      <c r="V19" s="57">
        <f>U19*0.965</f>
        <v>7.0024785050468736</v>
      </c>
      <c r="W19" s="116"/>
      <c r="X19" s="16"/>
      <c r="Y19" s="16"/>
      <c r="Z19" s="17"/>
      <c r="AA19" s="17"/>
      <c r="AB19" s="17"/>
      <c r="AC19" s="16"/>
    </row>
    <row r="20" spans="1:29" ht="35.1" hidden="1" customHeight="1" thickTop="1" thickBot="1" x14ac:dyDescent="0.3">
      <c r="E20" s="26"/>
      <c r="F20" s="14"/>
      <c r="G20" s="121"/>
      <c r="H20" s="40"/>
      <c r="I20" s="41"/>
      <c r="J20" s="85"/>
      <c r="K20" s="106"/>
      <c r="L20" s="101"/>
      <c r="M20" s="68"/>
      <c r="N20" s="169"/>
      <c r="O20" s="169"/>
      <c r="P20" s="68"/>
      <c r="Q20" s="68"/>
      <c r="R20" s="55">
        <f>Q20*0.95</f>
        <v>0</v>
      </c>
      <c r="S20" s="55">
        <f>R20*0.965</f>
        <v>0</v>
      </c>
      <c r="T20" s="55">
        <f>S20*0.965</f>
        <v>0</v>
      </c>
      <c r="U20" s="55">
        <f>T20*0.965</f>
        <v>0</v>
      </c>
      <c r="V20" s="57">
        <f>U20*0.965</f>
        <v>0</v>
      </c>
      <c r="W20" s="116"/>
    </row>
    <row r="21" spans="1:29" s="18" customFormat="1" ht="35.1" customHeight="1" thickTop="1" thickBot="1" x14ac:dyDescent="0.25">
      <c r="A21" s="26"/>
      <c r="B21" s="151">
        <v>1.06</v>
      </c>
      <c r="C21" s="36"/>
      <c r="D21" s="36"/>
      <c r="E21" s="26"/>
      <c r="F21" s="14"/>
      <c r="G21" s="121"/>
      <c r="H21" s="40"/>
      <c r="I21" s="41"/>
      <c r="J21" s="51"/>
      <c r="K21" s="104" t="s">
        <v>27</v>
      </c>
      <c r="L21" s="82" t="s">
        <v>38</v>
      </c>
      <c r="M21" s="62"/>
      <c r="N21" s="168"/>
      <c r="O21" s="168"/>
      <c r="P21" s="62"/>
      <c r="Q21" s="55">
        <v>1.75</v>
      </c>
      <c r="R21" s="55">
        <f>Q21*0.95</f>
        <v>1.6624999999999999</v>
      </c>
      <c r="S21" s="55">
        <f>R21*0.965</f>
        <v>1.6043124999999998</v>
      </c>
      <c r="T21" s="55">
        <f>S21*0.965</f>
        <v>1.5481615624999998</v>
      </c>
      <c r="U21" s="55">
        <f>T21*0.965</f>
        <v>1.4939759078124997</v>
      </c>
      <c r="V21" s="57">
        <f>U21*0.965</f>
        <v>1.4416867510390621</v>
      </c>
      <c r="W21" s="116"/>
      <c r="X21" s="16"/>
      <c r="Y21" s="16"/>
      <c r="Z21" s="17"/>
      <c r="AA21" s="17"/>
      <c r="AB21" s="17"/>
      <c r="AC21" s="16"/>
    </row>
    <row r="22" spans="1:29" s="18" customFormat="1" ht="35.1" customHeight="1" thickTop="1" thickBot="1" x14ac:dyDescent="0.25">
      <c r="A22" s="26"/>
      <c r="B22" s="151">
        <v>1.1200000000000001</v>
      </c>
      <c r="C22" s="36"/>
      <c r="D22" s="36"/>
      <c r="E22" s="60"/>
      <c r="F22" s="14"/>
      <c r="G22" s="121"/>
      <c r="H22" s="40"/>
      <c r="I22" s="41"/>
      <c r="J22" s="71"/>
      <c r="K22" s="103" t="s">
        <v>28</v>
      </c>
      <c r="L22" s="156" t="s">
        <v>39</v>
      </c>
      <c r="M22" s="65"/>
      <c r="N22" s="167"/>
      <c r="O22" s="167"/>
      <c r="P22" s="65"/>
      <c r="Q22" s="54">
        <v>1.85</v>
      </c>
      <c r="R22" s="55">
        <f>Q22*0.95</f>
        <v>1.7575000000000001</v>
      </c>
      <c r="S22" s="55">
        <f>R22*0.965</f>
        <v>1.6959875</v>
      </c>
      <c r="T22" s="55">
        <f>S22*0.965</f>
        <v>1.6366279374999999</v>
      </c>
      <c r="U22" s="55">
        <f>T22*0.965</f>
        <v>1.5793459596874999</v>
      </c>
      <c r="V22" s="57">
        <f>U22*0.965</f>
        <v>1.5240688510984373</v>
      </c>
      <c r="W22" s="116"/>
      <c r="X22" s="16"/>
      <c r="Y22" s="16"/>
      <c r="Z22" s="17"/>
      <c r="AA22" s="17"/>
      <c r="AB22" s="17"/>
      <c r="AC22" s="16"/>
    </row>
    <row r="23" spans="1:29" s="18" customFormat="1" ht="35.1" customHeight="1" thickTop="1" thickBot="1" x14ac:dyDescent="0.25">
      <c r="A23" s="26"/>
      <c r="B23" s="151">
        <v>1.1200000000000001</v>
      </c>
      <c r="C23" s="36"/>
      <c r="D23" s="36"/>
      <c r="E23" s="60"/>
      <c r="F23" s="14"/>
      <c r="G23" s="121"/>
      <c r="H23" s="40"/>
      <c r="I23" s="41"/>
      <c r="J23" s="63"/>
      <c r="K23" s="155" t="s">
        <v>29</v>
      </c>
      <c r="L23" s="81" t="s">
        <v>40</v>
      </c>
      <c r="M23" s="65"/>
      <c r="N23" s="170"/>
      <c r="O23" s="170">
        <f>1280-250</f>
        <v>1030</v>
      </c>
      <c r="P23" s="65"/>
      <c r="Q23" s="64">
        <v>1.85</v>
      </c>
      <c r="R23" s="55">
        <f>Q23*0.95</f>
        <v>1.7575000000000001</v>
      </c>
      <c r="S23" s="55">
        <f>R23*0.965</f>
        <v>1.6959875</v>
      </c>
      <c r="T23" s="55">
        <f>S23*0.965</f>
        <v>1.6366279374999999</v>
      </c>
      <c r="U23" s="55">
        <f>T23*0.965</f>
        <v>1.5793459596874999</v>
      </c>
      <c r="V23" s="57">
        <f>U23*0.965</f>
        <v>1.5240688510984373</v>
      </c>
      <c r="W23" s="119"/>
      <c r="X23" s="16"/>
      <c r="Y23" s="16"/>
      <c r="Z23" s="17"/>
      <c r="AA23" s="17"/>
      <c r="AB23" s="17"/>
      <c r="AC23" s="16"/>
    </row>
    <row r="24" spans="1:29" s="18" customFormat="1" ht="35.1" customHeight="1" thickTop="1" thickBot="1" x14ac:dyDescent="0.25">
      <c r="A24" s="26"/>
      <c r="B24" s="151">
        <v>1.5</v>
      </c>
      <c r="C24" s="36"/>
      <c r="D24" s="36"/>
      <c r="E24" s="60"/>
      <c r="F24" s="14"/>
      <c r="G24" s="121"/>
      <c r="H24" s="40"/>
      <c r="I24" s="41"/>
      <c r="J24" s="63"/>
      <c r="K24" s="105" t="s">
        <v>30</v>
      </c>
      <c r="L24" s="83" t="s">
        <v>41</v>
      </c>
      <c r="M24" s="65"/>
      <c r="N24" s="170"/>
      <c r="O24" s="170"/>
      <c r="P24" s="65"/>
      <c r="Q24" s="64">
        <v>2.25</v>
      </c>
      <c r="R24" s="55">
        <f>Q24*0.95</f>
        <v>2.1374999999999997</v>
      </c>
      <c r="S24" s="55">
        <f>R24*0.965</f>
        <v>2.0626874999999996</v>
      </c>
      <c r="T24" s="55">
        <f>S24*0.965</f>
        <v>1.9904934374999994</v>
      </c>
      <c r="U24" s="55">
        <f>T24*0.965</f>
        <v>1.9208261671874993</v>
      </c>
      <c r="V24" s="57">
        <f>U24*0.965</f>
        <v>1.8535972513359369</v>
      </c>
      <c r="W24" s="119"/>
      <c r="X24" s="16"/>
      <c r="Y24" s="16"/>
      <c r="Z24" s="17"/>
      <c r="AA24" s="17"/>
      <c r="AB24" s="17"/>
      <c r="AC24" s="16"/>
    </row>
    <row r="25" spans="1:29" s="18" customFormat="1" ht="35.1" customHeight="1" thickTop="1" thickBot="1" x14ac:dyDescent="0.25">
      <c r="A25" s="26"/>
      <c r="B25" s="151">
        <v>0.32</v>
      </c>
      <c r="C25" s="36"/>
      <c r="D25" s="36"/>
      <c r="E25" s="60"/>
      <c r="F25" s="14"/>
      <c r="G25" s="121"/>
      <c r="H25" s="40"/>
      <c r="I25" s="41"/>
      <c r="J25" s="63"/>
      <c r="K25" s="105" t="s">
        <v>42</v>
      </c>
      <c r="L25" s="83" t="s">
        <v>43</v>
      </c>
      <c r="M25" s="65"/>
      <c r="N25" s="170"/>
      <c r="O25" s="170"/>
      <c r="P25" s="65"/>
      <c r="Q25" s="64">
        <v>0.55000000000000004</v>
      </c>
      <c r="R25" s="55">
        <f>Q25*0.95</f>
        <v>0.52249999999999996</v>
      </c>
      <c r="S25" s="55">
        <f>R25*0.965</f>
        <v>0.50421249999999995</v>
      </c>
      <c r="T25" s="55">
        <f>S25*0.965</f>
        <v>0.48656506249999992</v>
      </c>
      <c r="U25" s="55">
        <f>T25*0.965</f>
        <v>0.46953528531249988</v>
      </c>
      <c r="V25" s="57">
        <f>U25*0.965</f>
        <v>0.45310155032656235</v>
      </c>
      <c r="W25" s="119"/>
      <c r="X25" s="16"/>
      <c r="Y25" s="16"/>
      <c r="Z25" s="17"/>
      <c r="AA25" s="17"/>
      <c r="AB25" s="17"/>
      <c r="AC25" s="16"/>
    </row>
    <row r="26" spans="1:29" s="18" customFormat="1" ht="35.1" customHeight="1" thickTop="1" thickBot="1" x14ac:dyDescent="0.25">
      <c r="A26" s="26"/>
      <c r="B26" s="151">
        <v>2.1</v>
      </c>
      <c r="C26" s="36"/>
      <c r="D26" s="36"/>
      <c r="E26" s="60"/>
      <c r="F26" s="14"/>
      <c r="G26" s="121"/>
      <c r="H26" s="40"/>
      <c r="I26" s="41"/>
      <c r="J26" s="63"/>
      <c r="K26" s="105" t="s">
        <v>45</v>
      </c>
      <c r="L26" s="83" t="s">
        <v>44</v>
      </c>
      <c r="M26" s="65"/>
      <c r="N26" s="170"/>
      <c r="O26" s="170"/>
      <c r="P26" s="65"/>
      <c r="Q26" s="64">
        <v>3.3</v>
      </c>
      <c r="R26" s="55">
        <f>Q26*0.95</f>
        <v>3.1349999999999998</v>
      </c>
      <c r="S26" s="55">
        <f>R26*0.965</f>
        <v>3.0252749999999997</v>
      </c>
      <c r="T26" s="55">
        <f>S26*0.965</f>
        <v>2.9193903749999994</v>
      </c>
      <c r="U26" s="55">
        <f>T26*0.965</f>
        <v>2.8172117118749993</v>
      </c>
      <c r="V26" s="57">
        <f>U26*0.965</f>
        <v>2.7186093019593742</v>
      </c>
      <c r="W26" s="119"/>
      <c r="X26" s="16"/>
      <c r="Y26" s="16"/>
      <c r="Z26" s="17"/>
      <c r="AA26" s="17"/>
      <c r="AB26" s="17"/>
      <c r="AC26" s="16"/>
    </row>
    <row r="27" spans="1:29" s="18" customFormat="1" ht="35.1" customHeight="1" thickTop="1" thickBot="1" x14ac:dyDescent="0.25">
      <c r="A27" s="26"/>
      <c r="B27" s="151">
        <v>0.2</v>
      </c>
      <c r="C27" s="36"/>
      <c r="D27" s="36"/>
      <c r="E27" s="60"/>
      <c r="F27" s="14"/>
      <c r="G27" s="121"/>
      <c r="H27" s="40"/>
      <c r="I27" s="41"/>
      <c r="J27" s="63"/>
      <c r="K27" s="105" t="s">
        <v>46</v>
      </c>
      <c r="L27" s="83" t="s">
        <v>47</v>
      </c>
      <c r="M27" s="65"/>
      <c r="N27" s="170"/>
      <c r="O27" s="170">
        <v>600</v>
      </c>
      <c r="P27" s="65"/>
      <c r="Q27" s="64">
        <v>0.4</v>
      </c>
      <c r="R27" s="55">
        <f>Q27*0.95</f>
        <v>0.38</v>
      </c>
      <c r="S27" s="55">
        <f>R27*0.965</f>
        <v>0.36669999999999997</v>
      </c>
      <c r="T27" s="55">
        <f>S27*0.965</f>
        <v>0.35386549999999994</v>
      </c>
      <c r="U27" s="55">
        <f>T27*0.965</f>
        <v>0.34148020749999991</v>
      </c>
      <c r="V27" s="57">
        <f>U27*0.965</f>
        <v>0.32952840023749991</v>
      </c>
      <c r="W27" s="119"/>
      <c r="X27" s="16"/>
      <c r="Y27" s="16"/>
      <c r="Z27" s="17"/>
      <c r="AA27" s="17"/>
      <c r="AB27" s="17"/>
      <c r="AC27" s="16"/>
    </row>
    <row r="28" spans="1:29" s="18" customFormat="1" ht="35.1" customHeight="1" thickTop="1" thickBot="1" x14ac:dyDescent="0.3">
      <c r="A28" s="26"/>
      <c r="B28" s="151">
        <v>0.6</v>
      </c>
      <c r="C28" s="36"/>
      <c r="D28" s="36"/>
      <c r="E28" s="60"/>
      <c r="F28" s="14"/>
      <c r="G28" s="121"/>
      <c r="H28" s="40"/>
      <c r="I28" s="41"/>
      <c r="J28" s="87"/>
      <c r="K28" s="103" t="s">
        <v>12</v>
      </c>
      <c r="L28" s="81" t="s">
        <v>13</v>
      </c>
      <c r="M28" s="45"/>
      <c r="N28" s="168">
        <v>1125</v>
      </c>
      <c r="O28" s="174"/>
      <c r="P28" s="65"/>
      <c r="Q28" s="54">
        <v>1.55</v>
      </c>
      <c r="R28" s="55">
        <f>Q28*0.95</f>
        <v>1.4724999999999999</v>
      </c>
      <c r="S28" s="55">
        <f>R28*0.965</f>
        <v>1.4209624999999999</v>
      </c>
      <c r="T28" s="55">
        <f>S28*0.965</f>
        <v>1.3712288124999998</v>
      </c>
      <c r="U28" s="55">
        <f>T28*0.965</f>
        <v>1.3232358040624999</v>
      </c>
      <c r="V28" s="57">
        <f>U28*0.965</f>
        <v>1.2769225509203124</v>
      </c>
      <c r="W28" s="119"/>
      <c r="X28" s="16"/>
      <c r="Y28" s="16"/>
      <c r="Z28" s="17"/>
      <c r="AA28" s="17"/>
      <c r="AB28" s="17"/>
      <c r="AC28" s="16"/>
    </row>
    <row r="29" spans="1:29" s="18" customFormat="1" ht="35.1" customHeight="1" thickTop="1" thickBot="1" x14ac:dyDescent="0.3">
      <c r="A29" s="26"/>
      <c r="B29" s="151">
        <v>0.13</v>
      </c>
      <c r="C29" s="36"/>
      <c r="D29" s="36"/>
      <c r="E29" s="60"/>
      <c r="F29" s="14"/>
      <c r="G29" s="121"/>
      <c r="H29" s="40"/>
      <c r="I29" s="41"/>
      <c r="J29" s="95"/>
      <c r="K29" s="104" t="s">
        <v>11</v>
      </c>
      <c r="L29" s="82" t="s">
        <v>48</v>
      </c>
      <c r="M29" s="62"/>
      <c r="N29" s="168">
        <v>1560</v>
      </c>
      <c r="O29" s="168"/>
      <c r="P29" s="62"/>
      <c r="Q29" s="55">
        <v>0.23</v>
      </c>
      <c r="R29" s="55">
        <f>Q29*0.95</f>
        <v>0.2185</v>
      </c>
      <c r="S29" s="55">
        <f>R29*0.965</f>
        <v>0.2108525</v>
      </c>
      <c r="T29" s="55">
        <f>S29*0.965</f>
        <v>0.20347266249999998</v>
      </c>
      <c r="U29" s="55">
        <f>T29*0.965</f>
        <v>0.19635111931249999</v>
      </c>
      <c r="V29" s="57">
        <f>U29*0.965</f>
        <v>0.18947883013656247</v>
      </c>
      <c r="W29" s="119"/>
      <c r="X29" s="16"/>
      <c r="Y29" s="16"/>
      <c r="Z29" s="17"/>
      <c r="AA29" s="17"/>
      <c r="AB29" s="17"/>
      <c r="AC29" s="16"/>
    </row>
    <row r="30" spans="1:29" s="18" customFormat="1" ht="35.1" customHeight="1" thickTop="1" thickBot="1" x14ac:dyDescent="0.3">
      <c r="A30" s="26"/>
      <c r="B30" s="152">
        <v>7.7</v>
      </c>
      <c r="C30" s="36"/>
      <c r="D30" s="36"/>
      <c r="E30" s="60"/>
      <c r="F30" s="14"/>
      <c r="G30" s="121"/>
      <c r="H30" s="40"/>
      <c r="I30" s="41"/>
      <c r="J30" s="93"/>
      <c r="K30" s="107" t="s">
        <v>8</v>
      </c>
      <c r="L30" s="84" t="s">
        <v>61</v>
      </c>
      <c r="M30" s="94"/>
      <c r="N30" s="171">
        <v>54</v>
      </c>
      <c r="O30" s="171">
        <v>100</v>
      </c>
      <c r="P30" s="94"/>
      <c r="Q30" s="125">
        <v>22</v>
      </c>
      <c r="R30" s="55">
        <f>Q30*0.95</f>
        <v>20.9</v>
      </c>
      <c r="S30" s="55">
        <f>R30*0.965</f>
        <v>20.168499999999998</v>
      </c>
      <c r="T30" s="55">
        <f>S30*0.965</f>
        <v>19.462602499999999</v>
      </c>
      <c r="U30" s="55">
        <f>T30*0.965</f>
        <v>18.781411412499999</v>
      </c>
      <c r="V30" s="57">
        <f>U30*0.965</f>
        <v>18.124062013062499</v>
      </c>
      <c r="W30" s="119"/>
      <c r="X30" s="16"/>
      <c r="Y30" s="16"/>
      <c r="Z30" s="17"/>
      <c r="AA30" s="17"/>
      <c r="AB30" s="17"/>
      <c r="AC30" s="16"/>
    </row>
    <row r="31" spans="1:29" s="18" customFormat="1" ht="35.1" customHeight="1" thickTop="1" thickBot="1" x14ac:dyDescent="0.25">
      <c r="A31" s="26"/>
      <c r="B31" s="152">
        <v>1.6</v>
      </c>
      <c r="C31" s="36"/>
      <c r="D31" s="36"/>
      <c r="E31" s="60"/>
      <c r="F31" s="14"/>
      <c r="G31" s="121"/>
      <c r="H31" s="40"/>
      <c r="I31" s="41"/>
      <c r="J31" s="63"/>
      <c r="K31" s="105" t="s">
        <v>9</v>
      </c>
      <c r="L31" s="83" t="s">
        <v>10</v>
      </c>
      <c r="M31" s="65"/>
      <c r="N31" s="170">
        <v>300</v>
      </c>
      <c r="O31" s="170"/>
      <c r="P31" s="65"/>
      <c r="Q31" s="64">
        <v>3.15</v>
      </c>
      <c r="R31" s="55">
        <f>Q31*0.95</f>
        <v>2.9924999999999997</v>
      </c>
      <c r="S31" s="55">
        <f>R31*0.965</f>
        <v>2.8877624999999996</v>
      </c>
      <c r="T31" s="55">
        <f>S31*0.965</f>
        <v>2.7866908124999994</v>
      </c>
      <c r="U31" s="55">
        <f>T31*0.965</f>
        <v>2.6891566340624995</v>
      </c>
      <c r="V31" s="57">
        <f>U31*0.965</f>
        <v>2.5950361518703118</v>
      </c>
      <c r="W31" s="119"/>
      <c r="X31" s="16"/>
      <c r="Y31" s="16"/>
      <c r="Z31" s="17"/>
      <c r="AA31" s="17"/>
      <c r="AB31" s="17"/>
      <c r="AC31" s="16"/>
    </row>
    <row r="32" spans="1:29" s="18" customFormat="1" ht="35.1" customHeight="1" thickTop="1" thickBot="1" x14ac:dyDescent="0.25">
      <c r="A32" s="26"/>
      <c r="B32" s="151">
        <v>0.45</v>
      </c>
      <c r="C32" s="36"/>
      <c r="D32" s="36"/>
      <c r="E32" s="60"/>
      <c r="F32" s="14"/>
      <c r="G32" s="121"/>
      <c r="H32" s="40"/>
      <c r="I32" s="41"/>
      <c r="J32" s="51"/>
      <c r="K32" s="108" t="s">
        <v>60</v>
      </c>
      <c r="L32" s="82" t="s">
        <v>59</v>
      </c>
      <c r="M32" s="65"/>
      <c r="N32" s="172">
        <v>800</v>
      </c>
      <c r="O32" s="170"/>
      <c r="P32" s="65"/>
      <c r="Q32" s="64">
        <v>1.25</v>
      </c>
      <c r="R32" s="55">
        <f>Q32*0.95</f>
        <v>1.1875</v>
      </c>
      <c r="S32" s="55">
        <f>R32*0.965</f>
        <v>1.1459375000000001</v>
      </c>
      <c r="T32" s="55">
        <f>S32*0.965</f>
        <v>1.1058296875</v>
      </c>
      <c r="U32" s="55">
        <f>T32*0.965</f>
        <v>1.0671256484375</v>
      </c>
      <c r="V32" s="57">
        <f>U32*0.965</f>
        <v>1.0297762507421875</v>
      </c>
      <c r="W32" s="119"/>
      <c r="X32" s="16"/>
      <c r="Y32" s="16"/>
      <c r="Z32" s="17"/>
      <c r="AA32" s="17"/>
      <c r="AB32" s="17"/>
      <c r="AC32" s="16"/>
    </row>
    <row r="33" spans="1:29" s="18" customFormat="1" ht="35.1" customHeight="1" thickTop="1" thickBot="1" x14ac:dyDescent="0.3">
      <c r="A33" s="26"/>
      <c r="B33" s="151">
        <v>0.56999999999999995</v>
      </c>
      <c r="C33" s="36"/>
      <c r="D33" s="36"/>
      <c r="E33" s="60"/>
      <c r="F33" s="14"/>
      <c r="G33" s="121"/>
      <c r="H33" s="40"/>
      <c r="I33" s="41"/>
      <c r="J33" s="88"/>
      <c r="K33" s="104" t="s">
        <v>4</v>
      </c>
      <c r="L33" s="82" t="s">
        <v>58</v>
      </c>
      <c r="M33" s="65"/>
      <c r="N33" s="170"/>
      <c r="O33" s="170"/>
      <c r="P33" s="65"/>
      <c r="Q33" s="64">
        <v>1.75</v>
      </c>
      <c r="R33" s="55">
        <f>Q33*0.95</f>
        <v>1.6624999999999999</v>
      </c>
      <c r="S33" s="55">
        <f>R33*0.965</f>
        <v>1.6043124999999998</v>
      </c>
      <c r="T33" s="55">
        <f>S33*0.965</f>
        <v>1.5481615624999998</v>
      </c>
      <c r="U33" s="55">
        <f>T33*0.965</f>
        <v>1.4939759078124997</v>
      </c>
      <c r="V33" s="57">
        <f>U33*0.965</f>
        <v>1.4416867510390621</v>
      </c>
      <c r="W33" s="119"/>
      <c r="X33" s="16"/>
      <c r="Y33" s="16"/>
      <c r="Z33" s="17"/>
      <c r="AA33" s="17"/>
      <c r="AB33" s="17"/>
      <c r="AC33" s="16"/>
    </row>
    <row r="34" spans="1:29" s="18" customFormat="1" ht="35.1" customHeight="1" thickTop="1" thickBot="1" x14ac:dyDescent="0.3">
      <c r="A34" s="26"/>
      <c r="B34" s="151">
        <v>0.18</v>
      </c>
      <c r="C34" s="36"/>
      <c r="D34" s="36"/>
      <c r="E34" s="60"/>
      <c r="F34" s="14"/>
      <c r="G34" s="121"/>
      <c r="H34" s="40"/>
      <c r="I34" s="41"/>
      <c r="J34" s="89"/>
      <c r="K34" s="103" t="s">
        <v>5</v>
      </c>
      <c r="L34" s="81" t="s">
        <v>62</v>
      </c>
      <c r="M34" s="65"/>
      <c r="N34" s="170">
        <v>500</v>
      </c>
      <c r="O34" s="170"/>
      <c r="P34" s="65"/>
      <c r="Q34" s="64">
        <v>0.45</v>
      </c>
      <c r="R34" s="55">
        <f>Q34*0.95</f>
        <v>0.42749999999999999</v>
      </c>
      <c r="S34" s="55">
        <f>R34*0.965</f>
        <v>0.4125375</v>
      </c>
      <c r="T34" s="55">
        <f>S34*0.965</f>
        <v>0.39809868749999999</v>
      </c>
      <c r="U34" s="55">
        <f>T34*0.965</f>
        <v>0.38416523343749998</v>
      </c>
      <c r="V34" s="57">
        <f>U34*0.965</f>
        <v>0.37071945026718744</v>
      </c>
      <c r="W34" s="119"/>
      <c r="X34" s="16"/>
      <c r="Y34" s="16"/>
      <c r="Z34" s="17"/>
      <c r="AA34" s="17"/>
      <c r="AB34" s="17"/>
      <c r="AC34" s="16"/>
    </row>
    <row r="35" spans="1:29" s="18" customFormat="1" ht="35.1" customHeight="1" thickTop="1" thickBot="1" x14ac:dyDescent="0.3">
      <c r="A35" s="26"/>
      <c r="B35" s="151">
        <v>0.16</v>
      </c>
      <c r="C35" s="36"/>
      <c r="D35" s="36"/>
      <c r="E35" s="60"/>
      <c r="F35" s="14"/>
      <c r="G35" s="121"/>
      <c r="H35" s="40"/>
      <c r="I35" s="41"/>
      <c r="J35" s="148"/>
      <c r="K35" s="104" t="s">
        <v>6</v>
      </c>
      <c r="L35" s="82" t="s">
        <v>7</v>
      </c>
      <c r="M35" s="65"/>
      <c r="N35" s="170">
        <v>2372</v>
      </c>
      <c r="O35" s="170"/>
      <c r="P35" s="65"/>
      <c r="Q35" s="64">
        <v>0.45</v>
      </c>
      <c r="R35" s="55">
        <f>Q35*0.95</f>
        <v>0.42749999999999999</v>
      </c>
      <c r="S35" s="55">
        <f>R35*0.965</f>
        <v>0.4125375</v>
      </c>
      <c r="T35" s="55">
        <f>S35*0.965</f>
        <v>0.39809868749999999</v>
      </c>
      <c r="U35" s="55">
        <f>T35*0.965</f>
        <v>0.38416523343749998</v>
      </c>
      <c r="V35" s="57">
        <f>U35*0.965</f>
        <v>0.37071945026718744</v>
      </c>
      <c r="W35" s="119"/>
      <c r="X35" s="16"/>
      <c r="Y35" s="16"/>
      <c r="Z35" s="17"/>
      <c r="AA35" s="17"/>
      <c r="AB35" s="17"/>
      <c r="AC35" s="16"/>
    </row>
    <row r="36" spans="1:29" s="18" customFormat="1" ht="35.1" customHeight="1" thickTop="1" thickBot="1" x14ac:dyDescent="0.25">
      <c r="A36" s="26"/>
      <c r="B36" s="151">
        <v>25.16</v>
      </c>
      <c r="C36" s="36"/>
      <c r="D36" s="36"/>
      <c r="E36" s="60"/>
      <c r="F36" s="14"/>
      <c r="G36" s="121"/>
      <c r="H36" s="40"/>
      <c r="I36" s="41"/>
      <c r="J36" s="149"/>
      <c r="K36" s="139" t="s">
        <v>26</v>
      </c>
      <c r="L36" s="90" t="s">
        <v>56</v>
      </c>
      <c r="M36" s="70"/>
      <c r="N36" s="173">
        <v>1800</v>
      </c>
      <c r="O36" s="173"/>
      <c r="P36" s="70"/>
      <c r="Q36" s="56">
        <v>2.95</v>
      </c>
      <c r="R36" s="56">
        <f>Q36*0.95</f>
        <v>2.8025000000000002</v>
      </c>
      <c r="S36" s="56">
        <f>R36*0.965</f>
        <v>2.7044125000000001</v>
      </c>
      <c r="T36" s="56">
        <f>S36*0.965</f>
        <v>2.6097580625000001</v>
      </c>
      <c r="U36" s="56">
        <f>T36*0.965</f>
        <v>2.5184165303124999</v>
      </c>
      <c r="V36" s="61">
        <f>U36*0.965</f>
        <v>2.4302719517515623</v>
      </c>
      <c r="W36" s="119"/>
      <c r="X36" s="16"/>
      <c r="Y36" s="16"/>
      <c r="Z36" s="17"/>
      <c r="AA36" s="17"/>
      <c r="AB36" s="17"/>
      <c r="AC36" s="16"/>
    </row>
    <row r="37" spans="1:29" s="18" customFormat="1" ht="9.9499999999999993" customHeight="1" thickTop="1" thickBot="1" x14ac:dyDescent="0.3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7"/>
      <c r="R37" s="137"/>
      <c r="S37" s="137"/>
      <c r="T37" s="137"/>
      <c r="U37" s="137"/>
      <c r="V37" s="147"/>
      <c r="W37" s="138"/>
      <c r="X37" s="16"/>
      <c r="Y37" s="16"/>
      <c r="Z37" s="17"/>
      <c r="AA37" s="17"/>
      <c r="AB37" s="17"/>
      <c r="AC37" s="16"/>
    </row>
    <row r="38" spans="1:29" thickTop="1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</sheetData>
  <mergeCells count="4">
    <mergeCell ref="G2:V2"/>
    <mergeCell ref="J3:L3"/>
    <mergeCell ref="N3:O3"/>
    <mergeCell ref="Q3:V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5523F-90EB-4650-8EF7-D1DB5D4C88EE}">
  <dimension ref="A29:W38"/>
  <sheetViews>
    <sheetView workbookViewId="0">
      <selection activeCell="A30" sqref="A30:XFD38"/>
    </sheetView>
  </sheetViews>
  <sheetFormatPr defaultRowHeight="15" x14ac:dyDescent="0.25"/>
  <sheetData>
    <row r="29" spans="1:23" ht="15.75" thickBot="1" x14ac:dyDescent="0.3"/>
    <row r="30" spans="1:23" s="8" customFormat="1" ht="35.1" customHeight="1" thickTop="1" thickBot="1" x14ac:dyDescent="0.3">
      <c r="A30" s="38"/>
      <c r="B30" s="151">
        <v>27.16</v>
      </c>
      <c r="C30" s="36"/>
      <c r="D30" s="36"/>
      <c r="E30" s="60"/>
      <c r="F30" s="14"/>
      <c r="G30" s="121"/>
      <c r="H30" s="40"/>
      <c r="I30" s="41"/>
      <c r="J30" s="150"/>
      <c r="K30" s="103"/>
      <c r="L30" s="99"/>
      <c r="M30" s="38"/>
      <c r="N30" s="154"/>
      <c r="O30" s="154"/>
      <c r="P30" s="38"/>
      <c r="Q30" s="124"/>
      <c r="R30" s="124"/>
      <c r="S30" s="124"/>
      <c r="T30" s="124"/>
      <c r="U30" s="124"/>
      <c r="V30" s="124"/>
      <c r="W30" s="38"/>
    </row>
    <row r="31" spans="1:23" s="8" customFormat="1" ht="39.950000000000003" customHeight="1" thickTop="1" thickBot="1" x14ac:dyDescent="0.3">
      <c r="A31" s="38"/>
      <c r="B31" s="151">
        <v>28.16</v>
      </c>
      <c r="C31" s="36"/>
      <c r="D31" s="36"/>
      <c r="E31" s="60"/>
      <c r="F31" s="14"/>
      <c r="G31" s="121"/>
      <c r="H31" s="40"/>
      <c r="I31" s="41"/>
      <c r="J31" s="150"/>
      <c r="K31" s="103"/>
      <c r="L31" s="99"/>
      <c r="M31" s="38"/>
      <c r="N31" s="154"/>
      <c r="O31" s="154"/>
      <c r="P31" s="38"/>
      <c r="Q31" s="124"/>
      <c r="R31" s="124"/>
      <c r="S31" s="124"/>
      <c r="T31" s="124"/>
      <c r="U31" s="124"/>
      <c r="V31" s="124"/>
      <c r="W31" s="38"/>
    </row>
    <row r="32" spans="1:23" s="8" customFormat="1" ht="39.950000000000003" customHeight="1" thickTop="1" thickBot="1" x14ac:dyDescent="0.3">
      <c r="A32" s="38"/>
      <c r="B32" s="151">
        <v>29.16</v>
      </c>
      <c r="C32" s="36"/>
      <c r="D32" s="36"/>
      <c r="E32" s="60"/>
      <c r="F32" s="14"/>
      <c r="G32" s="121"/>
      <c r="H32" s="40"/>
      <c r="I32" s="41"/>
      <c r="J32" s="150"/>
      <c r="K32" s="103"/>
      <c r="L32" s="99"/>
      <c r="M32" s="38"/>
      <c r="N32" s="154"/>
      <c r="O32" s="154"/>
      <c r="P32" s="38"/>
      <c r="Q32" s="124"/>
      <c r="R32" s="124"/>
      <c r="S32" s="124"/>
      <c r="T32" s="124"/>
      <c r="U32" s="124"/>
      <c r="V32" s="124"/>
      <c r="W32" s="38"/>
    </row>
    <row r="33" spans="1:23" s="8" customFormat="1" ht="39.950000000000003" customHeight="1" thickTop="1" thickBot="1" x14ac:dyDescent="0.3">
      <c r="A33" s="38"/>
      <c r="B33" s="151">
        <v>30.16</v>
      </c>
      <c r="C33" s="36"/>
      <c r="D33" s="36"/>
      <c r="E33" s="60"/>
      <c r="F33" s="14"/>
      <c r="G33" s="121"/>
      <c r="H33" s="40"/>
      <c r="I33" s="41"/>
      <c r="J33" s="150"/>
      <c r="K33" s="103"/>
      <c r="L33" s="99"/>
      <c r="M33" s="38"/>
      <c r="N33" s="154"/>
      <c r="O33" s="154"/>
      <c r="P33" s="38"/>
      <c r="Q33" s="38"/>
      <c r="R33" s="38"/>
      <c r="S33" s="38"/>
      <c r="T33" s="38"/>
      <c r="U33" s="38"/>
      <c r="V33" s="38"/>
      <c r="W33" s="38"/>
    </row>
    <row r="34" spans="1:23" s="8" customFormat="1" ht="39.950000000000003" customHeight="1" thickTop="1" thickBot="1" x14ac:dyDescent="0.3">
      <c r="A34" s="38"/>
      <c r="B34" s="151">
        <v>31.16</v>
      </c>
      <c r="C34" s="36"/>
      <c r="D34" s="36"/>
      <c r="E34" s="60"/>
      <c r="F34" s="14"/>
      <c r="G34" s="121"/>
      <c r="H34" s="40"/>
      <c r="I34" s="41"/>
      <c r="J34" s="150"/>
      <c r="K34" s="15"/>
      <c r="L34" s="100"/>
      <c r="M34" s="38"/>
      <c r="N34" s="154"/>
      <c r="O34" s="154"/>
      <c r="P34" s="38"/>
      <c r="Q34" s="38"/>
      <c r="R34" s="38"/>
      <c r="S34" s="38"/>
      <c r="T34" s="38"/>
      <c r="U34" s="38"/>
      <c r="V34" s="38"/>
      <c r="W34" s="38"/>
    </row>
    <row r="35" spans="1:23" s="8" customFormat="1" ht="39.950000000000003" customHeight="1" thickTop="1" thickBot="1" x14ac:dyDescent="0.3">
      <c r="A35" s="38"/>
      <c r="B35" s="7"/>
      <c r="C35" s="7"/>
      <c r="D35" s="7"/>
      <c r="E35" s="38"/>
      <c r="F35" s="38"/>
      <c r="G35" s="38"/>
      <c r="H35" s="38"/>
      <c r="I35" s="38"/>
      <c r="J35" s="150"/>
      <c r="K35" s="15"/>
      <c r="L35" s="100"/>
      <c r="M35" s="38"/>
      <c r="N35" s="154"/>
      <c r="O35" s="154"/>
      <c r="P35" s="38"/>
      <c r="Q35" s="38"/>
      <c r="R35" s="38"/>
      <c r="S35" s="38"/>
      <c r="T35" s="38"/>
      <c r="U35" s="38"/>
      <c r="V35" s="38"/>
      <c r="W35" s="38"/>
    </row>
    <row r="36" spans="1:23" s="8" customFormat="1" ht="39.950000000000003" customHeight="1" thickTop="1" x14ac:dyDescent="0.25">
      <c r="A36" s="38"/>
      <c r="B36" s="7"/>
      <c r="C36" s="7"/>
      <c r="D36" s="7"/>
      <c r="E36" s="38"/>
      <c r="F36" s="38"/>
      <c r="G36" s="38"/>
      <c r="H36" s="38"/>
      <c r="I36" s="38"/>
      <c r="J36" s="39"/>
      <c r="K36" s="15"/>
      <c r="L36" s="100"/>
      <c r="M36" s="38"/>
      <c r="N36" s="154"/>
      <c r="O36" s="154"/>
      <c r="P36" s="38"/>
      <c r="Q36" s="38"/>
      <c r="R36" s="38"/>
      <c r="S36" s="38"/>
      <c r="T36" s="38"/>
      <c r="U36" s="38"/>
      <c r="V36" s="38"/>
      <c r="W36" s="38"/>
    </row>
    <row r="37" spans="1:23" s="8" customFormat="1" ht="18.75" x14ac:dyDescent="0.25">
      <c r="A37" s="38"/>
      <c r="B37" s="7"/>
      <c r="C37" s="7"/>
      <c r="D37" s="7"/>
      <c r="E37" s="38"/>
      <c r="F37" s="38"/>
      <c r="G37" s="38"/>
      <c r="H37" s="38"/>
      <c r="I37" s="38"/>
      <c r="J37" s="39"/>
      <c r="K37" s="15"/>
      <c r="L37" s="100"/>
      <c r="M37" s="38"/>
      <c r="N37" s="154"/>
      <c r="O37" s="154"/>
      <c r="P37" s="38"/>
      <c r="Q37" s="38"/>
      <c r="R37" s="38"/>
      <c r="S37" s="38"/>
      <c r="T37" s="38"/>
      <c r="U37" s="38"/>
      <c r="V37" s="38"/>
      <c r="W37" s="38"/>
    </row>
    <row r="38" spans="1:23" s="8" customFormat="1" ht="18.75" x14ac:dyDescent="0.25">
      <c r="A38" s="38"/>
      <c r="B38" s="7"/>
      <c r="C38" s="7"/>
      <c r="D38" s="7"/>
      <c r="E38" s="38"/>
      <c r="F38" s="38"/>
      <c r="G38" s="38"/>
      <c r="H38" s="38"/>
      <c r="I38" s="38"/>
      <c r="J38" s="39"/>
      <c r="K38" s="15"/>
      <c r="L38" s="100"/>
      <c r="M38" s="38"/>
      <c r="N38" s="154"/>
      <c r="O38" s="154"/>
      <c r="P38" s="38"/>
      <c r="Q38" s="38"/>
      <c r="R38" s="38"/>
      <c r="S38" s="38"/>
      <c r="T38" s="38"/>
      <c r="U38" s="38"/>
      <c r="V38" s="38"/>
      <c r="W38" s="3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04-11-22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William Sien</cp:lastModifiedBy>
  <dcterms:created xsi:type="dcterms:W3CDTF">2022-08-17T12:48:10Z</dcterms:created>
  <dcterms:modified xsi:type="dcterms:W3CDTF">2026-04-07T17:10:28Z</dcterms:modified>
</cp:coreProperties>
</file>