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lucasmafra/Desktop/"/>
    </mc:Choice>
  </mc:AlternateContent>
  <xr:revisionPtr revIDLastSave="0" documentId="13_ncr:1_{84EA9911-9459-4A4E-B435-82BBD876FD80}" xr6:coauthVersionLast="47" xr6:coauthVersionMax="47" xr10:uidLastSave="{00000000-0000-0000-0000-000000000000}"/>
  <bookViews>
    <workbookView xWindow="1320" yWindow="500" windowWidth="20500" windowHeight="16740" xr2:uid="{00000000-000D-0000-FFFF-FFFF00000000}"/>
  </bookViews>
  <sheets>
    <sheet name="CHARGEABLE" sheetId="1" r:id="rId1"/>
  </sheets>
  <definedNames>
    <definedName name="_xlnm._FilterDatabase" localSheetId="0" hidden="1">CHARGEABLE!$B$12:$M$34</definedName>
    <definedName name="_xlnm.Print_Area" localSheetId="0">CHARGEABLE!$A$1:$T$51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1" l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I13" i="1"/>
  <c r="I19" i="1"/>
  <c r="I14" i="1"/>
  <c r="C36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H19" i="1"/>
  <c r="I18" i="1"/>
  <c r="H18" i="1"/>
  <c r="I17" i="1"/>
  <c r="H17" i="1"/>
  <c r="I16" i="1"/>
  <c r="H16" i="1"/>
  <c r="I15" i="1"/>
  <c r="H15" i="1"/>
  <c r="H14" i="1"/>
  <c r="H13" i="1"/>
  <c r="L13" i="1" l="1"/>
  <c r="K13" i="1"/>
  <c r="L24" i="1"/>
  <c r="L32" i="1"/>
  <c r="M16" i="1"/>
  <c r="J28" i="1"/>
  <c r="M15" i="1"/>
  <c r="M19" i="1"/>
  <c r="L26" i="1"/>
  <c r="J34" i="1"/>
  <c r="J17" i="1"/>
  <c r="J21" i="1"/>
  <c r="J13" i="1"/>
  <c r="M14" i="1"/>
  <c r="H36" i="1"/>
  <c r="M17" i="1"/>
  <c r="M13" i="1"/>
  <c r="L19" i="1"/>
  <c r="J26" i="1"/>
  <c r="M31" i="1"/>
  <c r="M33" i="1"/>
  <c r="M21" i="1"/>
  <c r="M18" i="1"/>
  <c r="M22" i="1"/>
  <c r="M26" i="1"/>
  <c r="M30" i="1"/>
  <c r="M34" i="1"/>
  <c r="L15" i="1"/>
  <c r="J22" i="1"/>
  <c r="M27" i="1"/>
  <c r="M29" i="1"/>
  <c r="L34" i="1"/>
  <c r="J15" i="1"/>
  <c r="L22" i="1"/>
  <c r="J30" i="1"/>
  <c r="J14" i="1"/>
  <c r="J19" i="1"/>
  <c r="L17" i="1"/>
  <c r="M23" i="1"/>
  <c r="J18" i="1"/>
  <c r="M25" i="1"/>
  <c r="L30" i="1"/>
  <c r="J20" i="1"/>
  <c r="L23" i="1"/>
  <c r="L25" i="1"/>
  <c r="L27" i="1"/>
  <c r="L29" i="1"/>
  <c r="L31" i="1"/>
  <c r="L33" i="1"/>
  <c r="L28" i="1"/>
  <c r="L18" i="1"/>
  <c r="L20" i="1"/>
  <c r="M24" i="1"/>
  <c r="M28" i="1"/>
  <c r="M32" i="1"/>
  <c r="L21" i="1"/>
  <c r="J24" i="1"/>
  <c r="J32" i="1"/>
  <c r="J16" i="1"/>
  <c r="I36" i="1"/>
  <c r="L16" i="1"/>
  <c r="M20" i="1"/>
  <c r="J23" i="1"/>
  <c r="J25" i="1"/>
  <c r="J27" i="1"/>
  <c r="J29" i="1"/>
  <c r="J31" i="1"/>
  <c r="J33" i="1"/>
  <c r="L14" i="1"/>
  <c r="M36" i="1" l="1"/>
  <c r="Q31" i="1" s="1"/>
  <c r="L36" i="1"/>
  <c r="Q24" i="1" s="1"/>
  <c r="J36" i="1"/>
  <c r="Q12" i="1" s="1"/>
  <c r="K36" i="1"/>
  <c r="Q18" i="1" s="1"/>
</calcChain>
</file>

<file path=xl/sharedStrings.xml><?xml version="1.0" encoding="utf-8"?>
<sst xmlns="http://schemas.openxmlformats.org/spreadsheetml/2006/main" count="58" uniqueCount="31">
  <si>
    <r>
      <rPr>
        <b/>
        <sz val="14"/>
        <color rgb="FFC00000"/>
        <rFont val="Calibri (Body)"/>
        <charset val="134"/>
      </rPr>
      <t>SHENZHEN LAOWAI SHIPPING SEARCHING SERVICE CO., LTD</t>
    </r>
    <r>
      <rPr>
        <b/>
        <sz val="20"/>
        <color rgb="FFC00000"/>
        <rFont val="Aptos Narrow"/>
        <family val="4"/>
        <charset val="134"/>
        <scheme val="minor"/>
      </rPr>
      <t xml:space="preserve">
</t>
    </r>
    <r>
      <rPr>
        <b/>
        <sz val="22"/>
        <color rgb="FFC00000"/>
        <rFont val="Calibri (Body)"/>
        <charset val="134"/>
      </rPr>
      <t>深圳市二三三国际物流服务有限公司</t>
    </r>
  </si>
  <si>
    <t>CBM</t>
  </si>
  <si>
    <t>+86 135 3817-7414 / +55 (41) 99207-1667 / +55 41 9655-7983</t>
  </si>
  <si>
    <t>laowaishipping</t>
  </si>
  <si>
    <t>contact@laowishipping com</t>
  </si>
  <si>
    <t>www.laowaishipping.com</t>
  </si>
  <si>
    <t>QTY</t>
  </si>
  <si>
    <t>COURIER</t>
  </si>
  <si>
    <t>DESCRIPTION</t>
  </si>
  <si>
    <t>AIR</t>
  </si>
  <si>
    <t>GW QTY</t>
  </si>
  <si>
    <t>W</t>
  </si>
  <si>
    <t>L</t>
  </si>
  <si>
    <t>H</t>
  </si>
  <si>
    <t>GW</t>
  </si>
  <si>
    <t>CW</t>
  </si>
  <si>
    <t>TRUCK</t>
  </si>
  <si>
    <t>SEA</t>
  </si>
  <si>
    <t>TOTAL</t>
  </si>
  <si>
    <t>CENTIMETERS</t>
  </si>
  <si>
    <t>-</t>
  </si>
  <si>
    <t>Any doubt, please let us know, you can find our contacts below.</t>
  </si>
  <si>
    <t>⚠️</t>
  </si>
  <si>
    <t>DOUBTS?</t>
  </si>
  <si>
    <t>BY COURIER:</t>
  </si>
  <si>
    <t>BY SEA (LCL SHIPMENT):</t>
  </si>
  <si>
    <t>BY TRUCK (LTL):</t>
  </si>
  <si>
    <t>BY AIR:</t>
  </si>
  <si>
    <t>WM</t>
  </si>
  <si>
    <t>Chargeable Weight means the amount the carrier will charge to move your shipment. The chargeable weight is whichever is greater;</t>
  </si>
  <si>
    <t>Weight Meter means the amount the carrier will charge to move your shipment considering the W = Weight and M = Cubic Meters, 1 Ton = 1 Cubic Meter. The chargeable weight/meter is whichever is greater;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</si>
</sst>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d\-mmm\-yy;@"/>
    <numFmt numFmtId="165" formatCode="#,##0.00\ &quot;CW&quot;"/>
    <numFmt numFmtId="166" formatCode="#,##0.00\ &quot;WM&quot;"/>
  </numFmts>
  <fonts count="12" x14ac:knownFonts="1">
    <font>
      <sz val="12"/>
      <color theme="1"/>
      <name val="Aptos Narrow"/>
      <charset val="134"/>
      <scheme val="minor"/>
    </font>
    <font>
      <b/>
      <sz val="20"/>
      <color rgb="FFC00000"/>
      <name val="Aptos Narrow"/>
      <family val="4"/>
      <charset val="134"/>
      <scheme val="minor"/>
    </font>
    <font>
      <b/>
      <sz val="12"/>
      <color theme="0"/>
      <name val="Aptos Narrow"/>
      <family val="4"/>
      <charset val="134"/>
      <scheme val="minor"/>
    </font>
    <font>
      <b/>
      <sz val="11"/>
      <color rgb="FFC82613"/>
      <name val="Franklin Gothic Medium"/>
      <family val="2"/>
    </font>
    <font>
      <sz val="10"/>
      <name val="Arial"/>
      <family val="2"/>
    </font>
    <font>
      <b/>
      <sz val="14"/>
      <color rgb="FFC00000"/>
      <name val="Calibri (Body)"/>
      <charset val="134"/>
    </font>
    <font>
      <b/>
      <sz val="22"/>
      <color rgb="FFC00000"/>
      <name val="Calibri (Body)"/>
      <charset val="134"/>
    </font>
    <font>
      <sz val="12"/>
      <color theme="1"/>
      <name val="Aptos Narrow"/>
      <scheme val="minor"/>
    </font>
    <font>
      <b/>
      <sz val="12"/>
      <color theme="0"/>
      <name val="Aptos Narrow"/>
      <scheme val="minor"/>
    </font>
    <font>
      <sz val="8"/>
      <name val="Aptos Narrow"/>
      <scheme val="minor"/>
    </font>
    <font>
      <b/>
      <sz val="12"/>
      <color theme="1"/>
      <name val="Aptos Narrow"/>
      <scheme val="minor"/>
    </font>
    <font>
      <b/>
      <sz val="24"/>
      <color theme="0"/>
      <name val="Aptos Narrow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theme="0" tint="-0.34998626667073579"/>
      </patternFill>
    </fill>
    <fill>
      <patternFill patternType="solid">
        <fgColor theme="0" tint="-4.9989318521683403E-2"/>
        <bgColor theme="0" tint="-0.14999847407452621"/>
      </patternFill>
    </fill>
  </fills>
  <borders count="2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</borders>
  <cellStyleXfs count="2">
    <xf numFmtId="0" fontId="0" fillId="0" borderId="0"/>
    <xf numFmtId="164" fontId="4" fillId="0" borderId="0"/>
  </cellStyleXfs>
  <cellXfs count="59">
    <xf numFmtId="0" fontId="0" fillId="0" borderId="0" xfId="0"/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0" fillId="0" borderId="0" xfId="0" applyAlignment="1" applyProtection="1">
      <alignment vertical="top" wrapText="1"/>
      <protection hidden="1"/>
    </xf>
    <xf numFmtId="0" fontId="0" fillId="0" borderId="0" xfId="0" quotePrefix="1" applyProtection="1">
      <protection hidden="1"/>
    </xf>
    <xf numFmtId="0" fontId="8" fillId="2" borderId="0" xfId="0" applyFont="1" applyFill="1"/>
    <xf numFmtId="0" fontId="2" fillId="2" borderId="1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/>
    </xf>
    <xf numFmtId="0" fontId="7" fillId="4" borderId="2" xfId="0" applyFont="1" applyFill="1" applyBorder="1" applyProtection="1">
      <protection locked="0"/>
    </xf>
    <xf numFmtId="41" fontId="7" fillId="4" borderId="3" xfId="0" applyNumberFormat="1" applyFont="1" applyFill="1" applyBorder="1" applyAlignment="1" applyProtection="1">
      <alignment horizontal="center"/>
      <protection locked="0"/>
    </xf>
    <xf numFmtId="43" fontId="7" fillId="4" borderId="3" xfId="0" applyNumberFormat="1" applyFont="1" applyFill="1" applyBorder="1" applyAlignment="1" applyProtection="1">
      <alignment horizontal="center"/>
      <protection locked="0"/>
    </xf>
    <xf numFmtId="43" fontId="7" fillId="4" borderId="3" xfId="0" applyNumberFormat="1" applyFont="1" applyFill="1" applyBorder="1" applyAlignment="1" applyProtection="1">
      <alignment horizontal="center"/>
      <protection hidden="1"/>
    </xf>
    <xf numFmtId="41" fontId="7" fillId="4" borderId="3" xfId="0" applyNumberFormat="1" applyFont="1" applyFill="1" applyBorder="1" applyAlignment="1" applyProtection="1">
      <alignment horizontal="center"/>
      <protection hidden="1"/>
    </xf>
    <xf numFmtId="0" fontId="7" fillId="5" borderId="4" xfId="0" applyFont="1" applyFill="1" applyBorder="1" applyProtection="1">
      <protection locked="0"/>
    </xf>
    <xf numFmtId="41" fontId="7" fillId="5" borderId="5" xfId="0" applyNumberFormat="1" applyFont="1" applyFill="1" applyBorder="1" applyAlignment="1" applyProtection="1">
      <alignment horizontal="center"/>
      <protection locked="0"/>
    </xf>
    <xf numFmtId="43" fontId="7" fillId="5" borderId="5" xfId="0" applyNumberFormat="1" applyFont="1" applyFill="1" applyBorder="1" applyAlignment="1" applyProtection="1">
      <alignment horizontal="center"/>
      <protection locked="0"/>
    </xf>
    <xf numFmtId="43" fontId="7" fillId="5" borderId="5" xfId="0" applyNumberFormat="1" applyFont="1" applyFill="1" applyBorder="1" applyAlignment="1" applyProtection="1">
      <alignment horizontal="center"/>
      <protection hidden="1"/>
    </xf>
    <xf numFmtId="41" fontId="7" fillId="5" borderId="5" xfId="0" applyNumberFormat="1" applyFont="1" applyFill="1" applyBorder="1" applyAlignment="1" applyProtection="1">
      <alignment horizontal="center"/>
      <protection hidden="1"/>
    </xf>
    <xf numFmtId="43" fontId="7" fillId="4" borderId="5" xfId="0" applyNumberFormat="1" applyFont="1" applyFill="1" applyBorder="1" applyAlignment="1" applyProtection="1">
      <alignment horizontal="center"/>
      <protection hidden="1"/>
    </xf>
    <xf numFmtId="0" fontId="0" fillId="3" borderId="11" xfId="0" applyFill="1" applyBorder="1"/>
    <xf numFmtId="4" fontId="2" fillId="2" borderId="1" xfId="0" applyNumberFormat="1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horizontal="center"/>
      <protection hidden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/>
    </xf>
    <xf numFmtId="0" fontId="10" fillId="0" borderId="0" xfId="0" applyFont="1" applyProtection="1">
      <protection hidden="1"/>
    </xf>
    <xf numFmtId="166" fontId="11" fillId="2" borderId="12" xfId="0" applyNumberFormat="1" applyFont="1" applyFill="1" applyBorder="1" applyAlignment="1" applyProtection="1">
      <alignment horizontal="center" vertical="center"/>
      <protection hidden="1"/>
    </xf>
    <xf numFmtId="166" fontId="11" fillId="2" borderId="13" xfId="0" applyNumberFormat="1" applyFont="1" applyFill="1" applyBorder="1" applyAlignment="1" applyProtection="1">
      <alignment horizontal="center" vertical="center"/>
      <protection hidden="1"/>
    </xf>
    <xf numFmtId="166" fontId="11" fillId="2" borderId="14" xfId="0" applyNumberFormat="1" applyFont="1" applyFill="1" applyBorder="1" applyAlignment="1" applyProtection="1">
      <alignment horizontal="center" vertical="center"/>
      <protection hidden="1"/>
    </xf>
    <xf numFmtId="166" fontId="11" fillId="2" borderId="15" xfId="0" applyNumberFormat="1" applyFont="1" applyFill="1" applyBorder="1" applyAlignment="1" applyProtection="1">
      <alignment horizontal="center" vertical="center"/>
      <protection hidden="1"/>
    </xf>
    <xf numFmtId="166" fontId="11" fillId="2" borderId="0" xfId="0" applyNumberFormat="1" applyFont="1" applyFill="1" applyAlignment="1" applyProtection="1">
      <alignment horizontal="center" vertical="center"/>
      <protection hidden="1"/>
    </xf>
    <xf numFmtId="166" fontId="11" fillId="2" borderId="16" xfId="0" applyNumberFormat="1" applyFont="1" applyFill="1" applyBorder="1" applyAlignment="1" applyProtection="1">
      <alignment horizontal="center" vertical="center"/>
      <protection hidden="1"/>
    </xf>
    <xf numFmtId="166" fontId="11" fillId="2" borderId="17" xfId="0" applyNumberFormat="1" applyFont="1" applyFill="1" applyBorder="1" applyAlignment="1" applyProtection="1">
      <alignment horizontal="center" vertical="center"/>
      <protection hidden="1"/>
    </xf>
    <xf numFmtId="166" fontId="11" fillId="2" borderId="18" xfId="0" applyNumberFormat="1" applyFont="1" applyFill="1" applyBorder="1" applyAlignment="1" applyProtection="1">
      <alignment horizontal="center" vertical="center"/>
      <protection hidden="1"/>
    </xf>
    <xf numFmtId="166" fontId="11" fillId="2" borderId="19" xfId="0" applyNumberFormat="1" applyFont="1" applyFill="1" applyBorder="1" applyAlignment="1" applyProtection="1">
      <alignment horizontal="center" vertical="center"/>
      <protection hidden="1"/>
    </xf>
    <xf numFmtId="165" fontId="11" fillId="2" borderId="12" xfId="0" applyNumberFormat="1" applyFont="1" applyFill="1" applyBorder="1" applyAlignment="1" applyProtection="1">
      <alignment horizontal="center" vertical="center"/>
      <protection hidden="1"/>
    </xf>
    <xf numFmtId="165" fontId="11" fillId="2" borderId="13" xfId="0" applyNumberFormat="1" applyFont="1" applyFill="1" applyBorder="1" applyAlignment="1" applyProtection="1">
      <alignment horizontal="center" vertical="center"/>
      <protection hidden="1"/>
    </xf>
    <xf numFmtId="165" fontId="11" fillId="2" borderId="14" xfId="0" applyNumberFormat="1" applyFont="1" applyFill="1" applyBorder="1" applyAlignment="1" applyProtection="1">
      <alignment horizontal="center" vertical="center"/>
      <protection hidden="1"/>
    </xf>
    <xf numFmtId="165" fontId="11" fillId="2" borderId="15" xfId="0" applyNumberFormat="1" applyFont="1" applyFill="1" applyBorder="1" applyAlignment="1" applyProtection="1">
      <alignment horizontal="center" vertical="center"/>
      <protection hidden="1"/>
    </xf>
    <xf numFmtId="165" fontId="11" fillId="2" borderId="0" xfId="0" applyNumberFormat="1" applyFont="1" applyFill="1" applyAlignment="1" applyProtection="1">
      <alignment horizontal="center" vertical="center"/>
      <protection hidden="1"/>
    </xf>
    <xf numFmtId="165" fontId="11" fillId="2" borderId="16" xfId="0" applyNumberFormat="1" applyFont="1" applyFill="1" applyBorder="1" applyAlignment="1" applyProtection="1">
      <alignment horizontal="center" vertical="center"/>
      <protection hidden="1"/>
    </xf>
    <xf numFmtId="165" fontId="11" fillId="2" borderId="17" xfId="0" applyNumberFormat="1" applyFont="1" applyFill="1" applyBorder="1" applyAlignment="1" applyProtection="1">
      <alignment horizontal="center" vertical="center"/>
      <protection hidden="1"/>
    </xf>
    <xf numFmtId="165" fontId="11" fillId="2" borderId="18" xfId="0" applyNumberFormat="1" applyFont="1" applyFill="1" applyBorder="1" applyAlignment="1" applyProtection="1">
      <alignment horizontal="center" vertical="center"/>
      <protection hidden="1"/>
    </xf>
    <xf numFmtId="165" fontId="11" fillId="2" borderId="19" xfId="0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4" fontId="1" fillId="0" borderId="0" xfId="1" applyNumberFormat="1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</cellXfs>
  <cellStyles count="2">
    <cellStyle name="Normal" xfId="0" builtinId="0"/>
    <cellStyle name="Normal 2" xfId="1" xr:uid="{00000000-0005-0000-0000-00003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sv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1</xdr:row>
      <xdr:rowOff>0</xdr:rowOff>
    </xdr:from>
    <xdr:to>
      <xdr:col>4</xdr:col>
      <xdr:colOff>0</xdr:colOff>
      <xdr:row>8</xdr:row>
      <xdr:rowOff>142950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830" y="0"/>
          <a:ext cx="3092450" cy="1552575"/>
        </a:xfrm>
        <a:prstGeom prst="rect">
          <a:avLst/>
        </a:prstGeom>
      </xdr:spPr>
    </xdr:pic>
    <xdr:clientData/>
  </xdr:twoCellAnchor>
  <xdr:twoCellAnchor editAs="oneCell">
    <xdr:from>
      <xdr:col>12</xdr:col>
      <xdr:colOff>139700</xdr:colOff>
      <xdr:row>3</xdr:row>
      <xdr:rowOff>114300</xdr:rowOff>
    </xdr:from>
    <xdr:to>
      <xdr:col>12</xdr:col>
      <xdr:colOff>761827</xdr:colOff>
      <xdr:row>8</xdr:row>
      <xdr:rowOff>372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58200" y="520700"/>
          <a:ext cx="622127" cy="902072"/>
        </a:xfrm>
        <a:prstGeom prst="rect">
          <a:avLst/>
        </a:prstGeom>
      </xdr:spPr>
    </xdr:pic>
    <xdr:clientData/>
  </xdr:twoCellAnchor>
  <xdr:oneCellAnchor>
    <xdr:from>
      <xdr:col>1</xdr:col>
      <xdr:colOff>850900</xdr:colOff>
      <xdr:row>49</xdr:row>
      <xdr:rowOff>69273</xdr:rowOff>
    </xdr:from>
    <xdr:ext cx="279400" cy="158749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43000" y="9670473"/>
          <a:ext cx="279400" cy="158749"/>
        </a:xfrm>
        <a:prstGeom prst="rect">
          <a:avLst/>
        </a:prstGeom>
      </xdr:spPr>
    </xdr:pic>
    <xdr:clientData/>
  </xdr:oneCellAnchor>
  <xdr:oneCellAnchor>
    <xdr:from>
      <xdr:col>1</xdr:col>
      <xdr:colOff>850900</xdr:colOff>
      <xdr:row>47</xdr:row>
      <xdr:rowOff>114300</xdr:rowOff>
    </xdr:from>
    <xdr:ext cx="279400" cy="260351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 l="-15789" t="25000"/>
        <a:stretch>
          <a:fillRect/>
        </a:stretch>
      </xdr:blipFill>
      <xdr:spPr>
        <a:xfrm>
          <a:off x="1143000" y="9309100"/>
          <a:ext cx="279400" cy="260351"/>
        </a:xfrm>
        <a:prstGeom prst="rect">
          <a:avLst/>
        </a:prstGeom>
      </xdr:spPr>
    </xdr:pic>
    <xdr:clientData/>
  </xdr:oneCellAnchor>
  <xdr:oneCellAnchor>
    <xdr:from>
      <xdr:col>9</xdr:col>
      <xdr:colOff>368300</xdr:colOff>
      <xdr:row>47</xdr:row>
      <xdr:rowOff>114300</xdr:rowOff>
    </xdr:from>
    <xdr:ext cx="342900" cy="260351"/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443595" y="9042400"/>
          <a:ext cx="342900" cy="260350"/>
        </a:xfrm>
        <a:prstGeom prst="rect">
          <a:avLst/>
        </a:prstGeom>
      </xdr:spPr>
    </xdr:pic>
    <xdr:clientData/>
  </xdr:oneCellAnchor>
  <xdr:oneCellAnchor>
    <xdr:from>
      <xdr:col>9</xdr:col>
      <xdr:colOff>393700</xdr:colOff>
      <xdr:row>49</xdr:row>
      <xdr:rowOff>0</xdr:rowOff>
    </xdr:from>
    <xdr:ext cx="317500" cy="253422"/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468995" y="9321800"/>
          <a:ext cx="317500" cy="253365"/>
        </a:xfrm>
        <a:prstGeom prst="rect">
          <a:avLst/>
        </a:prstGeom>
      </xdr:spPr>
    </xdr:pic>
    <xdr:clientData/>
  </xdr:oneCellAnchor>
  <xdr:twoCellAnchor editAs="oneCell">
    <xdr:from>
      <xdr:col>14</xdr:col>
      <xdr:colOff>584200</xdr:colOff>
      <xdr:row>11</xdr:row>
      <xdr:rowOff>0</xdr:rowOff>
    </xdr:from>
    <xdr:to>
      <xdr:col>15</xdr:col>
      <xdr:colOff>660400</xdr:colOff>
      <xdr:row>15</xdr:row>
      <xdr:rowOff>50800</xdr:rowOff>
    </xdr:to>
    <xdr:pic>
      <xdr:nvPicPr>
        <xdr:cNvPr id="19" name="Graphic 18" descr="Airplane with solid fill">
          <a:extLst>
            <a:ext uri="{FF2B5EF4-FFF2-40B4-BE49-F238E27FC236}">
              <a16:creationId xmlns:a16="http://schemas.microsoft.com/office/drawing/2014/main" id="{826E7A19-CB52-C7EB-FB40-4B4A5E505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1785600" y="2247900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14</xdr:col>
      <xdr:colOff>584200</xdr:colOff>
      <xdr:row>16</xdr:row>
      <xdr:rowOff>173567</xdr:rowOff>
    </xdr:from>
    <xdr:to>
      <xdr:col>15</xdr:col>
      <xdr:colOff>660400</xdr:colOff>
      <xdr:row>21</xdr:row>
      <xdr:rowOff>59267</xdr:rowOff>
    </xdr:to>
    <xdr:pic>
      <xdr:nvPicPr>
        <xdr:cNvPr id="23" name="Graphic 22" descr="Packing Box Open with solid fill">
          <a:extLst>
            <a:ext uri="{FF2B5EF4-FFF2-40B4-BE49-F238E27FC236}">
              <a16:creationId xmlns:a16="http://schemas.microsoft.com/office/drawing/2014/main" id="{A4CA706E-A82B-70D6-AD13-9147CC1527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1785600" y="3488267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14</xdr:col>
      <xdr:colOff>533400</xdr:colOff>
      <xdr:row>22</xdr:row>
      <xdr:rowOff>182034</xdr:rowOff>
    </xdr:from>
    <xdr:to>
      <xdr:col>15</xdr:col>
      <xdr:colOff>711200</xdr:colOff>
      <xdr:row>27</xdr:row>
      <xdr:rowOff>156634</xdr:rowOff>
    </xdr:to>
    <xdr:pic>
      <xdr:nvPicPr>
        <xdr:cNvPr id="25" name="Graphic 24" descr="Delivery with solid fill">
          <a:extLst>
            <a:ext uri="{FF2B5EF4-FFF2-40B4-BE49-F238E27FC236}">
              <a16:creationId xmlns:a16="http://schemas.microsoft.com/office/drawing/2014/main" id="{3E420983-1E79-8876-272E-B33EE23F22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11734800" y="4728634"/>
          <a:ext cx="1016000" cy="1016000"/>
        </a:xfrm>
        <a:prstGeom prst="rect">
          <a:avLst/>
        </a:prstGeom>
      </xdr:spPr>
    </xdr:pic>
    <xdr:clientData/>
  </xdr:twoCellAnchor>
  <xdr:twoCellAnchor editAs="oneCell">
    <xdr:from>
      <xdr:col>14</xdr:col>
      <xdr:colOff>584200</xdr:colOff>
      <xdr:row>29</xdr:row>
      <xdr:rowOff>152400</xdr:rowOff>
    </xdr:from>
    <xdr:to>
      <xdr:col>15</xdr:col>
      <xdr:colOff>660400</xdr:colOff>
      <xdr:row>34</xdr:row>
      <xdr:rowOff>25400</xdr:rowOff>
    </xdr:to>
    <xdr:pic>
      <xdr:nvPicPr>
        <xdr:cNvPr id="29" name="Graphic 28" descr="Anchor with solid fill">
          <a:extLst>
            <a:ext uri="{FF2B5EF4-FFF2-40B4-BE49-F238E27FC236}">
              <a16:creationId xmlns:a16="http://schemas.microsoft.com/office/drawing/2014/main" id="{8C503448-259F-8BDF-7927-2F10838A49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96DAC541-7B7A-43D3-8B79-37D633B846F1}">
              <asvg:svgBlip xmlns:asvg="http://schemas.microsoft.com/office/drawing/2016/SVG/main" r:embed="rId14"/>
            </a:ext>
          </a:extLst>
        </a:blip>
        <a:stretch>
          <a:fillRect/>
        </a:stretch>
      </xdr:blipFill>
      <xdr:spPr>
        <a:xfrm>
          <a:off x="11785600" y="6146800"/>
          <a:ext cx="914400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4:T51"/>
  <sheetViews>
    <sheetView showGridLines="0" tabSelected="1" zoomScaleNormal="100" workbookViewId="0">
      <selection activeCell="C14" sqref="C14"/>
    </sheetView>
  </sheetViews>
  <sheetFormatPr baseColWidth="10" defaultColWidth="11" defaultRowHeight="16" x14ac:dyDescent="0.2"/>
  <cols>
    <col min="1" max="1" width="3.83203125" customWidth="1"/>
    <col min="2" max="2" width="18.33203125" customWidth="1"/>
    <col min="3" max="3" width="9.33203125" customWidth="1"/>
    <col min="4" max="4" width="13.33203125" customWidth="1"/>
    <col min="5" max="7" width="9.83203125" customWidth="1"/>
    <col min="8" max="8" width="9.6640625" customWidth="1"/>
    <col min="9" max="13" width="11.83203125" customWidth="1"/>
    <col min="14" max="14" width="3.83203125" customWidth="1"/>
    <col min="20" max="20" width="3.83203125" customWidth="1"/>
  </cols>
  <sheetData>
    <row r="4" spans="2:20" ht="16" customHeight="1" x14ac:dyDescent="0.2">
      <c r="F4" s="54" t="s">
        <v>0</v>
      </c>
      <c r="G4" s="54"/>
      <c r="H4" s="54"/>
      <c r="I4" s="54"/>
      <c r="J4" s="54"/>
      <c r="K4" s="54"/>
    </row>
    <row r="5" spans="2:20" ht="16" customHeight="1" x14ac:dyDescent="0.2">
      <c r="F5" s="54"/>
      <c r="G5" s="54"/>
      <c r="H5" s="54"/>
      <c r="I5" s="54"/>
      <c r="J5" s="54"/>
      <c r="K5" s="54"/>
    </row>
    <row r="6" spans="2:20" ht="16" customHeight="1" x14ac:dyDescent="0.2">
      <c r="F6" s="54"/>
      <c r="G6" s="54"/>
      <c r="H6" s="54"/>
      <c r="I6" s="54"/>
      <c r="J6" s="54"/>
      <c r="K6" s="54"/>
    </row>
    <row r="7" spans="2:20" ht="16" customHeight="1" x14ac:dyDescent="0.2">
      <c r="F7" s="54"/>
      <c r="G7" s="54"/>
      <c r="H7" s="54"/>
      <c r="I7" s="54"/>
      <c r="J7" s="54"/>
      <c r="K7" s="54"/>
    </row>
    <row r="8" spans="2:20" ht="16" customHeight="1" x14ac:dyDescent="0.2">
      <c r="F8" s="54"/>
      <c r="G8" s="54"/>
      <c r="H8" s="54"/>
      <c r="I8" s="54"/>
      <c r="J8" s="54"/>
      <c r="K8" s="54"/>
    </row>
    <row r="10" spans="2:20" x14ac:dyDescent="0.2">
      <c r="P10" s="1"/>
      <c r="Q10" s="1"/>
      <c r="R10" s="1"/>
      <c r="S10" s="1"/>
      <c r="T10" s="1"/>
    </row>
    <row r="11" spans="2:20" ht="17" customHeight="1" thickBot="1" x14ac:dyDescent="0.25">
      <c r="B11" s="49" t="s">
        <v>8</v>
      </c>
      <c r="C11" s="49" t="s">
        <v>6</v>
      </c>
      <c r="D11" s="49" t="s">
        <v>10</v>
      </c>
      <c r="E11" s="51" t="s">
        <v>19</v>
      </c>
      <c r="F11" s="52"/>
      <c r="G11" s="53"/>
      <c r="H11" s="55" t="s">
        <v>1</v>
      </c>
      <c r="I11" s="49" t="s">
        <v>14</v>
      </c>
      <c r="J11" s="8" t="s">
        <v>9</v>
      </c>
      <c r="K11" s="8" t="s">
        <v>7</v>
      </c>
      <c r="L11" s="8" t="s">
        <v>16</v>
      </c>
      <c r="M11" s="9" t="s">
        <v>17</v>
      </c>
      <c r="P11" s="1"/>
      <c r="Q11" s="28" t="s">
        <v>27</v>
      </c>
      <c r="R11" s="1"/>
      <c r="S11" s="1"/>
      <c r="T11" s="1"/>
    </row>
    <row r="12" spans="2:20" ht="18" thickTop="1" thickBot="1" x14ac:dyDescent="0.25">
      <c r="B12" s="50"/>
      <c r="C12" s="50"/>
      <c r="D12" s="50"/>
      <c r="E12" s="11" t="s">
        <v>12</v>
      </c>
      <c r="F12" s="11" t="s">
        <v>11</v>
      </c>
      <c r="G12" s="11" t="s">
        <v>13</v>
      </c>
      <c r="H12" s="56"/>
      <c r="I12" s="50"/>
      <c r="J12" s="6" t="s">
        <v>15</v>
      </c>
      <c r="K12" s="6" t="s">
        <v>15</v>
      </c>
      <c r="L12" s="6" t="s">
        <v>15</v>
      </c>
      <c r="M12" s="6" t="s">
        <v>28</v>
      </c>
      <c r="P12" s="1"/>
      <c r="Q12" s="38">
        <f>ROUNDUP(J36,0)</f>
        <v>0</v>
      </c>
      <c r="R12" s="39"/>
      <c r="S12" s="40"/>
      <c r="T12" s="1"/>
    </row>
    <row r="13" spans="2:20" ht="17" thickTop="1" x14ac:dyDescent="0.2">
      <c r="B13" s="12" t="s">
        <v>20</v>
      </c>
      <c r="C13" s="13">
        <v>0</v>
      </c>
      <c r="D13" s="14">
        <v>0</v>
      </c>
      <c r="E13" s="14">
        <v>0</v>
      </c>
      <c r="F13" s="14">
        <v>0</v>
      </c>
      <c r="G13" s="14">
        <v>0</v>
      </c>
      <c r="H13" s="15">
        <f>C13*((E13/100)*(F13/100)*(G13/100))</f>
        <v>0</v>
      </c>
      <c r="I13" s="15">
        <f>C13*D13</f>
        <v>0</v>
      </c>
      <c r="J13" s="16">
        <f>ROUNDUP(IF(I13&gt;=(H13/6*1000),I13,(H13/6*1000)),0)</f>
        <v>0</v>
      </c>
      <c r="K13" s="16">
        <f>ROUNDUP(IF(I13&gt;=((E13*F13*G13*C13)/5000),I13,((E13*F13*G13*C13)/5000)),0)</f>
        <v>0</v>
      </c>
      <c r="L13" s="16">
        <f>ROUNDUP(IF(I13&gt;=(H13*300),I13,(H13*300)),0)</f>
        <v>0</v>
      </c>
      <c r="M13" s="15">
        <f>ROUNDUP(IF((I13/1000)&gt;=(H13),(I13/1000),H13),2)</f>
        <v>0</v>
      </c>
      <c r="P13" s="1"/>
      <c r="Q13" s="41"/>
      <c r="R13" s="42"/>
      <c r="S13" s="43"/>
      <c r="T13" s="1"/>
    </row>
    <row r="14" spans="2:20" x14ac:dyDescent="0.2">
      <c r="B14" s="17" t="s">
        <v>20</v>
      </c>
      <c r="C14" s="18">
        <v>0</v>
      </c>
      <c r="D14" s="19">
        <v>0</v>
      </c>
      <c r="E14" s="19">
        <v>0</v>
      </c>
      <c r="F14" s="19">
        <v>0</v>
      </c>
      <c r="G14" s="19">
        <v>0</v>
      </c>
      <c r="H14" s="20">
        <f>C14*((E14/100)*(F14/100)*(G14/100))</f>
        <v>0</v>
      </c>
      <c r="I14" s="20">
        <f>C14*D14</f>
        <v>0</v>
      </c>
      <c r="J14" s="21">
        <f>ROUNDUP(IF(I14&gt;=(H14/6*1000),I14,(H14/6*1000)),0)</f>
        <v>0</v>
      </c>
      <c r="K14" s="21">
        <f>ROUNDUP(IF(I14&gt;=((E14*F14*G14*C14)/5000),I14,((E14*F14*G14*C14)/5000)),0)</f>
        <v>0</v>
      </c>
      <c r="L14" s="21">
        <f>ROUNDUP(IF(I14&gt;=(H14*300),I14,(H14*300)),0)</f>
        <v>0</v>
      </c>
      <c r="M14" s="20">
        <f>ROUNDUP(IF((I14/1000)&gt;=(H14),(I14/1000),H14),2)</f>
        <v>0</v>
      </c>
      <c r="P14" s="1"/>
      <c r="Q14" s="41"/>
      <c r="R14" s="42"/>
      <c r="S14" s="43"/>
      <c r="T14" s="1"/>
    </row>
    <row r="15" spans="2:20" ht="17" thickBot="1" x14ac:dyDescent="0.25">
      <c r="B15" s="17" t="s">
        <v>20</v>
      </c>
      <c r="C15" s="18">
        <v>0</v>
      </c>
      <c r="D15" s="19">
        <v>0</v>
      </c>
      <c r="E15" s="19">
        <v>0</v>
      </c>
      <c r="F15" s="19">
        <v>0</v>
      </c>
      <c r="G15" s="19">
        <v>0</v>
      </c>
      <c r="H15" s="22">
        <f t="shared" ref="H15:H34" si="0">C15*((E15/100)*(F15/100)*(G15/100))</f>
        <v>0</v>
      </c>
      <c r="I15" s="22">
        <f t="shared" ref="I15:I34" si="1">C15*D15</f>
        <v>0</v>
      </c>
      <c r="J15" s="21">
        <f t="shared" ref="J15:J34" si="2">ROUNDUP(IF(I15&gt;=(H15/6*1000),I15,(H15/6*1000)),0)</f>
        <v>0</v>
      </c>
      <c r="K15" s="21">
        <f t="shared" ref="K15:K34" si="3">ROUNDUP(IF(I15&gt;=((E15*F15*G15*C15)/5000),I15,((E15*F15*G15*C15)/5000)),0)</f>
        <v>0</v>
      </c>
      <c r="L15" s="21">
        <f t="shared" ref="L15:L34" si="4">ROUNDUP(IF(I15&gt;=(H15*300),I15,(H15*300)),0)</f>
        <v>0</v>
      </c>
      <c r="M15" s="20">
        <f t="shared" ref="M15:M34" si="5">ROUNDUP(IF((I15/1000)&gt;=(H15),(I15/1000),H15),0)</f>
        <v>0</v>
      </c>
      <c r="P15" s="1"/>
      <c r="Q15" s="44"/>
      <c r="R15" s="45"/>
      <c r="S15" s="46"/>
      <c r="T15" s="1"/>
    </row>
    <row r="16" spans="2:20" x14ac:dyDescent="0.2">
      <c r="B16" s="17" t="s">
        <v>20</v>
      </c>
      <c r="C16" s="18">
        <v>0</v>
      </c>
      <c r="D16" s="19">
        <v>0</v>
      </c>
      <c r="E16" s="19">
        <v>0</v>
      </c>
      <c r="F16" s="19">
        <v>0</v>
      </c>
      <c r="G16" s="19">
        <v>0</v>
      </c>
      <c r="H16" s="20">
        <f t="shared" si="0"/>
        <v>0</v>
      </c>
      <c r="I16" s="20">
        <f t="shared" si="1"/>
        <v>0</v>
      </c>
      <c r="J16" s="21">
        <f t="shared" si="2"/>
        <v>0</v>
      </c>
      <c r="K16" s="21">
        <f t="shared" si="3"/>
        <v>0</v>
      </c>
      <c r="L16" s="21">
        <f t="shared" si="4"/>
        <v>0</v>
      </c>
      <c r="M16" s="20">
        <f t="shared" si="5"/>
        <v>0</v>
      </c>
      <c r="P16" s="1"/>
      <c r="Q16" s="1"/>
      <c r="R16" s="1"/>
      <c r="S16" s="1"/>
      <c r="T16" s="1"/>
    </row>
    <row r="17" spans="2:20" ht="17" thickBot="1" x14ac:dyDescent="0.25">
      <c r="B17" s="17" t="s">
        <v>20</v>
      </c>
      <c r="C17" s="18">
        <v>0</v>
      </c>
      <c r="D17" s="19">
        <v>0</v>
      </c>
      <c r="E17" s="19">
        <v>0</v>
      </c>
      <c r="F17" s="19">
        <v>0</v>
      </c>
      <c r="G17" s="19">
        <v>0</v>
      </c>
      <c r="H17" s="22">
        <f t="shared" si="0"/>
        <v>0</v>
      </c>
      <c r="I17" s="22">
        <f t="shared" si="1"/>
        <v>0</v>
      </c>
      <c r="J17" s="21">
        <f t="shared" si="2"/>
        <v>0</v>
      </c>
      <c r="K17" s="21">
        <f t="shared" si="3"/>
        <v>0</v>
      </c>
      <c r="L17" s="21">
        <f t="shared" si="4"/>
        <v>0</v>
      </c>
      <c r="M17" s="20">
        <f t="shared" si="5"/>
        <v>0</v>
      </c>
      <c r="P17" s="1"/>
      <c r="Q17" s="28" t="s">
        <v>24</v>
      </c>
      <c r="R17" s="1"/>
      <c r="S17" s="1"/>
      <c r="T17" s="1"/>
    </row>
    <row r="18" spans="2:20" ht="16" customHeight="1" x14ac:dyDescent="0.2">
      <c r="B18" s="17" t="s">
        <v>20</v>
      </c>
      <c r="C18" s="18">
        <v>0</v>
      </c>
      <c r="D18" s="19">
        <v>0</v>
      </c>
      <c r="E18" s="19">
        <v>0</v>
      </c>
      <c r="F18" s="19">
        <v>0</v>
      </c>
      <c r="G18" s="19">
        <v>0</v>
      </c>
      <c r="H18" s="20">
        <f t="shared" si="0"/>
        <v>0</v>
      </c>
      <c r="I18" s="20">
        <f t="shared" si="1"/>
        <v>0</v>
      </c>
      <c r="J18" s="21">
        <f>ROUNDUP(IF(I18&gt;=(H18/6*1000),I18,(H18/6*1000)),0)</f>
        <v>0</v>
      </c>
      <c r="K18" s="21">
        <f t="shared" si="3"/>
        <v>0</v>
      </c>
      <c r="L18" s="21">
        <f t="shared" si="4"/>
        <v>0</v>
      </c>
      <c r="M18" s="20">
        <f t="shared" si="5"/>
        <v>0</v>
      </c>
      <c r="P18" s="1"/>
      <c r="Q18" s="38">
        <f>ROUNDUP(K36,0)</f>
        <v>0</v>
      </c>
      <c r="R18" s="39"/>
      <c r="S18" s="40"/>
      <c r="T18" s="1"/>
    </row>
    <row r="19" spans="2:20" ht="16" customHeight="1" x14ac:dyDescent="0.2">
      <c r="B19" s="17" t="s">
        <v>20</v>
      </c>
      <c r="C19" s="18">
        <v>0</v>
      </c>
      <c r="D19" s="19">
        <v>0</v>
      </c>
      <c r="E19" s="19">
        <v>0</v>
      </c>
      <c r="F19" s="19">
        <v>0</v>
      </c>
      <c r="G19" s="19">
        <v>0</v>
      </c>
      <c r="H19" s="22">
        <f t="shared" si="0"/>
        <v>0</v>
      </c>
      <c r="I19" s="22">
        <f t="shared" si="1"/>
        <v>0</v>
      </c>
      <c r="J19" s="21">
        <f t="shared" si="2"/>
        <v>0</v>
      </c>
      <c r="K19" s="21">
        <f t="shared" si="3"/>
        <v>0</v>
      </c>
      <c r="L19" s="21">
        <f t="shared" si="4"/>
        <v>0</v>
      </c>
      <c r="M19" s="20">
        <f t="shared" si="5"/>
        <v>0</v>
      </c>
      <c r="P19" s="1"/>
      <c r="Q19" s="41"/>
      <c r="R19" s="42"/>
      <c r="S19" s="43"/>
      <c r="T19" s="1"/>
    </row>
    <row r="20" spans="2:20" ht="16" customHeight="1" x14ac:dyDescent="0.2">
      <c r="B20" s="17" t="s">
        <v>20</v>
      </c>
      <c r="C20" s="18">
        <v>0</v>
      </c>
      <c r="D20" s="19">
        <v>0</v>
      </c>
      <c r="E20" s="19">
        <v>0</v>
      </c>
      <c r="F20" s="19">
        <v>0</v>
      </c>
      <c r="G20" s="19">
        <v>0</v>
      </c>
      <c r="H20" s="20">
        <f t="shared" si="0"/>
        <v>0</v>
      </c>
      <c r="I20" s="20">
        <f t="shared" si="1"/>
        <v>0</v>
      </c>
      <c r="J20" s="21">
        <f t="shared" si="2"/>
        <v>0</v>
      </c>
      <c r="K20" s="21">
        <f t="shared" si="3"/>
        <v>0</v>
      </c>
      <c r="L20" s="21">
        <f t="shared" si="4"/>
        <v>0</v>
      </c>
      <c r="M20" s="20">
        <f t="shared" si="5"/>
        <v>0</v>
      </c>
      <c r="P20" s="1"/>
      <c r="Q20" s="41"/>
      <c r="R20" s="42"/>
      <c r="S20" s="43"/>
      <c r="T20" s="1"/>
    </row>
    <row r="21" spans="2:20" ht="16" customHeight="1" thickBot="1" x14ac:dyDescent="0.25">
      <c r="B21" s="17" t="s">
        <v>20</v>
      </c>
      <c r="C21" s="18">
        <v>0</v>
      </c>
      <c r="D21" s="19">
        <v>0</v>
      </c>
      <c r="E21" s="19">
        <v>0</v>
      </c>
      <c r="F21" s="19">
        <v>0</v>
      </c>
      <c r="G21" s="19">
        <v>0</v>
      </c>
      <c r="H21" s="22">
        <f t="shared" si="0"/>
        <v>0</v>
      </c>
      <c r="I21" s="22">
        <f t="shared" si="1"/>
        <v>0</v>
      </c>
      <c r="J21" s="21">
        <f t="shared" si="2"/>
        <v>0</v>
      </c>
      <c r="K21" s="21">
        <f t="shared" si="3"/>
        <v>0</v>
      </c>
      <c r="L21" s="21">
        <f>ROUNDUP(IF(I21&gt;=(H21*300),I21,(H21*300)),0)</f>
        <v>0</v>
      </c>
      <c r="M21" s="20">
        <f t="shared" si="5"/>
        <v>0</v>
      </c>
      <c r="P21" s="1"/>
      <c r="Q21" s="44"/>
      <c r="R21" s="45"/>
      <c r="S21" s="46"/>
      <c r="T21" s="1"/>
    </row>
    <row r="22" spans="2:20" x14ac:dyDescent="0.2">
      <c r="B22" s="17" t="s">
        <v>20</v>
      </c>
      <c r="C22" s="18">
        <v>0</v>
      </c>
      <c r="D22" s="19">
        <v>0</v>
      </c>
      <c r="E22" s="19">
        <v>0</v>
      </c>
      <c r="F22" s="19">
        <v>0</v>
      </c>
      <c r="G22" s="19">
        <v>0</v>
      </c>
      <c r="H22" s="20">
        <f t="shared" si="0"/>
        <v>0</v>
      </c>
      <c r="I22" s="20">
        <f t="shared" si="1"/>
        <v>0</v>
      </c>
      <c r="J22" s="21">
        <f t="shared" si="2"/>
        <v>0</v>
      </c>
      <c r="K22" s="21">
        <f t="shared" si="3"/>
        <v>0</v>
      </c>
      <c r="L22" s="21">
        <f t="shared" si="4"/>
        <v>0</v>
      </c>
      <c r="M22" s="20">
        <f t="shared" si="5"/>
        <v>0</v>
      </c>
      <c r="P22" s="1"/>
      <c r="Q22" s="1"/>
      <c r="R22" s="1"/>
      <c r="S22" s="1"/>
      <c r="T22" s="1"/>
    </row>
    <row r="23" spans="2:20" ht="17" thickBot="1" x14ac:dyDescent="0.25">
      <c r="B23" s="17" t="s">
        <v>20</v>
      </c>
      <c r="C23" s="18">
        <v>0</v>
      </c>
      <c r="D23" s="19">
        <v>0</v>
      </c>
      <c r="E23" s="19">
        <v>0</v>
      </c>
      <c r="F23" s="19">
        <v>0</v>
      </c>
      <c r="G23" s="19">
        <v>0</v>
      </c>
      <c r="H23" s="22">
        <f t="shared" si="0"/>
        <v>0</v>
      </c>
      <c r="I23" s="22">
        <f t="shared" si="1"/>
        <v>0</v>
      </c>
      <c r="J23" s="21">
        <f t="shared" si="2"/>
        <v>0</v>
      </c>
      <c r="K23" s="21">
        <f t="shared" si="3"/>
        <v>0</v>
      </c>
      <c r="L23" s="21">
        <f t="shared" si="4"/>
        <v>0</v>
      </c>
      <c r="M23" s="20">
        <f t="shared" si="5"/>
        <v>0</v>
      </c>
      <c r="P23" s="1"/>
      <c r="Q23" s="28" t="s">
        <v>26</v>
      </c>
      <c r="R23" s="1"/>
      <c r="S23" s="1"/>
      <c r="T23" s="1"/>
    </row>
    <row r="24" spans="2:20" x14ac:dyDescent="0.2">
      <c r="B24" s="17" t="s">
        <v>20</v>
      </c>
      <c r="C24" s="18">
        <v>0</v>
      </c>
      <c r="D24" s="19">
        <v>0</v>
      </c>
      <c r="E24" s="19">
        <v>0</v>
      </c>
      <c r="F24" s="19">
        <v>0</v>
      </c>
      <c r="G24" s="19">
        <v>0</v>
      </c>
      <c r="H24" s="20">
        <f t="shared" si="0"/>
        <v>0</v>
      </c>
      <c r="I24" s="20">
        <f t="shared" si="1"/>
        <v>0</v>
      </c>
      <c r="J24" s="21">
        <f t="shared" si="2"/>
        <v>0</v>
      </c>
      <c r="K24" s="21">
        <f t="shared" si="3"/>
        <v>0</v>
      </c>
      <c r="L24" s="21">
        <f t="shared" si="4"/>
        <v>0</v>
      </c>
      <c r="M24" s="20">
        <f t="shared" si="5"/>
        <v>0</v>
      </c>
      <c r="P24" s="1"/>
      <c r="Q24" s="38">
        <f>ROUNDUP(L36,0)</f>
        <v>0</v>
      </c>
      <c r="R24" s="39"/>
      <c r="S24" s="40"/>
      <c r="T24" s="1"/>
    </row>
    <row r="25" spans="2:20" x14ac:dyDescent="0.2">
      <c r="B25" s="17" t="s">
        <v>20</v>
      </c>
      <c r="C25" s="18">
        <v>0</v>
      </c>
      <c r="D25" s="19">
        <v>0</v>
      </c>
      <c r="E25" s="19">
        <v>0</v>
      </c>
      <c r="F25" s="19">
        <v>0</v>
      </c>
      <c r="G25" s="19">
        <v>0</v>
      </c>
      <c r="H25" s="22">
        <f t="shared" si="0"/>
        <v>0</v>
      </c>
      <c r="I25" s="22">
        <f t="shared" si="1"/>
        <v>0</v>
      </c>
      <c r="J25" s="21">
        <f t="shared" si="2"/>
        <v>0</v>
      </c>
      <c r="K25" s="21">
        <f t="shared" si="3"/>
        <v>0</v>
      </c>
      <c r="L25" s="21">
        <f t="shared" si="4"/>
        <v>0</v>
      </c>
      <c r="M25" s="20">
        <f t="shared" si="5"/>
        <v>0</v>
      </c>
      <c r="P25" s="1"/>
      <c r="Q25" s="41"/>
      <c r="R25" s="42"/>
      <c r="S25" s="43"/>
      <c r="T25" s="1"/>
    </row>
    <row r="26" spans="2:20" x14ac:dyDescent="0.2">
      <c r="B26" s="17" t="s">
        <v>20</v>
      </c>
      <c r="C26" s="18">
        <v>0</v>
      </c>
      <c r="D26" s="19">
        <v>0</v>
      </c>
      <c r="E26" s="19">
        <v>0</v>
      </c>
      <c r="F26" s="19">
        <v>0</v>
      </c>
      <c r="G26" s="19">
        <v>0</v>
      </c>
      <c r="H26" s="20">
        <f t="shared" si="0"/>
        <v>0</v>
      </c>
      <c r="I26" s="20">
        <f t="shared" si="1"/>
        <v>0</v>
      </c>
      <c r="J26" s="21">
        <f t="shared" si="2"/>
        <v>0</v>
      </c>
      <c r="K26" s="21">
        <f t="shared" si="3"/>
        <v>0</v>
      </c>
      <c r="L26" s="21">
        <f t="shared" si="4"/>
        <v>0</v>
      </c>
      <c r="M26" s="20">
        <f t="shared" si="5"/>
        <v>0</v>
      </c>
      <c r="P26" s="1"/>
      <c r="Q26" s="41"/>
      <c r="R26" s="42"/>
      <c r="S26" s="43"/>
      <c r="T26" s="1"/>
    </row>
    <row r="27" spans="2:20" ht="17" thickBot="1" x14ac:dyDescent="0.25">
      <c r="B27" s="17" t="s">
        <v>20</v>
      </c>
      <c r="C27" s="18">
        <v>0</v>
      </c>
      <c r="D27" s="19">
        <v>0</v>
      </c>
      <c r="E27" s="19">
        <v>0</v>
      </c>
      <c r="F27" s="19">
        <v>0</v>
      </c>
      <c r="G27" s="19">
        <v>0</v>
      </c>
      <c r="H27" s="22">
        <f t="shared" si="0"/>
        <v>0</v>
      </c>
      <c r="I27" s="22">
        <f t="shared" si="1"/>
        <v>0</v>
      </c>
      <c r="J27" s="21">
        <f t="shared" si="2"/>
        <v>0</v>
      </c>
      <c r="K27" s="21">
        <f t="shared" si="3"/>
        <v>0</v>
      </c>
      <c r="L27" s="21">
        <f t="shared" si="4"/>
        <v>0</v>
      </c>
      <c r="M27" s="20">
        <f t="shared" si="5"/>
        <v>0</v>
      </c>
      <c r="P27" s="1"/>
      <c r="Q27" s="44"/>
      <c r="R27" s="45"/>
      <c r="S27" s="46"/>
      <c r="T27" s="1"/>
    </row>
    <row r="28" spans="2:20" x14ac:dyDescent="0.2">
      <c r="B28" s="17" t="s">
        <v>20</v>
      </c>
      <c r="C28" s="18">
        <v>0</v>
      </c>
      <c r="D28" s="19">
        <v>0</v>
      </c>
      <c r="E28" s="19">
        <v>0</v>
      </c>
      <c r="F28" s="19">
        <v>0</v>
      </c>
      <c r="G28" s="19">
        <v>0</v>
      </c>
      <c r="H28" s="20">
        <f t="shared" si="0"/>
        <v>0</v>
      </c>
      <c r="I28" s="20">
        <f t="shared" si="1"/>
        <v>0</v>
      </c>
      <c r="J28" s="21">
        <f t="shared" si="2"/>
        <v>0</v>
      </c>
      <c r="K28" s="21">
        <f t="shared" si="3"/>
        <v>0</v>
      </c>
      <c r="L28" s="21">
        <f t="shared" si="4"/>
        <v>0</v>
      </c>
      <c r="M28" s="20">
        <f t="shared" si="5"/>
        <v>0</v>
      </c>
      <c r="P28" s="1"/>
      <c r="Q28" s="1"/>
      <c r="R28" s="1"/>
      <c r="S28" s="1"/>
      <c r="T28" s="1"/>
    </row>
    <row r="29" spans="2:20" x14ac:dyDescent="0.2">
      <c r="B29" s="17" t="s">
        <v>20</v>
      </c>
      <c r="C29" s="18">
        <v>0</v>
      </c>
      <c r="D29" s="19">
        <v>0</v>
      </c>
      <c r="E29" s="19">
        <v>0</v>
      </c>
      <c r="F29" s="19">
        <v>0</v>
      </c>
      <c r="G29" s="19">
        <v>0</v>
      </c>
      <c r="H29" s="22">
        <f t="shared" si="0"/>
        <v>0</v>
      </c>
      <c r="I29" s="22">
        <f t="shared" si="1"/>
        <v>0</v>
      </c>
      <c r="J29" s="21">
        <f t="shared" si="2"/>
        <v>0</v>
      </c>
      <c r="K29" s="21">
        <f t="shared" si="3"/>
        <v>0</v>
      </c>
      <c r="L29" s="21">
        <f t="shared" si="4"/>
        <v>0</v>
      </c>
      <c r="M29" s="20">
        <f t="shared" si="5"/>
        <v>0</v>
      </c>
      <c r="P29" s="1"/>
      <c r="Q29" s="1"/>
      <c r="R29" s="1"/>
      <c r="S29" s="1"/>
      <c r="T29" s="1"/>
    </row>
    <row r="30" spans="2:20" ht="17" thickBot="1" x14ac:dyDescent="0.25">
      <c r="B30" s="17" t="s">
        <v>20</v>
      </c>
      <c r="C30" s="18">
        <v>0</v>
      </c>
      <c r="D30" s="19">
        <v>0</v>
      </c>
      <c r="E30" s="19">
        <v>0</v>
      </c>
      <c r="F30" s="19">
        <v>0</v>
      </c>
      <c r="G30" s="19">
        <v>0</v>
      </c>
      <c r="H30" s="20">
        <f t="shared" si="0"/>
        <v>0</v>
      </c>
      <c r="I30" s="20">
        <f t="shared" si="1"/>
        <v>0</v>
      </c>
      <c r="J30" s="21">
        <f t="shared" si="2"/>
        <v>0</v>
      </c>
      <c r="K30" s="21">
        <f t="shared" si="3"/>
        <v>0</v>
      </c>
      <c r="L30" s="21">
        <f t="shared" si="4"/>
        <v>0</v>
      </c>
      <c r="M30" s="20">
        <f t="shared" si="5"/>
        <v>0</v>
      </c>
      <c r="P30" s="1"/>
      <c r="Q30" s="28" t="s">
        <v>25</v>
      </c>
      <c r="R30" s="1"/>
      <c r="S30" s="1"/>
      <c r="T30" s="1"/>
    </row>
    <row r="31" spans="2:20" x14ac:dyDescent="0.2">
      <c r="B31" s="17" t="s">
        <v>20</v>
      </c>
      <c r="C31" s="18">
        <v>0</v>
      </c>
      <c r="D31" s="19">
        <v>0</v>
      </c>
      <c r="E31" s="19">
        <v>0</v>
      </c>
      <c r="F31" s="19">
        <v>0</v>
      </c>
      <c r="G31" s="19">
        <v>0</v>
      </c>
      <c r="H31" s="22">
        <f t="shared" si="0"/>
        <v>0</v>
      </c>
      <c r="I31" s="22">
        <f t="shared" si="1"/>
        <v>0</v>
      </c>
      <c r="J31" s="21">
        <f t="shared" si="2"/>
        <v>0</v>
      </c>
      <c r="K31" s="21">
        <f t="shared" si="3"/>
        <v>0</v>
      </c>
      <c r="L31" s="21">
        <f t="shared" si="4"/>
        <v>0</v>
      </c>
      <c r="M31" s="20">
        <f t="shared" si="5"/>
        <v>0</v>
      </c>
      <c r="P31" s="1"/>
      <c r="Q31" s="29">
        <f>ROUNDUP(M36,0)</f>
        <v>0</v>
      </c>
      <c r="R31" s="30"/>
      <c r="S31" s="31"/>
      <c r="T31" s="1"/>
    </row>
    <row r="32" spans="2:20" x14ac:dyDescent="0.2">
      <c r="B32" s="17" t="s">
        <v>20</v>
      </c>
      <c r="C32" s="18">
        <v>0</v>
      </c>
      <c r="D32" s="19">
        <v>0</v>
      </c>
      <c r="E32" s="19">
        <v>0</v>
      </c>
      <c r="F32" s="19">
        <v>0</v>
      </c>
      <c r="G32" s="19">
        <v>0</v>
      </c>
      <c r="H32" s="20">
        <f t="shared" si="0"/>
        <v>0</v>
      </c>
      <c r="I32" s="20">
        <f t="shared" si="1"/>
        <v>0</v>
      </c>
      <c r="J32" s="21">
        <f t="shared" si="2"/>
        <v>0</v>
      </c>
      <c r="K32" s="21">
        <f t="shared" si="3"/>
        <v>0</v>
      </c>
      <c r="L32" s="21">
        <f t="shared" si="4"/>
        <v>0</v>
      </c>
      <c r="M32" s="20">
        <f t="shared" si="5"/>
        <v>0</v>
      </c>
      <c r="P32" s="1"/>
      <c r="Q32" s="32"/>
      <c r="R32" s="33"/>
      <c r="S32" s="34"/>
      <c r="T32" s="1"/>
    </row>
    <row r="33" spans="2:20" x14ac:dyDescent="0.2">
      <c r="B33" s="17" t="s">
        <v>20</v>
      </c>
      <c r="C33" s="18">
        <v>0</v>
      </c>
      <c r="D33" s="19">
        <v>0</v>
      </c>
      <c r="E33" s="19">
        <v>0</v>
      </c>
      <c r="F33" s="19">
        <v>0</v>
      </c>
      <c r="G33" s="19">
        <v>0</v>
      </c>
      <c r="H33" s="22">
        <f t="shared" si="0"/>
        <v>0</v>
      </c>
      <c r="I33" s="22">
        <f t="shared" si="1"/>
        <v>0</v>
      </c>
      <c r="J33" s="21">
        <f t="shared" si="2"/>
        <v>0</v>
      </c>
      <c r="K33" s="21">
        <f t="shared" si="3"/>
        <v>0</v>
      </c>
      <c r="L33" s="21">
        <f t="shared" si="4"/>
        <v>0</v>
      </c>
      <c r="M33" s="20">
        <f t="shared" si="5"/>
        <v>0</v>
      </c>
      <c r="P33" s="1"/>
      <c r="Q33" s="32"/>
      <c r="R33" s="33"/>
      <c r="S33" s="34"/>
      <c r="T33" s="1"/>
    </row>
    <row r="34" spans="2:20" ht="17" thickBot="1" x14ac:dyDescent="0.25">
      <c r="B34" s="17" t="s">
        <v>20</v>
      </c>
      <c r="C34" s="18">
        <v>0</v>
      </c>
      <c r="D34" s="19">
        <v>0</v>
      </c>
      <c r="E34" s="19">
        <v>0</v>
      </c>
      <c r="F34" s="19">
        <v>0</v>
      </c>
      <c r="G34" s="19">
        <v>0</v>
      </c>
      <c r="H34" s="20">
        <f t="shared" si="0"/>
        <v>0</v>
      </c>
      <c r="I34" s="20">
        <f t="shared" si="1"/>
        <v>0</v>
      </c>
      <c r="J34" s="21">
        <f t="shared" si="2"/>
        <v>0</v>
      </c>
      <c r="K34" s="21">
        <f t="shared" si="3"/>
        <v>0</v>
      </c>
      <c r="L34" s="21">
        <f t="shared" si="4"/>
        <v>0</v>
      </c>
      <c r="M34" s="20">
        <f t="shared" si="5"/>
        <v>0</v>
      </c>
      <c r="P34" s="1"/>
      <c r="Q34" s="35"/>
      <c r="R34" s="36"/>
      <c r="S34" s="37"/>
      <c r="T34" s="1"/>
    </row>
    <row r="35" spans="2:20" ht="8" customHeight="1" x14ac:dyDescent="0.2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P35" s="1"/>
      <c r="Q35" s="1"/>
      <c r="R35" s="1"/>
      <c r="S35" s="1"/>
      <c r="T35" s="1"/>
    </row>
    <row r="36" spans="2:20" x14ac:dyDescent="0.2">
      <c r="B36" s="5" t="s">
        <v>18</v>
      </c>
      <c r="C36" s="25">
        <f>SUBTOTAL(9,C13:C34)</f>
        <v>0</v>
      </c>
      <c r="D36" s="6"/>
      <c r="E36" s="7"/>
      <c r="F36" s="7"/>
      <c r="G36" s="7"/>
      <c r="H36" s="24">
        <f>ROUNDUP(SUBTOTAL(9,H13:H34),2)</f>
        <v>0</v>
      </c>
      <c r="I36" s="24">
        <f>ROUNDUP(SUBTOTAL(9,I13:I34),2)</f>
        <v>0</v>
      </c>
      <c r="J36" s="24">
        <f>ROUNDUP(IF(I36&gt;=(H36/6*1000),I36,(H36/6*1000)),0)</f>
        <v>0</v>
      </c>
      <c r="K36" s="24">
        <f>ROUNDUP(SUBTOTAL(9,K13:K34),0)</f>
        <v>0</v>
      </c>
      <c r="L36" s="24">
        <f>ROUNDUP(SUBTOTAL(9,L13:L34),0)</f>
        <v>0</v>
      </c>
      <c r="M36" s="24">
        <f>ROUNDUP(SUBTOTAL(9,M13:M34),1)</f>
        <v>0</v>
      </c>
      <c r="P36" s="1"/>
      <c r="Q36" s="1"/>
      <c r="R36" s="1"/>
      <c r="S36" s="1"/>
      <c r="T36" s="1"/>
    </row>
    <row r="39" spans="2:20" ht="16" customHeight="1" x14ac:dyDescent="0.2">
      <c r="B39" s="10" t="s">
        <v>22</v>
      </c>
      <c r="C39" s="47" t="s">
        <v>15</v>
      </c>
      <c r="D39" s="58" t="s">
        <v>29</v>
      </c>
      <c r="E39" s="58"/>
      <c r="F39" s="58"/>
      <c r="G39" s="58"/>
      <c r="H39" s="58"/>
      <c r="I39" s="58"/>
      <c r="J39" s="58"/>
      <c r="K39" s="58"/>
      <c r="L39" s="58"/>
      <c r="M39" s="58"/>
    </row>
    <row r="40" spans="2:20" x14ac:dyDescent="0.2">
      <c r="B40" s="10"/>
      <c r="C40" s="47"/>
      <c r="D40" s="58"/>
      <c r="E40" s="58"/>
      <c r="F40" s="58"/>
      <c r="G40" s="58"/>
      <c r="H40" s="58"/>
      <c r="I40" s="58"/>
      <c r="J40" s="58"/>
      <c r="K40" s="58"/>
      <c r="L40" s="58"/>
      <c r="M40" s="58"/>
    </row>
    <row r="41" spans="2:20" ht="7" customHeight="1" x14ac:dyDescent="0.2">
      <c r="B41" s="10"/>
      <c r="C41" s="27"/>
      <c r="D41" s="26"/>
      <c r="E41" s="26"/>
      <c r="F41" s="26"/>
      <c r="G41" s="26"/>
      <c r="H41" s="26"/>
      <c r="I41" s="26"/>
      <c r="J41" s="26"/>
      <c r="K41" s="26"/>
      <c r="L41" s="26"/>
      <c r="M41" s="26"/>
    </row>
    <row r="42" spans="2:20" x14ac:dyDescent="0.2">
      <c r="B42" s="10" t="s">
        <v>22</v>
      </c>
      <c r="C42" s="47" t="s">
        <v>28</v>
      </c>
      <c r="D42" s="57" t="s">
        <v>30</v>
      </c>
      <c r="E42" s="57"/>
      <c r="F42" s="57"/>
      <c r="G42" s="57"/>
      <c r="H42" s="57"/>
      <c r="I42" s="57"/>
      <c r="J42" s="57"/>
      <c r="K42" s="57"/>
      <c r="L42" s="57"/>
      <c r="M42" s="57"/>
    </row>
    <row r="43" spans="2:20" x14ac:dyDescent="0.2">
      <c r="C43" s="47"/>
      <c r="D43" s="57"/>
      <c r="E43" s="57"/>
      <c r="F43" s="57"/>
      <c r="G43" s="57"/>
      <c r="H43" s="57"/>
      <c r="I43" s="57"/>
      <c r="J43" s="57"/>
      <c r="K43" s="57"/>
      <c r="L43" s="57"/>
      <c r="M43" s="57"/>
    </row>
    <row r="44" spans="2:20" ht="7" customHeight="1" x14ac:dyDescent="0.2"/>
    <row r="45" spans="2:20" x14ac:dyDescent="0.2">
      <c r="B45" s="10" t="s">
        <v>22</v>
      </c>
      <c r="C45" s="47" t="s">
        <v>23</v>
      </c>
      <c r="D45" s="48" t="s">
        <v>21</v>
      </c>
      <c r="E45" s="48"/>
      <c r="F45" s="48"/>
      <c r="G45" s="48"/>
      <c r="H45" s="48"/>
      <c r="I45" s="48"/>
      <c r="J45" s="48"/>
      <c r="K45" s="48"/>
      <c r="L45" s="48"/>
      <c r="M45" s="48"/>
    </row>
    <row r="46" spans="2:20" x14ac:dyDescent="0.2">
      <c r="C46" s="47"/>
      <c r="D46" s="48"/>
      <c r="E46" s="48"/>
      <c r="F46" s="48"/>
      <c r="G46" s="48"/>
      <c r="H46" s="48"/>
      <c r="I46" s="48"/>
      <c r="J46" s="48"/>
      <c r="K46" s="48"/>
      <c r="L46" s="48"/>
      <c r="M46" s="48"/>
    </row>
    <row r="48" spans="2:20" s="1" customFormat="1" x14ac:dyDescent="0.2">
      <c r="D48" s="2"/>
      <c r="K48" s="3"/>
    </row>
    <row r="49" spans="3:12" s="1" customFormat="1" x14ac:dyDescent="0.2">
      <c r="C49" s="4" t="s">
        <v>2</v>
      </c>
      <c r="K49" s="1" t="s">
        <v>3</v>
      </c>
    </row>
    <row r="50" spans="3:12" s="1" customFormat="1" x14ac:dyDescent="0.2">
      <c r="C50" s="1" t="s">
        <v>4</v>
      </c>
      <c r="K50" s="1" t="s">
        <v>5</v>
      </c>
    </row>
    <row r="51" spans="3:12" s="1" customFormat="1" x14ac:dyDescent="0.2">
      <c r="F51" s="2"/>
      <c r="L51" s="3"/>
    </row>
  </sheetData>
  <sheetProtection formatCells="0" formatColumns="0" formatRows="0" insertColumns="0" insertRows="0" insertHyperlinks="0" deleteColumns="0" deleteRows="0" sort="0" autoFilter="0" pivotTables="0"/>
  <autoFilter ref="B12:M34" xr:uid="{00000000-0001-0000-0000-000000000000}"/>
  <mergeCells count="17">
    <mergeCell ref="F4:K8"/>
    <mergeCell ref="H11:H12"/>
    <mergeCell ref="I11:I12"/>
    <mergeCell ref="C42:C43"/>
    <mergeCell ref="D42:M43"/>
    <mergeCell ref="C39:C40"/>
    <mergeCell ref="D39:M40"/>
    <mergeCell ref="B11:B12"/>
    <mergeCell ref="C11:C12"/>
    <mergeCell ref="D11:D12"/>
    <mergeCell ref="E11:G11"/>
    <mergeCell ref="Q18:S21"/>
    <mergeCell ref="Q31:S34"/>
    <mergeCell ref="Q24:S27"/>
    <mergeCell ref="Q12:S15"/>
    <mergeCell ref="C45:C46"/>
    <mergeCell ref="D45:M46"/>
  </mergeCells>
  <phoneticPr fontId="9" type="noConversion"/>
  <conditionalFormatting sqref="F4">
    <cfRule type="containsText" dxfId="1" priority="5" operator="containsText" text="TO BE CONFIRMED (QUOTATION NEEDS TO BE UPDATED)">
      <formula>NOT(ISERROR(SEARCH("TO BE CONFIRMED (QUOTATION NEEDS TO BE UPDATED)",F4)))</formula>
    </cfRule>
  </conditionalFormatting>
  <conditionalFormatting sqref="H13:M34">
    <cfRule type="cellIs" dxfId="0" priority="1" operator="lessThanOrEqual">
      <formula>0</formula>
    </cfRule>
  </conditionalFormatting>
  <pageMargins left="1" right="1" top="1" bottom="1" header="0.5" footer="0.5"/>
  <pageSetup paperSize="9" scale="52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CHARGEABLE</vt:lpstr>
      <vt:lpstr>CHARGEABLE!Print_Area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LaoWai Shipping</dc:creator>
  <cp:lastModifiedBy>LaoWai Shipping</cp:lastModifiedBy>
  <cp:lastPrinted>2024-08-08T08:51:27Z</cp:lastPrinted>
  <dcterms:created xsi:type="dcterms:W3CDTF">2024-08-07T03:06:00Z</dcterms:created>
  <dcterms:modified xsi:type="dcterms:W3CDTF">2024-09-04T05:40:19Z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D93D2A01348A43289B68C2EEB39B4230_13</vt:lpwstr>
  </property>
  <property fmtid="{D5CDD505-2E9C-101B-9397-08002B2CF9AE}" pid="3" name="KSOProductBuildVer">
    <vt:lpwstr>2052-12.1.0.17147</vt:lpwstr>
  </property>
</Properties>
</file>