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\Dropbox\DRAW SCHEDULES\"/>
    </mc:Choice>
  </mc:AlternateContent>
  <xr:revisionPtr revIDLastSave="0" documentId="13_ncr:1_{88170AB9-2FA1-489B-9558-33480C147774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Draw Schedule" sheetId="13" r:id="rId1"/>
    <sheet name="Permits and Inspections" sheetId="14" r:id="rId2"/>
    <sheet name="Draw (2)" sheetId="9" state="hidden" r:id="rId3"/>
    <sheet name="Draw (3)" sheetId="10" state="hidden" r:id="rId4"/>
    <sheet name="Draw (4)" sheetId="11" state="hidden" r:id="rId5"/>
    <sheet name="Draw (5)" sheetId="12" state="hidden" r:id="rId6"/>
  </sheets>
  <definedNames>
    <definedName name="_xlnm._FilterDatabase" localSheetId="2" hidden="1">'Draw (2)'!$A$2:$B$3</definedName>
    <definedName name="_xlnm._FilterDatabase" localSheetId="3" hidden="1">'Draw (3)'!$A$2:$B$3</definedName>
    <definedName name="_xlnm._FilterDatabase" localSheetId="4" hidden="1">'Draw (4)'!$A$2:$B$3</definedName>
    <definedName name="_xlnm._FilterDatabase" localSheetId="5" hidden="1">'Draw (5)'!$A$2:$B$3</definedName>
    <definedName name="_xlnm._FilterDatabase" localSheetId="0" hidden="1">'Draw Schedule'!$B$16:$F$68</definedName>
    <definedName name="data" localSheetId="0">'Draw Schedule'!$C$17:$F$71</definedName>
    <definedName name="data">#REF!</definedName>
    <definedName name="dep" localSheetId="0">'Draw Schedule'!$D$17:$D$71</definedName>
    <definedName name="dep">#REF!</definedName>
    <definedName name="headers" localSheetId="0">'Draw Schedule'!$C$16:$F$16</definedName>
    <definedName name="heade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3" l="1"/>
  <c r="F14" i="13" s="1"/>
  <c r="C13" i="13"/>
  <c r="C12" i="13"/>
  <c r="C11" i="13"/>
  <c r="C10" i="13"/>
  <c r="C9" i="13"/>
  <c r="C8" i="13"/>
  <c r="C7" i="13"/>
  <c r="C6" i="13"/>
  <c r="C5" i="13"/>
  <c r="C4" i="13"/>
  <c r="F11" i="13"/>
  <c r="F12" i="13" l="1"/>
  <c r="C14" i="13"/>
  <c r="B3" i="12" l="1" a="1"/>
  <c r="B2" i="12"/>
  <c r="B3" i="11" a="1"/>
  <c r="B2" i="11"/>
  <c r="B3" i="10" a="1"/>
  <c r="B2" i="10"/>
  <c r="B3" i="9" a="1"/>
  <c r="B2" i="9"/>
  <c r="D1" i="10" l="1"/>
  <c r="D1" i="12"/>
  <c r="D1" i="11"/>
  <c r="D1" i="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<sst xmlns="http://schemas.openxmlformats.org/spreadsheetml/2006/main" count="110" uniqueCount="84">
  <si>
    <t>Advance:</t>
  </si>
  <si>
    <t>n/a</t>
  </si>
  <si>
    <t>Rehab Total:</t>
  </si>
  <si>
    <t>Funds Remaining:</t>
  </si>
  <si>
    <t>STATUS</t>
  </si>
  <si>
    <t xml:space="preserve"> ITEM</t>
  </si>
  <si>
    <t>DRAW #</t>
  </si>
  <si>
    <t>AMOUNT</t>
  </si>
  <si>
    <t>DESCRIPTION</t>
  </si>
  <si>
    <t>Carpet</t>
  </si>
  <si>
    <t>Tile / Tile Work</t>
  </si>
  <si>
    <t>Staging</t>
  </si>
  <si>
    <t xml:space="preserve">DRAW TOTAL: </t>
  </si>
  <si>
    <t>Draw #</t>
  </si>
  <si>
    <t>Draw 1</t>
  </si>
  <si>
    <t>Draw 2</t>
  </si>
  <si>
    <t>Draw 3</t>
  </si>
  <si>
    <t>Draw 4</t>
  </si>
  <si>
    <t>Draw 5</t>
  </si>
  <si>
    <t>Draw 6</t>
  </si>
  <si>
    <t>Draw 7</t>
  </si>
  <si>
    <t>Draw 8</t>
  </si>
  <si>
    <t>Draw 9</t>
  </si>
  <si>
    <t>Draw 10</t>
  </si>
  <si>
    <t>Draw Amount</t>
  </si>
  <si>
    <t>Draw Date</t>
  </si>
  <si>
    <t>TOTAL</t>
  </si>
  <si>
    <t>Funds Wired:</t>
  </si>
  <si>
    <t>Demolition / Tear Out</t>
  </si>
  <si>
    <t>Masonry/Brickwork</t>
  </si>
  <si>
    <t>New Roof / Roof Repair</t>
  </si>
  <si>
    <t>Doors - Front, Back, Garage</t>
  </si>
  <si>
    <t>Windows</t>
  </si>
  <si>
    <t>Siding</t>
  </si>
  <si>
    <t>Flashing</t>
  </si>
  <si>
    <t>Exterior - Lighting</t>
  </si>
  <si>
    <t>Patio / Decking</t>
  </si>
  <si>
    <t>Fencing / Gates</t>
  </si>
  <si>
    <t>Landscaping</t>
  </si>
  <si>
    <t>Rough - Plumbing</t>
  </si>
  <si>
    <t>Rough - Electrical</t>
  </si>
  <si>
    <t>Rough - HVAC</t>
  </si>
  <si>
    <t>Framing</t>
  </si>
  <si>
    <t>Insulation</t>
  </si>
  <si>
    <t>Drywall and Finish</t>
  </si>
  <si>
    <t>Doors (BDRM, BR, Closet)</t>
  </si>
  <si>
    <t>Trim</t>
  </si>
  <si>
    <t>Kitchen Cabinets &amp; Countertops</t>
  </si>
  <si>
    <t>Kitchen Appliances</t>
  </si>
  <si>
    <t>Bathroom Vanities / Fixtures</t>
  </si>
  <si>
    <t>Finish - Plumbing</t>
  </si>
  <si>
    <t>Finish - Electrical</t>
  </si>
  <si>
    <t>Finish - HVAC</t>
  </si>
  <si>
    <t>Clean-up</t>
  </si>
  <si>
    <t>[Property Address, City, State, Zip]</t>
  </si>
  <si>
    <t>Building Permits &amp; Approvals</t>
  </si>
  <si>
    <t xml:space="preserve"> [Borrower First &amp; Last Name]</t>
  </si>
  <si>
    <t>[Phone Number]   |   [E-mail Address]</t>
  </si>
  <si>
    <t>[Contractor Name &amp; Licenses #]</t>
  </si>
  <si>
    <t>Include date or "n/a" if permit does not apply.</t>
  </si>
  <si>
    <t>PDF</t>
  </si>
  <si>
    <t>Insert &gt; Object</t>
  </si>
  <si>
    <t>Insert &gt; Pictures &gt; Place over Cells</t>
  </si>
  <si>
    <t>JPG</t>
  </si>
  <si>
    <t>Number</t>
  </si>
  <si>
    <t>Exp. Date</t>
  </si>
  <si>
    <t>Rough App.</t>
  </si>
  <si>
    <t>Final App.</t>
  </si>
  <si>
    <t>Notes / Red Flags</t>
  </si>
  <si>
    <t>NFI Draw Schedule</t>
  </si>
  <si>
    <t>LTV:</t>
  </si>
  <si>
    <t>Appraised Value:</t>
  </si>
  <si>
    <t>NFI to complete</t>
  </si>
  <si>
    <t>date</t>
  </si>
  <si>
    <t>Permit Name</t>
  </si>
  <si>
    <t>Flooring - Carpet</t>
  </si>
  <si>
    <t>Flooring - Other Flooring</t>
  </si>
  <si>
    <t>Lighting Fixtures</t>
  </si>
  <si>
    <t>Painting - Interior</t>
  </si>
  <si>
    <t>Painting - Exterior</t>
  </si>
  <si>
    <t>Parking (driveway)</t>
  </si>
  <si>
    <t>Plans &amp; Permits</t>
  </si>
  <si>
    <t>Tile Work</t>
  </si>
  <si>
    <t>Please do not remove rows 17 - 51. If the line item is not part of your project please state so in the description.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</si>
</sst>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9" x14ac:knownFonts="1">
    <font>
      <sz val="10"/>
      <color rgb="FF000000"/>
      <name val="Arial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  <scheme val="minor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b/>
      <sz val="12"/>
      <color theme="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i/>
      <sz val="12"/>
      <name val="Calibri"/>
      <family val="2"/>
    </font>
    <font>
      <i/>
      <sz val="12"/>
      <color rgb="FF000000"/>
      <name val="Calibri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name val="Calibri"/>
      <family val="2"/>
    </font>
    <font>
      <sz val="12"/>
      <color rgb="FFFF0000"/>
      <name val="Calibri"/>
      <family val="2"/>
    </font>
    <font>
      <b/>
      <sz val="12"/>
      <color rgb="FFC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6E3BC"/>
        <bgColor rgb="FFD6E3BC"/>
      </patternFill>
    </fill>
    <fill>
      <patternFill patternType="solid">
        <fgColor rgb="FFFFFF00"/>
        <bgColor rgb="FFFFFF00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rgb="FF990000"/>
      </patternFill>
    </fill>
    <fill>
      <patternFill patternType="solid">
        <fgColor theme="0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D6E3BC"/>
      </patternFill>
    </fill>
    <fill>
      <patternFill patternType="solid">
        <fgColor theme="5" tint="0.39997558519241921"/>
        <bgColor rgb="FFD6E3BC"/>
      </patternFill>
    </fill>
    <fill>
      <patternFill patternType="solid">
        <fgColor theme="6" tint="0.39997558519241921"/>
        <bgColor rgb="FFD6E3BC"/>
      </patternFill>
    </fill>
    <fill>
      <patternFill patternType="solid">
        <fgColor theme="5" tint="-0.249977111117893"/>
        <bgColor rgb="FFD8D8D8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6" fillId="0" borderId="0" applyFont="0" applyFill="0" applyBorder="0" applyAlignment="0" applyProtection="0"/>
    <xf numFmtId="0" fontId="6" fillId="0" borderId="1"/>
    <xf numFmtId="9" fontId="14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 wrapText="1"/>
    </xf>
    <xf numFmtId="164" fontId="2" fillId="4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7" borderId="1" xfId="0" applyFont="1" applyFill="1" applyBorder="1"/>
    <xf numFmtId="0" fontId="7" fillId="0" borderId="1" xfId="0" applyFont="1" applyBorder="1"/>
    <xf numFmtId="0" fontId="7" fillId="0" borderId="0" xfId="0" applyFont="1"/>
    <xf numFmtId="0" fontId="8" fillId="9" borderId="1" xfId="0" applyFont="1" applyFill="1" applyBorder="1" applyAlignment="1">
      <alignment vertical="center" wrapText="1"/>
    </xf>
    <xf numFmtId="0" fontId="9" fillId="5" borderId="19" xfId="0" applyFont="1" applyFill="1" applyBorder="1" applyAlignment="1">
      <alignment horizontal="left" vertical="center" indent="1"/>
    </xf>
    <xf numFmtId="0" fontId="9" fillId="5" borderId="20" xfId="0" applyFont="1" applyFill="1" applyBorder="1" applyAlignment="1">
      <alignment horizontal="left" vertical="center" indent="1"/>
    </xf>
    <xf numFmtId="0" fontId="9" fillId="5" borderId="21" xfId="0" applyFont="1" applyFill="1" applyBorder="1" applyAlignment="1">
      <alignment horizontal="left" vertical="center" indent="1"/>
    </xf>
    <xf numFmtId="0" fontId="7" fillId="0" borderId="0" xfId="0" applyFont="1" applyAlignment="1">
      <alignment vertical="center"/>
    </xf>
    <xf numFmtId="164" fontId="7" fillId="3" borderId="12" xfId="0" applyNumberFormat="1" applyFont="1" applyFill="1" applyBorder="1" applyAlignment="1">
      <alignment horizontal="left" vertical="center" indent="1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164" fontId="7" fillId="0" borderId="3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9" fillId="8" borderId="35" xfId="0" applyFont="1" applyFill="1" applyBorder="1" applyAlignment="1">
      <alignment horizontal="left" vertical="center" indent="1"/>
    </xf>
    <xf numFmtId="0" fontId="9" fillId="8" borderId="36" xfId="0" applyFont="1" applyFill="1" applyBorder="1" applyAlignment="1">
      <alignment horizontal="left" vertical="center" indent="1"/>
    </xf>
    <xf numFmtId="0" fontId="9" fillId="8" borderId="36" xfId="0" applyFont="1" applyFill="1" applyBorder="1" applyAlignment="1">
      <alignment horizontal="left" vertical="center" wrapText="1" indent="1"/>
    </xf>
    <xf numFmtId="0" fontId="9" fillId="8" borderId="37" xfId="0" applyFont="1" applyFill="1" applyBorder="1" applyAlignment="1">
      <alignment horizontal="left" vertical="center" indent="1"/>
    </xf>
    <xf numFmtId="0" fontId="7" fillId="0" borderId="2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164" fontId="7" fillId="0" borderId="3" xfId="0" applyNumberFormat="1" applyFont="1" applyBorder="1" applyAlignment="1">
      <alignment horizontal="left" vertical="center" wrapText="1" indent="1"/>
    </xf>
    <xf numFmtId="0" fontId="7" fillId="0" borderId="29" xfId="0" applyFont="1" applyBorder="1" applyAlignment="1">
      <alignment horizontal="left" vertical="center" wrapText="1" indent="1"/>
    </xf>
    <xf numFmtId="0" fontId="7" fillId="0" borderId="30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164" fontId="7" fillId="0" borderId="2" xfId="0" applyNumberFormat="1" applyFont="1" applyBorder="1" applyAlignment="1">
      <alignment horizontal="left" vertical="center" wrapText="1" indent="1"/>
    </xf>
    <xf numFmtId="0" fontId="7" fillId="0" borderId="31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indent="1"/>
    </xf>
    <xf numFmtId="0" fontId="7" fillId="0" borderId="33" xfId="0" applyFont="1" applyBorder="1" applyAlignment="1">
      <alignment horizontal="left" vertical="center" wrapText="1" indent="1"/>
    </xf>
    <xf numFmtId="164" fontId="7" fillId="0" borderId="33" xfId="0" applyNumberFormat="1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7" fillId="10" borderId="17" xfId="0" applyFont="1" applyFill="1" applyBorder="1" applyAlignment="1">
      <alignment horizontal="left" vertical="center" indent="1"/>
    </xf>
    <xf numFmtId="44" fontId="7" fillId="10" borderId="9" xfId="1" applyFont="1" applyFill="1" applyBorder="1" applyAlignment="1">
      <alignment horizontal="left" vertical="center" indent="1"/>
    </xf>
    <xf numFmtId="14" fontId="7" fillId="10" borderId="18" xfId="0" applyNumberFormat="1" applyFont="1" applyFill="1" applyBorder="1" applyAlignment="1">
      <alignment horizontal="left" vertical="center" indent="1"/>
    </xf>
    <xf numFmtId="0" fontId="7" fillId="10" borderId="11" xfId="0" applyFont="1" applyFill="1" applyBorder="1" applyAlignment="1">
      <alignment horizontal="left" vertical="center" indent="1"/>
    </xf>
    <xf numFmtId="44" fontId="7" fillId="10" borderId="5" xfId="1" applyFont="1" applyFill="1" applyBorder="1" applyAlignment="1">
      <alignment horizontal="left" vertical="center" indent="1"/>
    </xf>
    <xf numFmtId="0" fontId="7" fillId="10" borderId="12" xfId="0" applyFont="1" applyFill="1" applyBorder="1" applyAlignment="1">
      <alignment horizontal="left" vertical="center" indent="1"/>
    </xf>
    <xf numFmtId="0" fontId="7" fillId="10" borderId="14" xfId="0" applyFont="1" applyFill="1" applyBorder="1" applyAlignment="1">
      <alignment horizontal="left" vertical="center" indent="1"/>
    </xf>
    <xf numFmtId="44" fontId="7" fillId="10" borderId="15" xfId="1" applyFont="1" applyFill="1" applyBorder="1" applyAlignment="1">
      <alignment horizontal="left" vertical="center" indent="1"/>
    </xf>
    <xf numFmtId="0" fontId="11" fillId="11" borderId="19" xfId="0" applyFont="1" applyFill="1" applyBorder="1" applyAlignment="1">
      <alignment horizontal="left" vertical="center" indent="1"/>
    </xf>
    <xf numFmtId="44" fontId="11" fillId="11" borderId="20" xfId="0" applyNumberFormat="1" applyFont="1" applyFill="1" applyBorder="1" applyAlignment="1">
      <alignment horizontal="left" vertical="center" indent="1"/>
    </xf>
    <xf numFmtId="0" fontId="7" fillId="0" borderId="11" xfId="0" applyFont="1" applyBorder="1" applyAlignment="1">
      <alignment horizontal="left" vertical="center" indent="1"/>
    </xf>
    <xf numFmtId="0" fontId="7" fillId="0" borderId="38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41" xfId="0" applyBorder="1"/>
    <xf numFmtId="0" fontId="0" fillId="0" borderId="42" xfId="0" applyBorder="1"/>
    <xf numFmtId="0" fontId="6" fillId="0" borderId="43" xfId="0" applyFont="1" applyBorder="1"/>
    <xf numFmtId="0" fontId="0" fillId="0" borderId="1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15" fillId="0" borderId="43" xfId="0" applyFont="1" applyBorder="1"/>
    <xf numFmtId="0" fontId="15" fillId="0" borderId="40" xfId="0" applyFont="1" applyBorder="1"/>
    <xf numFmtId="0" fontId="7" fillId="10" borderId="49" xfId="0" applyFont="1" applyFill="1" applyBorder="1" applyAlignment="1">
      <alignment horizontal="left" vertical="center" indent="1"/>
    </xf>
    <xf numFmtId="0" fontId="7" fillId="10" borderId="54" xfId="0" applyFont="1" applyFill="1" applyBorder="1" applyAlignment="1">
      <alignment horizontal="left" vertical="center" indent="1"/>
    </xf>
    <xf numFmtId="0" fontId="7" fillId="11" borderId="55" xfId="0" applyFont="1" applyFill="1" applyBorder="1" applyAlignment="1">
      <alignment horizontal="left" vertical="center" indent="1"/>
    </xf>
    <xf numFmtId="164" fontId="7" fillId="15" borderId="10" xfId="0" applyNumberFormat="1" applyFont="1" applyFill="1" applyBorder="1" applyAlignment="1">
      <alignment horizontal="left" vertical="center" indent="1"/>
    </xf>
    <xf numFmtId="164" fontId="7" fillId="15" borderId="12" xfId="0" applyNumberFormat="1" applyFont="1" applyFill="1" applyBorder="1" applyAlignment="1">
      <alignment horizontal="left" vertical="center" indent="1"/>
    </xf>
    <xf numFmtId="9" fontId="7" fillId="14" borderId="13" xfId="3" applyFont="1" applyFill="1" applyBorder="1" applyAlignment="1">
      <alignment horizontal="left" vertical="center" indent="1"/>
    </xf>
    <xf numFmtId="0" fontId="11" fillId="13" borderId="56" xfId="0" applyFont="1" applyFill="1" applyBorder="1" applyAlignment="1">
      <alignment horizontal="left" vertical="center" indent="1"/>
    </xf>
    <xf numFmtId="0" fontId="11" fillId="16" borderId="11" xfId="0" applyFont="1" applyFill="1" applyBorder="1" applyAlignment="1">
      <alignment horizontal="left" vertical="center" indent="1"/>
    </xf>
    <xf numFmtId="0" fontId="11" fillId="13" borderId="38" xfId="0" applyFont="1" applyFill="1" applyBorder="1" applyAlignment="1">
      <alignment horizontal="left" vertical="center" indent="1"/>
    </xf>
    <xf numFmtId="0" fontId="11" fillId="17" borderId="11" xfId="0" applyFont="1" applyFill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7" fillId="0" borderId="12" xfId="0" applyFont="1" applyBorder="1" applyAlignment="1">
      <alignment horizontal="left" vertical="center" indent="1"/>
    </xf>
    <xf numFmtId="0" fontId="7" fillId="0" borderId="13" xfId="0" applyFont="1" applyBorder="1" applyAlignment="1">
      <alignment horizontal="left" vertical="center" indent="1"/>
    </xf>
    <xf numFmtId="0" fontId="7" fillId="5" borderId="59" xfId="0" applyFont="1" applyFill="1" applyBorder="1" applyAlignment="1">
      <alignment vertical="center"/>
    </xf>
    <xf numFmtId="0" fontId="7" fillId="5" borderId="21" xfId="0" applyFont="1" applyFill="1" applyBorder="1" applyAlignment="1">
      <alignment vertical="center"/>
    </xf>
    <xf numFmtId="164" fontId="11" fillId="3" borderId="12" xfId="0" applyNumberFormat="1" applyFont="1" applyFill="1" applyBorder="1" applyAlignment="1">
      <alignment horizontal="left" vertical="center" indent="1"/>
    </xf>
    <xf numFmtId="0" fontId="11" fillId="12" borderId="17" xfId="0" applyFont="1" applyFill="1" applyBorder="1" applyAlignment="1">
      <alignment horizontal="center" vertical="center"/>
    </xf>
    <xf numFmtId="0" fontId="11" fillId="12" borderId="9" xfId="0" applyFont="1" applyFill="1" applyBorder="1" applyAlignment="1">
      <alignment horizontal="center" vertical="center"/>
    </xf>
    <xf numFmtId="0" fontId="11" fillId="12" borderId="9" xfId="0" applyFont="1" applyFill="1" applyBorder="1" applyAlignment="1">
      <alignment horizontal="center" vertical="center" wrapText="1"/>
    </xf>
    <xf numFmtId="0" fontId="11" fillId="12" borderId="18" xfId="0" applyFont="1" applyFill="1" applyBorder="1" applyAlignment="1">
      <alignment horizontal="center" vertical="center"/>
    </xf>
    <xf numFmtId="164" fontId="17" fillId="3" borderId="12" xfId="0" applyNumberFormat="1" applyFont="1" applyFill="1" applyBorder="1" applyAlignment="1">
      <alignment horizontal="left" vertical="center" indent="1"/>
    </xf>
    <xf numFmtId="0" fontId="9" fillId="18" borderId="48" xfId="0" applyFont="1" applyFill="1" applyBorder="1" applyAlignment="1">
      <alignment horizontal="center" vertical="center" wrapText="1"/>
    </xf>
    <xf numFmtId="0" fontId="9" fillId="18" borderId="23" xfId="0" applyFont="1" applyFill="1" applyBorder="1" applyAlignment="1">
      <alignment horizontal="center" vertical="center" wrapText="1"/>
    </xf>
    <xf numFmtId="0" fontId="9" fillId="18" borderId="22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indent="1"/>
    </xf>
    <xf numFmtId="0" fontId="7" fillId="0" borderId="26" xfId="0" applyFont="1" applyBorder="1" applyAlignment="1">
      <alignment horizontal="left" vertical="center" indent="1"/>
    </xf>
    <xf numFmtId="0" fontId="7" fillId="0" borderId="51" xfId="0" applyFont="1" applyBorder="1" applyAlignment="1">
      <alignment horizontal="left" vertical="center" indent="1"/>
    </xf>
    <xf numFmtId="0" fontId="7" fillId="0" borderId="50" xfId="0" applyFont="1" applyBorder="1" applyAlignment="1">
      <alignment horizontal="left" vertical="center" indent="1"/>
    </xf>
    <xf numFmtId="0" fontId="8" fillId="2" borderId="25" xfId="0" applyFont="1" applyFill="1" applyBorder="1" applyAlignment="1">
      <alignment horizontal="center" wrapText="1"/>
    </xf>
    <xf numFmtId="0" fontId="8" fillId="2" borderId="26" xfId="0" applyFont="1" applyFill="1" applyBorder="1" applyAlignment="1">
      <alignment horizontal="center" wrapText="1"/>
    </xf>
    <xf numFmtId="0" fontId="8" fillId="2" borderId="27" xfId="0" applyFont="1" applyFill="1" applyBorder="1" applyAlignment="1">
      <alignment horizontal="center" wrapText="1"/>
    </xf>
    <xf numFmtId="0" fontId="7" fillId="7" borderId="1" xfId="0" applyFont="1" applyFill="1" applyBorder="1" applyAlignment="1">
      <alignment horizontal="center"/>
    </xf>
    <xf numFmtId="0" fontId="16" fillId="6" borderId="58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2" fillId="6" borderId="57" xfId="0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/>
    </xf>
    <xf numFmtId="0" fontId="7" fillId="5" borderId="48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center" indent="1"/>
    </xf>
    <xf numFmtId="0" fontId="7" fillId="0" borderId="53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0" fillId="0" borderId="0" xfId="0"/>
  </cellXfs>
  <cellStyles count="4">
    <cellStyle name="Currency" xfId="1" builtinId="4"/>
    <cellStyle name="Normal" xfId="0" builtinId="0"/>
    <cellStyle name="Normal 2" xfId="2" xr:uid="{D5F05E1F-AADE-43D6-B94C-64A4E987A57E}"/>
    <cellStyle name="Percent" xfId="3" builtinId="5"/>
  </cellStyles>
  <dxfs count="5"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b val="0"/>
        <i/>
        <strike/>
        <color theme="2" tint="-0.14996795556505021"/>
      </font>
      <fill>
        <patternFill patternType="solid">
          <fgColor theme="0"/>
          <bgColor theme="0"/>
        </patternFill>
      </fill>
    </dxf>
    <dxf>
      <font>
        <b val="0"/>
        <i/>
        <strike/>
        <color theme="0" tint="-0.499984740745262"/>
      </font>
      <fill>
        <patternFill patternType="solid">
          <bgColor theme="0" tint="-0.14996795556505021"/>
        </patternFill>
      </fill>
    </dxf>
  </dxfs>
  <tableStyles count="0" defaultTableStyle="TableStyleMedium2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9D3C-9887-40F4-A551-69421861E9DB}">
  <sheetPr>
    <tabColor theme="6" tint="-0.499984740745262"/>
    <pageSetUpPr fitToPage="1"/>
  </sheetPr>
  <dimension ref="A1:L71"/>
  <sheetViews>
    <sheetView showGridLines="0" tabSelected="1" zoomScaleNormal="100" workbookViewId="0">
      <selection activeCell="B15" sqref="B15:F15"/>
    </sheetView>
  </sheetViews>
  <sheetFormatPr defaultColWidth="12.5703125" defaultRowHeight="15" customHeight="1" x14ac:dyDescent="0.25"/>
  <cols>
    <col min="1" max="1" width="2.7109375" style="10" customWidth="1"/>
    <col min="2" max="2" width="16.140625" style="11" customWidth="1"/>
    <col min="3" max="3" width="39" style="12" customWidth="1"/>
    <col min="4" max="4" width="18" style="12" customWidth="1"/>
    <col min="5" max="5" width="28.28515625" style="12" customWidth="1"/>
    <col min="6" max="6" width="56.140625" style="12" customWidth="1"/>
    <col min="7" max="7" width="4.28515625" style="12" customWidth="1"/>
    <col min="8" max="8" width="28.140625" style="12" customWidth="1"/>
    <col min="9" max="9" width="23" style="12" customWidth="1"/>
    <col min="10" max="12" width="15" style="12" customWidth="1"/>
    <col min="13" max="16384" width="12.5703125" style="12"/>
  </cols>
  <sheetData>
    <row r="1" spans="1:12" ht="15" customHeight="1" thickBot="1" x14ac:dyDescent="0.3"/>
    <row r="2" spans="1:12" ht="24.75" customHeight="1" thickBot="1" x14ac:dyDescent="0.45">
      <c r="A2" s="13"/>
      <c r="B2" s="101" t="s">
        <v>69</v>
      </c>
      <c r="C2" s="102"/>
      <c r="D2" s="102"/>
      <c r="E2" s="102"/>
      <c r="F2" s="103"/>
      <c r="H2" s="62" t="s">
        <v>59</v>
      </c>
    </row>
    <row r="3" spans="1:12" s="17" customFormat="1" ht="18" customHeight="1" thickBot="1" x14ac:dyDescent="0.25">
      <c r="A3" s="104"/>
      <c r="B3" s="14" t="s">
        <v>13</v>
      </c>
      <c r="C3" s="15" t="s">
        <v>24</v>
      </c>
      <c r="D3" s="16" t="s">
        <v>25</v>
      </c>
      <c r="E3" s="86"/>
      <c r="F3" s="87"/>
      <c r="H3" s="94" t="s">
        <v>55</v>
      </c>
      <c r="I3" s="95"/>
      <c r="J3" s="95"/>
      <c r="K3" s="95"/>
      <c r="L3" s="96"/>
    </row>
    <row r="4" spans="1:12" s="17" customFormat="1" ht="18" customHeight="1" x14ac:dyDescent="0.2">
      <c r="A4" s="104"/>
      <c r="B4" s="46" t="s">
        <v>14</v>
      </c>
      <c r="C4" s="47">
        <f>SUMIF(D17:D71, "1", E17:E71)</f>
        <v>0</v>
      </c>
      <c r="D4" s="48"/>
      <c r="E4" s="105" t="s">
        <v>54</v>
      </c>
      <c r="F4" s="106"/>
      <c r="H4" s="89" t="s">
        <v>74</v>
      </c>
      <c r="I4" s="90" t="s">
        <v>64</v>
      </c>
      <c r="J4" s="91" t="s">
        <v>65</v>
      </c>
      <c r="K4" s="92" t="s">
        <v>66</v>
      </c>
      <c r="L4" s="92" t="s">
        <v>67</v>
      </c>
    </row>
    <row r="5" spans="1:12" s="17" customFormat="1" ht="18" customHeight="1" x14ac:dyDescent="0.2">
      <c r="A5" s="104"/>
      <c r="B5" s="49" t="s">
        <v>15</v>
      </c>
      <c r="C5" s="50">
        <f>SUMIF(D17:D71, "2", E17:E71)</f>
        <v>0</v>
      </c>
      <c r="D5" s="51"/>
      <c r="E5" s="107" t="s">
        <v>56</v>
      </c>
      <c r="F5" s="108"/>
      <c r="H5" s="56"/>
      <c r="I5" s="58"/>
      <c r="J5" s="58"/>
      <c r="K5" s="58"/>
      <c r="L5" s="59"/>
    </row>
    <row r="6" spans="1:12" s="17" customFormat="1" ht="18" customHeight="1" x14ac:dyDescent="0.2">
      <c r="A6" s="104"/>
      <c r="B6" s="49" t="s">
        <v>16</v>
      </c>
      <c r="C6" s="50">
        <f>SUMIF(D17:D71, "3", E17:E71)</f>
        <v>0</v>
      </c>
      <c r="D6" s="51"/>
      <c r="E6" s="107" t="s">
        <v>57</v>
      </c>
      <c r="F6" s="108"/>
      <c r="H6" s="56"/>
      <c r="I6" s="58"/>
      <c r="J6" s="58"/>
      <c r="K6" s="58"/>
      <c r="L6" s="59"/>
    </row>
    <row r="7" spans="1:12" s="17" customFormat="1" ht="18" customHeight="1" thickBot="1" x14ac:dyDescent="0.25">
      <c r="A7" s="104"/>
      <c r="B7" s="49" t="s">
        <v>17</v>
      </c>
      <c r="C7" s="50">
        <f>SUMIF(D17:D71, "4", E17:E71)</f>
        <v>0</v>
      </c>
      <c r="D7" s="51"/>
      <c r="E7" s="109" t="s">
        <v>58</v>
      </c>
      <c r="F7" s="110"/>
      <c r="H7" s="56"/>
      <c r="I7" s="58"/>
      <c r="J7" s="58"/>
      <c r="K7" s="58"/>
      <c r="L7" s="59"/>
    </row>
    <row r="8" spans="1:12" s="17" customFormat="1" ht="18" customHeight="1" thickBot="1" x14ac:dyDescent="0.25">
      <c r="A8" s="104"/>
      <c r="B8" s="49" t="s">
        <v>18</v>
      </c>
      <c r="C8" s="50">
        <f>SUMIF(D17:D71, "5", E17:E71)</f>
        <v>0</v>
      </c>
      <c r="D8" s="51"/>
      <c r="E8" s="111"/>
      <c r="F8" s="112"/>
      <c r="H8" s="56"/>
      <c r="I8" s="58"/>
      <c r="J8" s="58"/>
      <c r="K8" s="58"/>
      <c r="L8" s="59"/>
    </row>
    <row r="9" spans="1:12" s="17" customFormat="1" ht="18" customHeight="1" x14ac:dyDescent="0.2">
      <c r="A9" s="104"/>
      <c r="B9" s="49" t="s">
        <v>19</v>
      </c>
      <c r="C9" s="50">
        <f>SUMIF(D17:D71, "6", E17:E71)</f>
        <v>0</v>
      </c>
      <c r="D9" s="73"/>
      <c r="E9" s="79" t="s">
        <v>0</v>
      </c>
      <c r="F9" s="76" t="s">
        <v>72</v>
      </c>
      <c r="H9" s="56"/>
      <c r="I9" s="58"/>
      <c r="J9" s="58"/>
      <c r="K9" s="58"/>
      <c r="L9" s="59"/>
    </row>
    <row r="10" spans="1:12" s="17" customFormat="1" ht="18" customHeight="1" thickBot="1" x14ac:dyDescent="0.25">
      <c r="A10" s="104"/>
      <c r="B10" s="49" t="s">
        <v>20</v>
      </c>
      <c r="C10" s="50">
        <f>SUMIF(D17:D71, "7", E17:E71)</f>
        <v>0</v>
      </c>
      <c r="D10" s="73"/>
      <c r="E10" s="82" t="s">
        <v>2</v>
      </c>
      <c r="F10" s="88">
        <f>SUM(E17:E68)</f>
        <v>0</v>
      </c>
      <c r="H10" s="57"/>
      <c r="I10" s="60"/>
      <c r="J10" s="60"/>
      <c r="K10" s="60"/>
      <c r="L10" s="61"/>
    </row>
    <row r="11" spans="1:12" s="17" customFormat="1" ht="18" customHeight="1" thickBot="1" x14ac:dyDescent="0.25">
      <c r="A11" s="104"/>
      <c r="B11" s="49" t="s">
        <v>21</v>
      </c>
      <c r="C11" s="50">
        <f>SUMIF(D17:D71, "8", E17:E71)</f>
        <v>0</v>
      </c>
      <c r="D11" s="73"/>
      <c r="E11" s="82" t="s">
        <v>27</v>
      </c>
      <c r="F11" s="93">
        <f>SUMIF(B17:B71, "Wired", E17:E71)</f>
        <v>0</v>
      </c>
    </row>
    <row r="12" spans="1:12" s="17" customFormat="1" ht="18" customHeight="1" thickBot="1" x14ac:dyDescent="0.25">
      <c r="A12" s="104"/>
      <c r="B12" s="49" t="s">
        <v>22</v>
      </c>
      <c r="C12" s="50">
        <f>SUMIF(D17:D71, "9", E17:E71)</f>
        <v>0</v>
      </c>
      <c r="D12" s="73"/>
      <c r="E12" s="82" t="s">
        <v>3</v>
      </c>
      <c r="F12" s="18">
        <f>SUM(F10-F11)</f>
        <v>0</v>
      </c>
      <c r="H12" s="94" t="s">
        <v>68</v>
      </c>
      <c r="I12" s="95"/>
      <c r="J12" s="95"/>
      <c r="K12" s="95"/>
      <c r="L12" s="96"/>
    </row>
    <row r="13" spans="1:12" s="17" customFormat="1" ht="18" customHeight="1" thickBot="1" x14ac:dyDescent="0.25">
      <c r="A13" s="104"/>
      <c r="B13" s="52" t="s">
        <v>23</v>
      </c>
      <c r="C13" s="53">
        <f>SUMIF(D17:D71, "10", E17:E71)</f>
        <v>0</v>
      </c>
      <c r="D13" s="74"/>
      <c r="E13" s="80" t="s">
        <v>71</v>
      </c>
      <c r="F13" s="77" t="s">
        <v>72</v>
      </c>
      <c r="H13" s="97">
        <v>1</v>
      </c>
      <c r="I13" s="98"/>
      <c r="J13" s="98"/>
      <c r="K13" s="98"/>
      <c r="L13" s="83" t="s">
        <v>73</v>
      </c>
    </row>
    <row r="14" spans="1:12" s="19" customFormat="1" ht="18" customHeight="1" thickBot="1" x14ac:dyDescent="0.25">
      <c r="A14" s="104"/>
      <c r="B14" s="54" t="s">
        <v>26</v>
      </c>
      <c r="C14" s="55">
        <f>SUM(C4:C13)</f>
        <v>0</v>
      </c>
      <c r="D14" s="75"/>
      <c r="E14" s="81" t="s">
        <v>70</v>
      </c>
      <c r="F14" s="78" t="e">
        <f>SUM((F9+F10)/F13)</f>
        <v>#VALUE!</v>
      </c>
      <c r="H14" s="99">
        <v>2</v>
      </c>
      <c r="I14" s="100"/>
      <c r="J14" s="100"/>
      <c r="K14" s="100"/>
      <c r="L14" s="84" t="s">
        <v>73</v>
      </c>
    </row>
    <row r="15" spans="1:12" ht="18" customHeight="1" thickBot="1" x14ac:dyDescent="0.3">
      <c r="B15" s="113" t="s">
        <v>83</v>
      </c>
      <c r="C15" s="113"/>
      <c r="D15" s="113"/>
      <c r="E15" s="113"/>
      <c r="F15" s="113"/>
      <c r="H15" s="99">
        <v>3</v>
      </c>
      <c r="I15" s="100"/>
      <c r="J15" s="100"/>
      <c r="K15" s="100"/>
      <c r="L15" s="84" t="s">
        <v>73</v>
      </c>
    </row>
    <row r="16" spans="1:12" ht="18" customHeight="1" thickBot="1" x14ac:dyDescent="0.3">
      <c r="B16" s="28" t="s">
        <v>4</v>
      </c>
      <c r="C16" s="29" t="s">
        <v>5</v>
      </c>
      <c r="D16" s="29" t="s">
        <v>6</v>
      </c>
      <c r="E16" s="30" t="s">
        <v>7</v>
      </c>
      <c r="F16" s="31" t="s">
        <v>8</v>
      </c>
      <c r="H16" s="99">
        <v>4</v>
      </c>
      <c r="I16" s="100"/>
      <c r="J16" s="100"/>
      <c r="K16" s="100"/>
      <c r="L16" s="84" t="s">
        <v>73</v>
      </c>
    </row>
    <row r="17" spans="2:12" s="17" customFormat="1" ht="18" customHeight="1" x14ac:dyDescent="0.2">
      <c r="B17" s="32"/>
      <c r="C17" s="33" t="s">
        <v>81</v>
      </c>
      <c r="D17" s="34"/>
      <c r="E17" s="35"/>
      <c r="F17" s="36"/>
      <c r="H17" s="99">
        <v>5</v>
      </c>
      <c r="I17" s="100"/>
      <c r="J17" s="100"/>
      <c r="K17" s="100"/>
      <c r="L17" s="84" t="s">
        <v>73</v>
      </c>
    </row>
    <row r="18" spans="2:12" s="17" customFormat="1" ht="18" customHeight="1" x14ac:dyDescent="0.2">
      <c r="B18" s="32"/>
      <c r="C18" s="38" t="s">
        <v>29</v>
      </c>
      <c r="D18" s="39"/>
      <c r="E18" s="35"/>
      <c r="F18" s="41"/>
      <c r="H18" s="99">
        <v>6</v>
      </c>
      <c r="I18" s="100"/>
      <c r="J18" s="100"/>
      <c r="K18" s="100"/>
      <c r="L18" s="84" t="s">
        <v>73</v>
      </c>
    </row>
    <row r="19" spans="2:12" s="17" customFormat="1" ht="18" customHeight="1" x14ac:dyDescent="0.2">
      <c r="B19" s="32"/>
      <c r="C19" s="38" t="s">
        <v>30</v>
      </c>
      <c r="D19" s="39"/>
      <c r="E19" s="35"/>
      <c r="F19" s="41"/>
      <c r="H19" s="99">
        <v>7</v>
      </c>
      <c r="I19" s="100"/>
      <c r="J19" s="100"/>
      <c r="K19" s="100"/>
      <c r="L19" s="84" t="s">
        <v>73</v>
      </c>
    </row>
    <row r="20" spans="2:12" s="17" customFormat="1" ht="18" customHeight="1" thickBot="1" x14ac:dyDescent="0.25">
      <c r="B20" s="32"/>
      <c r="C20" s="38" t="s">
        <v>28</v>
      </c>
      <c r="D20" s="39"/>
      <c r="E20" s="35"/>
      <c r="F20" s="41"/>
      <c r="H20" s="114">
        <v>8</v>
      </c>
      <c r="I20" s="115"/>
      <c r="J20" s="115"/>
      <c r="K20" s="115"/>
      <c r="L20" s="85" t="s">
        <v>73</v>
      </c>
    </row>
    <row r="21" spans="2:12" s="17" customFormat="1" ht="18" customHeight="1" x14ac:dyDescent="0.2">
      <c r="B21" s="32"/>
      <c r="C21" s="38" t="s">
        <v>39</v>
      </c>
      <c r="D21" s="39"/>
      <c r="E21" s="35"/>
      <c r="F21" s="41"/>
    </row>
    <row r="22" spans="2:12" s="17" customFormat="1" ht="18" customHeight="1" x14ac:dyDescent="0.2">
      <c r="B22" s="32"/>
      <c r="C22" s="38" t="s">
        <v>40</v>
      </c>
      <c r="D22" s="39"/>
      <c r="E22" s="35"/>
      <c r="F22" s="41"/>
    </row>
    <row r="23" spans="2:12" s="17" customFormat="1" ht="18" customHeight="1" x14ac:dyDescent="0.2">
      <c r="B23" s="32"/>
      <c r="C23" s="38" t="s">
        <v>41</v>
      </c>
      <c r="D23" s="39"/>
      <c r="E23" s="35"/>
      <c r="F23" s="41"/>
    </row>
    <row r="24" spans="2:12" s="17" customFormat="1" ht="18" customHeight="1" x14ac:dyDescent="0.2">
      <c r="B24" s="32"/>
      <c r="C24" s="38" t="s">
        <v>42</v>
      </c>
      <c r="D24" s="39"/>
      <c r="E24" s="35"/>
      <c r="F24" s="41"/>
    </row>
    <row r="25" spans="2:12" s="17" customFormat="1" ht="18" customHeight="1" x14ac:dyDescent="0.2">
      <c r="B25" s="32"/>
      <c r="C25" s="38" t="s">
        <v>43</v>
      </c>
      <c r="D25" s="39"/>
      <c r="E25" s="35"/>
      <c r="F25" s="41"/>
    </row>
    <row r="26" spans="2:12" s="17" customFormat="1" ht="18" customHeight="1" x14ac:dyDescent="0.2">
      <c r="B26" s="32"/>
      <c r="C26" s="38" t="s">
        <v>44</v>
      </c>
      <c r="D26" s="39"/>
      <c r="E26" s="35"/>
      <c r="F26" s="41"/>
    </row>
    <row r="27" spans="2:12" s="17" customFormat="1" ht="18" customHeight="1" x14ac:dyDescent="0.2">
      <c r="B27" s="32"/>
      <c r="C27" s="38" t="s">
        <v>46</v>
      </c>
      <c r="D27" s="39"/>
      <c r="E27" s="35"/>
      <c r="F27" s="41"/>
    </row>
    <row r="28" spans="2:12" s="17" customFormat="1" ht="18" customHeight="1" x14ac:dyDescent="0.2">
      <c r="B28" s="32"/>
      <c r="C28" s="38" t="s">
        <v>78</v>
      </c>
      <c r="D28" s="39"/>
      <c r="E28" s="35"/>
      <c r="F28" s="41"/>
    </row>
    <row r="29" spans="2:12" s="17" customFormat="1" ht="18" customHeight="1" x14ac:dyDescent="0.2">
      <c r="B29" s="32"/>
      <c r="C29" s="38" t="s">
        <v>77</v>
      </c>
      <c r="D29" s="39"/>
      <c r="E29" s="35"/>
      <c r="F29" s="41"/>
    </row>
    <row r="30" spans="2:12" s="17" customFormat="1" ht="15.75" x14ac:dyDescent="0.2">
      <c r="B30" s="32"/>
      <c r="C30" s="38" t="s">
        <v>31</v>
      </c>
      <c r="D30" s="39"/>
      <c r="E30" s="35"/>
      <c r="F30" s="41"/>
    </row>
    <row r="31" spans="2:12" s="17" customFormat="1" ht="18" customHeight="1" x14ac:dyDescent="0.2">
      <c r="B31" s="32"/>
      <c r="C31" s="38" t="s">
        <v>32</v>
      </c>
      <c r="D31" s="39"/>
      <c r="E31" s="35"/>
      <c r="F31" s="41"/>
    </row>
    <row r="32" spans="2:12" s="17" customFormat="1" ht="18" customHeight="1" x14ac:dyDescent="0.2">
      <c r="B32" s="32"/>
      <c r="C32" s="38" t="s">
        <v>33</v>
      </c>
      <c r="D32" s="39"/>
      <c r="E32" s="35"/>
      <c r="F32" s="41"/>
    </row>
    <row r="33" spans="2:6" s="17" customFormat="1" ht="18" customHeight="1" x14ac:dyDescent="0.2">
      <c r="B33" s="32"/>
      <c r="C33" s="38" t="s">
        <v>34</v>
      </c>
      <c r="D33" s="39"/>
      <c r="E33" s="35"/>
      <c r="F33" s="41"/>
    </row>
    <row r="34" spans="2:6" s="17" customFormat="1" ht="18" customHeight="1" x14ac:dyDescent="0.2">
      <c r="B34" s="32"/>
      <c r="C34" s="38" t="s">
        <v>35</v>
      </c>
      <c r="D34" s="39"/>
      <c r="E34" s="35"/>
      <c r="F34" s="41"/>
    </row>
    <row r="35" spans="2:6" s="17" customFormat="1" ht="18" customHeight="1" x14ac:dyDescent="0.2">
      <c r="B35" s="32"/>
      <c r="C35" s="38" t="s">
        <v>79</v>
      </c>
      <c r="D35" s="39"/>
      <c r="E35" s="35"/>
      <c r="F35" s="41"/>
    </row>
    <row r="36" spans="2:6" s="17" customFormat="1" ht="18" customHeight="1" x14ac:dyDescent="0.2">
      <c r="B36" s="32"/>
      <c r="C36" s="38" t="s">
        <v>36</v>
      </c>
      <c r="D36" s="39"/>
      <c r="E36" s="35"/>
      <c r="F36" s="41"/>
    </row>
    <row r="37" spans="2:6" s="17" customFormat="1" ht="18" customHeight="1" x14ac:dyDescent="0.2">
      <c r="B37" s="32"/>
      <c r="C37" s="38" t="s">
        <v>37</v>
      </c>
      <c r="D37" s="39"/>
      <c r="E37" s="35"/>
      <c r="F37" s="41"/>
    </row>
    <row r="38" spans="2:6" s="17" customFormat="1" ht="18" customHeight="1" x14ac:dyDescent="0.2">
      <c r="B38" s="32"/>
      <c r="C38" s="38" t="s">
        <v>80</v>
      </c>
      <c r="D38" s="39"/>
      <c r="E38" s="35"/>
      <c r="F38" s="41"/>
    </row>
    <row r="39" spans="2:6" s="17" customFormat="1" ht="18" customHeight="1" x14ac:dyDescent="0.2">
      <c r="B39" s="32"/>
      <c r="C39" s="38" t="s">
        <v>75</v>
      </c>
      <c r="D39" s="39"/>
      <c r="E39" s="35"/>
      <c r="F39" s="41"/>
    </row>
    <row r="40" spans="2:6" s="17" customFormat="1" ht="18" customHeight="1" x14ac:dyDescent="0.2">
      <c r="B40" s="32"/>
      <c r="C40" s="38" t="s">
        <v>82</v>
      </c>
      <c r="D40" s="39"/>
      <c r="E40" s="35"/>
      <c r="F40" s="41"/>
    </row>
    <row r="41" spans="2:6" s="17" customFormat="1" ht="18" customHeight="1" x14ac:dyDescent="0.2">
      <c r="B41" s="32"/>
      <c r="C41" s="38" t="s">
        <v>76</v>
      </c>
      <c r="D41" s="39"/>
      <c r="E41" s="35"/>
      <c r="F41" s="41"/>
    </row>
    <row r="42" spans="2:6" s="17" customFormat="1" ht="18" customHeight="1" x14ac:dyDescent="0.2">
      <c r="B42" s="32"/>
      <c r="C42" s="38" t="s">
        <v>45</v>
      </c>
      <c r="D42" s="39"/>
      <c r="E42" s="35"/>
      <c r="F42" s="41"/>
    </row>
    <row r="43" spans="2:6" s="17" customFormat="1" ht="18" customHeight="1" x14ac:dyDescent="0.2">
      <c r="B43" s="32"/>
      <c r="C43" s="38" t="s">
        <v>47</v>
      </c>
      <c r="D43" s="39"/>
      <c r="E43" s="35"/>
      <c r="F43" s="41"/>
    </row>
    <row r="44" spans="2:6" s="17" customFormat="1" ht="18" customHeight="1" x14ac:dyDescent="0.2">
      <c r="B44" s="32"/>
      <c r="C44" s="38" t="s">
        <v>48</v>
      </c>
      <c r="D44" s="39"/>
      <c r="E44" s="35"/>
      <c r="F44" s="41"/>
    </row>
    <row r="45" spans="2:6" s="17" customFormat="1" ht="18" customHeight="1" x14ac:dyDescent="0.2">
      <c r="B45" s="32"/>
      <c r="C45" s="38" t="s">
        <v>49</v>
      </c>
      <c r="D45" s="39"/>
      <c r="E45" s="35"/>
      <c r="F45" s="41"/>
    </row>
    <row r="46" spans="2:6" s="17" customFormat="1" ht="18" customHeight="1" x14ac:dyDescent="0.2">
      <c r="B46" s="32"/>
      <c r="C46" s="38" t="s">
        <v>38</v>
      </c>
      <c r="D46" s="39"/>
      <c r="E46" s="35"/>
      <c r="F46" s="41"/>
    </row>
    <row r="47" spans="2:6" s="17" customFormat="1" ht="18" customHeight="1" x14ac:dyDescent="0.2">
      <c r="B47" s="32"/>
      <c r="C47" s="38" t="s">
        <v>50</v>
      </c>
      <c r="D47" s="39"/>
      <c r="E47" s="35"/>
      <c r="F47" s="41"/>
    </row>
    <row r="48" spans="2:6" s="17" customFormat="1" ht="18" customHeight="1" x14ac:dyDescent="0.2">
      <c r="B48" s="32"/>
      <c r="C48" s="38" t="s">
        <v>51</v>
      </c>
      <c r="D48" s="39"/>
      <c r="E48" s="35"/>
      <c r="F48" s="41"/>
    </row>
    <row r="49" spans="2:6" s="17" customFormat="1" ht="18" customHeight="1" x14ac:dyDescent="0.2">
      <c r="B49" s="32"/>
      <c r="C49" s="38" t="s">
        <v>52</v>
      </c>
      <c r="D49" s="39"/>
      <c r="E49" s="35"/>
      <c r="F49" s="41"/>
    </row>
    <row r="50" spans="2:6" s="17" customFormat="1" ht="18" customHeight="1" x14ac:dyDescent="0.2">
      <c r="B50" s="32"/>
      <c r="C50" s="38" t="s">
        <v>53</v>
      </c>
      <c r="D50" s="39"/>
      <c r="E50" s="35"/>
      <c r="F50" s="41"/>
    </row>
    <row r="51" spans="2:6" s="17" customFormat="1" ht="18" customHeight="1" x14ac:dyDescent="0.2">
      <c r="B51" s="32"/>
      <c r="C51" s="38" t="s">
        <v>11</v>
      </c>
      <c r="D51" s="39"/>
      <c r="E51" s="40"/>
      <c r="F51" s="41"/>
    </row>
    <row r="52" spans="2:6" s="17" customFormat="1" ht="18" customHeight="1" x14ac:dyDescent="0.2">
      <c r="B52" s="37"/>
      <c r="C52" s="38"/>
      <c r="D52" s="39"/>
      <c r="E52" s="40"/>
      <c r="F52" s="41"/>
    </row>
    <row r="53" spans="2:6" s="17" customFormat="1" ht="18" customHeight="1" x14ac:dyDescent="0.2">
      <c r="B53" s="37"/>
      <c r="C53" s="38"/>
      <c r="D53" s="39"/>
      <c r="E53" s="40"/>
      <c r="F53" s="41"/>
    </row>
    <row r="54" spans="2:6" s="17" customFormat="1" ht="18" customHeight="1" x14ac:dyDescent="0.2">
      <c r="B54" s="37"/>
      <c r="C54" s="38"/>
      <c r="D54" s="39"/>
      <c r="E54" s="40"/>
      <c r="F54" s="41"/>
    </row>
    <row r="55" spans="2:6" s="17" customFormat="1" ht="18" customHeight="1" x14ac:dyDescent="0.2">
      <c r="B55" s="37"/>
      <c r="C55" s="38"/>
      <c r="D55" s="39"/>
      <c r="E55" s="40"/>
      <c r="F55" s="41"/>
    </row>
    <row r="56" spans="2:6" s="17" customFormat="1" ht="18" customHeight="1" x14ac:dyDescent="0.2">
      <c r="B56" s="37"/>
      <c r="C56" s="38"/>
      <c r="D56" s="39"/>
      <c r="E56" s="40"/>
      <c r="F56" s="41"/>
    </row>
    <row r="57" spans="2:6" s="17" customFormat="1" ht="18" customHeight="1" x14ac:dyDescent="0.2">
      <c r="B57" s="37"/>
      <c r="C57" s="38"/>
      <c r="D57" s="39"/>
      <c r="E57" s="40"/>
      <c r="F57" s="41"/>
    </row>
    <row r="58" spans="2:6" s="17" customFormat="1" ht="18" customHeight="1" x14ac:dyDescent="0.2">
      <c r="B58" s="37"/>
      <c r="C58" s="38"/>
      <c r="D58" s="39"/>
      <c r="E58" s="40"/>
      <c r="F58" s="41"/>
    </row>
    <row r="59" spans="2:6" s="17" customFormat="1" ht="18" customHeight="1" x14ac:dyDescent="0.2">
      <c r="B59" s="37"/>
      <c r="C59" s="38"/>
      <c r="D59" s="39"/>
      <c r="E59" s="40"/>
      <c r="F59" s="41"/>
    </row>
    <row r="60" spans="2:6" s="17" customFormat="1" ht="18" customHeight="1" x14ac:dyDescent="0.2">
      <c r="B60" s="37"/>
      <c r="C60" s="38"/>
      <c r="D60" s="39"/>
      <c r="E60" s="40"/>
      <c r="F60" s="41"/>
    </row>
    <row r="61" spans="2:6" s="17" customFormat="1" ht="18" customHeight="1" x14ac:dyDescent="0.2">
      <c r="B61" s="37"/>
      <c r="C61" s="38"/>
      <c r="D61" s="39"/>
      <c r="E61" s="40"/>
      <c r="F61" s="41"/>
    </row>
    <row r="62" spans="2:6" s="17" customFormat="1" ht="18" customHeight="1" x14ac:dyDescent="0.2">
      <c r="B62" s="37"/>
      <c r="C62" s="38"/>
      <c r="D62" s="39"/>
      <c r="E62" s="40"/>
      <c r="F62" s="41"/>
    </row>
    <row r="63" spans="2:6" s="17" customFormat="1" ht="18" customHeight="1" x14ac:dyDescent="0.2">
      <c r="B63" s="37"/>
      <c r="C63" s="38"/>
      <c r="D63" s="39"/>
      <c r="E63" s="40"/>
      <c r="F63" s="41"/>
    </row>
    <row r="64" spans="2:6" s="17" customFormat="1" ht="18" customHeight="1" x14ac:dyDescent="0.2">
      <c r="B64" s="37"/>
      <c r="C64" s="38"/>
      <c r="D64" s="39"/>
      <c r="E64" s="40"/>
      <c r="F64" s="41"/>
    </row>
    <row r="65" spans="2:6" s="17" customFormat="1" ht="18" customHeight="1" x14ac:dyDescent="0.2">
      <c r="B65" s="37"/>
      <c r="C65" s="39"/>
      <c r="D65" s="39"/>
      <c r="E65" s="40"/>
      <c r="F65" s="41"/>
    </row>
    <row r="66" spans="2:6" s="17" customFormat="1" ht="18" customHeight="1" x14ac:dyDescent="0.2">
      <c r="B66" s="37"/>
      <c r="C66" s="39"/>
      <c r="D66" s="39"/>
      <c r="E66" s="40"/>
      <c r="F66" s="41"/>
    </row>
    <row r="67" spans="2:6" s="17" customFormat="1" ht="18" customHeight="1" x14ac:dyDescent="0.2">
      <c r="B67" s="37"/>
      <c r="C67" s="39"/>
      <c r="D67" s="39"/>
      <c r="E67" s="40"/>
      <c r="F67" s="41"/>
    </row>
    <row r="68" spans="2:6" s="17" customFormat="1" ht="18" customHeight="1" thickBot="1" x14ac:dyDescent="0.25">
      <c r="B68" s="42"/>
      <c r="C68" s="43"/>
      <c r="D68" s="43"/>
      <c r="E68" s="44"/>
      <c r="F68" s="45"/>
    </row>
    <row r="69" spans="2:6" ht="15" hidden="1" customHeight="1" x14ac:dyDescent="0.25">
      <c r="B69" s="24" t="s">
        <v>1</v>
      </c>
      <c r="C69" s="20" t="s">
        <v>9</v>
      </c>
      <c r="D69" s="20"/>
      <c r="E69" s="21"/>
      <c r="F69" s="25"/>
    </row>
    <row r="70" spans="2:6" ht="15" hidden="1" customHeight="1" x14ac:dyDescent="0.25">
      <c r="B70" s="26" t="s">
        <v>1</v>
      </c>
      <c r="C70" s="22" t="s">
        <v>10</v>
      </c>
      <c r="D70" s="22"/>
      <c r="E70" s="23"/>
      <c r="F70" s="27"/>
    </row>
    <row r="71" spans="2:6" ht="15" hidden="1" customHeight="1" x14ac:dyDescent="0.25">
      <c r="B71" s="26" t="s">
        <v>1</v>
      </c>
      <c r="C71" s="22" t="s">
        <v>11</v>
      </c>
      <c r="D71" s="22"/>
      <c r="E71" s="23"/>
      <c r="F71" s="27"/>
    </row>
  </sheetData>
  <autoFilter ref="B16:F68" xr:uid="{00000000-0001-0000-0000-000000000000}">
    <sortState xmlns:xlrd2="http://schemas.microsoft.com/office/spreadsheetml/2017/richdata2" ref="B17:F68">
      <sortCondition ref="D16:D68"/>
    </sortState>
  </autoFilter>
  <mergeCells count="18">
    <mergeCell ref="B15:F15"/>
    <mergeCell ref="H20:K20"/>
    <mergeCell ref="H15:K15"/>
    <mergeCell ref="H16:K16"/>
    <mergeCell ref="H17:K17"/>
    <mergeCell ref="H18:K18"/>
    <mergeCell ref="H19:K19"/>
    <mergeCell ref="H3:L3"/>
    <mergeCell ref="H13:K13"/>
    <mergeCell ref="H14:K14"/>
    <mergeCell ref="B2:F2"/>
    <mergeCell ref="A3:A14"/>
    <mergeCell ref="E4:F4"/>
    <mergeCell ref="E5:F5"/>
    <mergeCell ref="E6:F6"/>
    <mergeCell ref="E7:F7"/>
    <mergeCell ref="H12:L12"/>
    <mergeCell ref="E8:F8"/>
  </mergeCells>
  <conditionalFormatting sqref="B17:F68">
    <cfRule type="expression" dxfId="4" priority="4">
      <formula>$B17= "Wired"</formula>
    </cfRule>
    <cfRule type="expression" dxfId="3" priority="5">
      <formula>$B17= "n/a"</formula>
    </cfRule>
  </conditionalFormatting>
  <conditionalFormatting sqref="D17:F68 C52:C68">
    <cfRule type="containsBlanks" dxfId="2" priority="8">
      <formula>LEN(TRIM(C17))=0</formula>
    </cfRule>
  </conditionalFormatting>
  <conditionalFormatting sqref="E4:F7">
    <cfRule type="containsText" dxfId="1" priority="3" operator="containsText" text="[">
      <formula>NOT(ISERROR(SEARCH("[",E4)))</formula>
    </cfRule>
  </conditionalFormatting>
  <conditionalFormatting sqref="I5:L10">
    <cfRule type="containsBlanks" dxfId="0" priority="1">
      <formula>LEN(TRIM(I5))=0</formula>
    </cfRule>
  </conditionalFormatting>
  <dataValidations count="4">
    <dataValidation type="list" allowBlank="1" showErrorMessage="1" sqref="B69:B71" xr:uid="{88E2704D-937A-43D4-855E-A46A1BDD6977}">
      <formula1>"Done,n/a"</formula1>
    </dataValidation>
    <dataValidation type="list" allowBlank="1" showInputMessage="1" prompt="Draw Number - Using the dropdown select the draw number. If not needed select &quot;n/a&quot;." sqref="D69:D71" xr:uid="{C5FB6AFB-FB1E-4D0B-BB82-77638F5D3800}">
      <formula1>"1,2,3,4,5,n/a"</formula1>
    </dataValidation>
    <dataValidation errorStyle="information" allowBlank="1" showInputMessage="1" promptTitle="First &amp; Last Name" sqref="E4:F4" xr:uid="{68B79656-DE69-410A-8229-670CC69A7528}"/>
    <dataValidation type="list" allowBlank="1" showErrorMessage="1" sqref="B17:B68" xr:uid="{FE5EFC5C-104C-462C-8705-0D86B5544203}">
      <formula1>"Wired,n/a"</formula1>
    </dataValidation>
  </dataValidations>
  <printOptions horizontalCentered="1"/>
  <pageMargins left="0.25" right="0.25" top="0.75" bottom="0.75" header="0.3" footer="0.3"/>
  <pageSetup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57CF0-70EC-41DA-8D38-632F0B5C0220}">
  <sheetPr>
    <tabColor theme="5" tint="-0.499984740745262"/>
  </sheetPr>
  <dimension ref="B1:E7"/>
  <sheetViews>
    <sheetView workbookViewId="0">
      <selection activeCell="C44" sqref="C44"/>
    </sheetView>
  </sheetViews>
  <sheetFormatPr defaultRowHeight="12.75" x14ac:dyDescent="0.2"/>
  <sheetData>
    <row r="1" spans="2:5" ht="13.5" thickBot="1" x14ac:dyDescent="0.25"/>
    <row r="2" spans="2:5" x14ac:dyDescent="0.2">
      <c r="B2" s="72" t="s">
        <v>60</v>
      </c>
      <c r="C2" s="63"/>
      <c r="D2" s="63"/>
      <c r="E2" s="64"/>
    </row>
    <row r="3" spans="2:5" x14ac:dyDescent="0.2">
      <c r="B3" s="65" t="s">
        <v>61</v>
      </c>
      <c r="C3" s="66"/>
      <c r="D3" s="66"/>
      <c r="E3" s="67"/>
    </row>
    <row r="4" spans="2:5" x14ac:dyDescent="0.2">
      <c r="B4" s="65"/>
      <c r="C4" s="66"/>
      <c r="D4" s="66"/>
      <c r="E4" s="67"/>
    </row>
    <row r="5" spans="2:5" x14ac:dyDescent="0.2">
      <c r="B5" s="71" t="s">
        <v>63</v>
      </c>
      <c r="C5" s="66"/>
      <c r="D5" s="66"/>
      <c r="E5" s="67"/>
    </row>
    <row r="6" spans="2:5" x14ac:dyDescent="0.2">
      <c r="B6" s="65" t="s">
        <v>62</v>
      </c>
      <c r="C6" s="66"/>
      <c r="D6" s="66"/>
      <c r="E6" s="67"/>
    </row>
    <row r="7" spans="2:5" ht="13.5" thickBot="1" x14ac:dyDescent="0.25">
      <c r="B7" s="68"/>
      <c r="C7" s="69"/>
      <c r="D7" s="69"/>
      <c r="E7" s="7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2581B-08D1-44B6-9EC7-B5A378A2A8AB}">
  <sheetPr>
    <tabColor rgb="FF953734"/>
    <pageSetUpPr fitToPage="1"/>
  </sheetPr>
  <dimension ref="A1:E3"/>
  <sheetViews>
    <sheetView showGridLines="0" workbookViewId="0">
      <selection activeCell="D36" sqref="D36"/>
    </sheetView>
  </sheetViews>
  <sheetFormatPr defaultColWidth="12.5703125" defaultRowHeight="15" customHeight="1" x14ac:dyDescent="0.2"/>
  <cols>
    <col min="1" max="1" width="3.7109375" customWidth="1"/>
    <col min="2" max="2" width="25" customWidth="1"/>
    <col min="3" max="3" width="10.5703125" customWidth="1"/>
    <col min="4" max="4" width="10.140625" customWidth="1"/>
    <col min="5" max="5" width="57.5703125" customWidth="1"/>
    <col min="6" max="6" width="2" customWidth="1"/>
    <col min="7" max="7" width="2.140625" customWidth="1"/>
    <col min="8" max="26" width="14.42578125" customWidth="1"/>
  </cols>
  <sheetData>
    <row r="1" spans="1:5" x14ac:dyDescent="0.2">
      <c r="A1" s="1"/>
      <c r="B1" s="116" t="s">
        <v>12</v>
      </c>
      <c r="C1" s="117"/>
      <c r="D1" s="6">
        <f>SUM(D3:D18)</f>
        <v>0</v>
      </c>
      <c r="E1" s="1"/>
    </row>
    <row r="2" spans="1:5" ht="20.25" customHeight="1" x14ac:dyDescent="0.2">
      <c r="A2" s="7">
        <v>2</v>
      </c>
      <c r="B2" s="8" t="str">
        <f ca="1">IFERROR(__xludf.DUMMYFUNCTION("QUERY(headers)")," ITEM")</f>
        <v xml:space="preserve"> ITEM</v>
      </c>
      <c r="C2" s="2" t="s">
        <v>6</v>
      </c>
      <c r="D2" s="2" t="s">
        <v>7</v>
      </c>
      <c r="E2" s="2" t="s">
        <v>8</v>
      </c>
    </row>
    <row r="3" spans="1:5" ht="15" customHeight="1" x14ac:dyDescent="0.2">
      <c r="A3" s="3"/>
      <c r="B3" s="9" t="e" cm="1">
        <f t="array" ref="B3">_xlfn._xlws.FILTER(data,dep=A2)</f>
        <v>#REF!</v>
      </c>
      <c r="C3" s="4"/>
      <c r="D3" s="5"/>
      <c r="E3" s="4"/>
    </row>
  </sheetData>
  <mergeCells count="1">
    <mergeCell ref="B1:C1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51D8-4B94-46C9-BD21-723DC4A87F04}">
  <sheetPr>
    <tabColor rgb="FF953734"/>
    <pageSetUpPr fitToPage="1"/>
  </sheetPr>
  <dimension ref="A1:E3"/>
  <sheetViews>
    <sheetView showGridLines="0" workbookViewId="0">
      <selection activeCell="B1" sqref="B1:D1"/>
    </sheetView>
  </sheetViews>
  <sheetFormatPr defaultColWidth="12.5703125" defaultRowHeight="15" customHeight="1" x14ac:dyDescent="0.2"/>
  <cols>
    <col min="1" max="1" width="3.7109375" customWidth="1"/>
    <col min="2" max="2" width="25" customWidth="1"/>
    <col min="3" max="3" width="10.5703125" customWidth="1"/>
    <col min="4" max="4" width="10.140625" customWidth="1"/>
    <col min="5" max="5" width="57.5703125" customWidth="1"/>
    <col min="6" max="6" width="2" customWidth="1"/>
    <col min="7" max="7" width="2.140625" customWidth="1"/>
    <col min="8" max="26" width="14.42578125" customWidth="1"/>
  </cols>
  <sheetData>
    <row r="1" spans="1:5" x14ac:dyDescent="0.2">
      <c r="A1" s="1"/>
      <c r="B1" s="116" t="s">
        <v>12</v>
      </c>
      <c r="C1" s="117"/>
      <c r="D1" s="6">
        <f>SUM(D3:D18)</f>
        <v>0</v>
      </c>
      <c r="E1" s="1"/>
    </row>
    <row r="2" spans="1:5" ht="20.25" customHeight="1" x14ac:dyDescent="0.2">
      <c r="A2" s="7">
        <v>3</v>
      </c>
      <c r="B2" s="8" t="str">
        <f ca="1">IFERROR(__xludf.DUMMYFUNCTION("QUERY(headers)")," ITEM")</f>
        <v xml:space="preserve"> ITEM</v>
      </c>
      <c r="C2" s="2" t="s">
        <v>6</v>
      </c>
      <c r="D2" s="2" t="s">
        <v>7</v>
      </c>
      <c r="E2" s="2" t="s">
        <v>8</v>
      </c>
    </row>
    <row r="3" spans="1:5" ht="15" customHeight="1" x14ac:dyDescent="0.2">
      <c r="A3" s="3"/>
      <c r="B3" s="9" t="e" cm="1">
        <f t="array" ref="B3">_xlfn._xlws.FILTER(data,dep=A2)</f>
        <v>#REF!</v>
      </c>
      <c r="C3" s="4"/>
      <c r="D3" s="5"/>
      <c r="E3" s="4"/>
    </row>
  </sheetData>
  <mergeCells count="1">
    <mergeCell ref="B1:C1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D7EEE-9EE5-42BF-8113-D91C2DFA8F5B}">
  <sheetPr>
    <tabColor rgb="FF953734"/>
    <pageSetUpPr fitToPage="1"/>
  </sheetPr>
  <dimension ref="A1:E3"/>
  <sheetViews>
    <sheetView showGridLines="0" workbookViewId="0">
      <selection activeCell="B1" sqref="B1:D1"/>
    </sheetView>
  </sheetViews>
  <sheetFormatPr defaultColWidth="12.5703125" defaultRowHeight="15" customHeight="1" x14ac:dyDescent="0.2"/>
  <cols>
    <col min="1" max="1" width="3.7109375" customWidth="1"/>
    <col min="2" max="2" width="25" customWidth="1"/>
    <col min="3" max="3" width="10.5703125" customWidth="1"/>
    <col min="4" max="4" width="10.140625" customWidth="1"/>
    <col min="5" max="5" width="57.5703125" customWidth="1"/>
    <col min="6" max="6" width="2" customWidth="1"/>
    <col min="7" max="7" width="2.140625" customWidth="1"/>
    <col min="8" max="26" width="14.42578125" customWidth="1"/>
  </cols>
  <sheetData>
    <row r="1" spans="1:5" x14ac:dyDescent="0.2">
      <c r="A1" s="1"/>
      <c r="B1" s="116" t="s">
        <v>12</v>
      </c>
      <c r="C1" s="117"/>
      <c r="D1" s="6">
        <f>SUM(D3:D18)</f>
        <v>0</v>
      </c>
      <c r="E1" s="1"/>
    </row>
    <row r="2" spans="1:5" ht="20.25" customHeight="1" x14ac:dyDescent="0.2">
      <c r="A2" s="7">
        <v>4</v>
      </c>
      <c r="B2" s="8" t="str">
        <f ca="1">IFERROR(__xludf.DUMMYFUNCTION("QUERY(headers)")," ITEM")</f>
        <v xml:space="preserve"> ITEM</v>
      </c>
      <c r="C2" s="2" t="s">
        <v>6</v>
      </c>
      <c r="D2" s="2" t="s">
        <v>7</v>
      </c>
      <c r="E2" s="2" t="s">
        <v>8</v>
      </c>
    </row>
    <row r="3" spans="1:5" ht="15" customHeight="1" x14ac:dyDescent="0.2">
      <c r="A3" s="3"/>
      <c r="B3" s="9" t="e" cm="1">
        <f t="array" ref="B3">_xlfn._xlws.FILTER(data,dep=A2)</f>
        <v>#REF!</v>
      </c>
      <c r="C3" s="4"/>
      <c r="D3" s="5"/>
      <c r="E3" s="4"/>
    </row>
  </sheetData>
  <mergeCells count="1">
    <mergeCell ref="B1:C1"/>
  </mergeCell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0CB6A-87FC-481A-8FAE-EF5A5D35AF63}">
  <sheetPr>
    <tabColor rgb="FF953734"/>
    <pageSetUpPr fitToPage="1"/>
  </sheetPr>
  <dimension ref="A1:E3"/>
  <sheetViews>
    <sheetView showGridLines="0" workbookViewId="0">
      <selection activeCell="B1" sqref="B1:D1"/>
    </sheetView>
  </sheetViews>
  <sheetFormatPr defaultColWidth="12.5703125" defaultRowHeight="15" customHeight="1" x14ac:dyDescent="0.2"/>
  <cols>
    <col min="1" max="1" width="3.7109375" customWidth="1"/>
    <col min="2" max="2" width="25" customWidth="1"/>
    <col min="3" max="3" width="10.5703125" customWidth="1"/>
    <col min="4" max="4" width="10.140625" customWidth="1"/>
    <col min="5" max="5" width="57.5703125" customWidth="1"/>
    <col min="6" max="6" width="2" customWidth="1"/>
    <col min="7" max="7" width="2.140625" customWidth="1"/>
    <col min="8" max="26" width="14.42578125" customWidth="1"/>
  </cols>
  <sheetData>
    <row r="1" spans="1:5" x14ac:dyDescent="0.2">
      <c r="A1" s="1"/>
      <c r="B1" s="116" t="s">
        <v>12</v>
      </c>
      <c r="C1" s="117"/>
      <c r="D1" s="6">
        <f>SUM(D3:D18)</f>
        <v>0</v>
      </c>
      <c r="E1" s="1"/>
    </row>
    <row r="2" spans="1:5" ht="20.25" customHeight="1" x14ac:dyDescent="0.2">
      <c r="A2" s="7">
        <v>5</v>
      </c>
      <c r="B2" s="8" t="str">
        <f ca="1">IFERROR(__xludf.DUMMYFUNCTION("QUERY(headers)")," ITEM")</f>
        <v xml:space="preserve"> ITEM</v>
      </c>
      <c r="C2" s="2" t="s">
        <v>6</v>
      </c>
      <c r="D2" s="2" t="s">
        <v>7</v>
      </c>
      <c r="E2" s="2" t="s">
        <v>8</v>
      </c>
    </row>
    <row r="3" spans="1:5" ht="15" customHeight="1" x14ac:dyDescent="0.2">
      <c r="A3" s="3"/>
      <c r="B3" s="9" t="e" cm="1">
        <f t="array" ref="B3">_xlfn._xlws.FILTER(data,dep=A2)</f>
        <v>#REF!</v>
      </c>
      <c r="C3" s="4"/>
      <c r="D3" s="5"/>
      <c r="E3" s="4"/>
    </row>
  </sheetData>
  <mergeCells count="1">
    <mergeCell ref="B1:C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Draw Schedule</vt:lpstr>
      <vt:lpstr>Permits and Inspections</vt:lpstr>
      <vt:lpstr>Draw (2)</vt:lpstr>
      <vt:lpstr>Draw (3)</vt:lpstr>
      <vt:lpstr>Draw (4)</vt:lpstr>
      <vt:lpstr>Draw (5)</vt:lpstr>
      <vt:lpstr>'Draw Schedule'!data</vt:lpstr>
      <vt:lpstr>'Draw Schedule'!dep</vt:lpstr>
      <vt:lpstr>'Draw Schedule'!headers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Novak</cp:lastModifiedBy>
  <cp:lastPrinted>2023-02-01T16:59:51Z</cp:lastPrinted>
  <dcterms:created xsi:type="dcterms:W3CDTF">2022-10-28T17:15:50Z</dcterms:created>
  <dcterms:modified xsi:type="dcterms:W3CDTF">2026-10-23T17:52:14Z</dcterms:modified>
</cp:coreProperties>
</file>