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9190345db5f12e2/Documents/"/>
    </mc:Choice>
  </mc:AlternateContent>
  <xr:revisionPtr revIDLastSave="13" documentId="8_{D377B6DD-C58F-47F9-8DBC-92FE002CCC0D}" xr6:coauthVersionLast="47" xr6:coauthVersionMax="47" xr10:uidLastSave="{32EDE244-774C-4D6F-B01C-6118E34A6C92}"/>
  <bookViews>
    <workbookView xWindow="-120" yWindow="-120" windowWidth="19440" windowHeight="15000" xr2:uid="{BB9EC0EB-ACFA-4FDD-94A4-ABA47D050953}"/>
  </bookViews>
  <sheets>
    <sheet name="MINOX CATALOGUE HOBBIE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2" i="1" l="1"/>
  <c r="N10" i="1"/>
  <c r="M2" i="1"/>
  <c r="N2" i="1" s="1"/>
  <c r="M22" i="1"/>
  <c r="N22" i="1" s="1"/>
  <c r="M23" i="1"/>
  <c r="N23" i="1" s="1"/>
  <c r="M21" i="1"/>
  <c r="N21" i="1" s="1"/>
  <c r="M19" i="1"/>
  <c r="N19" i="1" s="1"/>
  <c r="M18" i="1"/>
  <c r="N18" i="1" s="1"/>
  <c r="M17" i="1"/>
  <c r="N17" i="1" s="1"/>
  <c r="M16" i="1"/>
  <c r="N16" i="1" s="1"/>
  <c r="M14" i="1"/>
  <c r="N14" i="1" s="1"/>
  <c r="M4" i="1"/>
  <c r="N4" i="1" s="1"/>
  <c r="M6" i="1"/>
  <c r="N6" i="1" s="1"/>
  <c r="M8" i="1"/>
  <c r="N8" i="1" s="1"/>
  <c r="M10" i="1"/>
  <c r="M12" i="1"/>
  <c r="N12" i="1" s="1"/>
</calcChain>
</file>

<file path=xl/sharedStrings.xml><?xml version="1.0" encoding="utf-8"?>
<sst xmlns="http://schemas.openxmlformats.org/spreadsheetml/2006/main" count="279" uniqueCount="112">
  <si>
    <t>Cameras</t>
  </si>
  <si>
    <t>Colour</t>
  </si>
  <si>
    <t>Shutter Button</t>
  </si>
  <si>
    <t>Battery</t>
  </si>
  <si>
    <t>Culmative New features</t>
  </si>
  <si>
    <t>Minox code</t>
  </si>
  <si>
    <t>Leica Code</t>
  </si>
  <si>
    <t>Hobbies Code</t>
  </si>
  <si>
    <t>Serial Start</t>
  </si>
  <si>
    <t>Serial Revision</t>
  </si>
  <si>
    <t>Serial End</t>
  </si>
  <si>
    <t>Estimated Sales</t>
  </si>
  <si>
    <t>% sold of total</t>
  </si>
  <si>
    <t>Rank</t>
  </si>
  <si>
    <t>Hobbies Price at launch GBP</t>
  </si>
  <si>
    <t>Inflation adjusted 2020 price</t>
  </si>
  <si>
    <t>1979 UK Price * Number of Sales</t>
  </si>
  <si>
    <t>Price Now</t>
  </si>
  <si>
    <t>Length (mm)</t>
  </si>
  <si>
    <t>Height (mm)</t>
  </si>
  <si>
    <t>Width (mm)</t>
  </si>
  <si>
    <t>Weight (no film)</t>
  </si>
  <si>
    <t>Lens</t>
  </si>
  <si>
    <t>Top Speed</t>
  </si>
  <si>
    <t>Slowest Speeds</t>
  </si>
  <si>
    <t>Meter</t>
  </si>
  <si>
    <t>Units</t>
  </si>
  <si>
    <t>ASA</t>
  </si>
  <si>
    <t>DX Coding</t>
  </si>
  <si>
    <t>Foval Length</t>
  </si>
  <si>
    <t>Aperture</t>
  </si>
  <si>
    <t>Elements</t>
  </si>
  <si>
    <t>Groups</t>
  </si>
  <si>
    <t>Coating</t>
  </si>
  <si>
    <t>Introduced</t>
  </si>
  <si>
    <t>Discontinued</t>
  </si>
  <si>
    <t>Marketing</t>
  </si>
  <si>
    <t>Commentary</t>
  </si>
  <si>
    <t>EL</t>
  </si>
  <si>
    <t>Black</t>
  </si>
  <si>
    <t>Red with cable release thread</t>
  </si>
  <si>
    <t>5.6V PX27</t>
  </si>
  <si>
    <t>Aperture Priority</t>
  </si>
  <si>
    <t>10.810</t>
  </si>
  <si>
    <t>Color-Minotar Designed &amp; Made by Minox</t>
  </si>
  <si>
    <t>1/500th</t>
  </si>
  <si>
    <t>AP</t>
  </si>
  <si>
    <t>Meters</t>
  </si>
  <si>
    <t>single</t>
  </si>
  <si>
    <t>10.820</t>
  </si>
  <si>
    <t>Feet</t>
  </si>
  <si>
    <t>GL</t>
  </si>
  <si>
    <t>Orange with cable release hole</t>
  </si>
  <si>
    <t>+2 Stop exposure button, ASA intermediate values</t>
  </si>
  <si>
    <t>10.850</t>
  </si>
  <si>
    <t>No technical specification in the manual</t>
  </si>
  <si>
    <t>GT</t>
  </si>
  <si>
    <t>Yellow</t>
  </si>
  <si>
    <t>Self timer</t>
  </si>
  <si>
    <t>10.750</t>
  </si>
  <si>
    <t>Decade Edtion' 1991, Gold coloured shutter button, serial number on top of camera, special engraving</t>
  </si>
  <si>
    <t>PL</t>
  </si>
  <si>
    <t>Green</t>
  </si>
  <si>
    <t>Programmed, LED metering</t>
  </si>
  <si>
    <t>10.720</t>
  </si>
  <si>
    <t>PE</t>
  </si>
  <si>
    <t>Built-in flash</t>
  </si>
  <si>
    <t>ML</t>
  </si>
  <si>
    <t>Orange sculpted</t>
  </si>
  <si>
    <t>6.0V PX28</t>
  </si>
  <si>
    <t>New camera: Programmed mode, LED metering, new shutter</t>
  </si>
  <si>
    <t>10.740</t>
  </si>
  <si>
    <t>Lens parts not interchangeable with G series</t>
  </si>
  <si>
    <t>MB</t>
  </si>
  <si>
    <t>Red sculpted</t>
  </si>
  <si>
    <t>Programmed mode replaced by battery check LED and Aperture Priority only</t>
  </si>
  <si>
    <t>More reliable than the ML</t>
  </si>
  <si>
    <t>AL</t>
  </si>
  <si>
    <t>fixed focus, weather symbol exposure system</t>
  </si>
  <si>
    <t xml:space="preserve">Color-Minar </t>
  </si>
  <si>
    <t>Symbols</t>
  </si>
  <si>
    <t>n/a</t>
  </si>
  <si>
    <t>White</t>
  </si>
  <si>
    <t>Red</t>
  </si>
  <si>
    <t>Popular amongst engineers</t>
  </si>
  <si>
    <t>AF</t>
  </si>
  <si>
    <t>6V 2 x CR 1/3N</t>
  </si>
  <si>
    <t>4 position auto-focus lerns, bult in skylight filter, DX coding of film speed</t>
  </si>
  <si>
    <t>Minox Minoxar</t>
  </si>
  <si>
    <t>MDC</t>
  </si>
  <si>
    <t>Titanium</t>
  </si>
  <si>
    <t>Black sculpted</t>
  </si>
  <si>
    <t>PX28</t>
  </si>
  <si>
    <t>Upgraded lens, Titaniam finish over black makrolon,otherwise an ML</t>
  </si>
  <si>
    <t>Minox-MC Minoxar</t>
  </si>
  <si>
    <t>AP/P</t>
  </si>
  <si>
    <t>feet/meters</t>
  </si>
  <si>
    <t>multi</t>
  </si>
  <si>
    <t>GS-E</t>
  </si>
  <si>
    <t>Not sold in the UK</t>
  </si>
  <si>
    <t>GT-E</t>
  </si>
  <si>
    <t>New battery, upgraded multicoated lens for GT, Red styling</t>
  </si>
  <si>
    <t>30 sec (25 ASA) 1 sec (1600 ASA)</t>
  </si>
  <si>
    <t>"German Made"</t>
  </si>
  <si>
    <t>GT-S</t>
  </si>
  <si>
    <t>Silver</t>
  </si>
  <si>
    <t>Upgraded ASA dial, DX coding snaphshot setting</t>
  </si>
  <si>
    <t>Y</t>
  </si>
  <si>
    <t>snapshot setting</t>
  </si>
  <si>
    <t>GT-X</t>
  </si>
  <si>
    <t>Silver  Plastic then Tactile</t>
  </si>
  <si>
    <t>30 sec (25 ASA) 1 sec (3200 ASA)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</si>
</sst>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ED7D3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0" borderId="0" xfId="0" applyNumberFormat="1"/>
    <xf numFmtId="0" fontId="2" fillId="0" borderId="0" xfId="0" applyFont="1"/>
    <xf numFmtId="1" fontId="0" fillId="0" borderId="0" xfId="0" applyNumberFormat="1"/>
    <xf numFmtId="2" fontId="0" fillId="0" borderId="0" xfId="0" applyNumberFormat="1"/>
    <xf numFmtId="0" fontId="2" fillId="7" borderId="0" xfId="0" applyFont="1" applyFill="1"/>
    <xf numFmtId="164" fontId="0" fillId="0" borderId="0" xfId="0" applyNumberFormat="1"/>
    <xf numFmtId="0" fontId="2" fillId="7" borderId="1" xfId="0" applyFont="1" applyFill="1" applyBorder="1"/>
    <xf numFmtId="49" fontId="2" fillId="7" borderId="1" xfId="0" applyNumberFormat="1" applyFont="1" applyFill="1" applyBorder="1"/>
    <xf numFmtId="2" fontId="2" fillId="7" borderId="1" xfId="0" applyNumberFormat="1" applyFont="1" applyFill="1" applyBorder="1"/>
    <xf numFmtId="1" fontId="2" fillId="7" borderId="1" xfId="0" applyNumberFormat="1" applyFont="1" applyFill="1" applyBorder="1"/>
    <xf numFmtId="164" fontId="2" fillId="7" borderId="1" xfId="0" applyNumberFormat="1" applyFont="1" applyFill="1" applyBorder="1"/>
    <xf numFmtId="0" fontId="0" fillId="0" borderId="1" xfId="0" applyBorder="1"/>
    <xf numFmtId="0" fontId="0" fillId="2" borderId="1" xfId="0" applyFill="1" applyBorder="1"/>
    <xf numFmtId="0" fontId="0" fillId="4" borderId="1" xfId="0" applyFill="1" applyBorder="1"/>
    <xf numFmtId="49" fontId="0" fillId="0" borderId="1" xfId="0" applyNumberFormat="1" applyBorder="1"/>
    <xf numFmtId="0" fontId="4" fillId="0" borderId="1" xfId="0" applyFont="1" applyBorder="1"/>
    <xf numFmtId="2" fontId="7" fillId="4" borderId="1" xfId="0" applyNumberFormat="1" applyFont="1" applyFill="1" applyBorder="1"/>
    <xf numFmtId="1" fontId="7" fillId="4" borderId="1" xfId="0" applyNumberFormat="1" applyFont="1" applyFill="1" applyBorder="1"/>
    <xf numFmtId="164" fontId="0" fillId="0" borderId="1" xfId="0" applyNumberFormat="1" applyBorder="1"/>
    <xf numFmtId="0" fontId="0" fillId="3" borderId="1" xfId="0" applyFill="1" applyBorder="1"/>
    <xf numFmtId="0" fontId="0" fillId="4" borderId="1" xfId="0" quotePrefix="1" applyFill="1" applyBorder="1"/>
    <xf numFmtId="0" fontId="5" fillId="0" borderId="1" xfId="0" applyFont="1" applyBorder="1"/>
    <xf numFmtId="0" fontId="9" fillId="0" borderId="1" xfId="0" applyFont="1" applyBorder="1"/>
    <xf numFmtId="49" fontId="5" fillId="0" borderId="1" xfId="0" applyNumberFormat="1" applyFont="1" applyBorder="1"/>
    <xf numFmtId="0" fontId="6" fillId="5" borderId="1" xfId="0" applyFont="1" applyFill="1" applyBorder="1"/>
    <xf numFmtId="2" fontId="8" fillId="4" borderId="1" xfId="0" applyNumberFormat="1" applyFont="1" applyFill="1" applyBorder="1"/>
    <xf numFmtId="1" fontId="8" fillId="4" borderId="1" xfId="0" applyNumberFormat="1" applyFont="1" applyFill="1" applyBorder="1"/>
    <xf numFmtId="0" fontId="0" fillId="0" borderId="1" xfId="0" quotePrefix="1" applyBorder="1"/>
    <xf numFmtId="0" fontId="0" fillId="6" borderId="1" xfId="0" applyFill="1" applyBorder="1"/>
    <xf numFmtId="0" fontId="6" fillId="4" borderId="1" xfId="0" applyFont="1" applyFill="1" applyBorder="1"/>
    <xf numFmtId="0" fontId="1" fillId="0" borderId="1" xfId="0" applyFont="1" applyBorder="1"/>
    <xf numFmtId="0" fontId="6" fillId="2" borderId="1" xfId="0" applyFont="1" applyFill="1" applyBorder="1"/>
    <xf numFmtId="0" fontId="6" fillId="0" borderId="1" xfId="0" applyFont="1" applyBorder="1"/>
    <xf numFmtId="0" fontId="6" fillId="6" borderId="1" xfId="0" applyFont="1" applyFill="1" applyBorder="1"/>
    <xf numFmtId="0" fontId="10" fillId="0" borderId="1" xfId="0" applyFont="1" applyBorder="1"/>
    <xf numFmtId="0" fontId="0" fillId="0" borderId="2" xfId="0" applyBorder="1"/>
    <xf numFmtId="0" fontId="3" fillId="2" borderId="2" xfId="0" applyFont="1" applyFill="1" applyBorder="1"/>
    <xf numFmtId="0" fontId="6" fillId="4" borderId="2" xfId="0" applyFont="1" applyFill="1" applyBorder="1"/>
    <xf numFmtId="0" fontId="0" fillId="4" borderId="2" xfId="0" applyFill="1" applyBorder="1"/>
    <xf numFmtId="49" fontId="0" fillId="0" borderId="2" xfId="0" applyNumberFormat="1" applyBorder="1"/>
    <xf numFmtId="0" fontId="10" fillId="0" borderId="2" xfId="0" applyFont="1" applyBorder="1"/>
    <xf numFmtId="0" fontId="5" fillId="0" borderId="2" xfId="0" applyFont="1" applyBorder="1"/>
    <xf numFmtId="2" fontId="7" fillId="4" borderId="2" xfId="0" applyNumberFormat="1" applyFont="1" applyFill="1" applyBorder="1"/>
    <xf numFmtId="1" fontId="7" fillId="4" borderId="2" xfId="0" applyNumberFormat="1" applyFont="1" applyFill="1" applyBorder="1"/>
    <xf numFmtId="164" fontId="0" fillId="0" borderId="2" xfId="0" applyNumberFormat="1" applyBorder="1"/>
    <xf numFmtId="0" fontId="3" fillId="4" borderId="1" xfId="0" applyFont="1" applyFill="1" applyBorder="1"/>
    <xf numFmtId="0" fontId="5" fillId="4" borderId="1" xfId="0" applyFont="1" applyFill="1" applyBorder="1" applyAlignment="1">
      <alignment horizontal="right" vertical="center" wrapText="1"/>
    </xf>
    <xf numFmtId="0" fontId="1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85121-90CC-4E53-B728-ED2950FC74AB}">
  <dimension ref="A1:AR24"/>
  <sheetViews>
    <sheetView tabSelected="1" topLeftCell="AH1" workbookViewId="0">
      <selection activeCell="AK23" sqref="AK23"/>
    </sheetView>
  </sheetViews>
  <sheetFormatPr defaultColWidth="17.28515625" defaultRowHeight="15" x14ac:dyDescent="0.25"/>
  <cols>
    <col min="6" max="6" width="49" customWidth="1"/>
    <col min="7" max="7" width="17.28515625" style="1"/>
    <col min="8" max="8" width="11.42578125" customWidth="1"/>
    <col min="9" max="9" width="13.140625" customWidth="1"/>
    <col min="10" max="10" width="10.7109375" customWidth="1"/>
    <col min="11" max="11" width="14.85546875" customWidth="1"/>
    <col min="12" max="12" width="12.42578125" customWidth="1"/>
    <col min="13" max="13" width="14.5703125" customWidth="1"/>
    <col min="14" max="14" width="17.28515625" style="4"/>
    <col min="15" max="15" width="17.28515625" style="3"/>
    <col min="16" max="16" width="24" customWidth="1"/>
    <col min="18" max="18" width="32.28515625" style="6" customWidth="1"/>
    <col min="19" max="19" width="17.28515625" style="6"/>
    <col min="24" max="24" width="44.42578125" customWidth="1"/>
    <col min="26" max="26" width="36.42578125" customWidth="1"/>
  </cols>
  <sheetData>
    <row r="1" spans="1:44" s="5" customFormat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/>
      <c r="G1" s="8" t="s">
        <v>5</v>
      </c>
      <c r="H1" s="7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7" t="s">
        <v>11</v>
      </c>
      <c r="N1" s="9" t="s">
        <v>12</v>
      </c>
      <c r="O1" s="10" t="s">
        <v>13</v>
      </c>
      <c r="P1" s="7" t="s">
        <v>14</v>
      </c>
      <c r="Q1" s="7" t="s">
        <v>15</v>
      </c>
      <c r="R1" s="11" t="s">
        <v>16</v>
      </c>
      <c r="S1" s="11" t="s">
        <v>17</v>
      </c>
      <c r="T1" s="7" t="s">
        <v>18</v>
      </c>
      <c r="U1" s="7" t="s">
        <v>19</v>
      </c>
      <c r="V1" s="7" t="s">
        <v>20</v>
      </c>
      <c r="W1" s="7" t="s">
        <v>21</v>
      </c>
      <c r="X1" s="7" t="s">
        <v>22</v>
      </c>
      <c r="Y1" s="7" t="s">
        <v>23</v>
      </c>
      <c r="Z1" s="7" t="s">
        <v>24</v>
      </c>
      <c r="AA1" s="7" t="s">
        <v>25</v>
      </c>
      <c r="AB1" s="7" t="s">
        <v>26</v>
      </c>
      <c r="AC1" s="7" t="s">
        <v>27</v>
      </c>
      <c r="AD1" s="7" t="s">
        <v>28</v>
      </c>
      <c r="AE1" s="7" t="s">
        <v>29</v>
      </c>
      <c r="AF1" s="7" t="s">
        <v>30</v>
      </c>
      <c r="AG1" s="7" t="s">
        <v>31</v>
      </c>
      <c r="AH1" s="7" t="s">
        <v>32</v>
      </c>
      <c r="AI1" s="7" t="s">
        <v>33</v>
      </c>
      <c r="AJ1" s="7" t="s">
        <v>34</v>
      </c>
      <c r="AK1" s="7" t="s">
        <v>35</v>
      </c>
      <c r="AL1" s="7" t="s">
        <v>36</v>
      </c>
      <c r="AM1" s="7" t="s">
        <v>37</v>
      </c>
      <c r="AN1" s="7"/>
      <c r="AO1" s="7"/>
      <c r="AP1" s="7"/>
      <c r="AQ1" s="7"/>
      <c r="AR1" s="7"/>
    </row>
    <row r="2" spans="1:44" x14ac:dyDescent="0.25">
      <c r="A2" s="12" t="s">
        <v>38</v>
      </c>
      <c r="B2" s="12" t="s">
        <v>39</v>
      </c>
      <c r="C2" s="13" t="s">
        <v>40</v>
      </c>
      <c r="D2" s="14" t="s">
        <v>41</v>
      </c>
      <c r="E2" s="14" t="s">
        <v>42</v>
      </c>
      <c r="F2" s="14"/>
      <c r="G2" s="15" t="s">
        <v>43</v>
      </c>
      <c r="H2" s="12"/>
      <c r="I2" s="12"/>
      <c r="J2" s="22">
        <v>3500001</v>
      </c>
      <c r="K2" s="12">
        <v>3635000</v>
      </c>
      <c r="L2" s="16">
        <v>3877000</v>
      </c>
      <c r="M2" s="12">
        <f t="shared" ref="M2:M10" si="0">L2-J2</f>
        <v>376999</v>
      </c>
      <c r="N2" s="17">
        <f>(M2/M24)*100</f>
        <v>20.168290655262545</v>
      </c>
      <c r="O2" s="18">
        <v>2</v>
      </c>
      <c r="P2" s="12">
        <v>89.93</v>
      </c>
      <c r="Q2" s="12">
        <v>414.23</v>
      </c>
      <c r="R2" s="19">
        <f>P2*M2/2</f>
        <v>16951760.035</v>
      </c>
      <c r="S2" s="19">
        <v>145</v>
      </c>
      <c r="T2" s="12">
        <v>10</v>
      </c>
      <c r="U2" s="12">
        <v>6.1</v>
      </c>
      <c r="V2" s="12">
        <v>3.1</v>
      </c>
      <c r="W2" s="12">
        <v>190</v>
      </c>
      <c r="X2" s="12" t="s">
        <v>44</v>
      </c>
      <c r="Y2" s="12" t="s">
        <v>45</v>
      </c>
      <c r="Z2" s="12"/>
      <c r="AA2" s="12" t="s">
        <v>46</v>
      </c>
      <c r="AB2" s="12" t="s">
        <v>47</v>
      </c>
      <c r="AC2" s="12">
        <v>800</v>
      </c>
      <c r="AD2" s="12"/>
      <c r="AE2" s="12">
        <v>35</v>
      </c>
      <c r="AF2" s="12">
        <v>2.8</v>
      </c>
      <c r="AG2" s="12">
        <v>4</v>
      </c>
      <c r="AH2" s="12">
        <v>3</v>
      </c>
      <c r="AI2" s="12" t="s">
        <v>48</v>
      </c>
      <c r="AJ2" s="12">
        <v>1976</v>
      </c>
      <c r="AK2" s="12">
        <v>1978</v>
      </c>
      <c r="AL2" s="12"/>
      <c r="AM2" s="12"/>
      <c r="AN2" s="12"/>
      <c r="AO2" s="12"/>
      <c r="AP2" s="12"/>
      <c r="AQ2" s="12"/>
      <c r="AR2" s="12"/>
    </row>
    <row r="3" spans="1:44" x14ac:dyDescent="0.25">
      <c r="A3" s="12" t="s">
        <v>38</v>
      </c>
      <c r="B3" s="12" t="s">
        <v>39</v>
      </c>
      <c r="C3" s="13" t="s">
        <v>40</v>
      </c>
      <c r="D3" s="14" t="s">
        <v>41</v>
      </c>
      <c r="E3" s="14" t="s">
        <v>42</v>
      </c>
      <c r="F3" s="14"/>
      <c r="G3" s="15" t="s">
        <v>49</v>
      </c>
      <c r="H3" s="12"/>
      <c r="I3" s="12"/>
      <c r="J3" s="22">
        <v>3500001</v>
      </c>
      <c r="K3" s="12">
        <v>3635000</v>
      </c>
      <c r="L3" s="16">
        <v>3877000</v>
      </c>
      <c r="M3" s="12"/>
      <c r="N3" s="17"/>
      <c r="O3" s="18"/>
      <c r="P3" s="12">
        <v>89.93</v>
      </c>
      <c r="Q3" s="12">
        <v>414.23</v>
      </c>
      <c r="R3" s="19">
        <v>16951760.039999999</v>
      </c>
      <c r="S3" s="19">
        <v>145</v>
      </c>
      <c r="T3" s="12">
        <v>10</v>
      </c>
      <c r="U3" s="12">
        <v>6.1</v>
      </c>
      <c r="V3" s="12">
        <v>3.1</v>
      </c>
      <c r="W3" s="12">
        <v>190</v>
      </c>
      <c r="X3" s="12" t="s">
        <v>44</v>
      </c>
      <c r="Y3" s="12" t="s">
        <v>45</v>
      </c>
      <c r="Z3" s="12"/>
      <c r="AA3" s="12" t="s">
        <v>46</v>
      </c>
      <c r="AB3" s="12" t="s">
        <v>50</v>
      </c>
      <c r="AC3" s="12">
        <v>800</v>
      </c>
      <c r="AD3" s="12"/>
      <c r="AE3" s="12">
        <v>35</v>
      </c>
      <c r="AF3" s="12">
        <v>2.8</v>
      </c>
      <c r="AG3" s="12">
        <v>4</v>
      </c>
      <c r="AH3" s="12">
        <v>3</v>
      </c>
      <c r="AI3" s="12" t="s">
        <v>48</v>
      </c>
      <c r="AJ3" s="12">
        <v>1976</v>
      </c>
      <c r="AK3" s="12">
        <v>1978</v>
      </c>
      <c r="AL3" s="12"/>
      <c r="AM3" s="12"/>
      <c r="AN3" s="12"/>
      <c r="AO3" s="12"/>
      <c r="AP3" s="12"/>
      <c r="AQ3" s="12"/>
      <c r="AR3" s="12"/>
    </row>
    <row r="4" spans="1:44" ht="16.5" customHeight="1" x14ac:dyDescent="0.25">
      <c r="A4" s="12" t="s">
        <v>51</v>
      </c>
      <c r="B4" s="12" t="s">
        <v>39</v>
      </c>
      <c r="C4" s="20" t="s">
        <v>52</v>
      </c>
      <c r="D4" s="14" t="s">
        <v>41</v>
      </c>
      <c r="E4" s="21" t="s">
        <v>53</v>
      </c>
      <c r="F4" s="21"/>
      <c r="G4" s="15" t="s">
        <v>54</v>
      </c>
      <c r="H4" s="12">
        <v>80332</v>
      </c>
      <c r="I4" s="12"/>
      <c r="J4" s="22">
        <v>4000001</v>
      </c>
      <c r="K4" s="22"/>
      <c r="L4" s="23">
        <v>4355728</v>
      </c>
      <c r="M4" s="12">
        <f t="shared" si="0"/>
        <v>355727</v>
      </c>
      <c r="N4" s="17">
        <f>(M4/M24)*100</f>
        <v>19.030303873285025</v>
      </c>
      <c r="O4" s="18">
        <v>3</v>
      </c>
      <c r="P4" s="12"/>
      <c r="Q4" s="12"/>
      <c r="R4" s="19"/>
      <c r="S4" s="19">
        <v>125</v>
      </c>
      <c r="T4" s="12">
        <v>10</v>
      </c>
      <c r="U4" s="12">
        <v>6.1</v>
      </c>
      <c r="V4" s="12">
        <v>3.1</v>
      </c>
      <c r="W4" s="12">
        <v>190</v>
      </c>
      <c r="X4" s="12" t="s">
        <v>44</v>
      </c>
      <c r="Y4" s="12" t="s">
        <v>45</v>
      </c>
      <c r="Z4" s="12"/>
      <c r="AA4" s="12" t="s">
        <v>46</v>
      </c>
      <c r="AB4" s="12" t="s">
        <v>47</v>
      </c>
      <c r="AC4" s="12"/>
      <c r="AD4" s="12"/>
      <c r="AE4" s="12">
        <v>35</v>
      </c>
      <c r="AF4" s="12">
        <v>2.8</v>
      </c>
      <c r="AG4" s="12">
        <v>4</v>
      </c>
      <c r="AH4" s="12">
        <v>3</v>
      </c>
      <c r="AI4" s="12" t="s">
        <v>48</v>
      </c>
      <c r="AJ4" s="12">
        <v>1978</v>
      </c>
      <c r="AK4" s="12">
        <v>1981</v>
      </c>
      <c r="AL4" s="12"/>
      <c r="AM4" s="12" t="s">
        <v>55</v>
      </c>
      <c r="AN4" s="12"/>
      <c r="AO4" s="12"/>
      <c r="AP4" s="12"/>
      <c r="AQ4" s="12"/>
      <c r="AR4" s="12"/>
    </row>
    <row r="5" spans="1:44" x14ac:dyDescent="0.25">
      <c r="A5" s="12" t="s">
        <v>51</v>
      </c>
      <c r="B5" s="12" t="s">
        <v>39</v>
      </c>
      <c r="C5" s="20" t="s">
        <v>52</v>
      </c>
      <c r="D5" s="14" t="s">
        <v>41</v>
      </c>
      <c r="E5" s="21" t="s">
        <v>53</v>
      </c>
      <c r="F5" s="21"/>
      <c r="G5" s="24"/>
      <c r="H5" s="22"/>
      <c r="I5" s="22"/>
      <c r="J5" s="22">
        <v>4000001</v>
      </c>
      <c r="K5" s="22"/>
      <c r="L5" s="23">
        <v>4355728</v>
      </c>
      <c r="M5" s="12"/>
      <c r="N5" s="17"/>
      <c r="O5" s="18"/>
      <c r="P5" s="12"/>
      <c r="Q5" s="12"/>
      <c r="R5" s="19"/>
      <c r="S5" s="19">
        <v>125</v>
      </c>
      <c r="T5" s="12">
        <v>10</v>
      </c>
      <c r="U5" s="12">
        <v>6.1</v>
      </c>
      <c r="V5" s="12">
        <v>3.1</v>
      </c>
      <c r="W5" s="12">
        <v>190</v>
      </c>
      <c r="X5" s="12" t="s">
        <v>44</v>
      </c>
      <c r="Y5" s="12" t="s">
        <v>45</v>
      </c>
      <c r="Z5" s="12"/>
      <c r="AA5" s="12" t="s">
        <v>46</v>
      </c>
      <c r="AB5" s="12" t="s">
        <v>50</v>
      </c>
      <c r="AC5" s="12"/>
      <c r="AD5" s="12"/>
      <c r="AE5" s="12">
        <v>35</v>
      </c>
      <c r="AF5" s="12">
        <v>2.8</v>
      </c>
      <c r="AG5" s="12">
        <v>4</v>
      </c>
      <c r="AH5" s="12">
        <v>3</v>
      </c>
      <c r="AI5" s="12" t="s">
        <v>48</v>
      </c>
      <c r="AJ5" s="12">
        <v>1978</v>
      </c>
      <c r="AK5" s="12">
        <v>1981</v>
      </c>
      <c r="AL5" s="12"/>
      <c r="AM5" s="12" t="s">
        <v>55</v>
      </c>
      <c r="AN5" s="12"/>
      <c r="AO5" s="12"/>
      <c r="AP5" s="12"/>
      <c r="AQ5" s="12"/>
      <c r="AR5" s="12"/>
    </row>
    <row r="6" spans="1:44" ht="16.5" customHeight="1" x14ac:dyDescent="0.25">
      <c r="A6" s="12" t="s">
        <v>56</v>
      </c>
      <c r="B6" s="12" t="s">
        <v>39</v>
      </c>
      <c r="C6" s="25" t="s">
        <v>57</v>
      </c>
      <c r="D6" s="14" t="s">
        <v>41</v>
      </c>
      <c r="E6" s="21" t="s">
        <v>58</v>
      </c>
      <c r="F6" s="21"/>
      <c r="G6" s="24" t="s">
        <v>59</v>
      </c>
      <c r="H6" s="22"/>
      <c r="I6" s="22"/>
      <c r="J6" s="22">
        <v>5000001</v>
      </c>
      <c r="K6" s="22"/>
      <c r="L6" s="23">
        <v>5653343</v>
      </c>
      <c r="M6" s="12">
        <f t="shared" si="0"/>
        <v>653342</v>
      </c>
      <c r="N6" s="26">
        <f>(M6/M24)*100</f>
        <v>34.951793912690867</v>
      </c>
      <c r="O6" s="27">
        <v>1</v>
      </c>
      <c r="P6" s="12"/>
      <c r="Q6" s="12"/>
      <c r="R6" s="19"/>
      <c r="S6" s="19">
        <v>135</v>
      </c>
      <c r="T6" s="12">
        <v>10</v>
      </c>
      <c r="U6" s="12">
        <v>6.1</v>
      </c>
      <c r="V6" s="12">
        <v>3.1</v>
      </c>
      <c r="W6" s="12">
        <v>190</v>
      </c>
      <c r="X6" s="12" t="s">
        <v>44</v>
      </c>
      <c r="Y6" s="12" t="s">
        <v>45</v>
      </c>
      <c r="Z6" s="12"/>
      <c r="AA6" s="12" t="s">
        <v>46</v>
      </c>
      <c r="AB6" s="12" t="s">
        <v>47</v>
      </c>
      <c r="AC6" s="12"/>
      <c r="AD6" s="12"/>
      <c r="AE6" s="12">
        <v>35</v>
      </c>
      <c r="AF6" s="12">
        <v>2.8</v>
      </c>
      <c r="AG6" s="12">
        <v>4</v>
      </c>
      <c r="AH6" s="12">
        <v>3</v>
      </c>
      <c r="AI6" s="12" t="s">
        <v>48</v>
      </c>
      <c r="AJ6" s="12">
        <v>1981</v>
      </c>
      <c r="AK6" s="12">
        <v>1991</v>
      </c>
      <c r="AL6" s="12"/>
      <c r="AM6" s="12"/>
      <c r="AN6" s="12"/>
      <c r="AO6" s="12"/>
      <c r="AP6" s="12"/>
      <c r="AQ6" s="12"/>
      <c r="AR6" s="12"/>
    </row>
    <row r="7" spans="1:44" x14ac:dyDescent="0.25">
      <c r="A7" s="12" t="s">
        <v>56</v>
      </c>
      <c r="B7" s="12" t="s">
        <v>39</v>
      </c>
      <c r="C7" s="25" t="s">
        <v>57</v>
      </c>
      <c r="D7" s="14" t="s">
        <v>41</v>
      </c>
      <c r="E7" s="21" t="s">
        <v>58</v>
      </c>
      <c r="F7" s="21"/>
      <c r="G7" s="24"/>
      <c r="H7" s="12"/>
      <c r="I7" s="12"/>
      <c r="J7" s="22">
        <v>5000001</v>
      </c>
      <c r="K7" s="12"/>
      <c r="L7" s="23">
        <v>5653343</v>
      </c>
      <c r="M7" s="12"/>
      <c r="N7" s="17"/>
      <c r="O7" s="18"/>
      <c r="P7" s="12"/>
      <c r="Q7" s="12"/>
      <c r="R7" s="19"/>
      <c r="S7" s="19">
        <v>135</v>
      </c>
      <c r="T7" s="12">
        <v>10</v>
      </c>
      <c r="U7" s="12">
        <v>6.1</v>
      </c>
      <c r="V7" s="12">
        <v>3.1</v>
      </c>
      <c r="W7" s="12">
        <v>190</v>
      </c>
      <c r="X7" s="12" t="s">
        <v>44</v>
      </c>
      <c r="Y7" s="12" t="s">
        <v>45</v>
      </c>
      <c r="Z7" s="12"/>
      <c r="AA7" s="12" t="s">
        <v>46</v>
      </c>
      <c r="AB7" s="12" t="s">
        <v>50</v>
      </c>
      <c r="AC7" s="12"/>
      <c r="AD7" s="12"/>
      <c r="AE7" s="12">
        <v>35</v>
      </c>
      <c r="AF7" s="12">
        <v>2.8</v>
      </c>
      <c r="AG7" s="12">
        <v>4</v>
      </c>
      <c r="AH7" s="12">
        <v>3</v>
      </c>
      <c r="AI7" s="12" t="s">
        <v>48</v>
      </c>
      <c r="AJ7" s="12">
        <v>1981</v>
      </c>
      <c r="AK7" s="12">
        <v>1991</v>
      </c>
      <c r="AL7" s="12"/>
      <c r="AM7" s="28" t="s">
        <v>60</v>
      </c>
      <c r="AN7" s="12"/>
      <c r="AO7" s="12"/>
      <c r="AP7" s="12"/>
      <c r="AQ7" s="12"/>
      <c r="AR7" s="12"/>
    </row>
    <row r="8" spans="1:44" x14ac:dyDescent="0.25">
      <c r="A8" s="12" t="s">
        <v>61</v>
      </c>
      <c r="B8" s="12" t="s">
        <v>39</v>
      </c>
      <c r="C8" s="29" t="s">
        <v>62</v>
      </c>
      <c r="D8" s="14" t="s">
        <v>41</v>
      </c>
      <c r="E8" s="14" t="s">
        <v>63</v>
      </c>
      <c r="F8" s="14"/>
      <c r="G8" s="15" t="s">
        <v>64</v>
      </c>
      <c r="H8" s="12"/>
      <c r="I8" s="12"/>
      <c r="J8" s="22">
        <v>6000001</v>
      </c>
      <c r="K8" s="12"/>
      <c r="L8" s="16">
        <v>6143000</v>
      </c>
      <c r="M8" s="12">
        <f t="shared" si="0"/>
        <v>142999</v>
      </c>
      <c r="N8" s="17">
        <f>(M8/M24)*100</f>
        <v>7.6500080780370476</v>
      </c>
      <c r="O8" s="18">
        <v>5</v>
      </c>
      <c r="P8" s="12"/>
      <c r="Q8" s="12"/>
      <c r="R8" s="19"/>
      <c r="S8" s="19">
        <v>125</v>
      </c>
      <c r="T8" s="12">
        <v>10</v>
      </c>
      <c r="U8" s="12">
        <v>6.1</v>
      </c>
      <c r="V8" s="12">
        <v>3.1</v>
      </c>
      <c r="W8" s="12">
        <v>190</v>
      </c>
      <c r="X8" s="12" t="s">
        <v>44</v>
      </c>
      <c r="Y8" s="12" t="s">
        <v>45</v>
      </c>
      <c r="Z8" s="12"/>
      <c r="AA8" s="12" t="s">
        <v>46</v>
      </c>
      <c r="AB8" s="12" t="s">
        <v>47</v>
      </c>
      <c r="AC8" s="12"/>
      <c r="AD8" s="12"/>
      <c r="AE8" s="12">
        <v>35</v>
      </c>
      <c r="AF8" s="12">
        <v>2.8</v>
      </c>
      <c r="AG8" s="12">
        <v>4</v>
      </c>
      <c r="AH8" s="12">
        <v>3</v>
      </c>
      <c r="AI8" s="12" t="s">
        <v>48</v>
      </c>
      <c r="AJ8" s="12">
        <v>1982</v>
      </c>
      <c r="AK8" s="12">
        <v>1987</v>
      </c>
      <c r="AL8" s="12"/>
      <c r="AM8" s="12"/>
      <c r="AN8" s="12"/>
      <c r="AO8" s="12"/>
      <c r="AP8" s="12"/>
      <c r="AQ8" s="12"/>
      <c r="AR8" s="12"/>
    </row>
    <row r="9" spans="1:44" x14ac:dyDescent="0.25">
      <c r="A9" s="12" t="s">
        <v>61</v>
      </c>
      <c r="B9" s="12" t="s">
        <v>39</v>
      </c>
      <c r="C9" s="29" t="s">
        <v>62</v>
      </c>
      <c r="D9" s="14" t="s">
        <v>41</v>
      </c>
      <c r="E9" s="14" t="s">
        <v>63</v>
      </c>
      <c r="F9" s="14"/>
      <c r="G9" s="15"/>
      <c r="H9" s="12"/>
      <c r="I9" s="12"/>
      <c r="J9" s="22">
        <v>6000001</v>
      </c>
      <c r="K9" s="12"/>
      <c r="L9" s="16">
        <v>6143000</v>
      </c>
      <c r="M9" s="12"/>
      <c r="N9" s="17"/>
      <c r="O9" s="18"/>
      <c r="P9" s="12"/>
      <c r="Q9" s="12"/>
      <c r="R9" s="19"/>
      <c r="S9" s="19">
        <v>125</v>
      </c>
      <c r="T9" s="12">
        <v>10</v>
      </c>
      <c r="U9" s="12">
        <v>6.1</v>
      </c>
      <c r="V9" s="12">
        <v>3.1</v>
      </c>
      <c r="W9" s="12">
        <v>190</v>
      </c>
      <c r="X9" s="12" t="s">
        <v>44</v>
      </c>
      <c r="Y9" s="12" t="s">
        <v>45</v>
      </c>
      <c r="Z9" s="12"/>
      <c r="AA9" s="12" t="s">
        <v>46</v>
      </c>
      <c r="AB9" s="12" t="s">
        <v>50</v>
      </c>
      <c r="AC9" s="12"/>
      <c r="AD9" s="12"/>
      <c r="AE9" s="12">
        <v>35</v>
      </c>
      <c r="AF9" s="12">
        <v>2.8</v>
      </c>
      <c r="AG9" s="12">
        <v>4</v>
      </c>
      <c r="AH9" s="12">
        <v>3</v>
      </c>
      <c r="AI9" s="12" t="s">
        <v>48</v>
      </c>
      <c r="AJ9" s="12">
        <v>1982</v>
      </c>
      <c r="AK9" s="12">
        <v>1987</v>
      </c>
      <c r="AL9" s="12"/>
      <c r="AM9" s="12"/>
      <c r="AN9" s="12"/>
      <c r="AO9" s="12"/>
      <c r="AP9" s="12"/>
      <c r="AQ9" s="12"/>
      <c r="AR9" s="12"/>
    </row>
    <row r="10" spans="1:44" x14ac:dyDescent="0.25">
      <c r="A10" s="12" t="s">
        <v>65</v>
      </c>
      <c r="B10" s="12" t="s">
        <v>39</v>
      </c>
      <c r="C10" s="29" t="s">
        <v>62</v>
      </c>
      <c r="D10" s="14" t="s">
        <v>41</v>
      </c>
      <c r="E10" s="14" t="s">
        <v>66</v>
      </c>
      <c r="F10" s="14"/>
      <c r="G10" s="15"/>
      <c r="H10" s="12"/>
      <c r="I10" s="12"/>
      <c r="J10" s="22">
        <v>6500001</v>
      </c>
      <c r="K10" s="12"/>
      <c r="L10" s="16">
        <v>6528444</v>
      </c>
      <c r="M10" s="12">
        <f t="shared" si="0"/>
        <v>28443</v>
      </c>
      <c r="N10" s="17">
        <f>(M10/M24)*100</f>
        <v>1.5216132963419866</v>
      </c>
      <c r="O10" s="18">
        <v>7</v>
      </c>
      <c r="P10" s="12"/>
      <c r="Q10" s="12"/>
      <c r="R10" s="19"/>
      <c r="S10" s="19">
        <v>150</v>
      </c>
      <c r="T10" s="12">
        <v>10</v>
      </c>
      <c r="U10" s="12">
        <v>6.1</v>
      </c>
      <c r="V10" s="12">
        <v>3.1</v>
      </c>
      <c r="W10" s="12">
        <v>190</v>
      </c>
      <c r="X10" s="12" t="s">
        <v>44</v>
      </c>
      <c r="Y10" s="12" t="s">
        <v>45</v>
      </c>
      <c r="Z10" s="12"/>
      <c r="AA10" s="12" t="s">
        <v>46</v>
      </c>
      <c r="AB10" s="12" t="s">
        <v>47</v>
      </c>
      <c r="AC10" s="12"/>
      <c r="AD10" s="12"/>
      <c r="AE10" s="12">
        <v>35</v>
      </c>
      <c r="AF10" s="12">
        <v>2.8</v>
      </c>
      <c r="AG10" s="12">
        <v>4</v>
      </c>
      <c r="AH10" s="12">
        <v>3</v>
      </c>
      <c r="AI10" s="12" t="s">
        <v>48</v>
      </c>
      <c r="AJ10" s="12">
        <v>1983</v>
      </c>
      <c r="AK10" s="12">
        <v>1986</v>
      </c>
      <c r="AL10" s="12"/>
      <c r="AM10" s="12"/>
      <c r="AN10" s="12"/>
      <c r="AO10" s="12"/>
      <c r="AP10" s="12"/>
      <c r="AQ10" s="12"/>
      <c r="AR10" s="12"/>
    </row>
    <row r="11" spans="1:44" x14ac:dyDescent="0.25">
      <c r="A11" s="12" t="s">
        <v>65</v>
      </c>
      <c r="B11" s="12" t="s">
        <v>39</v>
      </c>
      <c r="C11" s="29" t="s">
        <v>62</v>
      </c>
      <c r="D11" s="14" t="s">
        <v>41</v>
      </c>
      <c r="E11" s="14" t="s">
        <v>66</v>
      </c>
      <c r="F11" s="14"/>
      <c r="G11" s="15"/>
      <c r="H11" s="12"/>
      <c r="I11" s="12"/>
      <c r="J11" s="22">
        <v>6500001</v>
      </c>
      <c r="K11" s="12"/>
      <c r="L11" s="16">
        <v>6528444</v>
      </c>
      <c r="M11" s="12"/>
      <c r="N11" s="17"/>
      <c r="O11" s="18"/>
      <c r="P11" s="12"/>
      <c r="Q11" s="12"/>
      <c r="R11" s="19"/>
      <c r="S11" s="19">
        <v>150</v>
      </c>
      <c r="T11" s="12">
        <v>10</v>
      </c>
      <c r="U11" s="12">
        <v>6.1</v>
      </c>
      <c r="V11" s="12">
        <v>3.1</v>
      </c>
      <c r="W11" s="12">
        <v>190</v>
      </c>
      <c r="X11" s="12" t="s">
        <v>44</v>
      </c>
      <c r="Y11" s="12" t="s">
        <v>45</v>
      </c>
      <c r="Z11" s="12"/>
      <c r="AA11" s="12" t="s">
        <v>46</v>
      </c>
      <c r="AB11" s="12" t="s">
        <v>50</v>
      </c>
      <c r="AC11" s="12"/>
      <c r="AD11" s="12"/>
      <c r="AE11" s="12">
        <v>35</v>
      </c>
      <c r="AF11" s="12">
        <v>2.8</v>
      </c>
      <c r="AG11" s="12">
        <v>4</v>
      </c>
      <c r="AH11" s="12">
        <v>3</v>
      </c>
      <c r="AI11" s="12" t="s">
        <v>48</v>
      </c>
      <c r="AJ11" s="12">
        <v>1983</v>
      </c>
      <c r="AK11" s="12">
        <v>1986</v>
      </c>
      <c r="AL11" s="12"/>
      <c r="AM11" s="12"/>
      <c r="AN11" s="12"/>
      <c r="AO11" s="12"/>
      <c r="AP11" s="12"/>
      <c r="AQ11" s="12"/>
      <c r="AR11" s="12"/>
    </row>
    <row r="12" spans="1:44" x14ac:dyDescent="0.25">
      <c r="A12" s="12" t="s">
        <v>67</v>
      </c>
      <c r="B12" s="12" t="s">
        <v>39</v>
      </c>
      <c r="C12" s="25" t="s">
        <v>68</v>
      </c>
      <c r="D12" s="30" t="s">
        <v>69</v>
      </c>
      <c r="E12" s="14" t="s">
        <v>70</v>
      </c>
      <c r="F12" s="12"/>
      <c r="G12" s="15" t="s">
        <v>71</v>
      </c>
      <c r="H12" s="12"/>
      <c r="I12" s="12"/>
      <c r="J12" s="22">
        <v>7000001</v>
      </c>
      <c r="K12" s="12">
        <v>717451</v>
      </c>
      <c r="L12" s="16">
        <v>7178701</v>
      </c>
      <c r="M12" s="12">
        <f>L12-J12</f>
        <v>178700</v>
      </c>
      <c r="N12" s="17">
        <f>(M12/M24)*100</f>
        <v>9.5599021220093885</v>
      </c>
      <c r="O12" s="18">
        <v>4</v>
      </c>
      <c r="P12" s="12"/>
      <c r="Q12" s="12"/>
      <c r="R12" s="19"/>
      <c r="S12" s="19">
        <v>150</v>
      </c>
      <c r="T12" s="12">
        <v>10</v>
      </c>
      <c r="U12" s="12">
        <v>6.1</v>
      </c>
      <c r="V12" s="12">
        <v>3.1</v>
      </c>
      <c r="W12" s="12">
        <v>190</v>
      </c>
      <c r="X12" s="12" t="s">
        <v>44</v>
      </c>
      <c r="Y12" s="12" t="s">
        <v>45</v>
      </c>
      <c r="Z12" s="12"/>
      <c r="AA12" s="12" t="s">
        <v>46</v>
      </c>
      <c r="AB12" s="12" t="s">
        <v>47</v>
      </c>
      <c r="AC12" s="12"/>
      <c r="AD12" s="12"/>
      <c r="AE12" s="12">
        <v>35</v>
      </c>
      <c r="AF12" s="12">
        <v>2.8</v>
      </c>
      <c r="AG12" s="12">
        <v>4</v>
      </c>
      <c r="AH12" s="12">
        <v>3</v>
      </c>
      <c r="AI12" s="12" t="s">
        <v>48</v>
      </c>
      <c r="AJ12" s="12">
        <v>1985</v>
      </c>
      <c r="AK12" s="12">
        <v>1994</v>
      </c>
      <c r="AL12" s="12"/>
      <c r="AM12" s="12" t="s">
        <v>72</v>
      </c>
      <c r="AN12" s="12"/>
      <c r="AO12" s="12"/>
      <c r="AP12" s="12"/>
      <c r="AQ12" s="12"/>
      <c r="AR12" s="12"/>
    </row>
    <row r="13" spans="1:44" x14ac:dyDescent="0.25">
      <c r="A13" s="12" t="s">
        <v>67</v>
      </c>
      <c r="B13" s="12" t="s">
        <v>39</v>
      </c>
      <c r="C13" s="25" t="s">
        <v>68</v>
      </c>
      <c r="D13" s="30" t="s">
        <v>69</v>
      </c>
      <c r="E13" s="14" t="s">
        <v>70</v>
      </c>
      <c r="F13" s="12"/>
      <c r="G13" s="15" t="s">
        <v>71</v>
      </c>
      <c r="H13" s="12"/>
      <c r="I13" s="12"/>
      <c r="J13" s="22">
        <v>7000001</v>
      </c>
      <c r="K13" s="12">
        <v>717451</v>
      </c>
      <c r="L13" s="16">
        <v>7178701</v>
      </c>
      <c r="M13" s="12"/>
      <c r="N13" s="17"/>
      <c r="O13" s="18"/>
      <c r="P13" s="12"/>
      <c r="Q13" s="12"/>
      <c r="R13" s="19"/>
      <c r="S13" s="19">
        <v>150</v>
      </c>
      <c r="T13" s="31">
        <v>10</v>
      </c>
      <c r="U13" s="31">
        <v>6.2</v>
      </c>
      <c r="V13" s="31">
        <v>3.2</v>
      </c>
      <c r="W13" s="31">
        <v>180</v>
      </c>
      <c r="X13" s="12" t="s">
        <v>44</v>
      </c>
      <c r="Y13" s="12" t="s">
        <v>45</v>
      </c>
      <c r="Z13" s="12"/>
      <c r="AA13" s="12" t="s">
        <v>46</v>
      </c>
      <c r="AB13" s="12" t="s">
        <v>50</v>
      </c>
      <c r="AC13" s="12"/>
      <c r="AD13" s="12"/>
      <c r="AE13" s="12">
        <v>35</v>
      </c>
      <c r="AF13" s="12">
        <v>2.8</v>
      </c>
      <c r="AG13" s="12">
        <v>4</v>
      </c>
      <c r="AH13" s="12">
        <v>3</v>
      </c>
      <c r="AI13" s="12" t="s">
        <v>48</v>
      </c>
      <c r="AJ13" s="12">
        <v>1985</v>
      </c>
      <c r="AK13" s="12">
        <v>1994</v>
      </c>
      <c r="AL13" s="12"/>
      <c r="AM13" s="12" t="s">
        <v>72</v>
      </c>
      <c r="AN13" s="12"/>
      <c r="AO13" s="12"/>
      <c r="AP13" s="12"/>
      <c r="AQ13" s="12"/>
      <c r="AR13" s="12"/>
    </row>
    <row r="14" spans="1:44" x14ac:dyDescent="0.25">
      <c r="A14" s="12" t="s">
        <v>73</v>
      </c>
      <c r="B14" s="12" t="s">
        <v>39</v>
      </c>
      <c r="C14" s="32" t="s">
        <v>74</v>
      </c>
      <c r="D14" s="30" t="s">
        <v>69</v>
      </c>
      <c r="E14" s="14" t="s">
        <v>70</v>
      </c>
      <c r="F14" s="12"/>
      <c r="G14" s="15" t="s">
        <v>71</v>
      </c>
      <c r="H14" s="12"/>
      <c r="I14" s="12"/>
      <c r="J14" s="47">
        <v>4400001</v>
      </c>
      <c r="K14" s="12"/>
      <c r="L14" s="16">
        <v>4427191</v>
      </c>
      <c r="M14" s="12">
        <f>L14-J14</f>
        <v>27190</v>
      </c>
      <c r="N14" s="17">
        <f>(M14/M24)*100</f>
        <v>1.4545816379263306</v>
      </c>
      <c r="O14" s="18">
        <v>8</v>
      </c>
      <c r="P14" s="12"/>
      <c r="Q14" s="12"/>
      <c r="R14" s="19"/>
      <c r="S14" s="19">
        <v>150</v>
      </c>
      <c r="T14" s="31">
        <v>10</v>
      </c>
      <c r="U14" s="31">
        <v>6.2</v>
      </c>
      <c r="V14" s="31">
        <v>3.2</v>
      </c>
      <c r="W14" s="31">
        <v>180</v>
      </c>
      <c r="X14" s="12" t="s">
        <v>44</v>
      </c>
      <c r="Y14" s="12" t="s">
        <v>45</v>
      </c>
      <c r="Z14" s="12"/>
      <c r="AA14" s="12" t="s">
        <v>46</v>
      </c>
      <c r="AB14" s="12" t="s">
        <v>47</v>
      </c>
      <c r="AC14" s="12"/>
      <c r="AD14" s="12"/>
      <c r="AE14" s="12">
        <v>35</v>
      </c>
      <c r="AF14" s="12">
        <v>2.8</v>
      </c>
      <c r="AG14" s="12">
        <v>4</v>
      </c>
      <c r="AH14" s="12">
        <v>3</v>
      </c>
      <c r="AI14" s="12" t="s">
        <v>48</v>
      </c>
      <c r="AJ14" s="12">
        <v>1985</v>
      </c>
      <c r="AK14" s="12">
        <v>1994</v>
      </c>
      <c r="AL14" s="12"/>
      <c r="AM14" s="12" t="s">
        <v>72</v>
      </c>
      <c r="AN14" s="12"/>
      <c r="AO14" s="12"/>
      <c r="AP14" s="12"/>
      <c r="AQ14" s="12"/>
      <c r="AR14" s="12"/>
    </row>
    <row r="15" spans="1:44" x14ac:dyDescent="0.25">
      <c r="A15" s="12" t="s">
        <v>73</v>
      </c>
      <c r="B15" s="12" t="s">
        <v>39</v>
      </c>
      <c r="C15" s="32" t="s">
        <v>74</v>
      </c>
      <c r="D15" s="30" t="s">
        <v>69</v>
      </c>
      <c r="E15" s="14" t="s">
        <v>75</v>
      </c>
      <c r="F15" s="12"/>
      <c r="G15" s="15" t="s">
        <v>71</v>
      </c>
      <c r="H15" s="12"/>
      <c r="I15" s="12"/>
      <c r="J15" s="47">
        <v>4400001</v>
      </c>
      <c r="K15" s="12"/>
      <c r="L15" s="16">
        <v>4427191</v>
      </c>
      <c r="M15" s="12"/>
      <c r="N15" s="17"/>
      <c r="O15" s="18"/>
      <c r="P15" s="12"/>
      <c r="Q15" s="12"/>
      <c r="R15" s="19"/>
      <c r="S15" s="19">
        <v>150</v>
      </c>
      <c r="T15" s="33">
        <v>10</v>
      </c>
      <c r="U15" s="33">
        <v>6.2</v>
      </c>
      <c r="V15" s="33">
        <v>3.2</v>
      </c>
      <c r="W15" s="33">
        <v>180</v>
      </c>
      <c r="X15" s="12" t="s">
        <v>44</v>
      </c>
      <c r="Y15" s="12" t="s">
        <v>45</v>
      </c>
      <c r="Z15" s="12"/>
      <c r="AA15" s="12" t="s">
        <v>46</v>
      </c>
      <c r="AB15" s="12" t="s">
        <v>50</v>
      </c>
      <c r="AC15" s="12"/>
      <c r="AD15" s="12"/>
      <c r="AE15" s="12">
        <v>35</v>
      </c>
      <c r="AF15" s="12">
        <v>2.8</v>
      </c>
      <c r="AG15" s="12">
        <v>4</v>
      </c>
      <c r="AH15" s="12">
        <v>3</v>
      </c>
      <c r="AI15" s="12" t="s">
        <v>48</v>
      </c>
      <c r="AJ15" s="12">
        <v>1986</v>
      </c>
      <c r="AK15" s="12">
        <v>1988</v>
      </c>
      <c r="AL15" s="12"/>
      <c r="AM15" s="12" t="s">
        <v>76</v>
      </c>
      <c r="AN15" s="12"/>
      <c r="AO15" s="12"/>
      <c r="AP15" s="12"/>
      <c r="AQ15" s="12"/>
      <c r="AR15" s="12"/>
    </row>
    <row r="16" spans="1:44" x14ac:dyDescent="0.25">
      <c r="A16" s="12" t="s">
        <v>77</v>
      </c>
      <c r="B16" s="12" t="s">
        <v>39</v>
      </c>
      <c r="C16" s="34" t="s">
        <v>62</v>
      </c>
      <c r="D16" s="14" t="s">
        <v>41</v>
      </c>
      <c r="E16" s="14" t="s">
        <v>78</v>
      </c>
      <c r="F16" s="12"/>
      <c r="G16" s="15"/>
      <c r="H16" s="12"/>
      <c r="I16" s="12"/>
      <c r="J16" s="47">
        <v>6600001</v>
      </c>
      <c r="K16" s="12"/>
      <c r="L16" s="16">
        <v>6644468</v>
      </c>
      <c r="M16" s="12">
        <f>L16-J16</f>
        <v>44467</v>
      </c>
      <c r="N16" s="17">
        <f>(M16/M24)*100</f>
        <v>2.3788481682114799</v>
      </c>
      <c r="O16" s="18">
        <v>6</v>
      </c>
      <c r="P16" s="12"/>
      <c r="Q16" s="12"/>
      <c r="R16" s="19"/>
      <c r="S16" s="19">
        <v>120</v>
      </c>
      <c r="T16" s="12">
        <v>10</v>
      </c>
      <c r="U16" s="12">
        <v>6.1</v>
      </c>
      <c r="V16" s="12">
        <v>3.1</v>
      </c>
      <c r="W16" s="12">
        <v>195</v>
      </c>
      <c r="X16" s="12" t="s">
        <v>79</v>
      </c>
      <c r="Y16" s="12" t="s">
        <v>45</v>
      </c>
      <c r="Z16" s="12"/>
      <c r="AA16" s="12" t="s">
        <v>80</v>
      </c>
      <c r="AB16" s="12" t="s">
        <v>81</v>
      </c>
      <c r="AC16" s="12"/>
      <c r="AD16" s="12"/>
      <c r="AE16" s="12">
        <v>35</v>
      </c>
      <c r="AF16" s="48">
        <v>4</v>
      </c>
      <c r="AG16" s="12">
        <v>4</v>
      </c>
      <c r="AH16" s="12"/>
      <c r="AI16" s="12" t="s">
        <v>48</v>
      </c>
      <c r="AJ16" s="12">
        <v>1987</v>
      </c>
      <c r="AK16" s="12">
        <v>1988</v>
      </c>
      <c r="AL16" s="12"/>
      <c r="AM16" s="12"/>
      <c r="AN16" s="12"/>
      <c r="AO16" s="12"/>
      <c r="AP16" s="12"/>
      <c r="AQ16" s="12"/>
      <c r="AR16" s="12"/>
    </row>
    <row r="17" spans="1:44" x14ac:dyDescent="0.25">
      <c r="A17" s="12" t="s">
        <v>77</v>
      </c>
      <c r="B17" s="12" t="s">
        <v>82</v>
      </c>
      <c r="C17" s="32" t="s">
        <v>83</v>
      </c>
      <c r="D17" s="14" t="s">
        <v>41</v>
      </c>
      <c r="E17" s="14" t="s">
        <v>78</v>
      </c>
      <c r="F17" s="12"/>
      <c r="G17" s="15"/>
      <c r="H17" s="12"/>
      <c r="I17" s="12"/>
      <c r="J17" s="47">
        <v>6601001</v>
      </c>
      <c r="K17" s="12"/>
      <c r="L17" s="16">
        <v>6638200</v>
      </c>
      <c r="M17" s="12">
        <f>L17-J17</f>
        <v>37199</v>
      </c>
      <c r="N17" s="17">
        <f>(M17/M24)*100</f>
        <v>1.9900324512402194</v>
      </c>
      <c r="O17" s="18">
        <v>7</v>
      </c>
      <c r="P17" s="12"/>
      <c r="Q17" s="12"/>
      <c r="R17" s="19"/>
      <c r="S17" s="19">
        <v>120</v>
      </c>
      <c r="T17" s="12">
        <v>10</v>
      </c>
      <c r="U17" s="12">
        <v>6.1</v>
      </c>
      <c r="V17" s="12">
        <v>3.1</v>
      </c>
      <c r="W17" s="12">
        <v>195</v>
      </c>
      <c r="X17" s="12" t="s">
        <v>79</v>
      </c>
      <c r="Y17" s="12" t="s">
        <v>45</v>
      </c>
      <c r="Z17" s="12"/>
      <c r="AA17" s="12" t="s">
        <v>80</v>
      </c>
      <c r="AB17" s="12" t="s">
        <v>81</v>
      </c>
      <c r="AC17" s="12"/>
      <c r="AD17" s="12"/>
      <c r="AE17" s="12">
        <v>35</v>
      </c>
      <c r="AF17" s="48">
        <v>4</v>
      </c>
      <c r="AG17" s="12">
        <v>4</v>
      </c>
      <c r="AH17" s="12"/>
      <c r="AI17" s="12" t="s">
        <v>48</v>
      </c>
      <c r="AJ17" s="12">
        <v>1987</v>
      </c>
      <c r="AK17" s="12">
        <v>1988</v>
      </c>
      <c r="AL17" s="12"/>
      <c r="AM17" s="12" t="s">
        <v>84</v>
      </c>
      <c r="AN17" s="12"/>
      <c r="AO17" s="12"/>
      <c r="AP17" s="12"/>
      <c r="AQ17" s="12"/>
      <c r="AR17" s="12"/>
    </row>
    <row r="18" spans="1:44" x14ac:dyDescent="0.25">
      <c r="A18" s="12" t="s">
        <v>85</v>
      </c>
      <c r="B18" s="12" t="s">
        <v>39</v>
      </c>
      <c r="C18" s="32" t="s">
        <v>74</v>
      </c>
      <c r="D18" s="30" t="s">
        <v>86</v>
      </c>
      <c r="E18" s="14" t="s">
        <v>87</v>
      </c>
      <c r="F18" s="12"/>
      <c r="G18" s="15"/>
      <c r="H18" s="12"/>
      <c r="I18" s="12"/>
      <c r="J18" s="47">
        <v>8000001</v>
      </c>
      <c r="K18" s="12"/>
      <c r="L18" s="16">
        <v>8013125</v>
      </c>
      <c r="M18" s="12">
        <f>L18-J18</f>
        <v>13124</v>
      </c>
      <c r="N18" s="17">
        <f>(M18/M24)*100</f>
        <v>0.70209376300644211</v>
      </c>
      <c r="O18" s="18">
        <v>9</v>
      </c>
      <c r="P18" s="12"/>
      <c r="Q18" s="12"/>
      <c r="R18" s="19"/>
      <c r="S18" s="19">
        <v>80</v>
      </c>
      <c r="T18" s="12">
        <v>10.7</v>
      </c>
      <c r="U18" s="12">
        <v>6.8</v>
      </c>
      <c r="V18" s="12">
        <v>4.0999999999999996</v>
      </c>
      <c r="W18" s="12">
        <v>190</v>
      </c>
      <c r="X18" s="12" t="s">
        <v>88</v>
      </c>
      <c r="Y18" s="12" t="s">
        <v>45</v>
      </c>
      <c r="Z18" s="12"/>
      <c r="AA18" s="12" t="s">
        <v>46</v>
      </c>
      <c r="AB18" s="12" t="s">
        <v>81</v>
      </c>
      <c r="AC18" s="12"/>
      <c r="AD18" s="12"/>
      <c r="AE18" s="12">
        <v>32</v>
      </c>
      <c r="AF18" s="12">
        <v>3.5</v>
      </c>
      <c r="AG18" s="12">
        <v>4</v>
      </c>
      <c r="AH18" s="12">
        <v>3</v>
      </c>
      <c r="AI18" s="12" t="s">
        <v>48</v>
      </c>
      <c r="AJ18" s="12">
        <v>1989</v>
      </c>
      <c r="AK18" s="12">
        <v>1989</v>
      </c>
      <c r="AL18" s="12"/>
      <c r="AM18" s="12"/>
      <c r="AN18" s="12"/>
      <c r="AO18" s="12"/>
      <c r="AP18" s="12"/>
      <c r="AQ18" s="12"/>
      <c r="AR18" s="12"/>
    </row>
    <row r="19" spans="1:44" x14ac:dyDescent="0.25">
      <c r="A19" s="12" t="s">
        <v>89</v>
      </c>
      <c r="B19" s="12" t="s">
        <v>90</v>
      </c>
      <c r="C19" s="32" t="s">
        <v>91</v>
      </c>
      <c r="D19" s="30" t="s">
        <v>92</v>
      </c>
      <c r="E19" s="14" t="s">
        <v>93</v>
      </c>
      <c r="F19" s="12"/>
      <c r="G19" s="15"/>
      <c r="H19" s="12"/>
      <c r="I19" s="12"/>
      <c r="J19" s="47">
        <v>7500001</v>
      </c>
      <c r="K19" s="12"/>
      <c r="L19" s="16">
        <v>7502328</v>
      </c>
      <c r="M19" s="12">
        <f>L19-J19</f>
        <v>2327</v>
      </c>
      <c r="N19" s="17">
        <f>(M19/M24)*100</f>
        <v>0.12448736562907579</v>
      </c>
      <c r="O19" s="18">
        <v>10</v>
      </c>
      <c r="P19" s="12"/>
      <c r="Q19" s="12"/>
      <c r="R19" s="19"/>
      <c r="S19" s="19">
        <v>499</v>
      </c>
      <c r="T19" s="12">
        <v>10.3</v>
      </c>
      <c r="U19" s="12">
        <v>6.4</v>
      </c>
      <c r="V19" s="12">
        <v>3.4</v>
      </c>
      <c r="W19" s="12">
        <v>210</v>
      </c>
      <c r="X19" s="12" t="s">
        <v>94</v>
      </c>
      <c r="Y19" s="12" t="s">
        <v>45</v>
      </c>
      <c r="Z19" s="12"/>
      <c r="AA19" s="12" t="s">
        <v>95</v>
      </c>
      <c r="AB19" s="12" t="s">
        <v>96</v>
      </c>
      <c r="AC19" s="12"/>
      <c r="AD19" s="12"/>
      <c r="AE19" s="12">
        <v>35</v>
      </c>
      <c r="AF19" s="12">
        <v>2.8</v>
      </c>
      <c r="AG19" s="12">
        <v>4</v>
      </c>
      <c r="AH19" s="12">
        <v>3</v>
      </c>
      <c r="AI19" s="12" t="s">
        <v>97</v>
      </c>
      <c r="AJ19" s="12">
        <v>1992</v>
      </c>
      <c r="AK19" s="12">
        <v>1995</v>
      </c>
      <c r="AL19" s="12"/>
      <c r="AM19" s="12"/>
      <c r="AN19" s="12"/>
      <c r="AO19" s="12"/>
      <c r="AP19" s="12"/>
      <c r="AQ19" s="12"/>
      <c r="AR19" s="12"/>
    </row>
    <row r="20" spans="1:44" x14ac:dyDescent="0.25">
      <c r="A20" s="12" t="s">
        <v>98</v>
      </c>
      <c r="B20" s="12" t="s">
        <v>39</v>
      </c>
      <c r="C20" s="46"/>
      <c r="D20" s="30" t="s">
        <v>86</v>
      </c>
      <c r="E20" s="14" t="s">
        <v>99</v>
      </c>
      <c r="F20" s="12"/>
      <c r="G20" s="15"/>
      <c r="H20" s="12"/>
      <c r="I20" s="12"/>
      <c r="J20" s="47"/>
      <c r="K20" s="12"/>
      <c r="L20" s="16"/>
      <c r="M20" s="12"/>
      <c r="N20" s="17"/>
      <c r="O20" s="18"/>
      <c r="P20" s="12"/>
      <c r="Q20" s="12"/>
      <c r="R20" s="19"/>
      <c r="S20" s="19">
        <v>249</v>
      </c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</row>
    <row r="21" spans="1:44" x14ac:dyDescent="0.25">
      <c r="A21" s="12" t="s">
        <v>100</v>
      </c>
      <c r="B21" s="12" t="s">
        <v>39</v>
      </c>
      <c r="C21" s="32" t="s">
        <v>83</v>
      </c>
      <c r="D21" s="30" t="s">
        <v>86</v>
      </c>
      <c r="E21" s="14" t="s">
        <v>101</v>
      </c>
      <c r="F21" s="12"/>
      <c r="G21" s="15"/>
      <c r="H21" s="12"/>
      <c r="I21" s="12"/>
      <c r="J21" s="47">
        <v>5762001</v>
      </c>
      <c r="K21" s="12"/>
      <c r="L21" s="16">
        <v>5768628</v>
      </c>
      <c r="M21" s="12">
        <f>L21-J21</f>
        <v>6627</v>
      </c>
      <c r="N21" s="17">
        <f>(M21/M24)*100</f>
        <v>0.35452418221911702</v>
      </c>
      <c r="O21" s="18">
        <v>11</v>
      </c>
      <c r="P21" s="12"/>
      <c r="Q21" s="12"/>
      <c r="R21" s="19"/>
      <c r="S21" s="19">
        <v>249</v>
      </c>
      <c r="T21" s="12">
        <v>10</v>
      </c>
      <c r="U21" s="12">
        <v>6.1</v>
      </c>
      <c r="V21" s="12">
        <v>3.4</v>
      </c>
      <c r="W21" s="12">
        <v>190</v>
      </c>
      <c r="X21" s="12" t="s">
        <v>94</v>
      </c>
      <c r="Y21" s="12" t="s">
        <v>45</v>
      </c>
      <c r="Z21" s="12" t="s">
        <v>102</v>
      </c>
      <c r="AA21" s="12" t="s">
        <v>46</v>
      </c>
      <c r="AB21" s="12" t="s">
        <v>96</v>
      </c>
      <c r="AC21" s="12">
        <v>1600</v>
      </c>
      <c r="AD21" s="12"/>
      <c r="AE21" s="12">
        <v>35</v>
      </c>
      <c r="AF21" s="12">
        <v>2.8</v>
      </c>
      <c r="AG21" s="12">
        <v>4</v>
      </c>
      <c r="AH21" s="12">
        <v>2</v>
      </c>
      <c r="AI21" s="12" t="s">
        <v>97</v>
      </c>
      <c r="AJ21" s="12">
        <v>1998</v>
      </c>
      <c r="AK21" s="12">
        <v>2003</v>
      </c>
      <c r="AL21" s="12" t="s">
        <v>103</v>
      </c>
      <c r="AM21" s="12"/>
      <c r="AN21" s="12"/>
      <c r="AO21" s="12"/>
      <c r="AP21" s="12"/>
      <c r="AQ21" s="12"/>
      <c r="AR21" s="12"/>
    </row>
    <row r="22" spans="1:44" x14ac:dyDescent="0.25">
      <c r="A22" s="36" t="s">
        <v>104</v>
      </c>
      <c r="B22" s="36" t="s">
        <v>105</v>
      </c>
      <c r="C22" s="37" t="s">
        <v>39</v>
      </c>
      <c r="D22" s="38" t="s">
        <v>86</v>
      </c>
      <c r="E22" s="39" t="s">
        <v>106</v>
      </c>
      <c r="F22" s="36"/>
      <c r="G22" s="40"/>
      <c r="H22" s="36"/>
      <c r="I22" s="36"/>
      <c r="J22" s="41">
        <v>5806001</v>
      </c>
      <c r="K22" s="42"/>
      <c r="L22" s="41">
        <v>5807752</v>
      </c>
      <c r="M22" s="36">
        <f t="shared" ref="M22:M23" si="1">L22-J22</f>
        <v>1751</v>
      </c>
      <c r="N22" s="43">
        <f>(M22/M24)*100</f>
        <v>9.3673131592828418E-2</v>
      </c>
      <c r="O22" s="44">
        <v>12</v>
      </c>
      <c r="P22" s="36"/>
      <c r="Q22" s="36"/>
      <c r="R22" s="45"/>
      <c r="S22" s="45">
        <v>299</v>
      </c>
      <c r="T22" s="36">
        <v>10</v>
      </c>
      <c r="U22" s="36">
        <v>6.1</v>
      </c>
      <c r="V22" s="36">
        <v>3.4</v>
      </c>
      <c r="W22" s="36">
        <v>190</v>
      </c>
      <c r="X22" s="36" t="s">
        <v>94</v>
      </c>
      <c r="Y22" s="36" t="s">
        <v>45</v>
      </c>
      <c r="Z22" s="36" t="s">
        <v>102</v>
      </c>
      <c r="AA22" s="36" t="s">
        <v>46</v>
      </c>
      <c r="AB22" s="36" t="s">
        <v>96</v>
      </c>
      <c r="AC22" s="36">
        <v>3200</v>
      </c>
      <c r="AD22" s="36" t="s">
        <v>107</v>
      </c>
      <c r="AE22" s="36">
        <v>35</v>
      </c>
      <c r="AF22" s="36">
        <v>2.8</v>
      </c>
      <c r="AG22" s="36">
        <v>4</v>
      </c>
      <c r="AH22" s="36">
        <v>2</v>
      </c>
      <c r="AI22" s="36" t="s">
        <v>97</v>
      </c>
      <c r="AJ22" s="36">
        <v>1998</v>
      </c>
      <c r="AK22" s="36">
        <v>2003</v>
      </c>
      <c r="AL22" s="36" t="s">
        <v>103</v>
      </c>
      <c r="AM22" s="36" t="s">
        <v>108</v>
      </c>
      <c r="AN22" s="36"/>
      <c r="AO22" s="36"/>
      <c r="AP22" s="36"/>
      <c r="AQ22" s="36"/>
      <c r="AR22" s="36"/>
    </row>
    <row r="23" spans="1:44" s="12" customFormat="1" x14ac:dyDescent="0.25">
      <c r="A23" s="12" t="s">
        <v>109</v>
      </c>
      <c r="B23" s="12" t="s">
        <v>110</v>
      </c>
      <c r="C23" s="34" t="s">
        <v>62</v>
      </c>
      <c r="D23" s="30" t="s">
        <v>86</v>
      </c>
      <c r="E23" s="14" t="s">
        <v>28</v>
      </c>
      <c r="G23" s="15"/>
      <c r="J23" s="35">
        <v>5804535</v>
      </c>
      <c r="K23" s="22"/>
      <c r="L23" s="35">
        <v>5804906</v>
      </c>
      <c r="M23" s="12">
        <f t="shared" si="1"/>
        <v>371</v>
      </c>
      <c r="N23" s="17">
        <f>(M23/M24)*100</f>
        <v>1.9847362547652393E-2</v>
      </c>
      <c r="O23" s="18">
        <v>13</v>
      </c>
      <c r="P23" s="12">
        <v>399</v>
      </c>
      <c r="R23" s="19"/>
      <c r="S23" s="19">
        <v>499</v>
      </c>
      <c r="T23" s="36">
        <v>10</v>
      </c>
      <c r="U23" s="36">
        <v>6.1</v>
      </c>
      <c r="V23" s="36">
        <v>3.4</v>
      </c>
      <c r="W23" s="12">
        <v>190</v>
      </c>
      <c r="X23" s="36" t="s">
        <v>94</v>
      </c>
      <c r="Y23" s="36" t="s">
        <v>45</v>
      </c>
      <c r="Z23" s="36" t="s">
        <v>111</v>
      </c>
      <c r="AA23" s="12" t="s">
        <v>46</v>
      </c>
      <c r="AB23" s="36" t="s">
        <v>96</v>
      </c>
      <c r="AC23" s="12">
        <v>3200</v>
      </c>
      <c r="AD23" s="12" t="s">
        <v>107</v>
      </c>
      <c r="AE23" s="36">
        <v>35</v>
      </c>
      <c r="AF23" s="36">
        <v>2.8</v>
      </c>
      <c r="AG23" s="36">
        <v>4</v>
      </c>
      <c r="AH23" s="36">
        <v>2</v>
      </c>
      <c r="AI23" s="12" t="s">
        <v>97</v>
      </c>
      <c r="AJ23" s="12">
        <v>1997</v>
      </c>
      <c r="AK23" s="12">
        <v>1999</v>
      </c>
      <c r="AL23" s="36" t="s">
        <v>103</v>
      </c>
      <c r="AM23" s="36" t="s">
        <v>108</v>
      </c>
    </row>
    <row r="24" spans="1:44" x14ac:dyDescent="0.25">
      <c r="M24" s="2">
        <v>1869266</v>
      </c>
    </row>
  </sheetData>
  <pageMargins left="0.25" right="0.25" top="0.75" bottom="0.75" header="0.3" footer="0.3"/>
  <pageSetup paperSize="27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MINOX CATALOGUE HOBBIES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paul o'sullivan</cp:lastModifiedBy>
  <cp:revision/>
  <cp:lastPrinted>2022-10-23T12:39:10Z</cp:lastPrinted>
  <dcterms:created xsi:type="dcterms:W3CDTF">2021-04-16T11:39:01Z</dcterms:created>
  <dcterms:modified xsi:type="dcterms:W3CDTF">2022-10-23T12:46:54Z</dcterms:modified>
  <cp:category/>
  <cp:contentStatus/>
</cp:coreProperties>
</file>