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olev\Dropbox\Precision\Boost\NewIntro-2021\NewCo\PrecisionHCT\PHA\Present\MHR-PCP\Go to Market\YOUniversalCare\Community Concierge\"/>
    </mc:Choice>
  </mc:AlternateContent>
  <xr:revisionPtr revIDLastSave="0" documentId="8_{B0D3433F-F90E-4A40-B457-070001C90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Enrollment Queue" sheetId="2" r:id="rId2"/>
    <sheet name="Household Registry" sheetId="3" r:id="rId3"/>
    <sheet name="Household Members" sheetId="4" r:id="rId4"/>
    <sheet name="Provider Assignment" sheetId="5" r:id="rId5"/>
    <sheet name="Visit Tracking" sheetId="6" r:id="rId6"/>
    <sheet name="Provider Compensation" sheetId="7" r:id="rId7"/>
    <sheet name="Negative Balance Report" sheetId="8" r:id="rId8"/>
    <sheet name="Settings" sheetId="9" r:id="rId9"/>
    <sheet name="PDF Field Map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7" l="1"/>
  <c r="E101" i="7"/>
  <c r="D101" i="7"/>
  <c r="F101" i="7" s="1"/>
  <c r="C101" i="7"/>
  <c r="H100" i="7"/>
  <c r="D100" i="7"/>
  <c r="F100" i="7" s="1"/>
  <c r="C100" i="7"/>
  <c r="E100" i="7" s="1"/>
  <c r="H99" i="7"/>
  <c r="D99" i="7"/>
  <c r="F99" i="7" s="1"/>
  <c r="C99" i="7"/>
  <c r="E99" i="7" s="1"/>
  <c r="G99" i="7" s="1"/>
  <c r="H98" i="7"/>
  <c r="F98" i="7"/>
  <c r="E98" i="7"/>
  <c r="G98" i="7" s="1"/>
  <c r="D98" i="7"/>
  <c r="C98" i="7"/>
  <c r="H97" i="7"/>
  <c r="D97" i="7"/>
  <c r="F97" i="7" s="1"/>
  <c r="C97" i="7"/>
  <c r="E97" i="7" s="1"/>
  <c r="G97" i="7" s="1"/>
  <c r="H96" i="7"/>
  <c r="F96" i="7"/>
  <c r="E96" i="7"/>
  <c r="G96" i="7" s="1"/>
  <c r="D96" i="7"/>
  <c r="C96" i="7"/>
  <c r="H95" i="7"/>
  <c r="D95" i="7"/>
  <c r="F95" i="7" s="1"/>
  <c r="C95" i="7"/>
  <c r="E95" i="7" s="1"/>
  <c r="G95" i="7" s="1"/>
  <c r="H94" i="7"/>
  <c r="F94" i="7"/>
  <c r="E94" i="7"/>
  <c r="G94" i="7" s="1"/>
  <c r="D94" i="7"/>
  <c r="C94" i="7"/>
  <c r="H93" i="7"/>
  <c r="D93" i="7"/>
  <c r="F93" i="7" s="1"/>
  <c r="C93" i="7"/>
  <c r="E93" i="7" s="1"/>
  <c r="G93" i="7" s="1"/>
  <c r="H92" i="7"/>
  <c r="F92" i="7"/>
  <c r="E92" i="7"/>
  <c r="G92" i="7" s="1"/>
  <c r="D92" i="7"/>
  <c r="C92" i="7"/>
  <c r="H91" i="7"/>
  <c r="D91" i="7"/>
  <c r="F91" i="7" s="1"/>
  <c r="C91" i="7"/>
  <c r="E91" i="7" s="1"/>
  <c r="G91" i="7" s="1"/>
  <c r="H90" i="7"/>
  <c r="F90" i="7"/>
  <c r="E90" i="7"/>
  <c r="G90" i="7" s="1"/>
  <c r="D90" i="7"/>
  <c r="C90" i="7"/>
  <c r="H89" i="7"/>
  <c r="D89" i="7"/>
  <c r="F89" i="7" s="1"/>
  <c r="C89" i="7"/>
  <c r="E89" i="7" s="1"/>
  <c r="G89" i="7" s="1"/>
  <c r="H88" i="7"/>
  <c r="F88" i="7"/>
  <c r="E88" i="7"/>
  <c r="G88" i="7" s="1"/>
  <c r="D88" i="7"/>
  <c r="C88" i="7"/>
  <c r="H87" i="7"/>
  <c r="D87" i="7"/>
  <c r="F87" i="7" s="1"/>
  <c r="C87" i="7"/>
  <c r="E87" i="7" s="1"/>
  <c r="G87" i="7" s="1"/>
  <c r="H86" i="7"/>
  <c r="F86" i="7"/>
  <c r="E86" i="7"/>
  <c r="G86" i="7" s="1"/>
  <c r="D86" i="7"/>
  <c r="C86" i="7"/>
  <c r="H85" i="7"/>
  <c r="D85" i="7"/>
  <c r="F85" i="7" s="1"/>
  <c r="C85" i="7"/>
  <c r="E85" i="7" s="1"/>
  <c r="G85" i="7" s="1"/>
  <c r="H84" i="7"/>
  <c r="F84" i="7"/>
  <c r="E84" i="7"/>
  <c r="G84" i="7" s="1"/>
  <c r="D84" i="7"/>
  <c r="C84" i="7"/>
  <c r="H83" i="7"/>
  <c r="D83" i="7"/>
  <c r="F83" i="7" s="1"/>
  <c r="C83" i="7"/>
  <c r="E83" i="7" s="1"/>
  <c r="G83" i="7" s="1"/>
  <c r="H82" i="7"/>
  <c r="F82" i="7"/>
  <c r="E82" i="7"/>
  <c r="G82" i="7" s="1"/>
  <c r="D82" i="7"/>
  <c r="C82" i="7"/>
  <c r="H81" i="7"/>
  <c r="D81" i="7"/>
  <c r="F81" i="7" s="1"/>
  <c r="C81" i="7"/>
  <c r="E81" i="7" s="1"/>
  <c r="G81" i="7" s="1"/>
  <c r="H80" i="7"/>
  <c r="F80" i="7"/>
  <c r="E80" i="7"/>
  <c r="G80" i="7" s="1"/>
  <c r="D80" i="7"/>
  <c r="C80" i="7"/>
  <c r="H79" i="7"/>
  <c r="D79" i="7"/>
  <c r="F79" i="7" s="1"/>
  <c r="C79" i="7"/>
  <c r="E79" i="7" s="1"/>
  <c r="G79" i="7" s="1"/>
  <c r="H78" i="7"/>
  <c r="F78" i="7"/>
  <c r="E78" i="7"/>
  <c r="G78" i="7" s="1"/>
  <c r="D78" i="7"/>
  <c r="C78" i="7"/>
  <c r="H77" i="7"/>
  <c r="D77" i="7"/>
  <c r="F77" i="7" s="1"/>
  <c r="C77" i="7"/>
  <c r="E77" i="7" s="1"/>
  <c r="G77" i="7" s="1"/>
  <c r="H76" i="7"/>
  <c r="F76" i="7"/>
  <c r="E76" i="7"/>
  <c r="G76" i="7" s="1"/>
  <c r="D76" i="7"/>
  <c r="C76" i="7"/>
  <c r="H75" i="7"/>
  <c r="D75" i="7"/>
  <c r="F75" i="7" s="1"/>
  <c r="C75" i="7"/>
  <c r="E75" i="7" s="1"/>
  <c r="G75" i="7" s="1"/>
  <c r="H74" i="7"/>
  <c r="F74" i="7"/>
  <c r="E74" i="7"/>
  <c r="G74" i="7" s="1"/>
  <c r="D74" i="7"/>
  <c r="C74" i="7"/>
  <c r="H73" i="7"/>
  <c r="D73" i="7"/>
  <c r="F73" i="7" s="1"/>
  <c r="C73" i="7"/>
  <c r="E73" i="7" s="1"/>
  <c r="G73" i="7" s="1"/>
  <c r="H72" i="7"/>
  <c r="F72" i="7"/>
  <c r="E72" i="7"/>
  <c r="G72" i="7" s="1"/>
  <c r="D72" i="7"/>
  <c r="C72" i="7"/>
  <c r="H71" i="7"/>
  <c r="D71" i="7"/>
  <c r="F71" i="7" s="1"/>
  <c r="C71" i="7"/>
  <c r="E71" i="7" s="1"/>
  <c r="G71" i="7" s="1"/>
  <c r="H70" i="7"/>
  <c r="F70" i="7"/>
  <c r="E70" i="7"/>
  <c r="G70" i="7" s="1"/>
  <c r="D70" i="7"/>
  <c r="C70" i="7"/>
  <c r="H69" i="7"/>
  <c r="D69" i="7"/>
  <c r="F69" i="7" s="1"/>
  <c r="C69" i="7"/>
  <c r="E69" i="7" s="1"/>
  <c r="G69" i="7" s="1"/>
  <c r="H68" i="7"/>
  <c r="F68" i="7"/>
  <c r="E68" i="7"/>
  <c r="G68" i="7" s="1"/>
  <c r="D68" i="7"/>
  <c r="C68" i="7"/>
  <c r="H67" i="7"/>
  <c r="D67" i="7"/>
  <c r="F67" i="7" s="1"/>
  <c r="C67" i="7"/>
  <c r="E67" i="7" s="1"/>
  <c r="G67" i="7" s="1"/>
  <c r="H66" i="7"/>
  <c r="F66" i="7"/>
  <c r="E66" i="7"/>
  <c r="G66" i="7" s="1"/>
  <c r="D66" i="7"/>
  <c r="C66" i="7"/>
  <c r="H65" i="7"/>
  <c r="D65" i="7"/>
  <c r="F65" i="7" s="1"/>
  <c r="C65" i="7"/>
  <c r="E65" i="7" s="1"/>
  <c r="G65" i="7" s="1"/>
  <c r="H64" i="7"/>
  <c r="F64" i="7"/>
  <c r="E64" i="7"/>
  <c r="G64" i="7" s="1"/>
  <c r="D64" i="7"/>
  <c r="C64" i="7"/>
  <c r="H63" i="7"/>
  <c r="D63" i="7"/>
  <c r="F63" i="7" s="1"/>
  <c r="C63" i="7"/>
  <c r="E63" i="7" s="1"/>
  <c r="G63" i="7" s="1"/>
  <c r="H62" i="7"/>
  <c r="F62" i="7"/>
  <c r="E62" i="7"/>
  <c r="G62" i="7" s="1"/>
  <c r="D62" i="7"/>
  <c r="C62" i="7"/>
  <c r="H61" i="7"/>
  <c r="D61" i="7"/>
  <c r="F61" i="7" s="1"/>
  <c r="C61" i="7"/>
  <c r="E61" i="7" s="1"/>
  <c r="G61" i="7" s="1"/>
  <c r="H60" i="7"/>
  <c r="F60" i="7"/>
  <c r="E60" i="7"/>
  <c r="G60" i="7" s="1"/>
  <c r="D60" i="7"/>
  <c r="C60" i="7"/>
  <c r="H59" i="7"/>
  <c r="D59" i="7"/>
  <c r="F59" i="7" s="1"/>
  <c r="C59" i="7"/>
  <c r="E59" i="7" s="1"/>
  <c r="H58" i="7"/>
  <c r="F58" i="7"/>
  <c r="E58" i="7"/>
  <c r="G58" i="7" s="1"/>
  <c r="D58" i="7"/>
  <c r="C58" i="7"/>
  <c r="H57" i="7"/>
  <c r="D57" i="7"/>
  <c r="F57" i="7" s="1"/>
  <c r="C57" i="7"/>
  <c r="E57" i="7" s="1"/>
  <c r="G57" i="7" s="1"/>
  <c r="H56" i="7"/>
  <c r="F56" i="7"/>
  <c r="E56" i="7"/>
  <c r="G56" i="7" s="1"/>
  <c r="D56" i="7"/>
  <c r="C56" i="7"/>
  <c r="H55" i="7"/>
  <c r="D55" i="7"/>
  <c r="F55" i="7" s="1"/>
  <c r="C55" i="7"/>
  <c r="E55" i="7" s="1"/>
  <c r="G55" i="7" s="1"/>
  <c r="H54" i="7"/>
  <c r="F54" i="7"/>
  <c r="E54" i="7"/>
  <c r="G54" i="7" s="1"/>
  <c r="D54" i="7"/>
  <c r="C54" i="7"/>
  <c r="H53" i="7"/>
  <c r="D53" i="7"/>
  <c r="F53" i="7" s="1"/>
  <c r="C53" i="7"/>
  <c r="E53" i="7" s="1"/>
  <c r="G53" i="7" s="1"/>
  <c r="H52" i="7"/>
  <c r="F52" i="7"/>
  <c r="E52" i="7"/>
  <c r="G52" i="7" s="1"/>
  <c r="D52" i="7"/>
  <c r="C52" i="7"/>
  <c r="H51" i="7"/>
  <c r="D51" i="7"/>
  <c r="F51" i="7" s="1"/>
  <c r="C51" i="7"/>
  <c r="E51" i="7" s="1"/>
  <c r="G51" i="7" s="1"/>
  <c r="H50" i="7"/>
  <c r="F50" i="7"/>
  <c r="E50" i="7"/>
  <c r="G50" i="7" s="1"/>
  <c r="D50" i="7"/>
  <c r="C50" i="7"/>
  <c r="H49" i="7"/>
  <c r="D49" i="7"/>
  <c r="F49" i="7" s="1"/>
  <c r="C49" i="7"/>
  <c r="E49" i="7" s="1"/>
  <c r="G49" i="7" s="1"/>
  <c r="H48" i="7"/>
  <c r="F48" i="7"/>
  <c r="E48" i="7"/>
  <c r="G48" i="7" s="1"/>
  <c r="D48" i="7"/>
  <c r="C48" i="7"/>
  <c r="H47" i="7"/>
  <c r="D47" i="7"/>
  <c r="F47" i="7" s="1"/>
  <c r="C47" i="7"/>
  <c r="E47" i="7" s="1"/>
  <c r="G47" i="7" s="1"/>
  <c r="H46" i="7"/>
  <c r="F46" i="7"/>
  <c r="E46" i="7"/>
  <c r="G46" i="7" s="1"/>
  <c r="D46" i="7"/>
  <c r="C46" i="7"/>
  <c r="H45" i="7"/>
  <c r="D45" i="7"/>
  <c r="F45" i="7" s="1"/>
  <c r="C45" i="7"/>
  <c r="E45" i="7" s="1"/>
  <c r="G45" i="7" s="1"/>
  <c r="H44" i="7"/>
  <c r="F44" i="7"/>
  <c r="E44" i="7"/>
  <c r="G44" i="7" s="1"/>
  <c r="D44" i="7"/>
  <c r="C44" i="7"/>
  <c r="H43" i="7"/>
  <c r="D43" i="7"/>
  <c r="F43" i="7" s="1"/>
  <c r="C43" i="7"/>
  <c r="E43" i="7" s="1"/>
  <c r="G43" i="7" s="1"/>
  <c r="H42" i="7"/>
  <c r="F42" i="7"/>
  <c r="E42" i="7"/>
  <c r="G42" i="7" s="1"/>
  <c r="D42" i="7"/>
  <c r="C42" i="7"/>
  <c r="H41" i="7"/>
  <c r="D41" i="7"/>
  <c r="F41" i="7" s="1"/>
  <c r="C41" i="7"/>
  <c r="E41" i="7" s="1"/>
  <c r="G41" i="7" s="1"/>
  <c r="H40" i="7"/>
  <c r="F40" i="7"/>
  <c r="E40" i="7"/>
  <c r="G40" i="7" s="1"/>
  <c r="D40" i="7"/>
  <c r="C40" i="7"/>
  <c r="H39" i="7"/>
  <c r="D39" i="7"/>
  <c r="F39" i="7" s="1"/>
  <c r="C39" i="7"/>
  <c r="E39" i="7" s="1"/>
  <c r="G39" i="7" s="1"/>
  <c r="H38" i="7"/>
  <c r="F38" i="7"/>
  <c r="E38" i="7"/>
  <c r="G38" i="7" s="1"/>
  <c r="D38" i="7"/>
  <c r="C38" i="7"/>
  <c r="H37" i="7"/>
  <c r="D37" i="7"/>
  <c r="F37" i="7" s="1"/>
  <c r="C37" i="7"/>
  <c r="E37" i="7" s="1"/>
  <c r="G37" i="7" s="1"/>
  <c r="H36" i="7"/>
  <c r="F36" i="7"/>
  <c r="E36" i="7"/>
  <c r="G36" i="7" s="1"/>
  <c r="D36" i="7"/>
  <c r="C36" i="7"/>
  <c r="H35" i="7"/>
  <c r="D35" i="7"/>
  <c r="F35" i="7" s="1"/>
  <c r="C35" i="7"/>
  <c r="E35" i="7" s="1"/>
  <c r="G35" i="7" s="1"/>
  <c r="H34" i="7"/>
  <c r="F34" i="7"/>
  <c r="E34" i="7"/>
  <c r="G34" i="7" s="1"/>
  <c r="D34" i="7"/>
  <c r="C34" i="7"/>
  <c r="H33" i="7"/>
  <c r="D33" i="7"/>
  <c r="F33" i="7" s="1"/>
  <c r="C33" i="7"/>
  <c r="E33" i="7" s="1"/>
  <c r="G33" i="7" s="1"/>
  <c r="H32" i="7"/>
  <c r="F32" i="7"/>
  <c r="E32" i="7"/>
  <c r="G32" i="7" s="1"/>
  <c r="D32" i="7"/>
  <c r="C32" i="7"/>
  <c r="H31" i="7"/>
  <c r="D31" i="7"/>
  <c r="F31" i="7" s="1"/>
  <c r="C31" i="7"/>
  <c r="E31" i="7" s="1"/>
  <c r="G31" i="7" s="1"/>
  <c r="H30" i="7"/>
  <c r="F30" i="7"/>
  <c r="E30" i="7"/>
  <c r="G30" i="7" s="1"/>
  <c r="D30" i="7"/>
  <c r="C30" i="7"/>
  <c r="H29" i="7"/>
  <c r="D29" i="7"/>
  <c r="F29" i="7" s="1"/>
  <c r="C29" i="7"/>
  <c r="E29" i="7" s="1"/>
  <c r="H28" i="7"/>
  <c r="E28" i="7"/>
  <c r="D28" i="7"/>
  <c r="F28" i="7" s="1"/>
  <c r="C28" i="7"/>
  <c r="H27" i="7"/>
  <c r="D27" i="7"/>
  <c r="F27" i="7" s="1"/>
  <c r="C27" i="7"/>
  <c r="E27" i="7" s="1"/>
  <c r="G27" i="7" s="1"/>
  <c r="H26" i="7"/>
  <c r="E26" i="7"/>
  <c r="D26" i="7"/>
  <c r="F26" i="7" s="1"/>
  <c r="C26" i="7"/>
  <c r="H25" i="7"/>
  <c r="D25" i="7"/>
  <c r="F25" i="7" s="1"/>
  <c r="C25" i="7"/>
  <c r="E25" i="7" s="1"/>
  <c r="H24" i="7"/>
  <c r="E24" i="7"/>
  <c r="G24" i="7" s="1"/>
  <c r="D24" i="7"/>
  <c r="F24" i="7" s="1"/>
  <c r="C24" i="7"/>
  <c r="H23" i="7"/>
  <c r="D23" i="7"/>
  <c r="F23" i="7" s="1"/>
  <c r="C23" i="7"/>
  <c r="E23" i="7" s="1"/>
  <c r="H22" i="7"/>
  <c r="E22" i="7"/>
  <c r="D22" i="7"/>
  <c r="F22" i="7" s="1"/>
  <c r="C22" i="7"/>
  <c r="H21" i="7"/>
  <c r="D21" i="7"/>
  <c r="F21" i="7" s="1"/>
  <c r="C21" i="7"/>
  <c r="E21" i="7" s="1"/>
  <c r="G21" i="7" s="1"/>
  <c r="H20" i="7"/>
  <c r="E20" i="7"/>
  <c r="D20" i="7"/>
  <c r="F20" i="7" s="1"/>
  <c r="C20" i="7"/>
  <c r="H19" i="7"/>
  <c r="D19" i="7"/>
  <c r="F19" i="7" s="1"/>
  <c r="C19" i="7"/>
  <c r="E19" i="7" s="1"/>
  <c r="H18" i="7"/>
  <c r="E18" i="7"/>
  <c r="G18" i="7" s="1"/>
  <c r="D18" i="7"/>
  <c r="F18" i="7" s="1"/>
  <c r="C18" i="7"/>
  <c r="H17" i="7"/>
  <c r="D17" i="7"/>
  <c r="F17" i="7" s="1"/>
  <c r="C17" i="7"/>
  <c r="E17" i="7" s="1"/>
  <c r="G17" i="7" s="1"/>
  <c r="H16" i="7"/>
  <c r="E16" i="7"/>
  <c r="G16" i="7" s="1"/>
  <c r="D16" i="7"/>
  <c r="F16" i="7" s="1"/>
  <c r="C16" i="7"/>
  <c r="H15" i="7"/>
  <c r="D15" i="7"/>
  <c r="F15" i="7" s="1"/>
  <c r="C15" i="7"/>
  <c r="E15" i="7" s="1"/>
  <c r="G15" i="7" s="1"/>
  <c r="H14" i="7"/>
  <c r="E14" i="7"/>
  <c r="D14" i="7"/>
  <c r="F14" i="7" s="1"/>
  <c r="C14" i="7"/>
  <c r="H13" i="7"/>
  <c r="D13" i="7"/>
  <c r="F13" i="7" s="1"/>
  <c r="C13" i="7"/>
  <c r="E13" i="7" s="1"/>
  <c r="G13" i="7" s="1"/>
  <c r="H12" i="7"/>
  <c r="E12" i="7"/>
  <c r="G12" i="7" s="1"/>
  <c r="D12" i="7"/>
  <c r="F12" i="7" s="1"/>
  <c r="C12" i="7"/>
  <c r="H11" i="7"/>
  <c r="D11" i="7"/>
  <c r="F11" i="7" s="1"/>
  <c r="C11" i="7"/>
  <c r="E11" i="7" s="1"/>
  <c r="G11" i="7" s="1"/>
  <c r="H10" i="7"/>
  <c r="E10" i="7"/>
  <c r="D10" i="7"/>
  <c r="F10" i="7" s="1"/>
  <c r="C10" i="7"/>
  <c r="H9" i="7"/>
  <c r="D9" i="7"/>
  <c r="F9" i="7" s="1"/>
  <c r="C9" i="7"/>
  <c r="E9" i="7" s="1"/>
  <c r="G9" i="7" s="1"/>
  <c r="H8" i="7"/>
  <c r="E8" i="7"/>
  <c r="D8" i="7"/>
  <c r="F8" i="7" s="1"/>
  <c r="C8" i="7"/>
  <c r="H7" i="7"/>
  <c r="D7" i="7"/>
  <c r="F7" i="7" s="1"/>
  <c r="C7" i="7"/>
  <c r="E7" i="7" s="1"/>
  <c r="H6" i="7"/>
  <c r="E6" i="7"/>
  <c r="D6" i="7"/>
  <c r="F6" i="7" s="1"/>
  <c r="C6" i="7"/>
  <c r="H5" i="7"/>
  <c r="D5" i="7"/>
  <c r="F5" i="7" s="1"/>
  <c r="C5" i="7"/>
  <c r="E5" i="7" s="1"/>
  <c r="G5" i="7" s="1"/>
  <c r="H4" i="7"/>
  <c r="E4" i="7"/>
  <c r="D4" i="7"/>
  <c r="F4" i="7" s="1"/>
  <c r="C4" i="7"/>
  <c r="H3" i="7"/>
  <c r="D3" i="7"/>
  <c r="F3" i="7" s="1"/>
  <c r="C3" i="7"/>
  <c r="E3" i="7" s="1"/>
  <c r="G3" i="7" s="1"/>
  <c r="H2" i="7"/>
  <c r="E2" i="7"/>
  <c r="D2" i="7"/>
  <c r="F2" i="7" s="1"/>
  <c r="C2" i="7"/>
  <c r="L1001" i="6"/>
  <c r="K1001" i="6"/>
  <c r="I1001" i="6"/>
  <c r="L1000" i="6"/>
  <c r="K1000" i="6"/>
  <c r="I1000" i="6"/>
  <c r="L999" i="6"/>
  <c r="K999" i="6"/>
  <c r="I999" i="6"/>
  <c r="L998" i="6"/>
  <c r="K998" i="6"/>
  <c r="I998" i="6"/>
  <c r="L997" i="6"/>
  <c r="K997" i="6"/>
  <c r="I997" i="6"/>
  <c r="L996" i="6"/>
  <c r="K996" i="6"/>
  <c r="I996" i="6"/>
  <c r="L995" i="6"/>
  <c r="K995" i="6"/>
  <c r="I995" i="6"/>
  <c r="L994" i="6"/>
  <c r="K994" i="6"/>
  <c r="I994" i="6"/>
  <c r="L993" i="6"/>
  <c r="K993" i="6"/>
  <c r="I993" i="6"/>
  <c r="L992" i="6"/>
  <c r="K992" i="6"/>
  <c r="I992" i="6"/>
  <c r="L991" i="6"/>
  <c r="K991" i="6"/>
  <c r="I991" i="6"/>
  <c r="L990" i="6"/>
  <c r="K990" i="6"/>
  <c r="I990" i="6"/>
  <c r="L989" i="6"/>
  <c r="K989" i="6"/>
  <c r="I989" i="6"/>
  <c r="L988" i="6"/>
  <c r="K988" i="6"/>
  <c r="I988" i="6"/>
  <c r="L987" i="6"/>
  <c r="K987" i="6"/>
  <c r="I987" i="6"/>
  <c r="L986" i="6"/>
  <c r="K986" i="6"/>
  <c r="I986" i="6"/>
  <c r="L985" i="6"/>
  <c r="K985" i="6"/>
  <c r="I985" i="6"/>
  <c r="L984" i="6"/>
  <c r="K984" i="6"/>
  <c r="I984" i="6"/>
  <c r="L983" i="6"/>
  <c r="K983" i="6"/>
  <c r="I983" i="6"/>
  <c r="L982" i="6"/>
  <c r="K982" i="6"/>
  <c r="I982" i="6"/>
  <c r="L981" i="6"/>
  <c r="K981" i="6"/>
  <c r="I981" i="6"/>
  <c r="L980" i="6"/>
  <c r="K980" i="6"/>
  <c r="I980" i="6"/>
  <c r="L979" i="6"/>
  <c r="K979" i="6"/>
  <c r="I979" i="6"/>
  <c r="L978" i="6"/>
  <c r="K978" i="6"/>
  <c r="I978" i="6"/>
  <c r="L977" i="6"/>
  <c r="K977" i="6"/>
  <c r="I977" i="6"/>
  <c r="L976" i="6"/>
  <c r="K976" i="6"/>
  <c r="I976" i="6"/>
  <c r="L975" i="6"/>
  <c r="K975" i="6"/>
  <c r="I975" i="6"/>
  <c r="L974" i="6"/>
  <c r="K974" i="6"/>
  <c r="I974" i="6"/>
  <c r="L973" i="6"/>
  <c r="K973" i="6"/>
  <c r="I973" i="6"/>
  <c r="L972" i="6"/>
  <c r="K972" i="6"/>
  <c r="I972" i="6"/>
  <c r="L971" i="6"/>
  <c r="K971" i="6"/>
  <c r="I971" i="6"/>
  <c r="L970" i="6"/>
  <c r="K970" i="6"/>
  <c r="I970" i="6"/>
  <c r="L969" i="6"/>
  <c r="K969" i="6"/>
  <c r="I969" i="6"/>
  <c r="L968" i="6"/>
  <c r="K968" i="6"/>
  <c r="I968" i="6"/>
  <c r="L967" i="6"/>
  <c r="K967" i="6"/>
  <c r="I967" i="6"/>
  <c r="L966" i="6"/>
  <c r="K966" i="6"/>
  <c r="I966" i="6"/>
  <c r="L965" i="6"/>
  <c r="K965" i="6"/>
  <c r="I965" i="6"/>
  <c r="L964" i="6"/>
  <c r="K964" i="6"/>
  <c r="I964" i="6"/>
  <c r="L963" i="6"/>
  <c r="K963" i="6"/>
  <c r="I963" i="6"/>
  <c r="L962" i="6"/>
  <c r="K962" i="6"/>
  <c r="I962" i="6"/>
  <c r="L961" i="6"/>
  <c r="K961" i="6"/>
  <c r="I961" i="6"/>
  <c r="L960" i="6"/>
  <c r="K960" i="6"/>
  <c r="I960" i="6"/>
  <c r="L959" i="6"/>
  <c r="K959" i="6"/>
  <c r="I959" i="6"/>
  <c r="L958" i="6"/>
  <c r="K958" i="6"/>
  <c r="I958" i="6"/>
  <c r="L957" i="6"/>
  <c r="K957" i="6"/>
  <c r="I957" i="6"/>
  <c r="L956" i="6"/>
  <c r="K956" i="6"/>
  <c r="I956" i="6"/>
  <c r="L955" i="6"/>
  <c r="K955" i="6"/>
  <c r="I955" i="6"/>
  <c r="L954" i="6"/>
  <c r="K954" i="6"/>
  <c r="I954" i="6"/>
  <c r="L953" i="6"/>
  <c r="K953" i="6"/>
  <c r="I953" i="6"/>
  <c r="L952" i="6"/>
  <c r="K952" i="6"/>
  <c r="I952" i="6"/>
  <c r="L951" i="6"/>
  <c r="K951" i="6"/>
  <c r="I951" i="6"/>
  <c r="L950" i="6"/>
  <c r="K950" i="6"/>
  <c r="I950" i="6"/>
  <c r="L949" i="6"/>
  <c r="K949" i="6"/>
  <c r="I949" i="6"/>
  <c r="L948" i="6"/>
  <c r="K948" i="6"/>
  <c r="I948" i="6"/>
  <c r="L947" i="6"/>
  <c r="K947" i="6"/>
  <c r="I947" i="6"/>
  <c r="L946" i="6"/>
  <c r="K946" i="6"/>
  <c r="I946" i="6"/>
  <c r="L945" i="6"/>
  <c r="K945" i="6"/>
  <c r="I945" i="6"/>
  <c r="L944" i="6"/>
  <c r="K944" i="6"/>
  <c r="I944" i="6"/>
  <c r="L943" i="6"/>
  <c r="K943" i="6"/>
  <c r="I943" i="6"/>
  <c r="L942" i="6"/>
  <c r="K942" i="6"/>
  <c r="I942" i="6"/>
  <c r="L941" i="6"/>
  <c r="K941" i="6"/>
  <c r="I941" i="6"/>
  <c r="L940" i="6"/>
  <c r="K940" i="6"/>
  <c r="I940" i="6"/>
  <c r="L939" i="6"/>
  <c r="K939" i="6"/>
  <c r="I939" i="6"/>
  <c r="L938" i="6"/>
  <c r="K938" i="6"/>
  <c r="I938" i="6"/>
  <c r="L937" i="6"/>
  <c r="K937" i="6"/>
  <c r="I937" i="6"/>
  <c r="L936" i="6"/>
  <c r="K936" i="6"/>
  <c r="I936" i="6"/>
  <c r="L935" i="6"/>
  <c r="K935" i="6"/>
  <c r="I935" i="6"/>
  <c r="L934" i="6"/>
  <c r="K934" i="6"/>
  <c r="I934" i="6"/>
  <c r="L933" i="6"/>
  <c r="K933" i="6"/>
  <c r="I933" i="6"/>
  <c r="L932" i="6"/>
  <c r="K932" i="6"/>
  <c r="I932" i="6"/>
  <c r="L931" i="6"/>
  <c r="K931" i="6"/>
  <c r="I931" i="6"/>
  <c r="L930" i="6"/>
  <c r="K930" i="6"/>
  <c r="I930" i="6"/>
  <c r="L929" i="6"/>
  <c r="K929" i="6"/>
  <c r="I929" i="6"/>
  <c r="L928" i="6"/>
  <c r="K928" i="6"/>
  <c r="I928" i="6"/>
  <c r="L927" i="6"/>
  <c r="K927" i="6"/>
  <c r="I927" i="6"/>
  <c r="L926" i="6"/>
  <c r="K926" i="6"/>
  <c r="I926" i="6"/>
  <c r="L925" i="6"/>
  <c r="K925" i="6"/>
  <c r="I925" i="6"/>
  <c r="L924" i="6"/>
  <c r="K924" i="6"/>
  <c r="I924" i="6"/>
  <c r="L923" i="6"/>
  <c r="K923" i="6"/>
  <c r="I923" i="6"/>
  <c r="L922" i="6"/>
  <c r="K922" i="6"/>
  <c r="I922" i="6"/>
  <c r="L921" i="6"/>
  <c r="K921" i="6"/>
  <c r="I921" i="6"/>
  <c r="L920" i="6"/>
  <c r="K920" i="6"/>
  <c r="I920" i="6"/>
  <c r="L919" i="6"/>
  <c r="K919" i="6"/>
  <c r="I919" i="6"/>
  <c r="L918" i="6"/>
  <c r="K918" i="6"/>
  <c r="I918" i="6"/>
  <c r="L917" i="6"/>
  <c r="K917" i="6"/>
  <c r="I917" i="6"/>
  <c r="L916" i="6"/>
  <c r="K916" i="6"/>
  <c r="I916" i="6"/>
  <c r="L915" i="6"/>
  <c r="K915" i="6"/>
  <c r="I915" i="6"/>
  <c r="L914" i="6"/>
  <c r="K914" i="6"/>
  <c r="I914" i="6"/>
  <c r="L913" i="6"/>
  <c r="K913" i="6"/>
  <c r="I913" i="6"/>
  <c r="L912" i="6"/>
  <c r="K912" i="6"/>
  <c r="I912" i="6"/>
  <c r="L911" i="6"/>
  <c r="K911" i="6"/>
  <c r="I911" i="6"/>
  <c r="L910" i="6"/>
  <c r="K910" i="6"/>
  <c r="I910" i="6"/>
  <c r="L909" i="6"/>
  <c r="K909" i="6"/>
  <c r="I909" i="6"/>
  <c r="L908" i="6"/>
  <c r="K908" i="6"/>
  <c r="I908" i="6"/>
  <c r="L907" i="6"/>
  <c r="K907" i="6"/>
  <c r="I907" i="6"/>
  <c r="L906" i="6"/>
  <c r="K906" i="6"/>
  <c r="I906" i="6"/>
  <c r="L905" i="6"/>
  <c r="K905" i="6"/>
  <c r="I905" i="6"/>
  <c r="L904" i="6"/>
  <c r="K904" i="6"/>
  <c r="I904" i="6"/>
  <c r="L903" i="6"/>
  <c r="K903" i="6"/>
  <c r="I903" i="6"/>
  <c r="L902" i="6"/>
  <c r="K902" i="6"/>
  <c r="I902" i="6"/>
  <c r="L901" i="6"/>
  <c r="K901" i="6"/>
  <c r="I901" i="6"/>
  <c r="L900" i="6"/>
  <c r="K900" i="6"/>
  <c r="I900" i="6"/>
  <c r="L899" i="6"/>
  <c r="K899" i="6"/>
  <c r="I899" i="6"/>
  <c r="L898" i="6"/>
  <c r="K898" i="6"/>
  <c r="I898" i="6"/>
  <c r="L897" i="6"/>
  <c r="K897" i="6"/>
  <c r="I897" i="6"/>
  <c r="L896" i="6"/>
  <c r="K896" i="6"/>
  <c r="I896" i="6"/>
  <c r="L895" i="6"/>
  <c r="K895" i="6"/>
  <c r="I895" i="6"/>
  <c r="L894" i="6"/>
  <c r="K894" i="6"/>
  <c r="I894" i="6"/>
  <c r="L893" i="6"/>
  <c r="K893" i="6"/>
  <c r="I893" i="6"/>
  <c r="L892" i="6"/>
  <c r="K892" i="6"/>
  <c r="I892" i="6"/>
  <c r="L891" i="6"/>
  <c r="K891" i="6"/>
  <c r="I891" i="6"/>
  <c r="L890" i="6"/>
  <c r="K890" i="6"/>
  <c r="I890" i="6"/>
  <c r="L889" i="6"/>
  <c r="K889" i="6"/>
  <c r="I889" i="6"/>
  <c r="L888" i="6"/>
  <c r="K888" i="6"/>
  <c r="I888" i="6"/>
  <c r="L887" i="6"/>
  <c r="K887" i="6"/>
  <c r="I887" i="6"/>
  <c r="L886" i="6"/>
  <c r="K886" i="6"/>
  <c r="I886" i="6"/>
  <c r="L885" i="6"/>
  <c r="K885" i="6"/>
  <c r="I885" i="6"/>
  <c r="L884" i="6"/>
  <c r="K884" i="6"/>
  <c r="I884" i="6"/>
  <c r="L883" i="6"/>
  <c r="K883" i="6"/>
  <c r="I883" i="6"/>
  <c r="L882" i="6"/>
  <c r="K882" i="6"/>
  <c r="I882" i="6"/>
  <c r="L881" i="6"/>
  <c r="K881" i="6"/>
  <c r="I881" i="6"/>
  <c r="L880" i="6"/>
  <c r="K880" i="6"/>
  <c r="I880" i="6"/>
  <c r="L879" i="6"/>
  <c r="K879" i="6"/>
  <c r="I879" i="6"/>
  <c r="L878" i="6"/>
  <c r="K878" i="6"/>
  <c r="I878" i="6"/>
  <c r="L877" i="6"/>
  <c r="K877" i="6"/>
  <c r="I877" i="6"/>
  <c r="L876" i="6"/>
  <c r="K876" i="6"/>
  <c r="I876" i="6"/>
  <c r="L875" i="6"/>
  <c r="K875" i="6"/>
  <c r="I875" i="6"/>
  <c r="L874" i="6"/>
  <c r="K874" i="6"/>
  <c r="I874" i="6"/>
  <c r="L873" i="6"/>
  <c r="K873" i="6"/>
  <c r="I873" i="6"/>
  <c r="L872" i="6"/>
  <c r="K872" i="6"/>
  <c r="I872" i="6"/>
  <c r="L871" i="6"/>
  <c r="K871" i="6"/>
  <c r="I871" i="6"/>
  <c r="L870" i="6"/>
  <c r="K870" i="6"/>
  <c r="I870" i="6"/>
  <c r="L869" i="6"/>
  <c r="K869" i="6"/>
  <c r="I869" i="6"/>
  <c r="L868" i="6"/>
  <c r="K868" i="6"/>
  <c r="I868" i="6"/>
  <c r="L867" i="6"/>
  <c r="K867" i="6"/>
  <c r="I867" i="6"/>
  <c r="L866" i="6"/>
  <c r="K866" i="6"/>
  <c r="I866" i="6"/>
  <c r="L865" i="6"/>
  <c r="K865" i="6"/>
  <c r="I865" i="6"/>
  <c r="L864" i="6"/>
  <c r="K864" i="6"/>
  <c r="I864" i="6"/>
  <c r="L863" i="6"/>
  <c r="K863" i="6"/>
  <c r="I863" i="6"/>
  <c r="L862" i="6"/>
  <c r="K862" i="6"/>
  <c r="I862" i="6"/>
  <c r="L861" i="6"/>
  <c r="K861" i="6"/>
  <c r="I861" i="6"/>
  <c r="L860" i="6"/>
  <c r="K860" i="6"/>
  <c r="I860" i="6"/>
  <c r="L859" i="6"/>
  <c r="K859" i="6"/>
  <c r="I859" i="6"/>
  <c r="L858" i="6"/>
  <c r="K858" i="6"/>
  <c r="I858" i="6"/>
  <c r="L857" i="6"/>
  <c r="K857" i="6"/>
  <c r="I857" i="6"/>
  <c r="L856" i="6"/>
  <c r="K856" i="6"/>
  <c r="I856" i="6"/>
  <c r="L855" i="6"/>
  <c r="K855" i="6"/>
  <c r="I855" i="6"/>
  <c r="L854" i="6"/>
  <c r="K854" i="6"/>
  <c r="I854" i="6"/>
  <c r="L853" i="6"/>
  <c r="K853" i="6"/>
  <c r="I853" i="6"/>
  <c r="L852" i="6"/>
  <c r="K852" i="6"/>
  <c r="I852" i="6"/>
  <c r="L851" i="6"/>
  <c r="K851" i="6"/>
  <c r="I851" i="6"/>
  <c r="L850" i="6"/>
  <c r="K850" i="6"/>
  <c r="I850" i="6"/>
  <c r="L849" i="6"/>
  <c r="K849" i="6"/>
  <c r="I849" i="6"/>
  <c r="L848" i="6"/>
  <c r="K848" i="6"/>
  <c r="I848" i="6"/>
  <c r="L847" i="6"/>
  <c r="K847" i="6"/>
  <c r="I847" i="6"/>
  <c r="L846" i="6"/>
  <c r="K846" i="6"/>
  <c r="I846" i="6"/>
  <c r="L845" i="6"/>
  <c r="K845" i="6"/>
  <c r="I845" i="6"/>
  <c r="L844" i="6"/>
  <c r="K844" i="6"/>
  <c r="I844" i="6"/>
  <c r="L843" i="6"/>
  <c r="K843" i="6"/>
  <c r="I843" i="6"/>
  <c r="L842" i="6"/>
  <c r="K842" i="6"/>
  <c r="I842" i="6"/>
  <c r="L841" i="6"/>
  <c r="K841" i="6"/>
  <c r="I841" i="6"/>
  <c r="L840" i="6"/>
  <c r="K840" i="6"/>
  <c r="I840" i="6"/>
  <c r="L839" i="6"/>
  <c r="K839" i="6"/>
  <c r="I839" i="6"/>
  <c r="L838" i="6"/>
  <c r="K838" i="6"/>
  <c r="I838" i="6"/>
  <c r="L837" i="6"/>
  <c r="K837" i="6"/>
  <c r="I837" i="6"/>
  <c r="L836" i="6"/>
  <c r="K836" i="6"/>
  <c r="I836" i="6"/>
  <c r="L835" i="6"/>
  <c r="K835" i="6"/>
  <c r="I835" i="6"/>
  <c r="L834" i="6"/>
  <c r="K834" i="6"/>
  <c r="I834" i="6"/>
  <c r="L833" i="6"/>
  <c r="K833" i="6"/>
  <c r="I833" i="6"/>
  <c r="L832" i="6"/>
  <c r="K832" i="6"/>
  <c r="I832" i="6"/>
  <c r="L831" i="6"/>
  <c r="K831" i="6"/>
  <c r="I831" i="6"/>
  <c r="L830" i="6"/>
  <c r="K830" i="6"/>
  <c r="I830" i="6"/>
  <c r="L829" i="6"/>
  <c r="K829" i="6"/>
  <c r="I829" i="6"/>
  <c r="L828" i="6"/>
  <c r="K828" i="6"/>
  <c r="I828" i="6"/>
  <c r="L827" i="6"/>
  <c r="K827" i="6"/>
  <c r="I827" i="6"/>
  <c r="L826" i="6"/>
  <c r="K826" i="6"/>
  <c r="I826" i="6"/>
  <c r="L825" i="6"/>
  <c r="K825" i="6"/>
  <c r="I825" i="6"/>
  <c r="L824" i="6"/>
  <c r="K824" i="6"/>
  <c r="I824" i="6"/>
  <c r="L823" i="6"/>
  <c r="K823" i="6"/>
  <c r="I823" i="6"/>
  <c r="L822" i="6"/>
  <c r="K822" i="6"/>
  <c r="I822" i="6"/>
  <c r="L821" i="6"/>
  <c r="K821" i="6"/>
  <c r="I821" i="6"/>
  <c r="L820" i="6"/>
  <c r="K820" i="6"/>
  <c r="I820" i="6"/>
  <c r="L819" i="6"/>
  <c r="K819" i="6"/>
  <c r="I819" i="6"/>
  <c r="L818" i="6"/>
  <c r="K818" i="6"/>
  <c r="I818" i="6"/>
  <c r="L817" i="6"/>
  <c r="K817" i="6"/>
  <c r="I817" i="6"/>
  <c r="L816" i="6"/>
  <c r="K816" i="6"/>
  <c r="I816" i="6"/>
  <c r="L815" i="6"/>
  <c r="K815" i="6"/>
  <c r="I815" i="6"/>
  <c r="L814" i="6"/>
  <c r="K814" i="6"/>
  <c r="I814" i="6"/>
  <c r="L813" i="6"/>
  <c r="K813" i="6"/>
  <c r="I813" i="6"/>
  <c r="L812" i="6"/>
  <c r="K812" i="6"/>
  <c r="I812" i="6"/>
  <c r="L811" i="6"/>
  <c r="K811" i="6"/>
  <c r="I811" i="6"/>
  <c r="L810" i="6"/>
  <c r="K810" i="6"/>
  <c r="I810" i="6"/>
  <c r="L809" i="6"/>
  <c r="K809" i="6"/>
  <c r="I809" i="6"/>
  <c r="L808" i="6"/>
  <c r="K808" i="6"/>
  <c r="I808" i="6"/>
  <c r="L807" i="6"/>
  <c r="K807" i="6"/>
  <c r="I807" i="6"/>
  <c r="L806" i="6"/>
  <c r="K806" i="6"/>
  <c r="I806" i="6"/>
  <c r="L805" i="6"/>
  <c r="K805" i="6"/>
  <c r="I805" i="6"/>
  <c r="L804" i="6"/>
  <c r="K804" i="6"/>
  <c r="I804" i="6"/>
  <c r="L803" i="6"/>
  <c r="K803" i="6"/>
  <c r="I803" i="6"/>
  <c r="L802" i="6"/>
  <c r="K802" i="6"/>
  <c r="I802" i="6"/>
  <c r="L801" i="6"/>
  <c r="K801" i="6"/>
  <c r="I801" i="6"/>
  <c r="L800" i="6"/>
  <c r="K800" i="6"/>
  <c r="I800" i="6"/>
  <c r="L799" i="6"/>
  <c r="K799" i="6"/>
  <c r="I799" i="6"/>
  <c r="L798" i="6"/>
  <c r="K798" i="6"/>
  <c r="I798" i="6"/>
  <c r="L797" i="6"/>
  <c r="K797" i="6"/>
  <c r="I797" i="6"/>
  <c r="L796" i="6"/>
  <c r="K796" i="6"/>
  <c r="I796" i="6"/>
  <c r="L795" i="6"/>
  <c r="K795" i="6"/>
  <c r="I795" i="6"/>
  <c r="L794" i="6"/>
  <c r="K794" i="6"/>
  <c r="I794" i="6"/>
  <c r="L793" i="6"/>
  <c r="K793" i="6"/>
  <c r="I793" i="6"/>
  <c r="L792" i="6"/>
  <c r="K792" i="6"/>
  <c r="I792" i="6"/>
  <c r="L791" i="6"/>
  <c r="K791" i="6"/>
  <c r="I791" i="6"/>
  <c r="L790" i="6"/>
  <c r="K790" i="6"/>
  <c r="I790" i="6"/>
  <c r="L789" i="6"/>
  <c r="K789" i="6"/>
  <c r="I789" i="6"/>
  <c r="L788" i="6"/>
  <c r="K788" i="6"/>
  <c r="I788" i="6"/>
  <c r="L787" i="6"/>
  <c r="K787" i="6"/>
  <c r="I787" i="6"/>
  <c r="L786" i="6"/>
  <c r="K786" i="6"/>
  <c r="I786" i="6"/>
  <c r="L785" i="6"/>
  <c r="K785" i="6"/>
  <c r="I785" i="6"/>
  <c r="L784" i="6"/>
  <c r="K784" i="6"/>
  <c r="I784" i="6"/>
  <c r="L783" i="6"/>
  <c r="K783" i="6"/>
  <c r="I783" i="6"/>
  <c r="L782" i="6"/>
  <c r="K782" i="6"/>
  <c r="I782" i="6"/>
  <c r="L781" i="6"/>
  <c r="K781" i="6"/>
  <c r="I781" i="6"/>
  <c r="L780" i="6"/>
  <c r="K780" i="6"/>
  <c r="I780" i="6"/>
  <c r="L779" i="6"/>
  <c r="K779" i="6"/>
  <c r="I779" i="6"/>
  <c r="L778" i="6"/>
  <c r="K778" i="6"/>
  <c r="I778" i="6"/>
  <c r="L777" i="6"/>
  <c r="K777" i="6"/>
  <c r="I777" i="6"/>
  <c r="L776" i="6"/>
  <c r="K776" i="6"/>
  <c r="I776" i="6"/>
  <c r="L775" i="6"/>
  <c r="K775" i="6"/>
  <c r="I775" i="6"/>
  <c r="L774" i="6"/>
  <c r="K774" i="6"/>
  <c r="I774" i="6"/>
  <c r="L773" i="6"/>
  <c r="K773" i="6"/>
  <c r="I773" i="6"/>
  <c r="L772" i="6"/>
  <c r="K772" i="6"/>
  <c r="I772" i="6"/>
  <c r="L771" i="6"/>
  <c r="K771" i="6"/>
  <c r="I771" i="6"/>
  <c r="L770" i="6"/>
  <c r="K770" i="6"/>
  <c r="I770" i="6"/>
  <c r="L769" i="6"/>
  <c r="K769" i="6"/>
  <c r="I769" i="6"/>
  <c r="L768" i="6"/>
  <c r="K768" i="6"/>
  <c r="I768" i="6"/>
  <c r="L767" i="6"/>
  <c r="K767" i="6"/>
  <c r="I767" i="6"/>
  <c r="L766" i="6"/>
  <c r="K766" i="6"/>
  <c r="I766" i="6"/>
  <c r="L765" i="6"/>
  <c r="K765" i="6"/>
  <c r="I765" i="6"/>
  <c r="L764" i="6"/>
  <c r="K764" i="6"/>
  <c r="I764" i="6"/>
  <c r="L763" i="6"/>
  <c r="K763" i="6"/>
  <c r="I763" i="6"/>
  <c r="L762" i="6"/>
  <c r="K762" i="6"/>
  <c r="I762" i="6"/>
  <c r="L761" i="6"/>
  <c r="K761" i="6"/>
  <c r="I761" i="6"/>
  <c r="L760" i="6"/>
  <c r="K760" i="6"/>
  <c r="I760" i="6"/>
  <c r="L759" i="6"/>
  <c r="K759" i="6"/>
  <c r="I759" i="6"/>
  <c r="L758" i="6"/>
  <c r="K758" i="6"/>
  <c r="I758" i="6"/>
  <c r="L757" i="6"/>
  <c r="K757" i="6"/>
  <c r="I757" i="6"/>
  <c r="L756" i="6"/>
  <c r="K756" i="6"/>
  <c r="I756" i="6"/>
  <c r="L755" i="6"/>
  <c r="K755" i="6"/>
  <c r="I755" i="6"/>
  <c r="L754" i="6"/>
  <c r="K754" i="6"/>
  <c r="I754" i="6"/>
  <c r="L753" i="6"/>
  <c r="K753" i="6"/>
  <c r="I753" i="6"/>
  <c r="L752" i="6"/>
  <c r="K752" i="6"/>
  <c r="I752" i="6"/>
  <c r="L751" i="6"/>
  <c r="K751" i="6"/>
  <c r="I751" i="6"/>
  <c r="L750" i="6"/>
  <c r="K750" i="6"/>
  <c r="I750" i="6"/>
  <c r="L749" i="6"/>
  <c r="K749" i="6"/>
  <c r="I749" i="6"/>
  <c r="L748" i="6"/>
  <c r="K748" i="6"/>
  <c r="I748" i="6"/>
  <c r="L747" i="6"/>
  <c r="K747" i="6"/>
  <c r="I747" i="6"/>
  <c r="L746" i="6"/>
  <c r="K746" i="6"/>
  <c r="I746" i="6"/>
  <c r="L745" i="6"/>
  <c r="K745" i="6"/>
  <c r="I745" i="6"/>
  <c r="L744" i="6"/>
  <c r="K744" i="6"/>
  <c r="I744" i="6"/>
  <c r="L743" i="6"/>
  <c r="K743" i="6"/>
  <c r="I743" i="6"/>
  <c r="L742" i="6"/>
  <c r="K742" i="6"/>
  <c r="I742" i="6"/>
  <c r="L741" i="6"/>
  <c r="K741" i="6"/>
  <c r="I741" i="6"/>
  <c r="L740" i="6"/>
  <c r="K740" i="6"/>
  <c r="I740" i="6"/>
  <c r="L739" i="6"/>
  <c r="K739" i="6"/>
  <c r="I739" i="6"/>
  <c r="L738" i="6"/>
  <c r="K738" i="6"/>
  <c r="I738" i="6"/>
  <c r="L737" i="6"/>
  <c r="K737" i="6"/>
  <c r="I737" i="6"/>
  <c r="L736" i="6"/>
  <c r="K736" i="6"/>
  <c r="I736" i="6"/>
  <c r="L735" i="6"/>
  <c r="K735" i="6"/>
  <c r="I735" i="6"/>
  <c r="L734" i="6"/>
  <c r="K734" i="6"/>
  <c r="I734" i="6"/>
  <c r="L733" i="6"/>
  <c r="K733" i="6"/>
  <c r="I733" i="6"/>
  <c r="L732" i="6"/>
  <c r="K732" i="6"/>
  <c r="I732" i="6"/>
  <c r="L731" i="6"/>
  <c r="K731" i="6"/>
  <c r="I731" i="6"/>
  <c r="L730" i="6"/>
  <c r="K730" i="6"/>
  <c r="I730" i="6"/>
  <c r="L729" i="6"/>
  <c r="K729" i="6"/>
  <c r="I729" i="6"/>
  <c r="L728" i="6"/>
  <c r="K728" i="6"/>
  <c r="I728" i="6"/>
  <c r="L727" i="6"/>
  <c r="K727" i="6"/>
  <c r="I727" i="6"/>
  <c r="L726" i="6"/>
  <c r="K726" i="6"/>
  <c r="I726" i="6"/>
  <c r="L725" i="6"/>
  <c r="K725" i="6"/>
  <c r="I725" i="6"/>
  <c r="L724" i="6"/>
  <c r="K724" i="6"/>
  <c r="I724" i="6"/>
  <c r="L723" i="6"/>
  <c r="K723" i="6"/>
  <c r="I723" i="6"/>
  <c r="L722" i="6"/>
  <c r="K722" i="6"/>
  <c r="I722" i="6"/>
  <c r="L721" i="6"/>
  <c r="K721" i="6"/>
  <c r="I721" i="6"/>
  <c r="L720" i="6"/>
  <c r="K720" i="6"/>
  <c r="I720" i="6"/>
  <c r="L719" i="6"/>
  <c r="K719" i="6"/>
  <c r="I719" i="6"/>
  <c r="L718" i="6"/>
  <c r="K718" i="6"/>
  <c r="I718" i="6"/>
  <c r="L717" i="6"/>
  <c r="K717" i="6"/>
  <c r="I717" i="6"/>
  <c r="L716" i="6"/>
  <c r="K716" i="6"/>
  <c r="I716" i="6"/>
  <c r="L715" i="6"/>
  <c r="K715" i="6"/>
  <c r="I715" i="6"/>
  <c r="L714" i="6"/>
  <c r="K714" i="6"/>
  <c r="I714" i="6"/>
  <c r="L713" i="6"/>
  <c r="K713" i="6"/>
  <c r="I713" i="6"/>
  <c r="L712" i="6"/>
  <c r="K712" i="6"/>
  <c r="I712" i="6"/>
  <c r="L711" i="6"/>
  <c r="K711" i="6"/>
  <c r="I711" i="6"/>
  <c r="L710" i="6"/>
  <c r="K710" i="6"/>
  <c r="I710" i="6"/>
  <c r="L709" i="6"/>
  <c r="K709" i="6"/>
  <c r="I709" i="6"/>
  <c r="L708" i="6"/>
  <c r="K708" i="6"/>
  <c r="I708" i="6"/>
  <c r="L707" i="6"/>
  <c r="K707" i="6"/>
  <c r="I707" i="6"/>
  <c r="L706" i="6"/>
  <c r="K706" i="6"/>
  <c r="I706" i="6"/>
  <c r="L705" i="6"/>
  <c r="K705" i="6"/>
  <c r="I705" i="6"/>
  <c r="L704" i="6"/>
  <c r="K704" i="6"/>
  <c r="I704" i="6"/>
  <c r="L703" i="6"/>
  <c r="K703" i="6"/>
  <c r="I703" i="6"/>
  <c r="L702" i="6"/>
  <c r="K702" i="6"/>
  <c r="I702" i="6"/>
  <c r="L701" i="6"/>
  <c r="K701" i="6"/>
  <c r="I701" i="6"/>
  <c r="L700" i="6"/>
  <c r="K700" i="6"/>
  <c r="I700" i="6"/>
  <c r="L699" i="6"/>
  <c r="K699" i="6"/>
  <c r="I699" i="6"/>
  <c r="L698" i="6"/>
  <c r="K698" i="6"/>
  <c r="I698" i="6"/>
  <c r="L697" i="6"/>
  <c r="K697" i="6"/>
  <c r="I697" i="6"/>
  <c r="L696" i="6"/>
  <c r="K696" i="6"/>
  <c r="I696" i="6"/>
  <c r="L695" i="6"/>
  <c r="K695" i="6"/>
  <c r="I695" i="6"/>
  <c r="L694" i="6"/>
  <c r="K694" i="6"/>
  <c r="I694" i="6"/>
  <c r="L693" i="6"/>
  <c r="K693" i="6"/>
  <c r="I693" i="6"/>
  <c r="L692" i="6"/>
  <c r="K692" i="6"/>
  <c r="I692" i="6"/>
  <c r="L691" i="6"/>
  <c r="K691" i="6"/>
  <c r="I691" i="6"/>
  <c r="L690" i="6"/>
  <c r="K690" i="6"/>
  <c r="I690" i="6"/>
  <c r="L689" i="6"/>
  <c r="K689" i="6"/>
  <c r="I689" i="6"/>
  <c r="L688" i="6"/>
  <c r="K688" i="6"/>
  <c r="I688" i="6"/>
  <c r="L687" i="6"/>
  <c r="K687" i="6"/>
  <c r="I687" i="6"/>
  <c r="L686" i="6"/>
  <c r="K686" i="6"/>
  <c r="I686" i="6"/>
  <c r="L685" i="6"/>
  <c r="K685" i="6"/>
  <c r="I685" i="6"/>
  <c r="L684" i="6"/>
  <c r="K684" i="6"/>
  <c r="I684" i="6"/>
  <c r="L683" i="6"/>
  <c r="K683" i="6"/>
  <c r="I683" i="6"/>
  <c r="L682" i="6"/>
  <c r="K682" i="6"/>
  <c r="I682" i="6"/>
  <c r="L681" i="6"/>
  <c r="K681" i="6"/>
  <c r="I681" i="6"/>
  <c r="L680" i="6"/>
  <c r="K680" i="6"/>
  <c r="I680" i="6"/>
  <c r="L679" i="6"/>
  <c r="K679" i="6"/>
  <c r="I679" i="6"/>
  <c r="L678" i="6"/>
  <c r="K678" i="6"/>
  <c r="I678" i="6"/>
  <c r="L677" i="6"/>
  <c r="K677" i="6"/>
  <c r="I677" i="6"/>
  <c r="L676" i="6"/>
  <c r="K676" i="6"/>
  <c r="I676" i="6"/>
  <c r="L675" i="6"/>
  <c r="K675" i="6"/>
  <c r="I675" i="6"/>
  <c r="L674" i="6"/>
  <c r="K674" i="6"/>
  <c r="I674" i="6"/>
  <c r="L673" i="6"/>
  <c r="K673" i="6"/>
  <c r="I673" i="6"/>
  <c r="L672" i="6"/>
  <c r="K672" i="6"/>
  <c r="I672" i="6"/>
  <c r="L671" i="6"/>
  <c r="K671" i="6"/>
  <c r="I671" i="6"/>
  <c r="L670" i="6"/>
  <c r="K670" i="6"/>
  <c r="I670" i="6"/>
  <c r="L669" i="6"/>
  <c r="K669" i="6"/>
  <c r="I669" i="6"/>
  <c r="L668" i="6"/>
  <c r="K668" i="6"/>
  <c r="I668" i="6"/>
  <c r="L667" i="6"/>
  <c r="K667" i="6"/>
  <c r="I667" i="6"/>
  <c r="L666" i="6"/>
  <c r="K666" i="6"/>
  <c r="I666" i="6"/>
  <c r="L665" i="6"/>
  <c r="K665" i="6"/>
  <c r="I665" i="6"/>
  <c r="L664" i="6"/>
  <c r="K664" i="6"/>
  <c r="I664" i="6"/>
  <c r="L663" i="6"/>
  <c r="K663" i="6"/>
  <c r="I663" i="6"/>
  <c r="L662" i="6"/>
  <c r="K662" i="6"/>
  <c r="I662" i="6"/>
  <c r="L661" i="6"/>
  <c r="K661" i="6"/>
  <c r="I661" i="6"/>
  <c r="L660" i="6"/>
  <c r="K660" i="6"/>
  <c r="I660" i="6"/>
  <c r="L659" i="6"/>
  <c r="K659" i="6"/>
  <c r="I659" i="6"/>
  <c r="L658" i="6"/>
  <c r="K658" i="6"/>
  <c r="I658" i="6"/>
  <c r="L657" i="6"/>
  <c r="K657" i="6"/>
  <c r="I657" i="6"/>
  <c r="L656" i="6"/>
  <c r="K656" i="6"/>
  <c r="I656" i="6"/>
  <c r="L655" i="6"/>
  <c r="K655" i="6"/>
  <c r="I655" i="6"/>
  <c r="L654" i="6"/>
  <c r="K654" i="6"/>
  <c r="I654" i="6"/>
  <c r="L653" i="6"/>
  <c r="K653" i="6"/>
  <c r="I653" i="6"/>
  <c r="L652" i="6"/>
  <c r="K652" i="6"/>
  <c r="I652" i="6"/>
  <c r="L651" i="6"/>
  <c r="K651" i="6"/>
  <c r="I651" i="6"/>
  <c r="L650" i="6"/>
  <c r="K650" i="6"/>
  <c r="I650" i="6"/>
  <c r="L649" i="6"/>
  <c r="K649" i="6"/>
  <c r="I649" i="6"/>
  <c r="L648" i="6"/>
  <c r="K648" i="6"/>
  <c r="I648" i="6"/>
  <c r="L647" i="6"/>
  <c r="K647" i="6"/>
  <c r="I647" i="6"/>
  <c r="L646" i="6"/>
  <c r="K646" i="6"/>
  <c r="I646" i="6"/>
  <c r="L645" i="6"/>
  <c r="K645" i="6"/>
  <c r="I645" i="6"/>
  <c r="L644" i="6"/>
  <c r="K644" i="6"/>
  <c r="I644" i="6"/>
  <c r="L643" i="6"/>
  <c r="K643" i="6"/>
  <c r="I643" i="6"/>
  <c r="L642" i="6"/>
  <c r="K642" i="6"/>
  <c r="I642" i="6"/>
  <c r="L641" i="6"/>
  <c r="K641" i="6"/>
  <c r="I641" i="6"/>
  <c r="L640" i="6"/>
  <c r="K640" i="6"/>
  <c r="I640" i="6"/>
  <c r="L639" i="6"/>
  <c r="K639" i="6"/>
  <c r="I639" i="6"/>
  <c r="L638" i="6"/>
  <c r="K638" i="6"/>
  <c r="I638" i="6"/>
  <c r="L637" i="6"/>
  <c r="K637" i="6"/>
  <c r="I637" i="6"/>
  <c r="L636" i="6"/>
  <c r="K636" i="6"/>
  <c r="I636" i="6"/>
  <c r="L635" i="6"/>
  <c r="K635" i="6"/>
  <c r="I635" i="6"/>
  <c r="L634" i="6"/>
  <c r="K634" i="6"/>
  <c r="I634" i="6"/>
  <c r="L633" i="6"/>
  <c r="K633" i="6"/>
  <c r="I633" i="6"/>
  <c r="L632" i="6"/>
  <c r="K632" i="6"/>
  <c r="I632" i="6"/>
  <c r="L631" i="6"/>
  <c r="K631" i="6"/>
  <c r="I631" i="6"/>
  <c r="L630" i="6"/>
  <c r="K630" i="6"/>
  <c r="I630" i="6"/>
  <c r="L629" i="6"/>
  <c r="K629" i="6"/>
  <c r="I629" i="6"/>
  <c r="L628" i="6"/>
  <c r="K628" i="6"/>
  <c r="I628" i="6"/>
  <c r="L627" i="6"/>
  <c r="K627" i="6"/>
  <c r="I627" i="6"/>
  <c r="L626" i="6"/>
  <c r="K626" i="6"/>
  <c r="I626" i="6"/>
  <c r="L625" i="6"/>
  <c r="K625" i="6"/>
  <c r="I625" i="6"/>
  <c r="L624" i="6"/>
  <c r="K624" i="6"/>
  <c r="I624" i="6"/>
  <c r="L623" i="6"/>
  <c r="K623" i="6"/>
  <c r="I623" i="6"/>
  <c r="L622" i="6"/>
  <c r="K622" i="6"/>
  <c r="I622" i="6"/>
  <c r="L621" i="6"/>
  <c r="K621" i="6"/>
  <c r="I621" i="6"/>
  <c r="L620" i="6"/>
  <c r="K620" i="6"/>
  <c r="I620" i="6"/>
  <c r="L619" i="6"/>
  <c r="K619" i="6"/>
  <c r="I619" i="6"/>
  <c r="L618" i="6"/>
  <c r="K618" i="6"/>
  <c r="I618" i="6"/>
  <c r="L617" i="6"/>
  <c r="K617" i="6"/>
  <c r="I617" i="6"/>
  <c r="L616" i="6"/>
  <c r="K616" i="6"/>
  <c r="I616" i="6"/>
  <c r="L615" i="6"/>
  <c r="K615" i="6"/>
  <c r="I615" i="6"/>
  <c r="L614" i="6"/>
  <c r="K614" i="6"/>
  <c r="I614" i="6"/>
  <c r="L613" i="6"/>
  <c r="K613" i="6"/>
  <c r="I613" i="6"/>
  <c r="L612" i="6"/>
  <c r="K612" i="6"/>
  <c r="I612" i="6"/>
  <c r="L611" i="6"/>
  <c r="K611" i="6"/>
  <c r="I611" i="6"/>
  <c r="L610" i="6"/>
  <c r="K610" i="6"/>
  <c r="I610" i="6"/>
  <c r="L609" i="6"/>
  <c r="K609" i="6"/>
  <c r="I609" i="6"/>
  <c r="L608" i="6"/>
  <c r="K608" i="6"/>
  <c r="I608" i="6"/>
  <c r="L607" i="6"/>
  <c r="K607" i="6"/>
  <c r="I607" i="6"/>
  <c r="L606" i="6"/>
  <c r="K606" i="6"/>
  <c r="I606" i="6"/>
  <c r="L605" i="6"/>
  <c r="K605" i="6"/>
  <c r="I605" i="6"/>
  <c r="L604" i="6"/>
  <c r="K604" i="6"/>
  <c r="I604" i="6"/>
  <c r="L603" i="6"/>
  <c r="K603" i="6"/>
  <c r="I603" i="6"/>
  <c r="L602" i="6"/>
  <c r="K602" i="6"/>
  <c r="I602" i="6"/>
  <c r="L601" i="6"/>
  <c r="K601" i="6"/>
  <c r="I601" i="6"/>
  <c r="L600" i="6"/>
  <c r="K600" i="6"/>
  <c r="I600" i="6"/>
  <c r="L599" i="6"/>
  <c r="K599" i="6"/>
  <c r="I599" i="6"/>
  <c r="L598" i="6"/>
  <c r="K598" i="6"/>
  <c r="I598" i="6"/>
  <c r="L597" i="6"/>
  <c r="K597" i="6"/>
  <c r="I597" i="6"/>
  <c r="L596" i="6"/>
  <c r="K596" i="6"/>
  <c r="I596" i="6"/>
  <c r="L595" i="6"/>
  <c r="K595" i="6"/>
  <c r="I595" i="6"/>
  <c r="L594" i="6"/>
  <c r="K594" i="6"/>
  <c r="I594" i="6"/>
  <c r="L593" i="6"/>
  <c r="K593" i="6"/>
  <c r="I593" i="6"/>
  <c r="L592" i="6"/>
  <c r="K592" i="6"/>
  <c r="I592" i="6"/>
  <c r="L591" i="6"/>
  <c r="K591" i="6"/>
  <c r="I591" i="6"/>
  <c r="L590" i="6"/>
  <c r="K590" i="6"/>
  <c r="I590" i="6"/>
  <c r="L589" i="6"/>
  <c r="K589" i="6"/>
  <c r="I589" i="6"/>
  <c r="L588" i="6"/>
  <c r="K588" i="6"/>
  <c r="I588" i="6"/>
  <c r="L587" i="6"/>
  <c r="K587" i="6"/>
  <c r="I587" i="6"/>
  <c r="L586" i="6"/>
  <c r="K586" i="6"/>
  <c r="I586" i="6"/>
  <c r="L585" i="6"/>
  <c r="K585" i="6"/>
  <c r="I585" i="6"/>
  <c r="L584" i="6"/>
  <c r="K584" i="6"/>
  <c r="I584" i="6"/>
  <c r="L583" i="6"/>
  <c r="K583" i="6"/>
  <c r="I583" i="6"/>
  <c r="L582" i="6"/>
  <c r="K582" i="6"/>
  <c r="I582" i="6"/>
  <c r="L581" i="6"/>
  <c r="K581" i="6"/>
  <c r="I581" i="6"/>
  <c r="L580" i="6"/>
  <c r="K580" i="6"/>
  <c r="I580" i="6"/>
  <c r="L579" i="6"/>
  <c r="K579" i="6"/>
  <c r="I579" i="6"/>
  <c r="L578" i="6"/>
  <c r="K578" i="6"/>
  <c r="I578" i="6"/>
  <c r="L577" i="6"/>
  <c r="K577" i="6"/>
  <c r="I577" i="6"/>
  <c r="L576" i="6"/>
  <c r="K576" i="6"/>
  <c r="I576" i="6"/>
  <c r="L575" i="6"/>
  <c r="K575" i="6"/>
  <c r="I575" i="6"/>
  <c r="L574" i="6"/>
  <c r="K574" i="6"/>
  <c r="I574" i="6"/>
  <c r="L573" i="6"/>
  <c r="K573" i="6"/>
  <c r="I573" i="6"/>
  <c r="L572" i="6"/>
  <c r="K572" i="6"/>
  <c r="I572" i="6"/>
  <c r="L571" i="6"/>
  <c r="K571" i="6"/>
  <c r="I571" i="6"/>
  <c r="L570" i="6"/>
  <c r="K570" i="6"/>
  <c r="I570" i="6"/>
  <c r="L569" i="6"/>
  <c r="K569" i="6"/>
  <c r="I569" i="6"/>
  <c r="L568" i="6"/>
  <c r="K568" i="6"/>
  <c r="I568" i="6"/>
  <c r="L567" i="6"/>
  <c r="K567" i="6"/>
  <c r="I567" i="6"/>
  <c r="L566" i="6"/>
  <c r="K566" i="6"/>
  <c r="I566" i="6"/>
  <c r="L565" i="6"/>
  <c r="K565" i="6"/>
  <c r="I565" i="6"/>
  <c r="L564" i="6"/>
  <c r="K564" i="6"/>
  <c r="I564" i="6"/>
  <c r="L563" i="6"/>
  <c r="K563" i="6"/>
  <c r="I563" i="6"/>
  <c r="L562" i="6"/>
  <c r="K562" i="6"/>
  <c r="I562" i="6"/>
  <c r="L561" i="6"/>
  <c r="K561" i="6"/>
  <c r="I561" i="6"/>
  <c r="L560" i="6"/>
  <c r="K560" i="6"/>
  <c r="I560" i="6"/>
  <c r="L559" i="6"/>
  <c r="K559" i="6"/>
  <c r="I559" i="6"/>
  <c r="L558" i="6"/>
  <c r="K558" i="6"/>
  <c r="I558" i="6"/>
  <c r="L557" i="6"/>
  <c r="K557" i="6"/>
  <c r="I557" i="6"/>
  <c r="L556" i="6"/>
  <c r="K556" i="6"/>
  <c r="I556" i="6"/>
  <c r="L555" i="6"/>
  <c r="K555" i="6"/>
  <c r="I555" i="6"/>
  <c r="L554" i="6"/>
  <c r="K554" i="6"/>
  <c r="I554" i="6"/>
  <c r="L553" i="6"/>
  <c r="K553" i="6"/>
  <c r="I553" i="6"/>
  <c r="L552" i="6"/>
  <c r="K552" i="6"/>
  <c r="I552" i="6"/>
  <c r="L551" i="6"/>
  <c r="K551" i="6"/>
  <c r="I551" i="6"/>
  <c r="L550" i="6"/>
  <c r="K550" i="6"/>
  <c r="I550" i="6"/>
  <c r="L549" i="6"/>
  <c r="K549" i="6"/>
  <c r="I549" i="6"/>
  <c r="L548" i="6"/>
  <c r="K548" i="6"/>
  <c r="I548" i="6"/>
  <c r="L547" i="6"/>
  <c r="K547" i="6"/>
  <c r="I547" i="6"/>
  <c r="L546" i="6"/>
  <c r="K546" i="6"/>
  <c r="I546" i="6"/>
  <c r="L545" i="6"/>
  <c r="K545" i="6"/>
  <c r="I545" i="6"/>
  <c r="L544" i="6"/>
  <c r="K544" i="6"/>
  <c r="I544" i="6"/>
  <c r="L543" i="6"/>
  <c r="K543" i="6"/>
  <c r="I543" i="6"/>
  <c r="L542" i="6"/>
  <c r="K542" i="6"/>
  <c r="I542" i="6"/>
  <c r="L541" i="6"/>
  <c r="K541" i="6"/>
  <c r="I541" i="6"/>
  <c r="L540" i="6"/>
  <c r="K540" i="6"/>
  <c r="I540" i="6"/>
  <c r="L539" i="6"/>
  <c r="K539" i="6"/>
  <c r="I539" i="6"/>
  <c r="L538" i="6"/>
  <c r="K538" i="6"/>
  <c r="I538" i="6"/>
  <c r="L537" i="6"/>
  <c r="K537" i="6"/>
  <c r="I537" i="6"/>
  <c r="L536" i="6"/>
  <c r="K536" i="6"/>
  <c r="I536" i="6"/>
  <c r="L535" i="6"/>
  <c r="K535" i="6"/>
  <c r="I535" i="6"/>
  <c r="L534" i="6"/>
  <c r="K534" i="6"/>
  <c r="I534" i="6"/>
  <c r="L533" i="6"/>
  <c r="K533" i="6"/>
  <c r="I533" i="6"/>
  <c r="L532" i="6"/>
  <c r="K532" i="6"/>
  <c r="I532" i="6"/>
  <c r="L531" i="6"/>
  <c r="K531" i="6"/>
  <c r="I531" i="6"/>
  <c r="L530" i="6"/>
  <c r="K530" i="6"/>
  <c r="I530" i="6"/>
  <c r="L529" i="6"/>
  <c r="K529" i="6"/>
  <c r="I529" i="6"/>
  <c r="L528" i="6"/>
  <c r="K528" i="6"/>
  <c r="I528" i="6"/>
  <c r="L527" i="6"/>
  <c r="K527" i="6"/>
  <c r="I527" i="6"/>
  <c r="L526" i="6"/>
  <c r="K526" i="6"/>
  <c r="I526" i="6"/>
  <c r="L525" i="6"/>
  <c r="K525" i="6"/>
  <c r="I525" i="6"/>
  <c r="L524" i="6"/>
  <c r="K524" i="6"/>
  <c r="I524" i="6"/>
  <c r="L523" i="6"/>
  <c r="K523" i="6"/>
  <c r="I523" i="6"/>
  <c r="L522" i="6"/>
  <c r="K522" i="6"/>
  <c r="I522" i="6"/>
  <c r="L521" i="6"/>
  <c r="K521" i="6"/>
  <c r="I521" i="6"/>
  <c r="L520" i="6"/>
  <c r="K520" i="6"/>
  <c r="I520" i="6"/>
  <c r="L519" i="6"/>
  <c r="K519" i="6"/>
  <c r="I519" i="6"/>
  <c r="L518" i="6"/>
  <c r="K518" i="6"/>
  <c r="I518" i="6"/>
  <c r="L517" i="6"/>
  <c r="K517" i="6"/>
  <c r="I517" i="6"/>
  <c r="L516" i="6"/>
  <c r="K516" i="6"/>
  <c r="I516" i="6"/>
  <c r="L515" i="6"/>
  <c r="K515" i="6"/>
  <c r="I515" i="6"/>
  <c r="L514" i="6"/>
  <c r="K514" i="6"/>
  <c r="I514" i="6"/>
  <c r="L513" i="6"/>
  <c r="K513" i="6"/>
  <c r="I513" i="6"/>
  <c r="L512" i="6"/>
  <c r="K512" i="6"/>
  <c r="I512" i="6"/>
  <c r="L511" i="6"/>
  <c r="K511" i="6"/>
  <c r="I511" i="6"/>
  <c r="L510" i="6"/>
  <c r="K510" i="6"/>
  <c r="I510" i="6"/>
  <c r="L509" i="6"/>
  <c r="K509" i="6"/>
  <c r="I509" i="6"/>
  <c r="L508" i="6"/>
  <c r="K508" i="6"/>
  <c r="I508" i="6"/>
  <c r="L507" i="6"/>
  <c r="K507" i="6"/>
  <c r="I507" i="6"/>
  <c r="L506" i="6"/>
  <c r="K506" i="6"/>
  <c r="I506" i="6"/>
  <c r="L505" i="6"/>
  <c r="K505" i="6"/>
  <c r="I505" i="6"/>
  <c r="L504" i="6"/>
  <c r="K504" i="6"/>
  <c r="I504" i="6"/>
  <c r="L503" i="6"/>
  <c r="K503" i="6"/>
  <c r="I503" i="6"/>
  <c r="L502" i="6"/>
  <c r="K502" i="6"/>
  <c r="I502" i="6"/>
  <c r="L501" i="6"/>
  <c r="K501" i="6"/>
  <c r="I501" i="6"/>
  <c r="L500" i="6"/>
  <c r="K500" i="6"/>
  <c r="I500" i="6"/>
  <c r="L499" i="6"/>
  <c r="K499" i="6"/>
  <c r="I499" i="6"/>
  <c r="L498" i="6"/>
  <c r="K498" i="6"/>
  <c r="I498" i="6"/>
  <c r="L497" i="6"/>
  <c r="K497" i="6"/>
  <c r="I497" i="6"/>
  <c r="L496" i="6"/>
  <c r="K496" i="6"/>
  <c r="I496" i="6"/>
  <c r="L495" i="6"/>
  <c r="K495" i="6"/>
  <c r="I495" i="6"/>
  <c r="L494" i="6"/>
  <c r="K494" i="6"/>
  <c r="I494" i="6"/>
  <c r="L493" i="6"/>
  <c r="K493" i="6"/>
  <c r="I493" i="6"/>
  <c r="L492" i="6"/>
  <c r="K492" i="6"/>
  <c r="I492" i="6"/>
  <c r="L491" i="6"/>
  <c r="K491" i="6"/>
  <c r="I491" i="6"/>
  <c r="L490" i="6"/>
  <c r="K490" i="6"/>
  <c r="I490" i="6"/>
  <c r="L489" i="6"/>
  <c r="K489" i="6"/>
  <c r="I489" i="6"/>
  <c r="L488" i="6"/>
  <c r="K488" i="6"/>
  <c r="I488" i="6"/>
  <c r="L487" i="6"/>
  <c r="K487" i="6"/>
  <c r="I487" i="6"/>
  <c r="L486" i="6"/>
  <c r="K486" i="6"/>
  <c r="I486" i="6"/>
  <c r="L485" i="6"/>
  <c r="K485" i="6"/>
  <c r="I485" i="6"/>
  <c r="L484" i="6"/>
  <c r="K484" i="6"/>
  <c r="I484" i="6"/>
  <c r="L483" i="6"/>
  <c r="K483" i="6"/>
  <c r="I483" i="6"/>
  <c r="L482" i="6"/>
  <c r="K482" i="6"/>
  <c r="I482" i="6"/>
  <c r="L481" i="6"/>
  <c r="K481" i="6"/>
  <c r="I481" i="6"/>
  <c r="L480" i="6"/>
  <c r="K480" i="6"/>
  <c r="I480" i="6"/>
  <c r="L479" i="6"/>
  <c r="K479" i="6"/>
  <c r="I479" i="6"/>
  <c r="L478" i="6"/>
  <c r="K478" i="6"/>
  <c r="I478" i="6"/>
  <c r="L477" i="6"/>
  <c r="K477" i="6"/>
  <c r="I477" i="6"/>
  <c r="L476" i="6"/>
  <c r="K476" i="6"/>
  <c r="I476" i="6"/>
  <c r="L475" i="6"/>
  <c r="K475" i="6"/>
  <c r="I475" i="6"/>
  <c r="L474" i="6"/>
  <c r="K474" i="6"/>
  <c r="I474" i="6"/>
  <c r="L473" i="6"/>
  <c r="K473" i="6"/>
  <c r="I473" i="6"/>
  <c r="L472" i="6"/>
  <c r="K472" i="6"/>
  <c r="I472" i="6"/>
  <c r="L471" i="6"/>
  <c r="K471" i="6"/>
  <c r="I471" i="6"/>
  <c r="L470" i="6"/>
  <c r="K470" i="6"/>
  <c r="I470" i="6"/>
  <c r="L469" i="6"/>
  <c r="K469" i="6"/>
  <c r="I469" i="6"/>
  <c r="L468" i="6"/>
  <c r="K468" i="6"/>
  <c r="I468" i="6"/>
  <c r="L467" i="6"/>
  <c r="K467" i="6"/>
  <c r="I467" i="6"/>
  <c r="L466" i="6"/>
  <c r="K466" i="6"/>
  <c r="I466" i="6"/>
  <c r="L465" i="6"/>
  <c r="K465" i="6"/>
  <c r="I465" i="6"/>
  <c r="L464" i="6"/>
  <c r="K464" i="6"/>
  <c r="I464" i="6"/>
  <c r="L463" i="6"/>
  <c r="K463" i="6"/>
  <c r="I463" i="6"/>
  <c r="L462" i="6"/>
  <c r="K462" i="6"/>
  <c r="I462" i="6"/>
  <c r="L461" i="6"/>
  <c r="K461" i="6"/>
  <c r="I461" i="6"/>
  <c r="L460" i="6"/>
  <c r="K460" i="6"/>
  <c r="I460" i="6"/>
  <c r="L459" i="6"/>
  <c r="K459" i="6"/>
  <c r="I459" i="6"/>
  <c r="L458" i="6"/>
  <c r="K458" i="6"/>
  <c r="I458" i="6"/>
  <c r="L457" i="6"/>
  <c r="K457" i="6"/>
  <c r="I457" i="6"/>
  <c r="L456" i="6"/>
  <c r="K456" i="6"/>
  <c r="I456" i="6"/>
  <c r="L455" i="6"/>
  <c r="K455" i="6"/>
  <c r="I455" i="6"/>
  <c r="L454" i="6"/>
  <c r="K454" i="6"/>
  <c r="I454" i="6"/>
  <c r="L453" i="6"/>
  <c r="K453" i="6"/>
  <c r="I453" i="6"/>
  <c r="L452" i="6"/>
  <c r="K452" i="6"/>
  <c r="I452" i="6"/>
  <c r="L451" i="6"/>
  <c r="K451" i="6"/>
  <c r="I451" i="6"/>
  <c r="L450" i="6"/>
  <c r="K450" i="6"/>
  <c r="I450" i="6"/>
  <c r="L449" i="6"/>
  <c r="K449" i="6"/>
  <c r="I449" i="6"/>
  <c r="L448" i="6"/>
  <c r="K448" i="6"/>
  <c r="I448" i="6"/>
  <c r="L447" i="6"/>
  <c r="K447" i="6"/>
  <c r="I447" i="6"/>
  <c r="L446" i="6"/>
  <c r="K446" i="6"/>
  <c r="I446" i="6"/>
  <c r="L445" i="6"/>
  <c r="K445" i="6"/>
  <c r="I445" i="6"/>
  <c r="L444" i="6"/>
  <c r="K444" i="6"/>
  <c r="I444" i="6"/>
  <c r="L443" i="6"/>
  <c r="K443" i="6"/>
  <c r="I443" i="6"/>
  <c r="L442" i="6"/>
  <c r="K442" i="6"/>
  <c r="I442" i="6"/>
  <c r="L441" i="6"/>
  <c r="K441" i="6"/>
  <c r="I441" i="6"/>
  <c r="L440" i="6"/>
  <c r="K440" i="6"/>
  <c r="I440" i="6"/>
  <c r="L439" i="6"/>
  <c r="K439" i="6"/>
  <c r="I439" i="6"/>
  <c r="L438" i="6"/>
  <c r="K438" i="6"/>
  <c r="I438" i="6"/>
  <c r="L437" i="6"/>
  <c r="K437" i="6"/>
  <c r="I437" i="6"/>
  <c r="L436" i="6"/>
  <c r="K436" i="6"/>
  <c r="I436" i="6"/>
  <c r="L435" i="6"/>
  <c r="K435" i="6"/>
  <c r="I435" i="6"/>
  <c r="L434" i="6"/>
  <c r="K434" i="6"/>
  <c r="I434" i="6"/>
  <c r="L433" i="6"/>
  <c r="K433" i="6"/>
  <c r="I433" i="6"/>
  <c r="L432" i="6"/>
  <c r="K432" i="6"/>
  <c r="I432" i="6"/>
  <c r="L431" i="6"/>
  <c r="K431" i="6"/>
  <c r="I431" i="6"/>
  <c r="L430" i="6"/>
  <c r="K430" i="6"/>
  <c r="I430" i="6"/>
  <c r="L429" i="6"/>
  <c r="K429" i="6"/>
  <c r="I429" i="6"/>
  <c r="L428" i="6"/>
  <c r="K428" i="6"/>
  <c r="I428" i="6"/>
  <c r="L427" i="6"/>
  <c r="K427" i="6"/>
  <c r="I427" i="6"/>
  <c r="L426" i="6"/>
  <c r="K426" i="6"/>
  <c r="I426" i="6"/>
  <c r="L425" i="6"/>
  <c r="K425" i="6"/>
  <c r="I425" i="6"/>
  <c r="L424" i="6"/>
  <c r="K424" i="6"/>
  <c r="I424" i="6"/>
  <c r="L423" i="6"/>
  <c r="K423" i="6"/>
  <c r="I423" i="6"/>
  <c r="L422" i="6"/>
  <c r="K422" i="6"/>
  <c r="I422" i="6"/>
  <c r="L421" i="6"/>
  <c r="K421" i="6"/>
  <c r="I421" i="6"/>
  <c r="L420" i="6"/>
  <c r="K420" i="6"/>
  <c r="I420" i="6"/>
  <c r="L419" i="6"/>
  <c r="K419" i="6"/>
  <c r="I419" i="6"/>
  <c r="L418" i="6"/>
  <c r="K418" i="6"/>
  <c r="I418" i="6"/>
  <c r="L417" i="6"/>
  <c r="K417" i="6"/>
  <c r="I417" i="6"/>
  <c r="L416" i="6"/>
  <c r="K416" i="6"/>
  <c r="I416" i="6"/>
  <c r="L415" i="6"/>
  <c r="K415" i="6"/>
  <c r="I415" i="6"/>
  <c r="L414" i="6"/>
  <c r="K414" i="6"/>
  <c r="I414" i="6"/>
  <c r="L413" i="6"/>
  <c r="K413" i="6"/>
  <c r="I413" i="6"/>
  <c r="L412" i="6"/>
  <c r="K412" i="6"/>
  <c r="I412" i="6"/>
  <c r="L411" i="6"/>
  <c r="K411" i="6"/>
  <c r="I411" i="6"/>
  <c r="L410" i="6"/>
  <c r="K410" i="6"/>
  <c r="I410" i="6"/>
  <c r="L409" i="6"/>
  <c r="K409" i="6"/>
  <c r="I409" i="6"/>
  <c r="L408" i="6"/>
  <c r="K408" i="6"/>
  <c r="I408" i="6"/>
  <c r="L407" i="6"/>
  <c r="K407" i="6"/>
  <c r="I407" i="6"/>
  <c r="L406" i="6"/>
  <c r="K406" i="6"/>
  <c r="I406" i="6"/>
  <c r="L405" i="6"/>
  <c r="K405" i="6"/>
  <c r="I405" i="6"/>
  <c r="L404" i="6"/>
  <c r="K404" i="6"/>
  <c r="I404" i="6"/>
  <c r="L403" i="6"/>
  <c r="K403" i="6"/>
  <c r="I403" i="6"/>
  <c r="L402" i="6"/>
  <c r="K402" i="6"/>
  <c r="I402" i="6"/>
  <c r="L401" i="6"/>
  <c r="K401" i="6"/>
  <c r="I401" i="6"/>
  <c r="L400" i="6"/>
  <c r="K400" i="6"/>
  <c r="I400" i="6"/>
  <c r="L399" i="6"/>
  <c r="K399" i="6"/>
  <c r="I399" i="6"/>
  <c r="L398" i="6"/>
  <c r="K398" i="6"/>
  <c r="I398" i="6"/>
  <c r="L397" i="6"/>
  <c r="K397" i="6"/>
  <c r="I397" i="6"/>
  <c r="L396" i="6"/>
  <c r="K396" i="6"/>
  <c r="I396" i="6"/>
  <c r="L395" i="6"/>
  <c r="K395" i="6"/>
  <c r="I395" i="6"/>
  <c r="L394" i="6"/>
  <c r="K394" i="6"/>
  <c r="I394" i="6"/>
  <c r="L393" i="6"/>
  <c r="K393" i="6"/>
  <c r="I393" i="6"/>
  <c r="L392" i="6"/>
  <c r="K392" i="6"/>
  <c r="I392" i="6"/>
  <c r="L391" i="6"/>
  <c r="K391" i="6"/>
  <c r="I391" i="6"/>
  <c r="L390" i="6"/>
  <c r="K390" i="6"/>
  <c r="I390" i="6"/>
  <c r="L389" i="6"/>
  <c r="K389" i="6"/>
  <c r="I389" i="6"/>
  <c r="L388" i="6"/>
  <c r="K388" i="6"/>
  <c r="I388" i="6"/>
  <c r="L387" i="6"/>
  <c r="K387" i="6"/>
  <c r="I387" i="6"/>
  <c r="L386" i="6"/>
  <c r="K386" i="6"/>
  <c r="I386" i="6"/>
  <c r="L385" i="6"/>
  <c r="K385" i="6"/>
  <c r="I385" i="6"/>
  <c r="L384" i="6"/>
  <c r="K384" i="6"/>
  <c r="I384" i="6"/>
  <c r="L383" i="6"/>
  <c r="K383" i="6"/>
  <c r="I383" i="6"/>
  <c r="L382" i="6"/>
  <c r="K382" i="6"/>
  <c r="I382" i="6"/>
  <c r="L381" i="6"/>
  <c r="K381" i="6"/>
  <c r="I381" i="6"/>
  <c r="L380" i="6"/>
  <c r="K380" i="6"/>
  <c r="I380" i="6"/>
  <c r="L379" i="6"/>
  <c r="K379" i="6"/>
  <c r="I379" i="6"/>
  <c r="L378" i="6"/>
  <c r="K378" i="6"/>
  <c r="I378" i="6"/>
  <c r="L377" i="6"/>
  <c r="K377" i="6"/>
  <c r="I377" i="6"/>
  <c r="L376" i="6"/>
  <c r="K376" i="6"/>
  <c r="I376" i="6"/>
  <c r="L375" i="6"/>
  <c r="K375" i="6"/>
  <c r="I375" i="6"/>
  <c r="L374" i="6"/>
  <c r="K374" i="6"/>
  <c r="I374" i="6"/>
  <c r="L373" i="6"/>
  <c r="K373" i="6"/>
  <c r="I373" i="6"/>
  <c r="L372" i="6"/>
  <c r="K372" i="6"/>
  <c r="I372" i="6"/>
  <c r="L371" i="6"/>
  <c r="K371" i="6"/>
  <c r="I371" i="6"/>
  <c r="L370" i="6"/>
  <c r="K370" i="6"/>
  <c r="I370" i="6"/>
  <c r="L369" i="6"/>
  <c r="K369" i="6"/>
  <c r="I369" i="6"/>
  <c r="L368" i="6"/>
  <c r="K368" i="6"/>
  <c r="I368" i="6"/>
  <c r="L367" i="6"/>
  <c r="K367" i="6"/>
  <c r="I367" i="6"/>
  <c r="L366" i="6"/>
  <c r="K366" i="6"/>
  <c r="I366" i="6"/>
  <c r="L365" i="6"/>
  <c r="K365" i="6"/>
  <c r="I365" i="6"/>
  <c r="L364" i="6"/>
  <c r="K364" i="6"/>
  <c r="I364" i="6"/>
  <c r="L363" i="6"/>
  <c r="K363" i="6"/>
  <c r="I363" i="6"/>
  <c r="L362" i="6"/>
  <c r="K362" i="6"/>
  <c r="I362" i="6"/>
  <c r="L361" i="6"/>
  <c r="K361" i="6"/>
  <c r="I361" i="6"/>
  <c r="L360" i="6"/>
  <c r="K360" i="6"/>
  <c r="I360" i="6"/>
  <c r="L359" i="6"/>
  <c r="K359" i="6"/>
  <c r="I359" i="6"/>
  <c r="L358" i="6"/>
  <c r="K358" i="6"/>
  <c r="I358" i="6"/>
  <c r="L357" i="6"/>
  <c r="K357" i="6"/>
  <c r="I357" i="6"/>
  <c r="L356" i="6"/>
  <c r="K356" i="6"/>
  <c r="I356" i="6"/>
  <c r="L355" i="6"/>
  <c r="K355" i="6"/>
  <c r="I355" i="6"/>
  <c r="L354" i="6"/>
  <c r="K354" i="6"/>
  <c r="I354" i="6"/>
  <c r="L353" i="6"/>
  <c r="K353" i="6"/>
  <c r="I353" i="6"/>
  <c r="L352" i="6"/>
  <c r="K352" i="6"/>
  <c r="I352" i="6"/>
  <c r="L351" i="6"/>
  <c r="K351" i="6"/>
  <c r="I351" i="6"/>
  <c r="L350" i="6"/>
  <c r="K350" i="6"/>
  <c r="I350" i="6"/>
  <c r="L349" i="6"/>
  <c r="K349" i="6"/>
  <c r="I349" i="6"/>
  <c r="L348" i="6"/>
  <c r="K348" i="6"/>
  <c r="I348" i="6"/>
  <c r="L347" i="6"/>
  <c r="K347" i="6"/>
  <c r="I347" i="6"/>
  <c r="L346" i="6"/>
  <c r="K346" i="6"/>
  <c r="I346" i="6"/>
  <c r="L345" i="6"/>
  <c r="K345" i="6"/>
  <c r="I345" i="6"/>
  <c r="L344" i="6"/>
  <c r="K344" i="6"/>
  <c r="I344" i="6"/>
  <c r="L343" i="6"/>
  <c r="K343" i="6"/>
  <c r="I343" i="6"/>
  <c r="L342" i="6"/>
  <c r="K342" i="6"/>
  <c r="I342" i="6"/>
  <c r="L341" i="6"/>
  <c r="K341" i="6"/>
  <c r="I341" i="6"/>
  <c r="L340" i="6"/>
  <c r="K340" i="6"/>
  <c r="I340" i="6"/>
  <c r="L339" i="6"/>
  <c r="K339" i="6"/>
  <c r="I339" i="6"/>
  <c r="L338" i="6"/>
  <c r="K338" i="6"/>
  <c r="I338" i="6"/>
  <c r="L337" i="6"/>
  <c r="K337" i="6"/>
  <c r="I337" i="6"/>
  <c r="L336" i="6"/>
  <c r="K336" i="6"/>
  <c r="I336" i="6"/>
  <c r="L335" i="6"/>
  <c r="K335" i="6"/>
  <c r="I335" i="6"/>
  <c r="L334" i="6"/>
  <c r="K334" i="6"/>
  <c r="I334" i="6"/>
  <c r="L333" i="6"/>
  <c r="K333" i="6"/>
  <c r="I333" i="6"/>
  <c r="L332" i="6"/>
  <c r="K332" i="6"/>
  <c r="I332" i="6"/>
  <c r="L331" i="6"/>
  <c r="K331" i="6"/>
  <c r="I331" i="6"/>
  <c r="L330" i="6"/>
  <c r="K330" i="6"/>
  <c r="I330" i="6"/>
  <c r="L329" i="6"/>
  <c r="K329" i="6"/>
  <c r="I329" i="6"/>
  <c r="L328" i="6"/>
  <c r="K328" i="6"/>
  <c r="I328" i="6"/>
  <c r="L327" i="6"/>
  <c r="K327" i="6"/>
  <c r="I327" i="6"/>
  <c r="L326" i="6"/>
  <c r="K326" i="6"/>
  <c r="I326" i="6"/>
  <c r="L325" i="6"/>
  <c r="K325" i="6"/>
  <c r="I325" i="6"/>
  <c r="L324" i="6"/>
  <c r="K324" i="6"/>
  <c r="I324" i="6"/>
  <c r="L323" i="6"/>
  <c r="K323" i="6"/>
  <c r="I323" i="6"/>
  <c r="L322" i="6"/>
  <c r="K322" i="6"/>
  <c r="I322" i="6"/>
  <c r="L321" i="6"/>
  <c r="K321" i="6"/>
  <c r="I321" i="6"/>
  <c r="L320" i="6"/>
  <c r="K320" i="6"/>
  <c r="I320" i="6"/>
  <c r="L319" i="6"/>
  <c r="K319" i="6"/>
  <c r="I319" i="6"/>
  <c r="L318" i="6"/>
  <c r="K318" i="6"/>
  <c r="I318" i="6"/>
  <c r="L317" i="6"/>
  <c r="K317" i="6"/>
  <c r="I317" i="6"/>
  <c r="L316" i="6"/>
  <c r="K316" i="6"/>
  <c r="I316" i="6"/>
  <c r="L315" i="6"/>
  <c r="K315" i="6"/>
  <c r="I315" i="6"/>
  <c r="L314" i="6"/>
  <c r="K314" i="6"/>
  <c r="I314" i="6"/>
  <c r="L313" i="6"/>
  <c r="K313" i="6"/>
  <c r="I313" i="6"/>
  <c r="L312" i="6"/>
  <c r="K312" i="6"/>
  <c r="I312" i="6"/>
  <c r="L311" i="6"/>
  <c r="K311" i="6"/>
  <c r="I311" i="6"/>
  <c r="L310" i="6"/>
  <c r="K310" i="6"/>
  <c r="I310" i="6"/>
  <c r="L309" i="6"/>
  <c r="K309" i="6"/>
  <c r="I309" i="6"/>
  <c r="L308" i="6"/>
  <c r="K308" i="6"/>
  <c r="I308" i="6"/>
  <c r="L307" i="6"/>
  <c r="K307" i="6"/>
  <c r="I307" i="6"/>
  <c r="L306" i="6"/>
  <c r="K306" i="6"/>
  <c r="I306" i="6"/>
  <c r="L305" i="6"/>
  <c r="K305" i="6"/>
  <c r="I305" i="6"/>
  <c r="L304" i="6"/>
  <c r="K304" i="6"/>
  <c r="I304" i="6"/>
  <c r="L303" i="6"/>
  <c r="K303" i="6"/>
  <c r="I303" i="6"/>
  <c r="L302" i="6"/>
  <c r="K302" i="6"/>
  <c r="I302" i="6"/>
  <c r="L301" i="6"/>
  <c r="K301" i="6"/>
  <c r="I301" i="6"/>
  <c r="L300" i="6"/>
  <c r="K300" i="6"/>
  <c r="I300" i="6"/>
  <c r="L299" i="6"/>
  <c r="K299" i="6"/>
  <c r="I299" i="6"/>
  <c r="L298" i="6"/>
  <c r="K298" i="6"/>
  <c r="I298" i="6"/>
  <c r="L297" i="6"/>
  <c r="K297" i="6"/>
  <c r="I297" i="6"/>
  <c r="L296" i="6"/>
  <c r="K296" i="6"/>
  <c r="I296" i="6"/>
  <c r="L295" i="6"/>
  <c r="K295" i="6"/>
  <c r="I295" i="6"/>
  <c r="L294" i="6"/>
  <c r="K294" i="6"/>
  <c r="I294" i="6"/>
  <c r="L293" i="6"/>
  <c r="K293" i="6"/>
  <c r="I293" i="6"/>
  <c r="L292" i="6"/>
  <c r="K292" i="6"/>
  <c r="I292" i="6"/>
  <c r="L291" i="6"/>
  <c r="K291" i="6"/>
  <c r="I291" i="6"/>
  <c r="L290" i="6"/>
  <c r="K290" i="6"/>
  <c r="I290" i="6"/>
  <c r="L289" i="6"/>
  <c r="K289" i="6"/>
  <c r="I289" i="6"/>
  <c r="L288" i="6"/>
  <c r="K288" i="6"/>
  <c r="I288" i="6"/>
  <c r="L287" i="6"/>
  <c r="K287" i="6"/>
  <c r="I287" i="6"/>
  <c r="L286" i="6"/>
  <c r="K286" i="6"/>
  <c r="I286" i="6"/>
  <c r="L285" i="6"/>
  <c r="K285" i="6"/>
  <c r="I285" i="6"/>
  <c r="L284" i="6"/>
  <c r="K284" i="6"/>
  <c r="I284" i="6"/>
  <c r="L283" i="6"/>
  <c r="K283" i="6"/>
  <c r="I283" i="6"/>
  <c r="L282" i="6"/>
  <c r="K282" i="6"/>
  <c r="I282" i="6"/>
  <c r="L281" i="6"/>
  <c r="K281" i="6"/>
  <c r="I281" i="6"/>
  <c r="L280" i="6"/>
  <c r="K280" i="6"/>
  <c r="I280" i="6"/>
  <c r="L279" i="6"/>
  <c r="K279" i="6"/>
  <c r="I279" i="6"/>
  <c r="L278" i="6"/>
  <c r="K278" i="6"/>
  <c r="I278" i="6"/>
  <c r="L277" i="6"/>
  <c r="K277" i="6"/>
  <c r="I277" i="6"/>
  <c r="L276" i="6"/>
  <c r="K276" i="6"/>
  <c r="I276" i="6"/>
  <c r="L275" i="6"/>
  <c r="K275" i="6"/>
  <c r="I275" i="6"/>
  <c r="L274" i="6"/>
  <c r="K274" i="6"/>
  <c r="I274" i="6"/>
  <c r="L273" i="6"/>
  <c r="K273" i="6"/>
  <c r="I273" i="6"/>
  <c r="L272" i="6"/>
  <c r="K272" i="6"/>
  <c r="I272" i="6"/>
  <c r="L271" i="6"/>
  <c r="K271" i="6"/>
  <c r="I271" i="6"/>
  <c r="L270" i="6"/>
  <c r="K270" i="6"/>
  <c r="I270" i="6"/>
  <c r="L269" i="6"/>
  <c r="K269" i="6"/>
  <c r="I269" i="6"/>
  <c r="L268" i="6"/>
  <c r="K268" i="6"/>
  <c r="I268" i="6"/>
  <c r="L267" i="6"/>
  <c r="K267" i="6"/>
  <c r="I267" i="6"/>
  <c r="L266" i="6"/>
  <c r="K266" i="6"/>
  <c r="I266" i="6"/>
  <c r="L265" i="6"/>
  <c r="K265" i="6"/>
  <c r="I265" i="6"/>
  <c r="L264" i="6"/>
  <c r="K264" i="6"/>
  <c r="I264" i="6"/>
  <c r="L263" i="6"/>
  <c r="K263" i="6"/>
  <c r="I263" i="6"/>
  <c r="L262" i="6"/>
  <c r="K262" i="6"/>
  <c r="I262" i="6"/>
  <c r="L261" i="6"/>
  <c r="K261" i="6"/>
  <c r="I261" i="6"/>
  <c r="L260" i="6"/>
  <c r="K260" i="6"/>
  <c r="I260" i="6"/>
  <c r="L259" i="6"/>
  <c r="K259" i="6"/>
  <c r="I259" i="6"/>
  <c r="L258" i="6"/>
  <c r="K258" i="6"/>
  <c r="I258" i="6"/>
  <c r="L257" i="6"/>
  <c r="K257" i="6"/>
  <c r="I257" i="6"/>
  <c r="L256" i="6"/>
  <c r="K256" i="6"/>
  <c r="I256" i="6"/>
  <c r="L255" i="6"/>
  <c r="K255" i="6"/>
  <c r="I255" i="6"/>
  <c r="L254" i="6"/>
  <c r="K254" i="6"/>
  <c r="I254" i="6"/>
  <c r="L253" i="6"/>
  <c r="K253" i="6"/>
  <c r="I253" i="6"/>
  <c r="L252" i="6"/>
  <c r="K252" i="6"/>
  <c r="I252" i="6"/>
  <c r="L251" i="6"/>
  <c r="K251" i="6"/>
  <c r="I251" i="6"/>
  <c r="L250" i="6"/>
  <c r="K250" i="6"/>
  <c r="I250" i="6"/>
  <c r="L249" i="6"/>
  <c r="K249" i="6"/>
  <c r="I249" i="6"/>
  <c r="L248" i="6"/>
  <c r="K248" i="6"/>
  <c r="I248" i="6"/>
  <c r="L247" i="6"/>
  <c r="K247" i="6"/>
  <c r="I247" i="6"/>
  <c r="L246" i="6"/>
  <c r="K246" i="6"/>
  <c r="I246" i="6"/>
  <c r="L245" i="6"/>
  <c r="K245" i="6"/>
  <c r="I245" i="6"/>
  <c r="L244" i="6"/>
  <c r="K244" i="6"/>
  <c r="I244" i="6"/>
  <c r="L243" i="6"/>
  <c r="K243" i="6"/>
  <c r="I243" i="6"/>
  <c r="L242" i="6"/>
  <c r="K242" i="6"/>
  <c r="I242" i="6"/>
  <c r="L241" i="6"/>
  <c r="K241" i="6"/>
  <c r="I241" i="6"/>
  <c r="L240" i="6"/>
  <c r="K240" i="6"/>
  <c r="I240" i="6"/>
  <c r="L239" i="6"/>
  <c r="K239" i="6"/>
  <c r="I239" i="6"/>
  <c r="L238" i="6"/>
  <c r="K238" i="6"/>
  <c r="I238" i="6"/>
  <c r="L237" i="6"/>
  <c r="K237" i="6"/>
  <c r="I237" i="6"/>
  <c r="L236" i="6"/>
  <c r="K236" i="6"/>
  <c r="I236" i="6"/>
  <c r="L235" i="6"/>
  <c r="K235" i="6"/>
  <c r="I235" i="6"/>
  <c r="L234" i="6"/>
  <c r="K234" i="6"/>
  <c r="I234" i="6"/>
  <c r="L233" i="6"/>
  <c r="K233" i="6"/>
  <c r="I233" i="6"/>
  <c r="L232" i="6"/>
  <c r="K232" i="6"/>
  <c r="I232" i="6"/>
  <c r="L231" i="6"/>
  <c r="K231" i="6"/>
  <c r="I231" i="6"/>
  <c r="L230" i="6"/>
  <c r="K230" i="6"/>
  <c r="I230" i="6"/>
  <c r="L229" i="6"/>
  <c r="K229" i="6"/>
  <c r="I229" i="6"/>
  <c r="L228" i="6"/>
  <c r="K228" i="6"/>
  <c r="I228" i="6"/>
  <c r="L227" i="6"/>
  <c r="K227" i="6"/>
  <c r="I227" i="6"/>
  <c r="L226" i="6"/>
  <c r="K226" i="6"/>
  <c r="I226" i="6"/>
  <c r="L225" i="6"/>
  <c r="K225" i="6"/>
  <c r="I225" i="6"/>
  <c r="L224" i="6"/>
  <c r="K224" i="6"/>
  <c r="I224" i="6"/>
  <c r="L223" i="6"/>
  <c r="K223" i="6"/>
  <c r="I223" i="6"/>
  <c r="L222" i="6"/>
  <c r="K222" i="6"/>
  <c r="I222" i="6"/>
  <c r="L221" i="6"/>
  <c r="K221" i="6"/>
  <c r="I221" i="6"/>
  <c r="L220" i="6"/>
  <c r="K220" i="6"/>
  <c r="I220" i="6"/>
  <c r="L219" i="6"/>
  <c r="K219" i="6"/>
  <c r="I219" i="6"/>
  <c r="L218" i="6"/>
  <c r="K218" i="6"/>
  <c r="I218" i="6"/>
  <c r="L217" i="6"/>
  <c r="K217" i="6"/>
  <c r="I217" i="6"/>
  <c r="L216" i="6"/>
  <c r="K216" i="6"/>
  <c r="I216" i="6"/>
  <c r="L215" i="6"/>
  <c r="K215" i="6"/>
  <c r="I215" i="6"/>
  <c r="L214" i="6"/>
  <c r="K214" i="6"/>
  <c r="I214" i="6"/>
  <c r="L213" i="6"/>
  <c r="K213" i="6"/>
  <c r="I213" i="6"/>
  <c r="L212" i="6"/>
  <c r="K212" i="6"/>
  <c r="I212" i="6"/>
  <c r="L211" i="6"/>
  <c r="K211" i="6"/>
  <c r="I211" i="6"/>
  <c r="L210" i="6"/>
  <c r="K210" i="6"/>
  <c r="I210" i="6"/>
  <c r="L209" i="6"/>
  <c r="K209" i="6"/>
  <c r="I209" i="6"/>
  <c r="L208" i="6"/>
  <c r="K208" i="6"/>
  <c r="I208" i="6"/>
  <c r="L207" i="6"/>
  <c r="K207" i="6"/>
  <c r="I207" i="6"/>
  <c r="L206" i="6"/>
  <c r="K206" i="6"/>
  <c r="I206" i="6"/>
  <c r="L205" i="6"/>
  <c r="K205" i="6"/>
  <c r="I205" i="6"/>
  <c r="L204" i="6"/>
  <c r="K204" i="6"/>
  <c r="I204" i="6"/>
  <c r="L203" i="6"/>
  <c r="K203" i="6"/>
  <c r="I203" i="6"/>
  <c r="L202" i="6"/>
  <c r="K202" i="6"/>
  <c r="I202" i="6"/>
  <c r="L201" i="6"/>
  <c r="K201" i="6"/>
  <c r="I201" i="6"/>
  <c r="L200" i="6"/>
  <c r="K200" i="6"/>
  <c r="I200" i="6"/>
  <c r="L199" i="6"/>
  <c r="K199" i="6"/>
  <c r="I199" i="6"/>
  <c r="L198" i="6"/>
  <c r="K198" i="6"/>
  <c r="I198" i="6"/>
  <c r="L197" i="6"/>
  <c r="K197" i="6"/>
  <c r="I197" i="6"/>
  <c r="L196" i="6"/>
  <c r="K196" i="6"/>
  <c r="I196" i="6"/>
  <c r="L195" i="6"/>
  <c r="K195" i="6"/>
  <c r="I195" i="6"/>
  <c r="L194" i="6"/>
  <c r="K194" i="6"/>
  <c r="I194" i="6"/>
  <c r="L193" i="6"/>
  <c r="K193" i="6"/>
  <c r="I193" i="6"/>
  <c r="L192" i="6"/>
  <c r="K192" i="6"/>
  <c r="I192" i="6"/>
  <c r="L191" i="6"/>
  <c r="K191" i="6"/>
  <c r="I191" i="6"/>
  <c r="L190" i="6"/>
  <c r="K190" i="6"/>
  <c r="I190" i="6"/>
  <c r="L189" i="6"/>
  <c r="K189" i="6"/>
  <c r="I189" i="6"/>
  <c r="L188" i="6"/>
  <c r="K188" i="6"/>
  <c r="I188" i="6"/>
  <c r="L187" i="6"/>
  <c r="K187" i="6"/>
  <c r="I187" i="6"/>
  <c r="L186" i="6"/>
  <c r="K186" i="6"/>
  <c r="I186" i="6"/>
  <c r="L185" i="6"/>
  <c r="K185" i="6"/>
  <c r="I185" i="6"/>
  <c r="L184" i="6"/>
  <c r="K184" i="6"/>
  <c r="I184" i="6"/>
  <c r="L183" i="6"/>
  <c r="K183" i="6"/>
  <c r="I183" i="6"/>
  <c r="L182" i="6"/>
  <c r="K182" i="6"/>
  <c r="I182" i="6"/>
  <c r="L181" i="6"/>
  <c r="K181" i="6"/>
  <c r="I181" i="6"/>
  <c r="L180" i="6"/>
  <c r="K180" i="6"/>
  <c r="I180" i="6"/>
  <c r="L179" i="6"/>
  <c r="K179" i="6"/>
  <c r="I179" i="6"/>
  <c r="L178" i="6"/>
  <c r="K178" i="6"/>
  <c r="I178" i="6"/>
  <c r="L177" i="6"/>
  <c r="K177" i="6"/>
  <c r="I177" i="6"/>
  <c r="L176" i="6"/>
  <c r="K176" i="6"/>
  <c r="I176" i="6"/>
  <c r="L175" i="6"/>
  <c r="K175" i="6"/>
  <c r="I175" i="6"/>
  <c r="L174" i="6"/>
  <c r="K174" i="6"/>
  <c r="I174" i="6"/>
  <c r="L173" i="6"/>
  <c r="K173" i="6"/>
  <c r="I173" i="6"/>
  <c r="L172" i="6"/>
  <c r="K172" i="6"/>
  <c r="I172" i="6"/>
  <c r="L171" i="6"/>
  <c r="K171" i="6"/>
  <c r="I171" i="6"/>
  <c r="L170" i="6"/>
  <c r="K170" i="6"/>
  <c r="I170" i="6"/>
  <c r="L169" i="6"/>
  <c r="K169" i="6"/>
  <c r="I169" i="6"/>
  <c r="L168" i="6"/>
  <c r="K168" i="6"/>
  <c r="I168" i="6"/>
  <c r="L167" i="6"/>
  <c r="K167" i="6"/>
  <c r="I167" i="6"/>
  <c r="L166" i="6"/>
  <c r="K166" i="6"/>
  <c r="I166" i="6"/>
  <c r="L165" i="6"/>
  <c r="K165" i="6"/>
  <c r="I165" i="6"/>
  <c r="L164" i="6"/>
  <c r="K164" i="6"/>
  <c r="I164" i="6"/>
  <c r="L163" i="6"/>
  <c r="K163" i="6"/>
  <c r="I163" i="6"/>
  <c r="L162" i="6"/>
  <c r="K162" i="6"/>
  <c r="I162" i="6"/>
  <c r="L161" i="6"/>
  <c r="K161" i="6"/>
  <c r="I161" i="6"/>
  <c r="L160" i="6"/>
  <c r="K160" i="6"/>
  <c r="I160" i="6"/>
  <c r="L159" i="6"/>
  <c r="K159" i="6"/>
  <c r="I159" i="6"/>
  <c r="L158" i="6"/>
  <c r="K158" i="6"/>
  <c r="I158" i="6"/>
  <c r="L157" i="6"/>
  <c r="K157" i="6"/>
  <c r="I157" i="6"/>
  <c r="L156" i="6"/>
  <c r="K156" i="6"/>
  <c r="I156" i="6"/>
  <c r="L155" i="6"/>
  <c r="K155" i="6"/>
  <c r="I155" i="6"/>
  <c r="L154" i="6"/>
  <c r="K154" i="6"/>
  <c r="I154" i="6"/>
  <c r="L153" i="6"/>
  <c r="K153" i="6"/>
  <c r="I153" i="6"/>
  <c r="L152" i="6"/>
  <c r="K152" i="6"/>
  <c r="I152" i="6"/>
  <c r="L151" i="6"/>
  <c r="K151" i="6"/>
  <c r="I151" i="6"/>
  <c r="L150" i="6"/>
  <c r="K150" i="6"/>
  <c r="I150" i="6"/>
  <c r="L149" i="6"/>
  <c r="K149" i="6"/>
  <c r="I149" i="6"/>
  <c r="L148" i="6"/>
  <c r="K148" i="6"/>
  <c r="I148" i="6"/>
  <c r="L147" i="6"/>
  <c r="K147" i="6"/>
  <c r="I147" i="6"/>
  <c r="L146" i="6"/>
  <c r="K146" i="6"/>
  <c r="I146" i="6"/>
  <c r="L145" i="6"/>
  <c r="K145" i="6"/>
  <c r="I145" i="6"/>
  <c r="L144" i="6"/>
  <c r="K144" i="6"/>
  <c r="I144" i="6"/>
  <c r="L143" i="6"/>
  <c r="K143" i="6"/>
  <c r="I143" i="6"/>
  <c r="L142" i="6"/>
  <c r="K142" i="6"/>
  <c r="I142" i="6"/>
  <c r="L141" i="6"/>
  <c r="K141" i="6"/>
  <c r="I141" i="6"/>
  <c r="L140" i="6"/>
  <c r="K140" i="6"/>
  <c r="I140" i="6"/>
  <c r="L139" i="6"/>
  <c r="K139" i="6"/>
  <c r="I139" i="6"/>
  <c r="L138" i="6"/>
  <c r="K138" i="6"/>
  <c r="I138" i="6"/>
  <c r="L137" i="6"/>
  <c r="K137" i="6"/>
  <c r="I137" i="6"/>
  <c r="L136" i="6"/>
  <c r="K136" i="6"/>
  <c r="I136" i="6"/>
  <c r="L135" i="6"/>
  <c r="K135" i="6"/>
  <c r="I135" i="6"/>
  <c r="L134" i="6"/>
  <c r="K134" i="6"/>
  <c r="I134" i="6"/>
  <c r="L133" i="6"/>
  <c r="K133" i="6"/>
  <c r="I133" i="6"/>
  <c r="L132" i="6"/>
  <c r="K132" i="6"/>
  <c r="I132" i="6"/>
  <c r="L131" i="6"/>
  <c r="K131" i="6"/>
  <c r="I131" i="6"/>
  <c r="L130" i="6"/>
  <c r="K130" i="6"/>
  <c r="I130" i="6"/>
  <c r="L129" i="6"/>
  <c r="K129" i="6"/>
  <c r="I129" i="6"/>
  <c r="L128" i="6"/>
  <c r="K128" i="6"/>
  <c r="I128" i="6"/>
  <c r="L127" i="6"/>
  <c r="K127" i="6"/>
  <c r="I127" i="6"/>
  <c r="L126" i="6"/>
  <c r="K126" i="6"/>
  <c r="I126" i="6"/>
  <c r="L125" i="6"/>
  <c r="K125" i="6"/>
  <c r="I125" i="6"/>
  <c r="L124" i="6"/>
  <c r="K124" i="6"/>
  <c r="I124" i="6"/>
  <c r="L123" i="6"/>
  <c r="K123" i="6"/>
  <c r="I123" i="6"/>
  <c r="L122" i="6"/>
  <c r="K122" i="6"/>
  <c r="I122" i="6"/>
  <c r="L121" i="6"/>
  <c r="K121" i="6"/>
  <c r="I121" i="6"/>
  <c r="L120" i="6"/>
  <c r="K120" i="6"/>
  <c r="I120" i="6"/>
  <c r="L119" i="6"/>
  <c r="K119" i="6"/>
  <c r="I119" i="6"/>
  <c r="L118" i="6"/>
  <c r="K118" i="6"/>
  <c r="I118" i="6"/>
  <c r="L117" i="6"/>
  <c r="K117" i="6"/>
  <c r="I117" i="6"/>
  <c r="L116" i="6"/>
  <c r="K116" i="6"/>
  <c r="I116" i="6"/>
  <c r="L115" i="6"/>
  <c r="K115" i="6"/>
  <c r="I115" i="6"/>
  <c r="L114" i="6"/>
  <c r="K114" i="6"/>
  <c r="I114" i="6"/>
  <c r="L113" i="6"/>
  <c r="K113" i="6"/>
  <c r="I113" i="6"/>
  <c r="L112" i="6"/>
  <c r="K112" i="6"/>
  <c r="I112" i="6"/>
  <c r="L111" i="6"/>
  <c r="K111" i="6"/>
  <c r="I111" i="6"/>
  <c r="L110" i="6"/>
  <c r="K110" i="6"/>
  <c r="I110" i="6"/>
  <c r="L109" i="6"/>
  <c r="K109" i="6"/>
  <c r="I109" i="6"/>
  <c r="L108" i="6"/>
  <c r="K108" i="6"/>
  <c r="I108" i="6"/>
  <c r="L107" i="6"/>
  <c r="K107" i="6"/>
  <c r="I107" i="6"/>
  <c r="L106" i="6"/>
  <c r="K106" i="6"/>
  <c r="I106" i="6"/>
  <c r="L105" i="6"/>
  <c r="K105" i="6"/>
  <c r="I105" i="6"/>
  <c r="L104" i="6"/>
  <c r="K104" i="6"/>
  <c r="I104" i="6"/>
  <c r="L103" i="6"/>
  <c r="K103" i="6"/>
  <c r="I103" i="6"/>
  <c r="L102" i="6"/>
  <c r="K102" i="6"/>
  <c r="I102" i="6"/>
  <c r="L101" i="6"/>
  <c r="K101" i="6"/>
  <c r="I101" i="6"/>
  <c r="L100" i="6"/>
  <c r="K100" i="6"/>
  <c r="I100" i="6"/>
  <c r="L99" i="6"/>
  <c r="K99" i="6"/>
  <c r="I99" i="6"/>
  <c r="L98" i="6"/>
  <c r="K98" i="6"/>
  <c r="I98" i="6"/>
  <c r="L97" i="6"/>
  <c r="K97" i="6"/>
  <c r="I97" i="6"/>
  <c r="L96" i="6"/>
  <c r="K96" i="6"/>
  <c r="I96" i="6"/>
  <c r="L95" i="6"/>
  <c r="K95" i="6"/>
  <c r="I95" i="6"/>
  <c r="L94" i="6"/>
  <c r="K94" i="6"/>
  <c r="I94" i="6"/>
  <c r="L93" i="6"/>
  <c r="K93" i="6"/>
  <c r="I93" i="6"/>
  <c r="L92" i="6"/>
  <c r="K92" i="6"/>
  <c r="I92" i="6"/>
  <c r="L91" i="6"/>
  <c r="K91" i="6"/>
  <c r="I91" i="6"/>
  <c r="L90" i="6"/>
  <c r="K90" i="6"/>
  <c r="I90" i="6"/>
  <c r="L89" i="6"/>
  <c r="K89" i="6"/>
  <c r="I89" i="6"/>
  <c r="L88" i="6"/>
  <c r="K88" i="6"/>
  <c r="I88" i="6"/>
  <c r="L87" i="6"/>
  <c r="K87" i="6"/>
  <c r="I87" i="6"/>
  <c r="L86" i="6"/>
  <c r="K86" i="6"/>
  <c r="I86" i="6"/>
  <c r="L85" i="6"/>
  <c r="K85" i="6"/>
  <c r="I85" i="6"/>
  <c r="L84" i="6"/>
  <c r="K84" i="6"/>
  <c r="I84" i="6"/>
  <c r="L83" i="6"/>
  <c r="K83" i="6"/>
  <c r="I83" i="6"/>
  <c r="L82" i="6"/>
  <c r="K82" i="6"/>
  <c r="I82" i="6"/>
  <c r="L81" i="6"/>
  <c r="K81" i="6"/>
  <c r="I81" i="6"/>
  <c r="L80" i="6"/>
  <c r="K80" i="6"/>
  <c r="I80" i="6"/>
  <c r="L79" i="6"/>
  <c r="K79" i="6"/>
  <c r="I79" i="6"/>
  <c r="L78" i="6"/>
  <c r="K78" i="6"/>
  <c r="I78" i="6"/>
  <c r="L77" i="6"/>
  <c r="K77" i="6"/>
  <c r="I77" i="6"/>
  <c r="L76" i="6"/>
  <c r="K76" i="6"/>
  <c r="I76" i="6"/>
  <c r="L75" i="6"/>
  <c r="K75" i="6"/>
  <c r="I75" i="6"/>
  <c r="L74" i="6"/>
  <c r="K74" i="6"/>
  <c r="I74" i="6"/>
  <c r="L73" i="6"/>
  <c r="K73" i="6"/>
  <c r="I73" i="6"/>
  <c r="L72" i="6"/>
  <c r="K72" i="6"/>
  <c r="I72" i="6"/>
  <c r="L71" i="6"/>
  <c r="K71" i="6"/>
  <c r="I71" i="6"/>
  <c r="L70" i="6"/>
  <c r="K70" i="6"/>
  <c r="I70" i="6"/>
  <c r="L69" i="6"/>
  <c r="K69" i="6"/>
  <c r="I69" i="6"/>
  <c r="L68" i="6"/>
  <c r="K68" i="6"/>
  <c r="I68" i="6"/>
  <c r="L67" i="6"/>
  <c r="K67" i="6"/>
  <c r="I67" i="6"/>
  <c r="L66" i="6"/>
  <c r="K66" i="6"/>
  <c r="I66" i="6"/>
  <c r="L65" i="6"/>
  <c r="K65" i="6"/>
  <c r="I65" i="6"/>
  <c r="L64" i="6"/>
  <c r="K64" i="6"/>
  <c r="I64" i="6"/>
  <c r="L63" i="6"/>
  <c r="K63" i="6"/>
  <c r="I63" i="6"/>
  <c r="L62" i="6"/>
  <c r="K62" i="6"/>
  <c r="I62" i="6"/>
  <c r="L61" i="6"/>
  <c r="K61" i="6"/>
  <c r="I61" i="6"/>
  <c r="L60" i="6"/>
  <c r="K60" i="6"/>
  <c r="I60" i="6"/>
  <c r="L59" i="6"/>
  <c r="K59" i="6"/>
  <c r="I59" i="6"/>
  <c r="L58" i="6"/>
  <c r="K58" i="6"/>
  <c r="I58" i="6"/>
  <c r="L57" i="6"/>
  <c r="K57" i="6"/>
  <c r="I57" i="6"/>
  <c r="L56" i="6"/>
  <c r="K56" i="6"/>
  <c r="I56" i="6"/>
  <c r="L55" i="6"/>
  <c r="K55" i="6"/>
  <c r="I55" i="6"/>
  <c r="L54" i="6"/>
  <c r="K54" i="6"/>
  <c r="I54" i="6"/>
  <c r="L53" i="6"/>
  <c r="K53" i="6"/>
  <c r="I53" i="6"/>
  <c r="L52" i="6"/>
  <c r="K52" i="6"/>
  <c r="I52" i="6"/>
  <c r="L51" i="6"/>
  <c r="K51" i="6"/>
  <c r="I51" i="6"/>
  <c r="L50" i="6"/>
  <c r="K50" i="6"/>
  <c r="I50" i="6"/>
  <c r="L49" i="6"/>
  <c r="K49" i="6"/>
  <c r="I49" i="6"/>
  <c r="L48" i="6"/>
  <c r="K48" i="6"/>
  <c r="I48" i="6"/>
  <c r="L47" i="6"/>
  <c r="K47" i="6"/>
  <c r="I47" i="6"/>
  <c r="L46" i="6"/>
  <c r="K46" i="6"/>
  <c r="I46" i="6"/>
  <c r="L45" i="6"/>
  <c r="K45" i="6"/>
  <c r="I45" i="6"/>
  <c r="L44" i="6"/>
  <c r="K44" i="6"/>
  <c r="I44" i="6"/>
  <c r="L43" i="6"/>
  <c r="K43" i="6"/>
  <c r="I43" i="6"/>
  <c r="L42" i="6"/>
  <c r="K42" i="6"/>
  <c r="I42" i="6"/>
  <c r="L41" i="6"/>
  <c r="K41" i="6"/>
  <c r="I41" i="6"/>
  <c r="L40" i="6"/>
  <c r="K40" i="6"/>
  <c r="I40" i="6"/>
  <c r="L39" i="6"/>
  <c r="K39" i="6"/>
  <c r="I39" i="6"/>
  <c r="L38" i="6"/>
  <c r="K38" i="6"/>
  <c r="I38" i="6"/>
  <c r="L37" i="6"/>
  <c r="K37" i="6"/>
  <c r="I37" i="6"/>
  <c r="L36" i="6"/>
  <c r="K36" i="6"/>
  <c r="I36" i="6"/>
  <c r="L35" i="6"/>
  <c r="K35" i="6"/>
  <c r="I35" i="6"/>
  <c r="L34" i="6"/>
  <c r="K34" i="6"/>
  <c r="I34" i="6"/>
  <c r="L33" i="6"/>
  <c r="K33" i="6"/>
  <c r="I33" i="6"/>
  <c r="L32" i="6"/>
  <c r="K32" i="6"/>
  <c r="I32" i="6"/>
  <c r="L31" i="6"/>
  <c r="K31" i="6"/>
  <c r="I31" i="6"/>
  <c r="L30" i="6"/>
  <c r="K30" i="6"/>
  <c r="I30" i="6"/>
  <c r="L29" i="6"/>
  <c r="K29" i="6"/>
  <c r="I29" i="6"/>
  <c r="L28" i="6"/>
  <c r="K28" i="6"/>
  <c r="I28" i="6"/>
  <c r="L27" i="6"/>
  <c r="K27" i="6"/>
  <c r="I27" i="6"/>
  <c r="L26" i="6"/>
  <c r="K26" i="6"/>
  <c r="I26" i="6"/>
  <c r="L25" i="6"/>
  <c r="K25" i="6"/>
  <c r="I25" i="6"/>
  <c r="L24" i="6"/>
  <c r="K24" i="6"/>
  <c r="I24" i="6"/>
  <c r="L23" i="6"/>
  <c r="K23" i="6"/>
  <c r="I23" i="6"/>
  <c r="L22" i="6"/>
  <c r="K22" i="6"/>
  <c r="I22" i="6"/>
  <c r="L21" i="6"/>
  <c r="K21" i="6"/>
  <c r="I21" i="6"/>
  <c r="L20" i="6"/>
  <c r="K20" i="6"/>
  <c r="I20" i="6"/>
  <c r="L19" i="6"/>
  <c r="K19" i="6"/>
  <c r="I19" i="6"/>
  <c r="L18" i="6"/>
  <c r="K18" i="6"/>
  <c r="I18" i="6"/>
  <c r="L17" i="6"/>
  <c r="K17" i="6"/>
  <c r="I17" i="6"/>
  <c r="L16" i="6"/>
  <c r="K16" i="6"/>
  <c r="I16" i="6"/>
  <c r="L15" i="6"/>
  <c r="K15" i="6"/>
  <c r="I15" i="6"/>
  <c r="L14" i="6"/>
  <c r="K14" i="6"/>
  <c r="I14" i="6"/>
  <c r="L13" i="6"/>
  <c r="K13" i="6"/>
  <c r="I13" i="6"/>
  <c r="L12" i="6"/>
  <c r="K12" i="6"/>
  <c r="I12" i="6"/>
  <c r="L11" i="6"/>
  <c r="K11" i="6"/>
  <c r="I11" i="6"/>
  <c r="L10" i="6"/>
  <c r="K10" i="6"/>
  <c r="I10" i="6"/>
  <c r="L9" i="6"/>
  <c r="K9" i="6"/>
  <c r="I9" i="6"/>
  <c r="L8" i="6"/>
  <c r="K8" i="6"/>
  <c r="I8" i="6"/>
  <c r="L7" i="6"/>
  <c r="K7" i="6"/>
  <c r="I7" i="6"/>
  <c r="L6" i="6"/>
  <c r="K6" i="6"/>
  <c r="I6" i="6"/>
  <c r="L5" i="6"/>
  <c r="K5" i="6"/>
  <c r="I5" i="6"/>
  <c r="L4" i="6"/>
  <c r="K4" i="6"/>
  <c r="I4" i="6"/>
  <c r="L3" i="6"/>
  <c r="K3" i="6"/>
  <c r="I3" i="6"/>
  <c r="L2" i="6"/>
  <c r="K2" i="6"/>
  <c r="I2" i="6"/>
  <c r="E501" i="5"/>
  <c r="C501" i="5"/>
  <c r="E500" i="5"/>
  <c r="C500" i="5"/>
  <c r="E499" i="5"/>
  <c r="C499" i="5"/>
  <c r="E498" i="5"/>
  <c r="C498" i="5"/>
  <c r="E497" i="5"/>
  <c r="C497" i="5"/>
  <c r="E496" i="5"/>
  <c r="C496" i="5"/>
  <c r="E495" i="5"/>
  <c r="C495" i="5"/>
  <c r="E494" i="5"/>
  <c r="C494" i="5"/>
  <c r="E493" i="5"/>
  <c r="C493" i="5"/>
  <c r="E492" i="5"/>
  <c r="C492" i="5"/>
  <c r="E491" i="5"/>
  <c r="C491" i="5"/>
  <c r="E490" i="5"/>
  <c r="C490" i="5"/>
  <c r="E489" i="5"/>
  <c r="C489" i="5"/>
  <c r="E488" i="5"/>
  <c r="C488" i="5"/>
  <c r="E487" i="5"/>
  <c r="C487" i="5"/>
  <c r="E486" i="5"/>
  <c r="C486" i="5"/>
  <c r="E485" i="5"/>
  <c r="C485" i="5"/>
  <c r="E484" i="5"/>
  <c r="C484" i="5"/>
  <c r="E483" i="5"/>
  <c r="C483" i="5"/>
  <c r="E482" i="5"/>
  <c r="C482" i="5"/>
  <c r="E481" i="5"/>
  <c r="C481" i="5"/>
  <c r="E480" i="5"/>
  <c r="C480" i="5"/>
  <c r="E479" i="5"/>
  <c r="C479" i="5"/>
  <c r="E478" i="5"/>
  <c r="C478" i="5"/>
  <c r="E477" i="5"/>
  <c r="C477" i="5"/>
  <c r="E476" i="5"/>
  <c r="C476" i="5"/>
  <c r="E475" i="5"/>
  <c r="C475" i="5"/>
  <c r="E474" i="5"/>
  <c r="C474" i="5"/>
  <c r="E473" i="5"/>
  <c r="C473" i="5"/>
  <c r="E472" i="5"/>
  <c r="C472" i="5"/>
  <c r="E471" i="5"/>
  <c r="C471" i="5"/>
  <c r="E470" i="5"/>
  <c r="C470" i="5"/>
  <c r="E469" i="5"/>
  <c r="C469" i="5"/>
  <c r="E468" i="5"/>
  <c r="C468" i="5"/>
  <c r="E467" i="5"/>
  <c r="C467" i="5"/>
  <c r="E466" i="5"/>
  <c r="C466" i="5"/>
  <c r="E465" i="5"/>
  <c r="C465" i="5"/>
  <c r="E464" i="5"/>
  <c r="C464" i="5"/>
  <c r="E463" i="5"/>
  <c r="C463" i="5"/>
  <c r="E462" i="5"/>
  <c r="C462" i="5"/>
  <c r="E461" i="5"/>
  <c r="C461" i="5"/>
  <c r="E460" i="5"/>
  <c r="C460" i="5"/>
  <c r="E459" i="5"/>
  <c r="C459" i="5"/>
  <c r="E458" i="5"/>
  <c r="C458" i="5"/>
  <c r="E457" i="5"/>
  <c r="C457" i="5"/>
  <c r="E456" i="5"/>
  <c r="C456" i="5"/>
  <c r="E455" i="5"/>
  <c r="C455" i="5"/>
  <c r="E454" i="5"/>
  <c r="C454" i="5"/>
  <c r="E453" i="5"/>
  <c r="C453" i="5"/>
  <c r="E452" i="5"/>
  <c r="C452" i="5"/>
  <c r="E451" i="5"/>
  <c r="C451" i="5"/>
  <c r="E450" i="5"/>
  <c r="C450" i="5"/>
  <c r="E449" i="5"/>
  <c r="C449" i="5"/>
  <c r="E448" i="5"/>
  <c r="C448" i="5"/>
  <c r="E447" i="5"/>
  <c r="C447" i="5"/>
  <c r="E446" i="5"/>
  <c r="C446" i="5"/>
  <c r="E445" i="5"/>
  <c r="C445" i="5"/>
  <c r="E444" i="5"/>
  <c r="C444" i="5"/>
  <c r="E443" i="5"/>
  <c r="C443" i="5"/>
  <c r="E442" i="5"/>
  <c r="C442" i="5"/>
  <c r="E441" i="5"/>
  <c r="C441" i="5"/>
  <c r="E440" i="5"/>
  <c r="C440" i="5"/>
  <c r="E439" i="5"/>
  <c r="C439" i="5"/>
  <c r="E438" i="5"/>
  <c r="C438" i="5"/>
  <c r="E437" i="5"/>
  <c r="C437" i="5"/>
  <c r="E436" i="5"/>
  <c r="C436" i="5"/>
  <c r="E435" i="5"/>
  <c r="C435" i="5"/>
  <c r="E434" i="5"/>
  <c r="C434" i="5"/>
  <c r="E433" i="5"/>
  <c r="C433" i="5"/>
  <c r="E432" i="5"/>
  <c r="C432" i="5"/>
  <c r="E431" i="5"/>
  <c r="C431" i="5"/>
  <c r="E430" i="5"/>
  <c r="C430" i="5"/>
  <c r="E429" i="5"/>
  <c r="C429" i="5"/>
  <c r="E428" i="5"/>
  <c r="C428" i="5"/>
  <c r="E427" i="5"/>
  <c r="C427" i="5"/>
  <c r="E426" i="5"/>
  <c r="C426" i="5"/>
  <c r="E425" i="5"/>
  <c r="C425" i="5"/>
  <c r="E424" i="5"/>
  <c r="C424" i="5"/>
  <c r="E423" i="5"/>
  <c r="C423" i="5"/>
  <c r="E422" i="5"/>
  <c r="C422" i="5"/>
  <c r="E421" i="5"/>
  <c r="C421" i="5"/>
  <c r="E420" i="5"/>
  <c r="C420" i="5"/>
  <c r="E419" i="5"/>
  <c r="C419" i="5"/>
  <c r="E418" i="5"/>
  <c r="C418" i="5"/>
  <c r="E417" i="5"/>
  <c r="C417" i="5"/>
  <c r="E416" i="5"/>
  <c r="C416" i="5"/>
  <c r="E415" i="5"/>
  <c r="C415" i="5"/>
  <c r="E414" i="5"/>
  <c r="C414" i="5"/>
  <c r="E413" i="5"/>
  <c r="C413" i="5"/>
  <c r="E412" i="5"/>
  <c r="C412" i="5"/>
  <c r="E411" i="5"/>
  <c r="C411" i="5"/>
  <c r="E410" i="5"/>
  <c r="C410" i="5"/>
  <c r="E409" i="5"/>
  <c r="C409" i="5"/>
  <c r="E408" i="5"/>
  <c r="C408" i="5"/>
  <c r="E407" i="5"/>
  <c r="C407" i="5"/>
  <c r="E406" i="5"/>
  <c r="C406" i="5"/>
  <c r="E405" i="5"/>
  <c r="C405" i="5"/>
  <c r="E404" i="5"/>
  <c r="C404" i="5"/>
  <c r="E403" i="5"/>
  <c r="C403" i="5"/>
  <c r="E402" i="5"/>
  <c r="C402" i="5"/>
  <c r="E401" i="5"/>
  <c r="C401" i="5"/>
  <c r="E400" i="5"/>
  <c r="C400" i="5"/>
  <c r="E399" i="5"/>
  <c r="C399" i="5"/>
  <c r="E398" i="5"/>
  <c r="C398" i="5"/>
  <c r="E397" i="5"/>
  <c r="C397" i="5"/>
  <c r="E396" i="5"/>
  <c r="C396" i="5"/>
  <c r="E395" i="5"/>
  <c r="C395" i="5"/>
  <c r="E394" i="5"/>
  <c r="C394" i="5"/>
  <c r="E393" i="5"/>
  <c r="C393" i="5"/>
  <c r="E392" i="5"/>
  <c r="C392" i="5"/>
  <c r="E391" i="5"/>
  <c r="C391" i="5"/>
  <c r="E390" i="5"/>
  <c r="C390" i="5"/>
  <c r="E389" i="5"/>
  <c r="C389" i="5"/>
  <c r="E388" i="5"/>
  <c r="C388" i="5"/>
  <c r="E387" i="5"/>
  <c r="C387" i="5"/>
  <c r="E386" i="5"/>
  <c r="C386" i="5"/>
  <c r="E385" i="5"/>
  <c r="C385" i="5"/>
  <c r="E384" i="5"/>
  <c r="C384" i="5"/>
  <c r="E383" i="5"/>
  <c r="C383" i="5"/>
  <c r="E382" i="5"/>
  <c r="C382" i="5"/>
  <c r="E381" i="5"/>
  <c r="C381" i="5"/>
  <c r="E380" i="5"/>
  <c r="C380" i="5"/>
  <c r="E379" i="5"/>
  <c r="C379" i="5"/>
  <c r="E378" i="5"/>
  <c r="C378" i="5"/>
  <c r="E377" i="5"/>
  <c r="C377" i="5"/>
  <c r="E376" i="5"/>
  <c r="C376" i="5"/>
  <c r="E375" i="5"/>
  <c r="C375" i="5"/>
  <c r="E374" i="5"/>
  <c r="C374" i="5"/>
  <c r="E373" i="5"/>
  <c r="C373" i="5"/>
  <c r="E372" i="5"/>
  <c r="C372" i="5"/>
  <c r="E371" i="5"/>
  <c r="C371" i="5"/>
  <c r="E370" i="5"/>
  <c r="C370" i="5"/>
  <c r="E369" i="5"/>
  <c r="C369" i="5"/>
  <c r="E368" i="5"/>
  <c r="C368" i="5"/>
  <c r="E367" i="5"/>
  <c r="C367" i="5"/>
  <c r="E366" i="5"/>
  <c r="C366" i="5"/>
  <c r="E365" i="5"/>
  <c r="C365" i="5"/>
  <c r="E364" i="5"/>
  <c r="C364" i="5"/>
  <c r="E363" i="5"/>
  <c r="C363" i="5"/>
  <c r="E362" i="5"/>
  <c r="C362" i="5"/>
  <c r="E361" i="5"/>
  <c r="C361" i="5"/>
  <c r="E360" i="5"/>
  <c r="C360" i="5"/>
  <c r="E359" i="5"/>
  <c r="C359" i="5"/>
  <c r="E358" i="5"/>
  <c r="C358" i="5"/>
  <c r="E357" i="5"/>
  <c r="C357" i="5"/>
  <c r="E356" i="5"/>
  <c r="C356" i="5"/>
  <c r="E355" i="5"/>
  <c r="C355" i="5"/>
  <c r="E354" i="5"/>
  <c r="C354" i="5"/>
  <c r="E353" i="5"/>
  <c r="C353" i="5"/>
  <c r="E352" i="5"/>
  <c r="C352" i="5"/>
  <c r="E351" i="5"/>
  <c r="C351" i="5"/>
  <c r="E350" i="5"/>
  <c r="C350" i="5"/>
  <c r="E349" i="5"/>
  <c r="C349" i="5"/>
  <c r="E348" i="5"/>
  <c r="C348" i="5"/>
  <c r="E347" i="5"/>
  <c r="C347" i="5"/>
  <c r="E346" i="5"/>
  <c r="C346" i="5"/>
  <c r="E345" i="5"/>
  <c r="C345" i="5"/>
  <c r="E344" i="5"/>
  <c r="C344" i="5"/>
  <c r="E343" i="5"/>
  <c r="C343" i="5"/>
  <c r="E342" i="5"/>
  <c r="C342" i="5"/>
  <c r="E341" i="5"/>
  <c r="C341" i="5"/>
  <c r="E340" i="5"/>
  <c r="C340" i="5"/>
  <c r="E339" i="5"/>
  <c r="C339" i="5"/>
  <c r="E338" i="5"/>
  <c r="C338" i="5"/>
  <c r="E337" i="5"/>
  <c r="C337" i="5"/>
  <c r="E336" i="5"/>
  <c r="C336" i="5"/>
  <c r="E335" i="5"/>
  <c r="C335" i="5"/>
  <c r="E334" i="5"/>
  <c r="C334" i="5"/>
  <c r="E333" i="5"/>
  <c r="C333" i="5"/>
  <c r="E332" i="5"/>
  <c r="C332" i="5"/>
  <c r="E331" i="5"/>
  <c r="C331" i="5"/>
  <c r="E330" i="5"/>
  <c r="C330" i="5"/>
  <c r="E329" i="5"/>
  <c r="C329" i="5"/>
  <c r="E328" i="5"/>
  <c r="C328" i="5"/>
  <c r="E327" i="5"/>
  <c r="C327" i="5"/>
  <c r="E326" i="5"/>
  <c r="C326" i="5"/>
  <c r="E325" i="5"/>
  <c r="C325" i="5"/>
  <c r="E324" i="5"/>
  <c r="C324" i="5"/>
  <c r="E323" i="5"/>
  <c r="C323" i="5"/>
  <c r="E322" i="5"/>
  <c r="C322" i="5"/>
  <c r="E321" i="5"/>
  <c r="C321" i="5"/>
  <c r="E320" i="5"/>
  <c r="C320" i="5"/>
  <c r="E319" i="5"/>
  <c r="C319" i="5"/>
  <c r="E318" i="5"/>
  <c r="C318" i="5"/>
  <c r="E317" i="5"/>
  <c r="C317" i="5"/>
  <c r="E316" i="5"/>
  <c r="C316" i="5"/>
  <c r="E315" i="5"/>
  <c r="C315" i="5"/>
  <c r="E314" i="5"/>
  <c r="C314" i="5"/>
  <c r="E313" i="5"/>
  <c r="C313" i="5"/>
  <c r="E312" i="5"/>
  <c r="C312" i="5"/>
  <c r="E311" i="5"/>
  <c r="C311" i="5"/>
  <c r="E310" i="5"/>
  <c r="C310" i="5"/>
  <c r="E309" i="5"/>
  <c r="C309" i="5"/>
  <c r="E308" i="5"/>
  <c r="C308" i="5"/>
  <c r="E307" i="5"/>
  <c r="C307" i="5"/>
  <c r="E306" i="5"/>
  <c r="C306" i="5"/>
  <c r="E305" i="5"/>
  <c r="C305" i="5"/>
  <c r="E304" i="5"/>
  <c r="C304" i="5"/>
  <c r="E303" i="5"/>
  <c r="C303" i="5"/>
  <c r="E302" i="5"/>
  <c r="C302" i="5"/>
  <c r="E301" i="5"/>
  <c r="C301" i="5"/>
  <c r="E300" i="5"/>
  <c r="C300" i="5"/>
  <c r="E299" i="5"/>
  <c r="C299" i="5"/>
  <c r="E298" i="5"/>
  <c r="C298" i="5"/>
  <c r="E297" i="5"/>
  <c r="C297" i="5"/>
  <c r="E296" i="5"/>
  <c r="C296" i="5"/>
  <c r="E295" i="5"/>
  <c r="C295" i="5"/>
  <c r="E294" i="5"/>
  <c r="C294" i="5"/>
  <c r="E293" i="5"/>
  <c r="C293" i="5"/>
  <c r="E292" i="5"/>
  <c r="C292" i="5"/>
  <c r="E291" i="5"/>
  <c r="C291" i="5"/>
  <c r="E290" i="5"/>
  <c r="C290" i="5"/>
  <c r="E289" i="5"/>
  <c r="C289" i="5"/>
  <c r="E288" i="5"/>
  <c r="C288" i="5"/>
  <c r="E287" i="5"/>
  <c r="C287" i="5"/>
  <c r="E286" i="5"/>
  <c r="C286" i="5"/>
  <c r="E285" i="5"/>
  <c r="C285" i="5"/>
  <c r="E284" i="5"/>
  <c r="C284" i="5"/>
  <c r="E283" i="5"/>
  <c r="C283" i="5"/>
  <c r="E282" i="5"/>
  <c r="C282" i="5"/>
  <c r="E281" i="5"/>
  <c r="C281" i="5"/>
  <c r="E280" i="5"/>
  <c r="C280" i="5"/>
  <c r="E279" i="5"/>
  <c r="C279" i="5"/>
  <c r="E278" i="5"/>
  <c r="C278" i="5"/>
  <c r="E277" i="5"/>
  <c r="C277" i="5"/>
  <c r="E276" i="5"/>
  <c r="C276" i="5"/>
  <c r="E275" i="5"/>
  <c r="C275" i="5"/>
  <c r="E274" i="5"/>
  <c r="C274" i="5"/>
  <c r="E273" i="5"/>
  <c r="C273" i="5"/>
  <c r="E272" i="5"/>
  <c r="C272" i="5"/>
  <c r="E271" i="5"/>
  <c r="C271" i="5"/>
  <c r="E270" i="5"/>
  <c r="C270" i="5"/>
  <c r="E269" i="5"/>
  <c r="C269" i="5"/>
  <c r="E268" i="5"/>
  <c r="C268" i="5"/>
  <c r="E267" i="5"/>
  <c r="C267" i="5"/>
  <c r="E266" i="5"/>
  <c r="C266" i="5"/>
  <c r="E265" i="5"/>
  <c r="C265" i="5"/>
  <c r="E264" i="5"/>
  <c r="C264" i="5"/>
  <c r="E263" i="5"/>
  <c r="C263" i="5"/>
  <c r="E262" i="5"/>
  <c r="C262" i="5"/>
  <c r="E261" i="5"/>
  <c r="C261" i="5"/>
  <c r="E260" i="5"/>
  <c r="C260" i="5"/>
  <c r="E259" i="5"/>
  <c r="C259" i="5"/>
  <c r="E258" i="5"/>
  <c r="C258" i="5"/>
  <c r="E257" i="5"/>
  <c r="C257" i="5"/>
  <c r="E256" i="5"/>
  <c r="C256" i="5"/>
  <c r="E255" i="5"/>
  <c r="C255" i="5"/>
  <c r="E254" i="5"/>
  <c r="C254" i="5"/>
  <c r="E253" i="5"/>
  <c r="C253" i="5"/>
  <c r="E252" i="5"/>
  <c r="C252" i="5"/>
  <c r="E251" i="5"/>
  <c r="C251" i="5"/>
  <c r="E250" i="5"/>
  <c r="C250" i="5"/>
  <c r="E249" i="5"/>
  <c r="C249" i="5"/>
  <c r="E248" i="5"/>
  <c r="C248" i="5"/>
  <c r="E247" i="5"/>
  <c r="C247" i="5"/>
  <c r="E246" i="5"/>
  <c r="C246" i="5"/>
  <c r="E245" i="5"/>
  <c r="C245" i="5"/>
  <c r="E244" i="5"/>
  <c r="C244" i="5"/>
  <c r="E243" i="5"/>
  <c r="C243" i="5"/>
  <c r="E242" i="5"/>
  <c r="C242" i="5"/>
  <c r="E241" i="5"/>
  <c r="C241" i="5"/>
  <c r="E240" i="5"/>
  <c r="C240" i="5"/>
  <c r="E239" i="5"/>
  <c r="C239" i="5"/>
  <c r="E238" i="5"/>
  <c r="C238" i="5"/>
  <c r="E237" i="5"/>
  <c r="C237" i="5"/>
  <c r="E236" i="5"/>
  <c r="C236" i="5"/>
  <c r="E235" i="5"/>
  <c r="C235" i="5"/>
  <c r="E234" i="5"/>
  <c r="C234" i="5"/>
  <c r="E233" i="5"/>
  <c r="C233" i="5"/>
  <c r="E232" i="5"/>
  <c r="C232" i="5"/>
  <c r="E231" i="5"/>
  <c r="C231" i="5"/>
  <c r="E230" i="5"/>
  <c r="C230" i="5"/>
  <c r="E229" i="5"/>
  <c r="C229" i="5"/>
  <c r="E228" i="5"/>
  <c r="C228" i="5"/>
  <c r="E227" i="5"/>
  <c r="C227" i="5"/>
  <c r="E226" i="5"/>
  <c r="C226" i="5"/>
  <c r="E225" i="5"/>
  <c r="C225" i="5"/>
  <c r="E224" i="5"/>
  <c r="C224" i="5"/>
  <c r="E223" i="5"/>
  <c r="C223" i="5"/>
  <c r="E222" i="5"/>
  <c r="C222" i="5"/>
  <c r="E221" i="5"/>
  <c r="C221" i="5"/>
  <c r="E220" i="5"/>
  <c r="C220" i="5"/>
  <c r="E219" i="5"/>
  <c r="C219" i="5"/>
  <c r="E218" i="5"/>
  <c r="C218" i="5"/>
  <c r="E217" i="5"/>
  <c r="C217" i="5"/>
  <c r="E216" i="5"/>
  <c r="C216" i="5"/>
  <c r="E215" i="5"/>
  <c r="C215" i="5"/>
  <c r="E214" i="5"/>
  <c r="C214" i="5"/>
  <c r="E213" i="5"/>
  <c r="C213" i="5"/>
  <c r="E212" i="5"/>
  <c r="C212" i="5"/>
  <c r="E211" i="5"/>
  <c r="C211" i="5"/>
  <c r="E210" i="5"/>
  <c r="C210" i="5"/>
  <c r="E209" i="5"/>
  <c r="C209" i="5"/>
  <c r="E208" i="5"/>
  <c r="C208" i="5"/>
  <c r="E207" i="5"/>
  <c r="C207" i="5"/>
  <c r="E206" i="5"/>
  <c r="C206" i="5"/>
  <c r="E205" i="5"/>
  <c r="C205" i="5"/>
  <c r="E204" i="5"/>
  <c r="C204" i="5"/>
  <c r="E203" i="5"/>
  <c r="C203" i="5"/>
  <c r="E202" i="5"/>
  <c r="C202" i="5"/>
  <c r="E201" i="5"/>
  <c r="C201" i="5"/>
  <c r="E200" i="5"/>
  <c r="C200" i="5"/>
  <c r="E199" i="5"/>
  <c r="C199" i="5"/>
  <c r="E198" i="5"/>
  <c r="C198" i="5"/>
  <c r="E197" i="5"/>
  <c r="C197" i="5"/>
  <c r="E196" i="5"/>
  <c r="C196" i="5"/>
  <c r="E195" i="5"/>
  <c r="C195" i="5"/>
  <c r="E194" i="5"/>
  <c r="C194" i="5"/>
  <c r="E193" i="5"/>
  <c r="C193" i="5"/>
  <c r="E192" i="5"/>
  <c r="C192" i="5"/>
  <c r="E191" i="5"/>
  <c r="C191" i="5"/>
  <c r="E190" i="5"/>
  <c r="C190" i="5"/>
  <c r="E189" i="5"/>
  <c r="C189" i="5"/>
  <c r="E188" i="5"/>
  <c r="C188" i="5"/>
  <c r="E187" i="5"/>
  <c r="C187" i="5"/>
  <c r="E186" i="5"/>
  <c r="C186" i="5"/>
  <c r="E185" i="5"/>
  <c r="C185" i="5"/>
  <c r="E184" i="5"/>
  <c r="C184" i="5"/>
  <c r="E183" i="5"/>
  <c r="C183" i="5"/>
  <c r="E182" i="5"/>
  <c r="C182" i="5"/>
  <c r="E181" i="5"/>
  <c r="C181" i="5"/>
  <c r="E180" i="5"/>
  <c r="C180" i="5"/>
  <c r="E179" i="5"/>
  <c r="C179" i="5"/>
  <c r="E178" i="5"/>
  <c r="C178" i="5"/>
  <c r="E177" i="5"/>
  <c r="C177" i="5"/>
  <c r="E176" i="5"/>
  <c r="C176" i="5"/>
  <c r="E175" i="5"/>
  <c r="C175" i="5"/>
  <c r="E174" i="5"/>
  <c r="C174" i="5"/>
  <c r="E173" i="5"/>
  <c r="C173" i="5"/>
  <c r="E172" i="5"/>
  <c r="C172" i="5"/>
  <c r="E171" i="5"/>
  <c r="C171" i="5"/>
  <c r="E170" i="5"/>
  <c r="C170" i="5"/>
  <c r="E169" i="5"/>
  <c r="C169" i="5"/>
  <c r="E168" i="5"/>
  <c r="C168" i="5"/>
  <c r="E167" i="5"/>
  <c r="C167" i="5"/>
  <c r="E166" i="5"/>
  <c r="C166" i="5"/>
  <c r="E165" i="5"/>
  <c r="C165" i="5"/>
  <c r="E164" i="5"/>
  <c r="C164" i="5"/>
  <c r="E163" i="5"/>
  <c r="C163" i="5"/>
  <c r="E162" i="5"/>
  <c r="C162" i="5"/>
  <c r="E161" i="5"/>
  <c r="C161" i="5"/>
  <c r="E160" i="5"/>
  <c r="C160" i="5"/>
  <c r="E159" i="5"/>
  <c r="C159" i="5"/>
  <c r="E158" i="5"/>
  <c r="C158" i="5"/>
  <c r="E157" i="5"/>
  <c r="C157" i="5"/>
  <c r="E156" i="5"/>
  <c r="C156" i="5"/>
  <c r="E155" i="5"/>
  <c r="C155" i="5"/>
  <c r="E154" i="5"/>
  <c r="C154" i="5"/>
  <c r="E153" i="5"/>
  <c r="C153" i="5"/>
  <c r="E152" i="5"/>
  <c r="C152" i="5"/>
  <c r="E151" i="5"/>
  <c r="C151" i="5"/>
  <c r="E150" i="5"/>
  <c r="C150" i="5"/>
  <c r="E149" i="5"/>
  <c r="C149" i="5"/>
  <c r="E148" i="5"/>
  <c r="C148" i="5"/>
  <c r="E147" i="5"/>
  <c r="C147" i="5"/>
  <c r="E146" i="5"/>
  <c r="C146" i="5"/>
  <c r="E145" i="5"/>
  <c r="C145" i="5"/>
  <c r="E144" i="5"/>
  <c r="C144" i="5"/>
  <c r="E143" i="5"/>
  <c r="C143" i="5"/>
  <c r="E142" i="5"/>
  <c r="C142" i="5"/>
  <c r="E141" i="5"/>
  <c r="C141" i="5"/>
  <c r="E140" i="5"/>
  <c r="C140" i="5"/>
  <c r="E139" i="5"/>
  <c r="C139" i="5"/>
  <c r="E138" i="5"/>
  <c r="C138" i="5"/>
  <c r="E137" i="5"/>
  <c r="C137" i="5"/>
  <c r="E136" i="5"/>
  <c r="C136" i="5"/>
  <c r="E135" i="5"/>
  <c r="C135" i="5"/>
  <c r="E134" i="5"/>
  <c r="C134" i="5"/>
  <c r="E133" i="5"/>
  <c r="C133" i="5"/>
  <c r="E132" i="5"/>
  <c r="C132" i="5"/>
  <c r="E131" i="5"/>
  <c r="C131" i="5"/>
  <c r="E130" i="5"/>
  <c r="C130" i="5"/>
  <c r="E129" i="5"/>
  <c r="C129" i="5"/>
  <c r="E128" i="5"/>
  <c r="C128" i="5"/>
  <c r="E127" i="5"/>
  <c r="C127" i="5"/>
  <c r="E126" i="5"/>
  <c r="C126" i="5"/>
  <c r="E125" i="5"/>
  <c r="C125" i="5"/>
  <c r="E124" i="5"/>
  <c r="C124" i="5"/>
  <c r="E123" i="5"/>
  <c r="C123" i="5"/>
  <c r="E122" i="5"/>
  <c r="C122" i="5"/>
  <c r="E121" i="5"/>
  <c r="C121" i="5"/>
  <c r="E120" i="5"/>
  <c r="C120" i="5"/>
  <c r="E119" i="5"/>
  <c r="C119" i="5"/>
  <c r="E118" i="5"/>
  <c r="C118" i="5"/>
  <c r="E117" i="5"/>
  <c r="C117" i="5"/>
  <c r="E116" i="5"/>
  <c r="C116" i="5"/>
  <c r="E115" i="5"/>
  <c r="C115" i="5"/>
  <c r="E114" i="5"/>
  <c r="C114" i="5"/>
  <c r="E113" i="5"/>
  <c r="C113" i="5"/>
  <c r="E112" i="5"/>
  <c r="C112" i="5"/>
  <c r="E111" i="5"/>
  <c r="C111" i="5"/>
  <c r="E110" i="5"/>
  <c r="C110" i="5"/>
  <c r="E109" i="5"/>
  <c r="C109" i="5"/>
  <c r="E108" i="5"/>
  <c r="C108" i="5"/>
  <c r="E107" i="5"/>
  <c r="C107" i="5"/>
  <c r="E106" i="5"/>
  <c r="C106" i="5"/>
  <c r="E105" i="5"/>
  <c r="C105" i="5"/>
  <c r="E104" i="5"/>
  <c r="C104" i="5"/>
  <c r="E103" i="5"/>
  <c r="C103" i="5"/>
  <c r="E102" i="5"/>
  <c r="C102" i="5"/>
  <c r="E101" i="5"/>
  <c r="C101" i="5"/>
  <c r="E100" i="5"/>
  <c r="C100" i="5"/>
  <c r="E99" i="5"/>
  <c r="C99" i="5"/>
  <c r="E98" i="5"/>
  <c r="C98" i="5"/>
  <c r="E97" i="5"/>
  <c r="C97" i="5"/>
  <c r="E96" i="5"/>
  <c r="C96" i="5"/>
  <c r="E95" i="5"/>
  <c r="C95" i="5"/>
  <c r="E94" i="5"/>
  <c r="C94" i="5"/>
  <c r="E93" i="5"/>
  <c r="C93" i="5"/>
  <c r="E92" i="5"/>
  <c r="C92" i="5"/>
  <c r="E91" i="5"/>
  <c r="C91" i="5"/>
  <c r="E90" i="5"/>
  <c r="C90" i="5"/>
  <c r="E89" i="5"/>
  <c r="C89" i="5"/>
  <c r="E88" i="5"/>
  <c r="C88" i="5"/>
  <c r="E87" i="5"/>
  <c r="C87" i="5"/>
  <c r="E86" i="5"/>
  <c r="C86" i="5"/>
  <c r="E85" i="5"/>
  <c r="C85" i="5"/>
  <c r="E84" i="5"/>
  <c r="C84" i="5"/>
  <c r="E83" i="5"/>
  <c r="C83" i="5"/>
  <c r="E82" i="5"/>
  <c r="C82" i="5"/>
  <c r="E81" i="5"/>
  <c r="C81" i="5"/>
  <c r="E80" i="5"/>
  <c r="C80" i="5"/>
  <c r="E79" i="5"/>
  <c r="C79" i="5"/>
  <c r="E78" i="5"/>
  <c r="C78" i="5"/>
  <c r="E77" i="5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5" i="5"/>
  <c r="E4" i="5"/>
  <c r="C4" i="5"/>
  <c r="E3" i="5"/>
  <c r="C3" i="5"/>
  <c r="E2" i="5"/>
  <c r="C2" i="5"/>
  <c r="O501" i="3"/>
  <c r="N501" i="3"/>
  <c r="M501" i="3"/>
  <c r="Q501" i="3" s="1"/>
  <c r="L501" i="3"/>
  <c r="P501" i="3" s="1"/>
  <c r="K501" i="3"/>
  <c r="J501" i="3"/>
  <c r="R501" i="3" s="1"/>
  <c r="S501" i="3" s="1"/>
  <c r="G501" i="3"/>
  <c r="F501" i="3"/>
  <c r="N500" i="3"/>
  <c r="M500" i="3"/>
  <c r="Q500" i="3" s="1"/>
  <c r="L500" i="3"/>
  <c r="P500" i="3" s="1"/>
  <c r="K500" i="3"/>
  <c r="O500" i="3" s="1"/>
  <c r="J500" i="3"/>
  <c r="R500" i="3" s="1"/>
  <c r="S500" i="3" s="1"/>
  <c r="G500" i="3"/>
  <c r="F500" i="3"/>
  <c r="N499" i="3"/>
  <c r="M499" i="3"/>
  <c r="Q499" i="3" s="1"/>
  <c r="L499" i="3"/>
  <c r="P499" i="3" s="1"/>
  <c r="K499" i="3"/>
  <c r="O499" i="3" s="1"/>
  <c r="J499" i="3"/>
  <c r="R499" i="3" s="1"/>
  <c r="S499" i="3" s="1"/>
  <c r="G499" i="3"/>
  <c r="F499" i="3"/>
  <c r="N498" i="3"/>
  <c r="M498" i="3"/>
  <c r="Q498" i="3" s="1"/>
  <c r="L498" i="3"/>
  <c r="P498" i="3" s="1"/>
  <c r="K498" i="3"/>
  <c r="O498" i="3" s="1"/>
  <c r="J498" i="3"/>
  <c r="R498" i="3" s="1"/>
  <c r="S498" i="3" s="1"/>
  <c r="G498" i="3"/>
  <c r="F498" i="3"/>
  <c r="R497" i="3"/>
  <c r="S497" i="3" s="1"/>
  <c r="N497" i="3"/>
  <c r="M497" i="3"/>
  <c r="Q497" i="3" s="1"/>
  <c r="L497" i="3"/>
  <c r="P497" i="3" s="1"/>
  <c r="K497" i="3"/>
  <c r="O497" i="3" s="1"/>
  <c r="J497" i="3"/>
  <c r="G497" i="3"/>
  <c r="F497" i="3"/>
  <c r="Q496" i="3"/>
  <c r="P496" i="3"/>
  <c r="N496" i="3"/>
  <c r="M496" i="3"/>
  <c r="L496" i="3"/>
  <c r="K496" i="3"/>
  <c r="O496" i="3" s="1"/>
  <c r="J496" i="3"/>
  <c r="R496" i="3" s="1"/>
  <c r="S496" i="3" s="1"/>
  <c r="G496" i="3"/>
  <c r="F496" i="3"/>
  <c r="R495" i="3"/>
  <c r="S495" i="3" s="1"/>
  <c r="Q495" i="3"/>
  <c r="P495" i="3"/>
  <c r="O495" i="3"/>
  <c r="N495" i="3"/>
  <c r="M495" i="3"/>
  <c r="L495" i="3"/>
  <c r="K495" i="3"/>
  <c r="J495" i="3"/>
  <c r="G495" i="3"/>
  <c r="F495" i="3"/>
  <c r="P494" i="3"/>
  <c r="O494" i="3"/>
  <c r="N494" i="3"/>
  <c r="Q494" i="3" s="1"/>
  <c r="M494" i="3"/>
  <c r="L494" i="3"/>
  <c r="K494" i="3"/>
  <c r="J494" i="3"/>
  <c r="R494" i="3" s="1"/>
  <c r="S494" i="3" s="1"/>
  <c r="G494" i="3"/>
  <c r="F494" i="3"/>
  <c r="R493" i="3"/>
  <c r="S493" i="3" s="1"/>
  <c r="P493" i="3"/>
  <c r="O493" i="3"/>
  <c r="N493" i="3"/>
  <c r="M493" i="3"/>
  <c r="Q493" i="3" s="1"/>
  <c r="L493" i="3"/>
  <c r="K493" i="3"/>
  <c r="J493" i="3"/>
  <c r="G493" i="3"/>
  <c r="F493" i="3"/>
  <c r="R492" i="3"/>
  <c r="S492" i="3" s="1"/>
  <c r="O492" i="3"/>
  <c r="N492" i="3"/>
  <c r="M492" i="3"/>
  <c r="Q492" i="3" s="1"/>
  <c r="L492" i="3"/>
  <c r="P492" i="3" s="1"/>
  <c r="K492" i="3"/>
  <c r="J492" i="3"/>
  <c r="G492" i="3"/>
  <c r="F492" i="3"/>
  <c r="R491" i="3"/>
  <c r="S491" i="3" s="1"/>
  <c r="Q491" i="3"/>
  <c r="N491" i="3"/>
  <c r="M491" i="3"/>
  <c r="L491" i="3"/>
  <c r="P491" i="3" s="1"/>
  <c r="K491" i="3"/>
  <c r="O491" i="3" s="1"/>
  <c r="J491" i="3"/>
  <c r="G491" i="3"/>
  <c r="F491" i="3"/>
  <c r="P490" i="3"/>
  <c r="O490" i="3"/>
  <c r="N490" i="3"/>
  <c r="M490" i="3"/>
  <c r="L490" i="3"/>
  <c r="K490" i="3"/>
  <c r="J490" i="3"/>
  <c r="R490" i="3" s="1"/>
  <c r="S490" i="3" s="1"/>
  <c r="G490" i="3"/>
  <c r="F490" i="3"/>
  <c r="R489" i="3"/>
  <c r="S489" i="3" s="1"/>
  <c r="N489" i="3"/>
  <c r="M489" i="3"/>
  <c r="Q489" i="3" s="1"/>
  <c r="L489" i="3"/>
  <c r="P489" i="3" s="1"/>
  <c r="K489" i="3"/>
  <c r="O489" i="3" s="1"/>
  <c r="J489" i="3"/>
  <c r="G489" i="3"/>
  <c r="F489" i="3"/>
  <c r="R488" i="3"/>
  <c r="S488" i="3" s="1"/>
  <c r="Q488" i="3"/>
  <c r="P488" i="3"/>
  <c r="N488" i="3"/>
  <c r="M488" i="3"/>
  <c r="L488" i="3"/>
  <c r="K488" i="3"/>
  <c r="O488" i="3" s="1"/>
  <c r="J488" i="3"/>
  <c r="G488" i="3"/>
  <c r="F488" i="3"/>
  <c r="N487" i="3"/>
  <c r="M487" i="3"/>
  <c r="Q487" i="3" s="1"/>
  <c r="L487" i="3"/>
  <c r="P487" i="3" s="1"/>
  <c r="K487" i="3"/>
  <c r="O487" i="3" s="1"/>
  <c r="J487" i="3"/>
  <c r="R487" i="3" s="1"/>
  <c r="S487" i="3" s="1"/>
  <c r="G487" i="3"/>
  <c r="F487" i="3"/>
  <c r="N486" i="3"/>
  <c r="M486" i="3"/>
  <c r="Q486" i="3" s="1"/>
  <c r="L486" i="3"/>
  <c r="P486" i="3" s="1"/>
  <c r="K486" i="3"/>
  <c r="O486" i="3" s="1"/>
  <c r="J486" i="3"/>
  <c r="R486" i="3" s="1"/>
  <c r="S486" i="3" s="1"/>
  <c r="G486" i="3"/>
  <c r="F486" i="3"/>
  <c r="N485" i="3"/>
  <c r="M485" i="3"/>
  <c r="Q485" i="3" s="1"/>
  <c r="L485" i="3"/>
  <c r="P485" i="3" s="1"/>
  <c r="K485" i="3"/>
  <c r="O485" i="3" s="1"/>
  <c r="J485" i="3"/>
  <c r="R485" i="3" s="1"/>
  <c r="S485" i="3" s="1"/>
  <c r="G485" i="3"/>
  <c r="F485" i="3"/>
  <c r="Q484" i="3"/>
  <c r="P484" i="3"/>
  <c r="N484" i="3"/>
  <c r="M484" i="3"/>
  <c r="L484" i="3"/>
  <c r="K484" i="3"/>
  <c r="O484" i="3" s="1"/>
  <c r="J484" i="3"/>
  <c r="R484" i="3" s="1"/>
  <c r="S484" i="3" s="1"/>
  <c r="G484" i="3"/>
  <c r="F484" i="3"/>
  <c r="R483" i="3"/>
  <c r="S483" i="3" s="1"/>
  <c r="N483" i="3"/>
  <c r="M483" i="3"/>
  <c r="Q483" i="3" s="1"/>
  <c r="L483" i="3"/>
  <c r="P483" i="3" s="1"/>
  <c r="K483" i="3"/>
  <c r="O483" i="3" s="1"/>
  <c r="J483" i="3"/>
  <c r="G483" i="3"/>
  <c r="F483" i="3"/>
  <c r="R482" i="3"/>
  <c r="S482" i="3" s="1"/>
  <c r="P482" i="3"/>
  <c r="N482" i="3"/>
  <c r="Q482" i="3" s="1"/>
  <c r="M482" i="3"/>
  <c r="L482" i="3"/>
  <c r="K482" i="3"/>
  <c r="O482" i="3" s="1"/>
  <c r="J482" i="3"/>
  <c r="G482" i="3"/>
  <c r="F482" i="3"/>
  <c r="N481" i="3"/>
  <c r="M481" i="3"/>
  <c r="L481" i="3"/>
  <c r="P481" i="3" s="1"/>
  <c r="K481" i="3"/>
  <c r="O481" i="3" s="1"/>
  <c r="J481" i="3"/>
  <c r="R481" i="3" s="1"/>
  <c r="S481" i="3" s="1"/>
  <c r="G481" i="3"/>
  <c r="F481" i="3"/>
  <c r="N480" i="3"/>
  <c r="M480" i="3"/>
  <c r="Q480" i="3" s="1"/>
  <c r="L480" i="3"/>
  <c r="P480" i="3" s="1"/>
  <c r="K480" i="3"/>
  <c r="O480" i="3" s="1"/>
  <c r="J480" i="3"/>
  <c r="R480" i="3" s="1"/>
  <c r="S480" i="3" s="1"/>
  <c r="G480" i="3"/>
  <c r="F480" i="3"/>
  <c r="R479" i="3"/>
  <c r="S479" i="3" s="1"/>
  <c r="N479" i="3"/>
  <c r="M479" i="3"/>
  <c r="Q479" i="3" s="1"/>
  <c r="L479" i="3"/>
  <c r="P479" i="3" s="1"/>
  <c r="K479" i="3"/>
  <c r="O479" i="3" s="1"/>
  <c r="J479" i="3"/>
  <c r="G479" i="3"/>
  <c r="F479" i="3"/>
  <c r="Q478" i="3"/>
  <c r="P478" i="3"/>
  <c r="N478" i="3"/>
  <c r="M478" i="3"/>
  <c r="L478" i="3"/>
  <c r="K478" i="3"/>
  <c r="O478" i="3" s="1"/>
  <c r="J478" i="3"/>
  <c r="R478" i="3" s="1"/>
  <c r="S478" i="3" s="1"/>
  <c r="G478" i="3"/>
  <c r="F478" i="3"/>
  <c r="R477" i="3"/>
  <c r="S477" i="3" s="1"/>
  <c r="Q477" i="3"/>
  <c r="N477" i="3"/>
  <c r="M477" i="3"/>
  <c r="L477" i="3"/>
  <c r="P477" i="3" s="1"/>
  <c r="K477" i="3"/>
  <c r="O477" i="3" s="1"/>
  <c r="J477" i="3"/>
  <c r="G477" i="3"/>
  <c r="F477" i="3"/>
  <c r="R476" i="3"/>
  <c r="S476" i="3" s="1"/>
  <c r="Q476" i="3"/>
  <c r="P476" i="3"/>
  <c r="N476" i="3"/>
  <c r="M476" i="3"/>
  <c r="L476" i="3"/>
  <c r="K476" i="3"/>
  <c r="O476" i="3" s="1"/>
  <c r="J476" i="3"/>
  <c r="G476" i="3"/>
  <c r="F476" i="3"/>
  <c r="N475" i="3"/>
  <c r="M475" i="3"/>
  <c r="L475" i="3"/>
  <c r="P475" i="3" s="1"/>
  <c r="K475" i="3"/>
  <c r="O475" i="3" s="1"/>
  <c r="J475" i="3"/>
  <c r="R475" i="3" s="1"/>
  <c r="S475" i="3" s="1"/>
  <c r="G475" i="3"/>
  <c r="F475" i="3"/>
  <c r="N474" i="3"/>
  <c r="M474" i="3"/>
  <c r="Q474" i="3" s="1"/>
  <c r="L474" i="3"/>
  <c r="P474" i="3" s="1"/>
  <c r="K474" i="3"/>
  <c r="O474" i="3" s="1"/>
  <c r="J474" i="3"/>
  <c r="R474" i="3" s="1"/>
  <c r="S474" i="3" s="1"/>
  <c r="G474" i="3"/>
  <c r="F474" i="3"/>
  <c r="N473" i="3"/>
  <c r="M473" i="3"/>
  <c r="Q473" i="3" s="1"/>
  <c r="L473" i="3"/>
  <c r="P473" i="3" s="1"/>
  <c r="K473" i="3"/>
  <c r="O473" i="3" s="1"/>
  <c r="J473" i="3"/>
  <c r="R473" i="3" s="1"/>
  <c r="S473" i="3" s="1"/>
  <c r="G473" i="3"/>
  <c r="F473" i="3"/>
  <c r="Q472" i="3"/>
  <c r="P472" i="3"/>
  <c r="N472" i="3"/>
  <c r="M472" i="3"/>
  <c r="L472" i="3"/>
  <c r="K472" i="3"/>
  <c r="O472" i="3" s="1"/>
  <c r="J472" i="3"/>
  <c r="R472" i="3" s="1"/>
  <c r="S472" i="3" s="1"/>
  <c r="G472" i="3"/>
  <c r="F472" i="3"/>
  <c r="R471" i="3"/>
  <c r="S471" i="3" s="1"/>
  <c r="N471" i="3"/>
  <c r="M471" i="3"/>
  <c r="Q471" i="3" s="1"/>
  <c r="L471" i="3"/>
  <c r="P471" i="3" s="1"/>
  <c r="K471" i="3"/>
  <c r="O471" i="3" s="1"/>
  <c r="J471" i="3"/>
  <c r="G471" i="3"/>
  <c r="F471" i="3"/>
  <c r="R470" i="3"/>
  <c r="S470" i="3" s="1"/>
  <c r="Q470" i="3"/>
  <c r="P470" i="3"/>
  <c r="N470" i="3"/>
  <c r="M470" i="3"/>
  <c r="L470" i="3"/>
  <c r="K470" i="3"/>
  <c r="O470" i="3" s="1"/>
  <c r="J470" i="3"/>
  <c r="G470" i="3"/>
  <c r="F470" i="3"/>
  <c r="N469" i="3"/>
  <c r="M469" i="3"/>
  <c r="Q469" i="3" s="1"/>
  <c r="L469" i="3"/>
  <c r="P469" i="3" s="1"/>
  <c r="K469" i="3"/>
  <c r="O469" i="3" s="1"/>
  <c r="J469" i="3"/>
  <c r="R469" i="3" s="1"/>
  <c r="S469" i="3" s="1"/>
  <c r="G469" i="3"/>
  <c r="F469" i="3"/>
  <c r="N468" i="3"/>
  <c r="M468" i="3"/>
  <c r="L468" i="3"/>
  <c r="P468" i="3" s="1"/>
  <c r="K468" i="3"/>
  <c r="O468" i="3" s="1"/>
  <c r="J468" i="3"/>
  <c r="R468" i="3" s="1"/>
  <c r="S468" i="3" s="1"/>
  <c r="G468" i="3"/>
  <c r="F468" i="3"/>
  <c r="N467" i="3"/>
  <c r="M467" i="3"/>
  <c r="Q467" i="3" s="1"/>
  <c r="L467" i="3"/>
  <c r="P467" i="3" s="1"/>
  <c r="K467" i="3"/>
  <c r="O467" i="3" s="1"/>
  <c r="J467" i="3"/>
  <c r="R467" i="3" s="1"/>
  <c r="S467" i="3" s="1"/>
  <c r="G467" i="3"/>
  <c r="F467" i="3"/>
  <c r="Q466" i="3"/>
  <c r="P466" i="3"/>
  <c r="N466" i="3"/>
  <c r="M466" i="3"/>
  <c r="L466" i="3"/>
  <c r="K466" i="3"/>
  <c r="O466" i="3" s="1"/>
  <c r="J466" i="3"/>
  <c r="R466" i="3" s="1"/>
  <c r="S466" i="3" s="1"/>
  <c r="G466" i="3"/>
  <c r="F466" i="3"/>
  <c r="R465" i="3"/>
  <c r="S465" i="3" s="1"/>
  <c r="Q465" i="3"/>
  <c r="N465" i="3"/>
  <c r="M465" i="3"/>
  <c r="L465" i="3"/>
  <c r="P465" i="3" s="1"/>
  <c r="K465" i="3"/>
  <c r="O465" i="3" s="1"/>
  <c r="J465" i="3"/>
  <c r="G465" i="3"/>
  <c r="F465" i="3"/>
  <c r="P464" i="3"/>
  <c r="N464" i="3"/>
  <c r="Q464" i="3" s="1"/>
  <c r="M464" i="3"/>
  <c r="L464" i="3"/>
  <c r="K464" i="3"/>
  <c r="O464" i="3" s="1"/>
  <c r="J464" i="3"/>
  <c r="R464" i="3" s="1"/>
  <c r="S464" i="3" s="1"/>
  <c r="G464" i="3"/>
  <c r="F464" i="3"/>
  <c r="N463" i="3"/>
  <c r="M463" i="3"/>
  <c r="Q463" i="3" s="1"/>
  <c r="L463" i="3"/>
  <c r="P463" i="3" s="1"/>
  <c r="K463" i="3"/>
  <c r="O463" i="3" s="1"/>
  <c r="J463" i="3"/>
  <c r="R463" i="3" s="1"/>
  <c r="S463" i="3" s="1"/>
  <c r="G463" i="3"/>
  <c r="F463" i="3"/>
  <c r="N462" i="3"/>
  <c r="M462" i="3"/>
  <c r="L462" i="3"/>
  <c r="P462" i="3" s="1"/>
  <c r="K462" i="3"/>
  <c r="O462" i="3" s="1"/>
  <c r="J462" i="3"/>
  <c r="R462" i="3" s="1"/>
  <c r="S462" i="3" s="1"/>
  <c r="G462" i="3"/>
  <c r="F462" i="3"/>
  <c r="R461" i="3"/>
  <c r="S461" i="3" s="1"/>
  <c r="Q461" i="3"/>
  <c r="N461" i="3"/>
  <c r="M461" i="3"/>
  <c r="L461" i="3"/>
  <c r="P461" i="3" s="1"/>
  <c r="K461" i="3"/>
  <c r="O461" i="3" s="1"/>
  <c r="J461" i="3"/>
  <c r="G461" i="3"/>
  <c r="F461" i="3"/>
  <c r="P460" i="3"/>
  <c r="N460" i="3"/>
  <c r="Q460" i="3" s="1"/>
  <c r="M460" i="3"/>
  <c r="L460" i="3"/>
  <c r="K460" i="3"/>
  <c r="O460" i="3" s="1"/>
  <c r="J460" i="3"/>
  <c r="R460" i="3" s="1"/>
  <c r="S460" i="3" s="1"/>
  <c r="G460" i="3"/>
  <c r="F460" i="3"/>
  <c r="R459" i="3"/>
  <c r="S459" i="3" s="1"/>
  <c r="N459" i="3"/>
  <c r="M459" i="3"/>
  <c r="Q459" i="3" s="1"/>
  <c r="L459" i="3"/>
  <c r="P459" i="3" s="1"/>
  <c r="K459" i="3"/>
  <c r="O459" i="3" s="1"/>
  <c r="J459" i="3"/>
  <c r="G459" i="3"/>
  <c r="F459" i="3"/>
  <c r="Q458" i="3"/>
  <c r="P458" i="3"/>
  <c r="N458" i="3"/>
  <c r="M458" i="3"/>
  <c r="L458" i="3"/>
  <c r="K458" i="3"/>
  <c r="O458" i="3" s="1"/>
  <c r="J458" i="3"/>
  <c r="R458" i="3" s="1"/>
  <c r="S458" i="3" s="1"/>
  <c r="G458" i="3"/>
  <c r="F458" i="3"/>
  <c r="Q457" i="3"/>
  <c r="N457" i="3"/>
  <c r="M457" i="3"/>
  <c r="L457" i="3"/>
  <c r="P457" i="3" s="1"/>
  <c r="K457" i="3"/>
  <c r="O457" i="3" s="1"/>
  <c r="J457" i="3"/>
  <c r="R457" i="3" s="1"/>
  <c r="S457" i="3" s="1"/>
  <c r="G457" i="3"/>
  <c r="F457" i="3"/>
  <c r="N456" i="3"/>
  <c r="M456" i="3"/>
  <c r="Q456" i="3" s="1"/>
  <c r="L456" i="3"/>
  <c r="P456" i="3" s="1"/>
  <c r="K456" i="3"/>
  <c r="O456" i="3" s="1"/>
  <c r="J456" i="3"/>
  <c r="R456" i="3" s="1"/>
  <c r="S456" i="3" s="1"/>
  <c r="G456" i="3"/>
  <c r="F456" i="3"/>
  <c r="R455" i="3"/>
  <c r="S455" i="3" s="1"/>
  <c r="Q455" i="3"/>
  <c r="N455" i="3"/>
  <c r="M455" i="3"/>
  <c r="L455" i="3"/>
  <c r="P455" i="3" s="1"/>
  <c r="K455" i="3"/>
  <c r="O455" i="3" s="1"/>
  <c r="J455" i="3"/>
  <c r="G455" i="3"/>
  <c r="F455" i="3"/>
  <c r="P454" i="3"/>
  <c r="N454" i="3"/>
  <c r="Q454" i="3" s="1"/>
  <c r="M454" i="3"/>
  <c r="L454" i="3"/>
  <c r="K454" i="3"/>
  <c r="O454" i="3" s="1"/>
  <c r="J454" i="3"/>
  <c r="R454" i="3" s="1"/>
  <c r="S454" i="3" s="1"/>
  <c r="G454" i="3"/>
  <c r="F454" i="3"/>
  <c r="R453" i="3"/>
  <c r="S453" i="3" s="1"/>
  <c r="Q453" i="3"/>
  <c r="N453" i="3"/>
  <c r="M453" i="3"/>
  <c r="L453" i="3"/>
  <c r="P453" i="3" s="1"/>
  <c r="K453" i="3"/>
  <c r="O453" i="3" s="1"/>
  <c r="J453" i="3"/>
  <c r="G453" i="3"/>
  <c r="F453" i="3"/>
  <c r="Q452" i="3"/>
  <c r="P452" i="3"/>
  <c r="N452" i="3"/>
  <c r="M452" i="3"/>
  <c r="L452" i="3"/>
  <c r="K452" i="3"/>
  <c r="O452" i="3" s="1"/>
  <c r="J452" i="3"/>
  <c r="R452" i="3" s="1"/>
  <c r="S452" i="3" s="1"/>
  <c r="G452" i="3"/>
  <c r="F452" i="3"/>
  <c r="N451" i="3"/>
  <c r="M451" i="3"/>
  <c r="Q451" i="3" s="1"/>
  <c r="L451" i="3"/>
  <c r="P451" i="3" s="1"/>
  <c r="K451" i="3"/>
  <c r="O451" i="3" s="1"/>
  <c r="J451" i="3"/>
  <c r="R451" i="3" s="1"/>
  <c r="S451" i="3" s="1"/>
  <c r="G451" i="3"/>
  <c r="F451" i="3"/>
  <c r="N450" i="3"/>
  <c r="M450" i="3"/>
  <c r="Q450" i="3" s="1"/>
  <c r="L450" i="3"/>
  <c r="P450" i="3" s="1"/>
  <c r="K450" i="3"/>
  <c r="O450" i="3" s="1"/>
  <c r="J450" i="3"/>
  <c r="R450" i="3" s="1"/>
  <c r="S450" i="3" s="1"/>
  <c r="G450" i="3"/>
  <c r="F450" i="3"/>
  <c r="R449" i="3"/>
  <c r="S449" i="3" s="1"/>
  <c r="Q449" i="3"/>
  <c r="N449" i="3"/>
  <c r="M449" i="3"/>
  <c r="L449" i="3"/>
  <c r="P449" i="3" s="1"/>
  <c r="K449" i="3"/>
  <c r="O449" i="3" s="1"/>
  <c r="J449" i="3"/>
  <c r="G449" i="3"/>
  <c r="F449" i="3"/>
  <c r="P448" i="3"/>
  <c r="N448" i="3"/>
  <c r="Q448" i="3" s="1"/>
  <c r="M448" i="3"/>
  <c r="L448" i="3"/>
  <c r="K448" i="3"/>
  <c r="O448" i="3" s="1"/>
  <c r="J448" i="3"/>
  <c r="R448" i="3" s="1"/>
  <c r="S448" i="3" s="1"/>
  <c r="G448" i="3"/>
  <c r="F448" i="3"/>
  <c r="R447" i="3"/>
  <c r="S447" i="3" s="1"/>
  <c r="Q447" i="3"/>
  <c r="N447" i="3"/>
  <c r="M447" i="3"/>
  <c r="L447" i="3"/>
  <c r="P447" i="3" s="1"/>
  <c r="K447" i="3"/>
  <c r="O447" i="3" s="1"/>
  <c r="J447" i="3"/>
  <c r="G447" i="3"/>
  <c r="F447" i="3"/>
  <c r="P446" i="3"/>
  <c r="N446" i="3"/>
  <c r="Q446" i="3" s="1"/>
  <c r="M446" i="3"/>
  <c r="L446" i="3"/>
  <c r="K446" i="3"/>
  <c r="O446" i="3" s="1"/>
  <c r="J446" i="3"/>
  <c r="R446" i="3" s="1"/>
  <c r="S446" i="3" s="1"/>
  <c r="G446" i="3"/>
  <c r="F446" i="3"/>
  <c r="N445" i="3"/>
  <c r="M445" i="3"/>
  <c r="Q445" i="3" s="1"/>
  <c r="L445" i="3"/>
  <c r="P445" i="3" s="1"/>
  <c r="K445" i="3"/>
  <c r="O445" i="3" s="1"/>
  <c r="J445" i="3"/>
  <c r="R445" i="3" s="1"/>
  <c r="S445" i="3" s="1"/>
  <c r="G445" i="3"/>
  <c r="F445" i="3"/>
  <c r="N444" i="3"/>
  <c r="M444" i="3"/>
  <c r="L444" i="3"/>
  <c r="P444" i="3" s="1"/>
  <c r="K444" i="3"/>
  <c r="O444" i="3" s="1"/>
  <c r="J444" i="3"/>
  <c r="R444" i="3" s="1"/>
  <c r="S444" i="3" s="1"/>
  <c r="G444" i="3"/>
  <c r="F444" i="3"/>
  <c r="Q443" i="3"/>
  <c r="N443" i="3"/>
  <c r="M443" i="3"/>
  <c r="L443" i="3"/>
  <c r="P443" i="3" s="1"/>
  <c r="K443" i="3"/>
  <c r="O443" i="3" s="1"/>
  <c r="J443" i="3"/>
  <c r="R443" i="3" s="1"/>
  <c r="S443" i="3" s="1"/>
  <c r="G443" i="3"/>
  <c r="F443" i="3"/>
  <c r="P442" i="3"/>
  <c r="N442" i="3"/>
  <c r="Q442" i="3" s="1"/>
  <c r="M442" i="3"/>
  <c r="L442" i="3"/>
  <c r="K442" i="3"/>
  <c r="O442" i="3" s="1"/>
  <c r="J442" i="3"/>
  <c r="R442" i="3" s="1"/>
  <c r="S442" i="3" s="1"/>
  <c r="G442" i="3"/>
  <c r="F442" i="3"/>
  <c r="R441" i="3"/>
  <c r="S441" i="3" s="1"/>
  <c r="N441" i="3"/>
  <c r="M441" i="3"/>
  <c r="Q441" i="3" s="1"/>
  <c r="L441" i="3"/>
  <c r="P441" i="3" s="1"/>
  <c r="K441" i="3"/>
  <c r="O441" i="3" s="1"/>
  <c r="J441" i="3"/>
  <c r="G441" i="3"/>
  <c r="F441" i="3"/>
  <c r="Q440" i="3"/>
  <c r="P440" i="3"/>
  <c r="N440" i="3"/>
  <c r="M440" i="3"/>
  <c r="L440" i="3"/>
  <c r="K440" i="3"/>
  <c r="O440" i="3" s="1"/>
  <c r="J440" i="3"/>
  <c r="R440" i="3" s="1"/>
  <c r="S440" i="3" s="1"/>
  <c r="G440" i="3"/>
  <c r="F440" i="3"/>
  <c r="Q439" i="3"/>
  <c r="P439" i="3"/>
  <c r="O439" i="3"/>
  <c r="N439" i="3"/>
  <c r="M439" i="3"/>
  <c r="L439" i="3"/>
  <c r="K439" i="3"/>
  <c r="J439" i="3"/>
  <c r="R439" i="3" s="1"/>
  <c r="S439" i="3" s="1"/>
  <c r="G439" i="3"/>
  <c r="F439" i="3"/>
  <c r="P438" i="3"/>
  <c r="O438" i="3"/>
  <c r="N438" i="3"/>
  <c r="M438" i="3"/>
  <c r="L438" i="3"/>
  <c r="K438" i="3"/>
  <c r="J438" i="3"/>
  <c r="R438" i="3" s="1"/>
  <c r="S438" i="3" s="1"/>
  <c r="G438" i="3"/>
  <c r="F438" i="3"/>
  <c r="R437" i="3"/>
  <c r="S437" i="3" s="1"/>
  <c r="N437" i="3"/>
  <c r="M437" i="3"/>
  <c r="Q437" i="3" s="1"/>
  <c r="L437" i="3"/>
  <c r="P437" i="3" s="1"/>
  <c r="K437" i="3"/>
  <c r="O437" i="3" s="1"/>
  <c r="J437" i="3"/>
  <c r="G437" i="3"/>
  <c r="F437" i="3"/>
  <c r="N436" i="3"/>
  <c r="M436" i="3"/>
  <c r="Q436" i="3" s="1"/>
  <c r="L436" i="3"/>
  <c r="P436" i="3" s="1"/>
  <c r="K436" i="3"/>
  <c r="O436" i="3" s="1"/>
  <c r="J436" i="3"/>
  <c r="R436" i="3" s="1"/>
  <c r="S436" i="3" s="1"/>
  <c r="G436" i="3"/>
  <c r="F436" i="3"/>
  <c r="R435" i="3"/>
  <c r="S435" i="3" s="1"/>
  <c r="N435" i="3"/>
  <c r="M435" i="3"/>
  <c r="Q435" i="3" s="1"/>
  <c r="L435" i="3"/>
  <c r="P435" i="3" s="1"/>
  <c r="K435" i="3"/>
  <c r="O435" i="3" s="1"/>
  <c r="J435" i="3"/>
  <c r="G435" i="3"/>
  <c r="F435" i="3"/>
  <c r="Q434" i="3"/>
  <c r="P434" i="3"/>
  <c r="N434" i="3"/>
  <c r="M434" i="3"/>
  <c r="L434" i="3"/>
  <c r="K434" i="3"/>
  <c r="O434" i="3" s="1"/>
  <c r="J434" i="3"/>
  <c r="R434" i="3" s="1"/>
  <c r="S434" i="3" s="1"/>
  <c r="G434" i="3"/>
  <c r="F434" i="3"/>
  <c r="Q433" i="3"/>
  <c r="P433" i="3"/>
  <c r="N433" i="3"/>
  <c r="M433" i="3"/>
  <c r="L433" i="3"/>
  <c r="K433" i="3"/>
  <c r="O433" i="3" s="1"/>
  <c r="J433" i="3"/>
  <c r="R433" i="3" s="1"/>
  <c r="S433" i="3" s="1"/>
  <c r="G433" i="3"/>
  <c r="F433" i="3"/>
  <c r="P432" i="3"/>
  <c r="O432" i="3"/>
  <c r="N432" i="3"/>
  <c r="M432" i="3"/>
  <c r="L432" i="3"/>
  <c r="K432" i="3"/>
  <c r="J432" i="3"/>
  <c r="R432" i="3" s="1"/>
  <c r="S432" i="3" s="1"/>
  <c r="G432" i="3"/>
  <c r="F432" i="3"/>
  <c r="R431" i="3"/>
  <c r="S431" i="3" s="1"/>
  <c r="O431" i="3"/>
  <c r="N431" i="3"/>
  <c r="M431" i="3"/>
  <c r="Q431" i="3" s="1"/>
  <c r="L431" i="3"/>
  <c r="P431" i="3" s="1"/>
  <c r="K431" i="3"/>
  <c r="J431" i="3"/>
  <c r="G431" i="3"/>
  <c r="F431" i="3"/>
  <c r="R430" i="3"/>
  <c r="S430" i="3" s="1"/>
  <c r="N430" i="3"/>
  <c r="M430" i="3"/>
  <c r="Q430" i="3" s="1"/>
  <c r="L430" i="3"/>
  <c r="P430" i="3" s="1"/>
  <c r="K430" i="3"/>
  <c r="O430" i="3" s="1"/>
  <c r="J430" i="3"/>
  <c r="G430" i="3"/>
  <c r="F430" i="3"/>
  <c r="R429" i="3"/>
  <c r="S429" i="3" s="1"/>
  <c r="Q429" i="3"/>
  <c r="P429" i="3"/>
  <c r="N429" i="3"/>
  <c r="M429" i="3"/>
  <c r="L429" i="3"/>
  <c r="K429" i="3"/>
  <c r="O429" i="3" s="1"/>
  <c r="J429" i="3"/>
  <c r="G429" i="3"/>
  <c r="F429" i="3"/>
  <c r="R428" i="3"/>
  <c r="S428" i="3" s="1"/>
  <c r="Q428" i="3"/>
  <c r="P428" i="3"/>
  <c r="O428" i="3"/>
  <c r="N428" i="3"/>
  <c r="M428" i="3"/>
  <c r="L428" i="3"/>
  <c r="K428" i="3"/>
  <c r="J428" i="3"/>
  <c r="G428" i="3"/>
  <c r="F428" i="3"/>
  <c r="P427" i="3"/>
  <c r="O427" i="3"/>
  <c r="N427" i="3"/>
  <c r="M427" i="3"/>
  <c r="Q427" i="3" s="1"/>
  <c r="L427" i="3"/>
  <c r="K427" i="3"/>
  <c r="J427" i="3"/>
  <c r="R427" i="3" s="1"/>
  <c r="S427" i="3" s="1"/>
  <c r="G427" i="3"/>
  <c r="F427" i="3"/>
  <c r="P426" i="3"/>
  <c r="O426" i="3"/>
  <c r="N426" i="3"/>
  <c r="M426" i="3"/>
  <c r="Q426" i="3" s="1"/>
  <c r="L426" i="3"/>
  <c r="K426" i="3"/>
  <c r="J426" i="3"/>
  <c r="R426" i="3" s="1"/>
  <c r="S426" i="3" s="1"/>
  <c r="G426" i="3"/>
  <c r="F426" i="3"/>
  <c r="R425" i="3"/>
  <c r="S425" i="3" s="1"/>
  <c r="N425" i="3"/>
  <c r="M425" i="3"/>
  <c r="Q425" i="3" s="1"/>
  <c r="L425" i="3"/>
  <c r="P425" i="3" s="1"/>
  <c r="K425" i="3"/>
  <c r="O425" i="3" s="1"/>
  <c r="J425" i="3"/>
  <c r="G425" i="3"/>
  <c r="F425" i="3"/>
  <c r="R424" i="3"/>
  <c r="S424" i="3" s="1"/>
  <c r="N424" i="3"/>
  <c r="M424" i="3"/>
  <c r="L424" i="3"/>
  <c r="P424" i="3" s="1"/>
  <c r="K424" i="3"/>
  <c r="O424" i="3" s="1"/>
  <c r="J424" i="3"/>
  <c r="G424" i="3"/>
  <c r="F424" i="3"/>
  <c r="R423" i="3"/>
  <c r="S423" i="3" s="1"/>
  <c r="N423" i="3"/>
  <c r="M423" i="3"/>
  <c r="Q423" i="3" s="1"/>
  <c r="L423" i="3"/>
  <c r="P423" i="3" s="1"/>
  <c r="K423" i="3"/>
  <c r="O423" i="3" s="1"/>
  <c r="J423" i="3"/>
  <c r="G423" i="3"/>
  <c r="F423" i="3"/>
  <c r="Q422" i="3"/>
  <c r="P422" i="3"/>
  <c r="N422" i="3"/>
  <c r="M422" i="3"/>
  <c r="L422" i="3"/>
  <c r="K422" i="3"/>
  <c r="O422" i="3" s="1"/>
  <c r="J422" i="3"/>
  <c r="R422" i="3" s="1"/>
  <c r="S422" i="3" s="1"/>
  <c r="G422" i="3"/>
  <c r="F422" i="3"/>
  <c r="Q421" i="3"/>
  <c r="P421" i="3"/>
  <c r="N421" i="3"/>
  <c r="M421" i="3"/>
  <c r="L421" i="3"/>
  <c r="K421" i="3"/>
  <c r="O421" i="3" s="1"/>
  <c r="J421" i="3"/>
  <c r="R421" i="3" s="1"/>
  <c r="S421" i="3" s="1"/>
  <c r="G421" i="3"/>
  <c r="F421" i="3"/>
  <c r="P420" i="3"/>
  <c r="O420" i="3"/>
  <c r="N420" i="3"/>
  <c r="M420" i="3"/>
  <c r="L420" i="3"/>
  <c r="K420" i="3"/>
  <c r="J420" i="3"/>
  <c r="R420" i="3" s="1"/>
  <c r="S420" i="3" s="1"/>
  <c r="G420" i="3"/>
  <c r="F420" i="3"/>
  <c r="R419" i="3"/>
  <c r="S419" i="3" s="1"/>
  <c r="Q419" i="3"/>
  <c r="O419" i="3"/>
  <c r="N419" i="3"/>
  <c r="M419" i="3"/>
  <c r="L419" i="3"/>
  <c r="P419" i="3" s="1"/>
  <c r="K419" i="3"/>
  <c r="J419" i="3"/>
  <c r="G419" i="3"/>
  <c r="F419" i="3"/>
  <c r="R418" i="3"/>
  <c r="S418" i="3" s="1"/>
  <c r="P418" i="3"/>
  <c r="N418" i="3"/>
  <c r="Q418" i="3" s="1"/>
  <c r="M418" i="3"/>
  <c r="L418" i="3"/>
  <c r="K418" i="3"/>
  <c r="O418" i="3" s="1"/>
  <c r="J418" i="3"/>
  <c r="G418" i="3"/>
  <c r="F418" i="3"/>
  <c r="R417" i="3"/>
  <c r="S417" i="3" s="1"/>
  <c r="P417" i="3"/>
  <c r="N417" i="3"/>
  <c r="M417" i="3"/>
  <c r="Q417" i="3" s="1"/>
  <c r="L417" i="3"/>
  <c r="K417" i="3"/>
  <c r="O417" i="3" s="1"/>
  <c r="J417" i="3"/>
  <c r="G417" i="3"/>
  <c r="F417" i="3"/>
  <c r="R416" i="3"/>
  <c r="S416" i="3" s="1"/>
  <c r="Q416" i="3"/>
  <c r="O416" i="3"/>
  <c r="N416" i="3"/>
  <c r="M416" i="3"/>
  <c r="L416" i="3"/>
  <c r="P416" i="3" s="1"/>
  <c r="K416" i="3"/>
  <c r="J416" i="3"/>
  <c r="G416" i="3"/>
  <c r="F416" i="3"/>
  <c r="P415" i="3"/>
  <c r="N415" i="3"/>
  <c r="M415" i="3"/>
  <c r="Q415" i="3" s="1"/>
  <c r="L415" i="3"/>
  <c r="K415" i="3"/>
  <c r="O415" i="3" s="1"/>
  <c r="J415" i="3"/>
  <c r="R415" i="3" s="1"/>
  <c r="S415" i="3" s="1"/>
  <c r="G415" i="3"/>
  <c r="F415" i="3"/>
  <c r="P414" i="3"/>
  <c r="O414" i="3"/>
  <c r="N414" i="3"/>
  <c r="M414" i="3"/>
  <c r="Q414" i="3" s="1"/>
  <c r="L414" i="3"/>
  <c r="K414" i="3"/>
  <c r="J414" i="3"/>
  <c r="R414" i="3" s="1"/>
  <c r="S414" i="3" s="1"/>
  <c r="G414" i="3"/>
  <c r="F414" i="3"/>
  <c r="R413" i="3"/>
  <c r="S413" i="3" s="1"/>
  <c r="N413" i="3"/>
  <c r="M413" i="3"/>
  <c r="Q413" i="3" s="1"/>
  <c r="L413" i="3"/>
  <c r="P413" i="3" s="1"/>
  <c r="K413" i="3"/>
  <c r="O413" i="3" s="1"/>
  <c r="J413" i="3"/>
  <c r="G413" i="3"/>
  <c r="F413" i="3"/>
  <c r="R412" i="3"/>
  <c r="S412" i="3" s="1"/>
  <c r="N412" i="3"/>
  <c r="M412" i="3"/>
  <c r="Q412" i="3" s="1"/>
  <c r="L412" i="3"/>
  <c r="P412" i="3" s="1"/>
  <c r="K412" i="3"/>
  <c r="O412" i="3" s="1"/>
  <c r="J412" i="3"/>
  <c r="G412" i="3"/>
  <c r="F412" i="3"/>
  <c r="Q411" i="3"/>
  <c r="N411" i="3"/>
  <c r="M411" i="3"/>
  <c r="L411" i="3"/>
  <c r="P411" i="3" s="1"/>
  <c r="K411" i="3"/>
  <c r="O411" i="3" s="1"/>
  <c r="J411" i="3"/>
  <c r="R411" i="3" s="1"/>
  <c r="S411" i="3" s="1"/>
  <c r="G411" i="3"/>
  <c r="F411" i="3"/>
  <c r="Q410" i="3"/>
  <c r="P410" i="3"/>
  <c r="N410" i="3"/>
  <c r="M410" i="3"/>
  <c r="L410" i="3"/>
  <c r="K410" i="3"/>
  <c r="O410" i="3" s="1"/>
  <c r="J410" i="3"/>
  <c r="R410" i="3" s="1"/>
  <c r="S410" i="3" s="1"/>
  <c r="G410" i="3"/>
  <c r="F410" i="3"/>
  <c r="R409" i="3"/>
  <c r="S409" i="3" s="1"/>
  <c r="P409" i="3"/>
  <c r="N409" i="3"/>
  <c r="M409" i="3"/>
  <c r="Q409" i="3" s="1"/>
  <c r="L409" i="3"/>
  <c r="K409" i="3"/>
  <c r="O409" i="3" s="1"/>
  <c r="J409" i="3"/>
  <c r="G409" i="3"/>
  <c r="F409" i="3"/>
  <c r="R408" i="3"/>
  <c r="S408" i="3" s="1"/>
  <c r="Q408" i="3"/>
  <c r="P408" i="3"/>
  <c r="N408" i="3"/>
  <c r="M408" i="3"/>
  <c r="L408" i="3"/>
  <c r="K408" i="3"/>
  <c r="O408" i="3" s="1"/>
  <c r="J408" i="3"/>
  <c r="G408" i="3"/>
  <c r="F408" i="3"/>
  <c r="P407" i="3"/>
  <c r="N407" i="3"/>
  <c r="M407" i="3"/>
  <c r="Q407" i="3" s="1"/>
  <c r="L407" i="3"/>
  <c r="K407" i="3"/>
  <c r="O407" i="3" s="1"/>
  <c r="J407" i="3"/>
  <c r="R407" i="3" s="1"/>
  <c r="S407" i="3" s="1"/>
  <c r="G407" i="3"/>
  <c r="F407" i="3"/>
  <c r="R406" i="3"/>
  <c r="S406" i="3" s="1"/>
  <c r="N406" i="3"/>
  <c r="Q406" i="3" s="1"/>
  <c r="M406" i="3"/>
  <c r="L406" i="3"/>
  <c r="P406" i="3" s="1"/>
  <c r="K406" i="3"/>
  <c r="O406" i="3" s="1"/>
  <c r="J406" i="3"/>
  <c r="G406" i="3"/>
  <c r="F406" i="3"/>
  <c r="R405" i="3"/>
  <c r="S405" i="3" s="1"/>
  <c r="N405" i="3"/>
  <c r="M405" i="3"/>
  <c r="Q405" i="3" s="1"/>
  <c r="L405" i="3"/>
  <c r="P405" i="3" s="1"/>
  <c r="K405" i="3"/>
  <c r="O405" i="3" s="1"/>
  <c r="J405" i="3"/>
  <c r="G405" i="3"/>
  <c r="F405" i="3"/>
  <c r="P404" i="3"/>
  <c r="N404" i="3"/>
  <c r="M404" i="3"/>
  <c r="Q404" i="3" s="1"/>
  <c r="L404" i="3"/>
  <c r="K404" i="3"/>
  <c r="O404" i="3" s="1"/>
  <c r="J404" i="3"/>
  <c r="R404" i="3" s="1"/>
  <c r="S404" i="3" s="1"/>
  <c r="G404" i="3"/>
  <c r="F404" i="3"/>
  <c r="R403" i="3"/>
  <c r="S403" i="3" s="1"/>
  <c r="P403" i="3"/>
  <c r="N403" i="3"/>
  <c r="M403" i="3"/>
  <c r="Q403" i="3" s="1"/>
  <c r="L403" i="3"/>
  <c r="K403" i="3"/>
  <c r="O403" i="3" s="1"/>
  <c r="J403" i="3"/>
  <c r="G403" i="3"/>
  <c r="F403" i="3"/>
  <c r="R402" i="3"/>
  <c r="S402" i="3" s="1"/>
  <c r="Q402" i="3"/>
  <c r="P402" i="3"/>
  <c r="N402" i="3"/>
  <c r="M402" i="3"/>
  <c r="L402" i="3"/>
  <c r="K402" i="3"/>
  <c r="O402" i="3" s="1"/>
  <c r="J402" i="3"/>
  <c r="G402" i="3"/>
  <c r="F402" i="3"/>
  <c r="P401" i="3"/>
  <c r="N401" i="3"/>
  <c r="M401" i="3"/>
  <c r="Q401" i="3" s="1"/>
  <c r="L401" i="3"/>
  <c r="K401" i="3"/>
  <c r="O401" i="3" s="1"/>
  <c r="J401" i="3"/>
  <c r="R401" i="3" s="1"/>
  <c r="S401" i="3" s="1"/>
  <c r="G401" i="3"/>
  <c r="F401" i="3"/>
  <c r="R400" i="3"/>
  <c r="S400" i="3" s="1"/>
  <c r="N400" i="3"/>
  <c r="Q400" i="3" s="1"/>
  <c r="M400" i="3"/>
  <c r="L400" i="3"/>
  <c r="P400" i="3" s="1"/>
  <c r="K400" i="3"/>
  <c r="O400" i="3" s="1"/>
  <c r="J400" i="3"/>
  <c r="G400" i="3"/>
  <c r="F400" i="3"/>
  <c r="R399" i="3"/>
  <c r="S399" i="3" s="1"/>
  <c r="N399" i="3"/>
  <c r="M399" i="3"/>
  <c r="Q399" i="3" s="1"/>
  <c r="L399" i="3"/>
  <c r="P399" i="3" s="1"/>
  <c r="K399" i="3"/>
  <c r="O399" i="3" s="1"/>
  <c r="J399" i="3"/>
  <c r="G399" i="3"/>
  <c r="F399" i="3"/>
  <c r="P398" i="3"/>
  <c r="N398" i="3"/>
  <c r="M398" i="3"/>
  <c r="Q398" i="3" s="1"/>
  <c r="L398" i="3"/>
  <c r="K398" i="3"/>
  <c r="O398" i="3" s="1"/>
  <c r="J398" i="3"/>
  <c r="R398" i="3" s="1"/>
  <c r="S398" i="3" s="1"/>
  <c r="G398" i="3"/>
  <c r="F398" i="3"/>
  <c r="R397" i="3"/>
  <c r="S397" i="3" s="1"/>
  <c r="P397" i="3"/>
  <c r="N397" i="3"/>
  <c r="M397" i="3"/>
  <c r="Q397" i="3" s="1"/>
  <c r="L397" i="3"/>
  <c r="K397" i="3"/>
  <c r="O397" i="3" s="1"/>
  <c r="J397" i="3"/>
  <c r="G397" i="3"/>
  <c r="F397" i="3"/>
  <c r="R396" i="3"/>
  <c r="S396" i="3" s="1"/>
  <c r="Q396" i="3"/>
  <c r="P396" i="3"/>
  <c r="N396" i="3"/>
  <c r="M396" i="3"/>
  <c r="L396" i="3"/>
  <c r="K396" i="3"/>
  <c r="O396" i="3" s="1"/>
  <c r="J396" i="3"/>
  <c r="G396" i="3"/>
  <c r="F396" i="3"/>
  <c r="P395" i="3"/>
  <c r="N395" i="3"/>
  <c r="M395" i="3"/>
  <c r="Q395" i="3" s="1"/>
  <c r="L395" i="3"/>
  <c r="K395" i="3"/>
  <c r="O395" i="3" s="1"/>
  <c r="J395" i="3"/>
  <c r="R395" i="3" s="1"/>
  <c r="S395" i="3" s="1"/>
  <c r="G395" i="3"/>
  <c r="F395" i="3"/>
  <c r="R394" i="3"/>
  <c r="S394" i="3" s="1"/>
  <c r="N394" i="3"/>
  <c r="Q394" i="3" s="1"/>
  <c r="M394" i="3"/>
  <c r="L394" i="3"/>
  <c r="P394" i="3" s="1"/>
  <c r="K394" i="3"/>
  <c r="O394" i="3" s="1"/>
  <c r="J394" i="3"/>
  <c r="G394" i="3"/>
  <c r="F394" i="3"/>
  <c r="R393" i="3"/>
  <c r="S393" i="3" s="1"/>
  <c r="N393" i="3"/>
  <c r="M393" i="3"/>
  <c r="Q393" i="3" s="1"/>
  <c r="L393" i="3"/>
  <c r="P393" i="3" s="1"/>
  <c r="K393" i="3"/>
  <c r="O393" i="3" s="1"/>
  <c r="J393" i="3"/>
  <c r="G393" i="3"/>
  <c r="F393" i="3"/>
  <c r="P392" i="3"/>
  <c r="N392" i="3"/>
  <c r="M392" i="3"/>
  <c r="Q392" i="3" s="1"/>
  <c r="L392" i="3"/>
  <c r="K392" i="3"/>
  <c r="O392" i="3" s="1"/>
  <c r="J392" i="3"/>
  <c r="R392" i="3" s="1"/>
  <c r="S392" i="3" s="1"/>
  <c r="G392" i="3"/>
  <c r="F392" i="3"/>
  <c r="R391" i="3"/>
  <c r="S391" i="3" s="1"/>
  <c r="P391" i="3"/>
  <c r="N391" i="3"/>
  <c r="M391" i="3"/>
  <c r="Q391" i="3" s="1"/>
  <c r="L391" i="3"/>
  <c r="K391" i="3"/>
  <c r="O391" i="3" s="1"/>
  <c r="J391" i="3"/>
  <c r="G391" i="3"/>
  <c r="F391" i="3"/>
  <c r="R390" i="3"/>
  <c r="S390" i="3" s="1"/>
  <c r="Q390" i="3"/>
  <c r="P390" i="3"/>
  <c r="N390" i="3"/>
  <c r="M390" i="3"/>
  <c r="L390" i="3"/>
  <c r="K390" i="3"/>
  <c r="O390" i="3" s="1"/>
  <c r="J390" i="3"/>
  <c r="G390" i="3"/>
  <c r="F390" i="3"/>
  <c r="P389" i="3"/>
  <c r="N389" i="3"/>
  <c r="M389" i="3"/>
  <c r="Q389" i="3" s="1"/>
  <c r="L389" i="3"/>
  <c r="K389" i="3"/>
  <c r="O389" i="3" s="1"/>
  <c r="J389" i="3"/>
  <c r="R389" i="3" s="1"/>
  <c r="S389" i="3" s="1"/>
  <c r="G389" i="3"/>
  <c r="F389" i="3"/>
  <c r="R388" i="3"/>
  <c r="S388" i="3" s="1"/>
  <c r="N388" i="3"/>
  <c r="Q388" i="3" s="1"/>
  <c r="M388" i="3"/>
  <c r="L388" i="3"/>
  <c r="P388" i="3" s="1"/>
  <c r="K388" i="3"/>
  <c r="O388" i="3" s="1"/>
  <c r="J388" i="3"/>
  <c r="G388" i="3"/>
  <c r="F388" i="3"/>
  <c r="N387" i="3"/>
  <c r="M387" i="3"/>
  <c r="Q387" i="3" s="1"/>
  <c r="L387" i="3"/>
  <c r="P387" i="3" s="1"/>
  <c r="K387" i="3"/>
  <c r="O387" i="3" s="1"/>
  <c r="J387" i="3"/>
  <c r="R387" i="3" s="1"/>
  <c r="S387" i="3" s="1"/>
  <c r="G387" i="3"/>
  <c r="F387" i="3"/>
  <c r="P386" i="3"/>
  <c r="N386" i="3"/>
  <c r="M386" i="3"/>
  <c r="Q386" i="3" s="1"/>
  <c r="L386" i="3"/>
  <c r="K386" i="3"/>
  <c r="O386" i="3" s="1"/>
  <c r="J386" i="3"/>
  <c r="R386" i="3" s="1"/>
  <c r="S386" i="3" s="1"/>
  <c r="G386" i="3"/>
  <c r="F386" i="3"/>
  <c r="R385" i="3"/>
  <c r="S385" i="3" s="1"/>
  <c r="P385" i="3"/>
  <c r="N385" i="3"/>
  <c r="M385" i="3"/>
  <c r="Q385" i="3" s="1"/>
  <c r="L385" i="3"/>
  <c r="K385" i="3"/>
  <c r="O385" i="3" s="1"/>
  <c r="J385" i="3"/>
  <c r="G385" i="3"/>
  <c r="F385" i="3"/>
  <c r="R384" i="3"/>
  <c r="S384" i="3" s="1"/>
  <c r="Q384" i="3"/>
  <c r="P384" i="3"/>
  <c r="N384" i="3"/>
  <c r="M384" i="3"/>
  <c r="L384" i="3"/>
  <c r="K384" i="3"/>
  <c r="O384" i="3" s="1"/>
  <c r="J384" i="3"/>
  <c r="G384" i="3"/>
  <c r="F384" i="3"/>
  <c r="P383" i="3"/>
  <c r="N383" i="3"/>
  <c r="M383" i="3"/>
  <c r="Q383" i="3" s="1"/>
  <c r="L383" i="3"/>
  <c r="K383" i="3"/>
  <c r="O383" i="3" s="1"/>
  <c r="J383" i="3"/>
  <c r="R383" i="3" s="1"/>
  <c r="S383" i="3" s="1"/>
  <c r="G383" i="3"/>
  <c r="F383" i="3"/>
  <c r="R382" i="3"/>
  <c r="S382" i="3" s="1"/>
  <c r="N382" i="3"/>
  <c r="Q382" i="3" s="1"/>
  <c r="M382" i="3"/>
  <c r="L382" i="3"/>
  <c r="P382" i="3" s="1"/>
  <c r="K382" i="3"/>
  <c r="O382" i="3" s="1"/>
  <c r="J382" i="3"/>
  <c r="G382" i="3"/>
  <c r="F382" i="3"/>
  <c r="N381" i="3"/>
  <c r="M381" i="3"/>
  <c r="Q381" i="3" s="1"/>
  <c r="L381" i="3"/>
  <c r="P381" i="3" s="1"/>
  <c r="K381" i="3"/>
  <c r="O381" i="3" s="1"/>
  <c r="J381" i="3"/>
  <c r="R381" i="3" s="1"/>
  <c r="S381" i="3" s="1"/>
  <c r="G381" i="3"/>
  <c r="F381" i="3"/>
  <c r="P380" i="3"/>
  <c r="N380" i="3"/>
  <c r="M380" i="3"/>
  <c r="Q380" i="3" s="1"/>
  <c r="L380" i="3"/>
  <c r="K380" i="3"/>
  <c r="O380" i="3" s="1"/>
  <c r="J380" i="3"/>
  <c r="R380" i="3" s="1"/>
  <c r="S380" i="3" s="1"/>
  <c r="G380" i="3"/>
  <c r="F380" i="3"/>
  <c r="R379" i="3"/>
  <c r="S379" i="3" s="1"/>
  <c r="O379" i="3"/>
  <c r="N379" i="3"/>
  <c r="M379" i="3"/>
  <c r="Q379" i="3" s="1"/>
  <c r="L379" i="3"/>
  <c r="P379" i="3" s="1"/>
  <c r="K379" i="3"/>
  <c r="J379" i="3"/>
  <c r="G379" i="3"/>
  <c r="F379" i="3"/>
  <c r="R378" i="3"/>
  <c r="S378" i="3" s="1"/>
  <c r="N378" i="3"/>
  <c r="M378" i="3"/>
  <c r="Q378" i="3" s="1"/>
  <c r="L378" i="3"/>
  <c r="P378" i="3" s="1"/>
  <c r="K378" i="3"/>
  <c r="O378" i="3" s="1"/>
  <c r="J378" i="3"/>
  <c r="G378" i="3"/>
  <c r="F378" i="3"/>
  <c r="Q377" i="3"/>
  <c r="N377" i="3"/>
  <c r="M377" i="3"/>
  <c r="L377" i="3"/>
  <c r="P377" i="3" s="1"/>
  <c r="K377" i="3"/>
  <c r="O377" i="3" s="1"/>
  <c r="J377" i="3"/>
  <c r="R377" i="3" s="1"/>
  <c r="S377" i="3" s="1"/>
  <c r="G377" i="3"/>
  <c r="F377" i="3"/>
  <c r="R376" i="3"/>
  <c r="S376" i="3" s="1"/>
  <c r="P376" i="3"/>
  <c r="N376" i="3"/>
  <c r="M376" i="3"/>
  <c r="Q376" i="3" s="1"/>
  <c r="L376" i="3"/>
  <c r="K376" i="3"/>
  <c r="O376" i="3" s="1"/>
  <c r="J376" i="3"/>
  <c r="G376" i="3"/>
  <c r="F376" i="3"/>
  <c r="Q375" i="3"/>
  <c r="O375" i="3"/>
  <c r="N375" i="3"/>
  <c r="M375" i="3"/>
  <c r="L375" i="3"/>
  <c r="P375" i="3" s="1"/>
  <c r="K375" i="3"/>
  <c r="J375" i="3"/>
  <c r="R375" i="3" s="1"/>
  <c r="S375" i="3" s="1"/>
  <c r="G375" i="3"/>
  <c r="F375" i="3"/>
  <c r="P374" i="3"/>
  <c r="N374" i="3"/>
  <c r="M374" i="3"/>
  <c r="Q374" i="3" s="1"/>
  <c r="L374" i="3"/>
  <c r="K374" i="3"/>
  <c r="O374" i="3" s="1"/>
  <c r="J374" i="3"/>
  <c r="R374" i="3" s="1"/>
  <c r="S374" i="3" s="1"/>
  <c r="G374" i="3"/>
  <c r="F374" i="3"/>
  <c r="R373" i="3"/>
  <c r="S373" i="3" s="1"/>
  <c r="O373" i="3"/>
  <c r="N373" i="3"/>
  <c r="M373" i="3"/>
  <c r="Q373" i="3" s="1"/>
  <c r="L373" i="3"/>
  <c r="P373" i="3" s="1"/>
  <c r="K373" i="3"/>
  <c r="J373" i="3"/>
  <c r="G373" i="3"/>
  <c r="F373" i="3"/>
  <c r="Q372" i="3"/>
  <c r="N372" i="3"/>
  <c r="M372" i="3"/>
  <c r="L372" i="3"/>
  <c r="P372" i="3" s="1"/>
  <c r="K372" i="3"/>
  <c r="O372" i="3" s="1"/>
  <c r="J372" i="3"/>
  <c r="R372" i="3" s="1"/>
  <c r="S372" i="3" s="1"/>
  <c r="G372" i="3"/>
  <c r="F372" i="3"/>
  <c r="R371" i="3"/>
  <c r="S371" i="3" s="1"/>
  <c r="P371" i="3"/>
  <c r="N371" i="3"/>
  <c r="M371" i="3"/>
  <c r="Q371" i="3" s="1"/>
  <c r="L371" i="3"/>
  <c r="K371" i="3"/>
  <c r="O371" i="3" s="1"/>
  <c r="J371" i="3"/>
  <c r="G371" i="3"/>
  <c r="F371" i="3"/>
  <c r="Q370" i="3"/>
  <c r="O370" i="3"/>
  <c r="N370" i="3"/>
  <c r="M370" i="3"/>
  <c r="L370" i="3"/>
  <c r="P370" i="3" s="1"/>
  <c r="K370" i="3"/>
  <c r="J370" i="3"/>
  <c r="R370" i="3" s="1"/>
  <c r="S370" i="3" s="1"/>
  <c r="G370" i="3"/>
  <c r="F370" i="3"/>
  <c r="R369" i="3"/>
  <c r="S369" i="3" s="1"/>
  <c r="P369" i="3"/>
  <c r="N369" i="3"/>
  <c r="Q369" i="3" s="1"/>
  <c r="M369" i="3"/>
  <c r="L369" i="3"/>
  <c r="K369" i="3"/>
  <c r="O369" i="3" s="1"/>
  <c r="J369" i="3"/>
  <c r="G369" i="3"/>
  <c r="F369" i="3"/>
  <c r="P368" i="3"/>
  <c r="O368" i="3"/>
  <c r="N368" i="3"/>
  <c r="M368" i="3"/>
  <c r="Q368" i="3" s="1"/>
  <c r="L368" i="3"/>
  <c r="K368" i="3"/>
  <c r="J368" i="3"/>
  <c r="R368" i="3" s="1"/>
  <c r="S368" i="3" s="1"/>
  <c r="G368" i="3"/>
  <c r="F368" i="3"/>
  <c r="R367" i="3"/>
  <c r="S367" i="3" s="1"/>
  <c r="O367" i="3"/>
  <c r="N367" i="3"/>
  <c r="M367" i="3"/>
  <c r="L367" i="3"/>
  <c r="P367" i="3" s="1"/>
  <c r="K367" i="3"/>
  <c r="J367" i="3"/>
  <c r="G367" i="3"/>
  <c r="F367" i="3"/>
  <c r="R366" i="3"/>
  <c r="S366" i="3" s="1"/>
  <c r="Q366" i="3"/>
  <c r="N366" i="3"/>
  <c r="M366" i="3"/>
  <c r="L366" i="3"/>
  <c r="P366" i="3" s="1"/>
  <c r="K366" i="3"/>
  <c r="O366" i="3" s="1"/>
  <c r="J366" i="3"/>
  <c r="G366" i="3"/>
  <c r="F366" i="3"/>
  <c r="Q365" i="3"/>
  <c r="N365" i="3"/>
  <c r="M365" i="3"/>
  <c r="L365" i="3"/>
  <c r="P365" i="3" s="1"/>
  <c r="K365" i="3"/>
  <c r="O365" i="3" s="1"/>
  <c r="J365" i="3"/>
  <c r="R365" i="3" s="1"/>
  <c r="S365" i="3" s="1"/>
  <c r="G365" i="3"/>
  <c r="F365" i="3"/>
  <c r="R364" i="3"/>
  <c r="S364" i="3" s="1"/>
  <c r="P364" i="3"/>
  <c r="N364" i="3"/>
  <c r="M364" i="3"/>
  <c r="Q364" i="3" s="1"/>
  <c r="L364" i="3"/>
  <c r="K364" i="3"/>
  <c r="O364" i="3" s="1"/>
  <c r="J364" i="3"/>
  <c r="G364" i="3"/>
  <c r="F364" i="3"/>
  <c r="Q363" i="3"/>
  <c r="O363" i="3"/>
  <c r="N363" i="3"/>
  <c r="M363" i="3"/>
  <c r="L363" i="3"/>
  <c r="P363" i="3" s="1"/>
  <c r="K363" i="3"/>
  <c r="J363" i="3"/>
  <c r="R363" i="3" s="1"/>
  <c r="S363" i="3" s="1"/>
  <c r="G363" i="3"/>
  <c r="F363" i="3"/>
  <c r="P362" i="3"/>
  <c r="N362" i="3"/>
  <c r="M362" i="3"/>
  <c r="Q362" i="3" s="1"/>
  <c r="L362" i="3"/>
  <c r="K362" i="3"/>
  <c r="O362" i="3" s="1"/>
  <c r="J362" i="3"/>
  <c r="R362" i="3" s="1"/>
  <c r="S362" i="3" s="1"/>
  <c r="G362" i="3"/>
  <c r="F362" i="3"/>
  <c r="O361" i="3"/>
  <c r="N361" i="3"/>
  <c r="M361" i="3"/>
  <c r="Q361" i="3" s="1"/>
  <c r="L361" i="3"/>
  <c r="P361" i="3" s="1"/>
  <c r="K361" i="3"/>
  <c r="J361" i="3"/>
  <c r="R361" i="3" s="1"/>
  <c r="S361" i="3" s="1"/>
  <c r="G361" i="3"/>
  <c r="F361" i="3"/>
  <c r="N360" i="3"/>
  <c r="Q360" i="3" s="1"/>
  <c r="M360" i="3"/>
  <c r="L360" i="3"/>
  <c r="P360" i="3" s="1"/>
  <c r="K360" i="3"/>
  <c r="O360" i="3" s="1"/>
  <c r="J360" i="3"/>
  <c r="R360" i="3" s="1"/>
  <c r="S360" i="3" s="1"/>
  <c r="G360" i="3"/>
  <c r="F360" i="3"/>
  <c r="R359" i="3"/>
  <c r="S359" i="3" s="1"/>
  <c r="P359" i="3"/>
  <c r="N359" i="3"/>
  <c r="M359" i="3"/>
  <c r="Q359" i="3" s="1"/>
  <c r="L359" i="3"/>
  <c r="K359" i="3"/>
  <c r="O359" i="3" s="1"/>
  <c r="J359" i="3"/>
  <c r="G359" i="3"/>
  <c r="F359" i="3"/>
  <c r="R358" i="3"/>
  <c r="S358" i="3" s="1"/>
  <c r="Q358" i="3"/>
  <c r="O358" i="3"/>
  <c r="N358" i="3"/>
  <c r="M358" i="3"/>
  <c r="L358" i="3"/>
  <c r="P358" i="3" s="1"/>
  <c r="K358" i="3"/>
  <c r="J358" i="3"/>
  <c r="G358" i="3"/>
  <c r="F358" i="3"/>
  <c r="R357" i="3"/>
  <c r="S357" i="3" s="1"/>
  <c r="Q357" i="3"/>
  <c r="P357" i="3"/>
  <c r="N357" i="3"/>
  <c r="M357" i="3"/>
  <c r="L357" i="3"/>
  <c r="K357" i="3"/>
  <c r="O357" i="3" s="1"/>
  <c r="J357" i="3"/>
  <c r="G357" i="3"/>
  <c r="F357" i="3"/>
  <c r="Q356" i="3"/>
  <c r="P356" i="3"/>
  <c r="O356" i="3"/>
  <c r="N356" i="3"/>
  <c r="M356" i="3"/>
  <c r="L356" i="3"/>
  <c r="K356" i="3"/>
  <c r="J356" i="3"/>
  <c r="R356" i="3" s="1"/>
  <c r="S356" i="3" s="1"/>
  <c r="G356" i="3"/>
  <c r="F356" i="3"/>
  <c r="R355" i="3"/>
  <c r="S355" i="3" s="1"/>
  <c r="O355" i="3"/>
  <c r="N355" i="3"/>
  <c r="M355" i="3"/>
  <c r="Q355" i="3" s="1"/>
  <c r="L355" i="3"/>
  <c r="P355" i="3" s="1"/>
  <c r="K355" i="3"/>
  <c r="J355" i="3"/>
  <c r="G355" i="3"/>
  <c r="F355" i="3"/>
  <c r="R354" i="3"/>
  <c r="S354" i="3" s="1"/>
  <c r="Q354" i="3"/>
  <c r="O354" i="3"/>
  <c r="N354" i="3"/>
  <c r="M354" i="3"/>
  <c r="L354" i="3"/>
  <c r="P354" i="3" s="1"/>
  <c r="K354" i="3"/>
  <c r="J354" i="3"/>
  <c r="G354" i="3"/>
  <c r="F354" i="3"/>
  <c r="N353" i="3"/>
  <c r="M353" i="3"/>
  <c r="Q353" i="3" s="1"/>
  <c r="L353" i="3"/>
  <c r="P353" i="3" s="1"/>
  <c r="K353" i="3"/>
  <c r="O353" i="3" s="1"/>
  <c r="J353" i="3"/>
  <c r="R353" i="3" s="1"/>
  <c r="S353" i="3" s="1"/>
  <c r="G353" i="3"/>
  <c r="F353" i="3"/>
  <c r="R352" i="3"/>
  <c r="S352" i="3" s="1"/>
  <c r="N352" i="3"/>
  <c r="M352" i="3"/>
  <c r="Q352" i="3" s="1"/>
  <c r="L352" i="3"/>
  <c r="P352" i="3" s="1"/>
  <c r="K352" i="3"/>
  <c r="O352" i="3" s="1"/>
  <c r="J352" i="3"/>
  <c r="G352" i="3"/>
  <c r="F352" i="3"/>
  <c r="R351" i="3"/>
  <c r="S351" i="3" s="1"/>
  <c r="N351" i="3"/>
  <c r="M351" i="3"/>
  <c r="Q351" i="3" s="1"/>
  <c r="L351" i="3"/>
  <c r="P351" i="3" s="1"/>
  <c r="K351" i="3"/>
  <c r="O351" i="3" s="1"/>
  <c r="J351" i="3"/>
  <c r="G351" i="3"/>
  <c r="F351" i="3"/>
  <c r="R350" i="3"/>
  <c r="S350" i="3" s="1"/>
  <c r="P350" i="3"/>
  <c r="N350" i="3"/>
  <c r="M350" i="3"/>
  <c r="Q350" i="3" s="1"/>
  <c r="L350" i="3"/>
  <c r="K350" i="3"/>
  <c r="O350" i="3" s="1"/>
  <c r="J350" i="3"/>
  <c r="G350" i="3"/>
  <c r="F350" i="3"/>
  <c r="R349" i="3"/>
  <c r="S349" i="3" s="1"/>
  <c r="P349" i="3"/>
  <c r="N349" i="3"/>
  <c r="M349" i="3"/>
  <c r="Q349" i="3" s="1"/>
  <c r="L349" i="3"/>
  <c r="K349" i="3"/>
  <c r="O349" i="3" s="1"/>
  <c r="J349" i="3"/>
  <c r="G349" i="3"/>
  <c r="F349" i="3"/>
  <c r="R348" i="3"/>
  <c r="S348" i="3" s="1"/>
  <c r="O348" i="3"/>
  <c r="N348" i="3"/>
  <c r="M348" i="3"/>
  <c r="Q348" i="3" s="1"/>
  <c r="L348" i="3"/>
  <c r="P348" i="3" s="1"/>
  <c r="K348" i="3"/>
  <c r="J348" i="3"/>
  <c r="G348" i="3"/>
  <c r="F348" i="3"/>
  <c r="R347" i="3"/>
  <c r="S347" i="3" s="1"/>
  <c r="P347" i="3"/>
  <c r="N347" i="3"/>
  <c r="M347" i="3"/>
  <c r="Q347" i="3" s="1"/>
  <c r="L347" i="3"/>
  <c r="K347" i="3"/>
  <c r="O347" i="3" s="1"/>
  <c r="J347" i="3"/>
  <c r="G347" i="3"/>
  <c r="F347" i="3"/>
  <c r="R346" i="3"/>
  <c r="S346" i="3" s="1"/>
  <c r="N346" i="3"/>
  <c r="M346" i="3"/>
  <c r="Q346" i="3" s="1"/>
  <c r="L346" i="3"/>
  <c r="P346" i="3" s="1"/>
  <c r="K346" i="3"/>
  <c r="O346" i="3" s="1"/>
  <c r="J346" i="3"/>
  <c r="G346" i="3"/>
  <c r="F346" i="3"/>
  <c r="R345" i="3"/>
  <c r="S345" i="3" s="1"/>
  <c r="N345" i="3"/>
  <c r="M345" i="3"/>
  <c r="Q345" i="3" s="1"/>
  <c r="L345" i="3"/>
  <c r="P345" i="3" s="1"/>
  <c r="K345" i="3"/>
  <c r="O345" i="3" s="1"/>
  <c r="J345" i="3"/>
  <c r="G345" i="3"/>
  <c r="F345" i="3"/>
  <c r="R344" i="3"/>
  <c r="S344" i="3" s="1"/>
  <c r="P344" i="3"/>
  <c r="N344" i="3"/>
  <c r="M344" i="3"/>
  <c r="Q344" i="3" s="1"/>
  <c r="L344" i="3"/>
  <c r="K344" i="3"/>
  <c r="O344" i="3" s="1"/>
  <c r="J344" i="3"/>
  <c r="G344" i="3"/>
  <c r="F344" i="3"/>
  <c r="R343" i="3"/>
  <c r="S343" i="3" s="1"/>
  <c r="P343" i="3"/>
  <c r="N343" i="3"/>
  <c r="M343" i="3"/>
  <c r="Q343" i="3" s="1"/>
  <c r="L343" i="3"/>
  <c r="K343" i="3"/>
  <c r="O343" i="3" s="1"/>
  <c r="J343" i="3"/>
  <c r="G343" i="3"/>
  <c r="F343" i="3"/>
  <c r="R342" i="3"/>
  <c r="S342" i="3" s="1"/>
  <c r="O342" i="3"/>
  <c r="N342" i="3"/>
  <c r="M342" i="3"/>
  <c r="Q342" i="3" s="1"/>
  <c r="L342" i="3"/>
  <c r="P342" i="3" s="1"/>
  <c r="K342" i="3"/>
  <c r="J342" i="3"/>
  <c r="G342" i="3"/>
  <c r="F342" i="3"/>
  <c r="R341" i="3"/>
  <c r="S341" i="3" s="1"/>
  <c r="P341" i="3"/>
  <c r="O341" i="3"/>
  <c r="N341" i="3"/>
  <c r="M341" i="3"/>
  <c r="Q341" i="3" s="1"/>
  <c r="L341" i="3"/>
  <c r="K341" i="3"/>
  <c r="J341" i="3"/>
  <c r="G341" i="3"/>
  <c r="F341" i="3"/>
  <c r="R340" i="3"/>
  <c r="S340" i="3" s="1"/>
  <c r="N340" i="3"/>
  <c r="M340" i="3"/>
  <c r="Q340" i="3" s="1"/>
  <c r="L340" i="3"/>
  <c r="P340" i="3" s="1"/>
  <c r="K340" i="3"/>
  <c r="O340" i="3" s="1"/>
  <c r="J340" i="3"/>
  <c r="G340" i="3"/>
  <c r="F340" i="3"/>
  <c r="R339" i="3"/>
  <c r="S339" i="3" s="1"/>
  <c r="N339" i="3"/>
  <c r="M339" i="3"/>
  <c r="Q339" i="3" s="1"/>
  <c r="L339" i="3"/>
  <c r="P339" i="3" s="1"/>
  <c r="K339" i="3"/>
  <c r="O339" i="3" s="1"/>
  <c r="J339" i="3"/>
  <c r="G339" i="3"/>
  <c r="F339" i="3"/>
  <c r="R338" i="3"/>
  <c r="S338" i="3" s="1"/>
  <c r="P338" i="3"/>
  <c r="N338" i="3"/>
  <c r="M338" i="3"/>
  <c r="Q338" i="3" s="1"/>
  <c r="L338" i="3"/>
  <c r="K338" i="3"/>
  <c r="O338" i="3" s="1"/>
  <c r="J338" i="3"/>
  <c r="G338" i="3"/>
  <c r="F338" i="3"/>
  <c r="R337" i="3"/>
  <c r="S337" i="3" s="1"/>
  <c r="P337" i="3"/>
  <c r="N337" i="3"/>
  <c r="M337" i="3"/>
  <c r="L337" i="3"/>
  <c r="K337" i="3"/>
  <c r="O337" i="3" s="1"/>
  <c r="J337" i="3"/>
  <c r="G337" i="3"/>
  <c r="F337" i="3"/>
  <c r="R336" i="3"/>
  <c r="S336" i="3" s="1"/>
  <c r="O336" i="3"/>
  <c r="N336" i="3"/>
  <c r="M336" i="3"/>
  <c r="L336" i="3"/>
  <c r="P336" i="3" s="1"/>
  <c r="K336" i="3"/>
  <c r="J336" i="3"/>
  <c r="G336" i="3"/>
  <c r="F336" i="3"/>
  <c r="R335" i="3"/>
  <c r="S335" i="3" s="1"/>
  <c r="O335" i="3"/>
  <c r="N335" i="3"/>
  <c r="M335" i="3"/>
  <c r="Q335" i="3" s="1"/>
  <c r="L335" i="3"/>
  <c r="P335" i="3" s="1"/>
  <c r="K335" i="3"/>
  <c r="J335" i="3"/>
  <c r="G335" i="3"/>
  <c r="F335" i="3"/>
  <c r="R334" i="3"/>
  <c r="S334" i="3" s="1"/>
  <c r="N334" i="3"/>
  <c r="M334" i="3"/>
  <c r="Q334" i="3" s="1"/>
  <c r="L334" i="3"/>
  <c r="P334" i="3" s="1"/>
  <c r="K334" i="3"/>
  <c r="O334" i="3" s="1"/>
  <c r="J334" i="3"/>
  <c r="G334" i="3"/>
  <c r="F334" i="3"/>
  <c r="R333" i="3"/>
  <c r="S333" i="3" s="1"/>
  <c r="N333" i="3"/>
  <c r="M333" i="3"/>
  <c r="Q333" i="3" s="1"/>
  <c r="L333" i="3"/>
  <c r="P333" i="3" s="1"/>
  <c r="K333" i="3"/>
  <c r="O333" i="3" s="1"/>
  <c r="J333" i="3"/>
  <c r="G333" i="3"/>
  <c r="F333" i="3"/>
  <c r="R332" i="3"/>
  <c r="S332" i="3" s="1"/>
  <c r="P332" i="3"/>
  <c r="N332" i="3"/>
  <c r="M332" i="3"/>
  <c r="Q332" i="3" s="1"/>
  <c r="L332" i="3"/>
  <c r="K332" i="3"/>
  <c r="O332" i="3" s="1"/>
  <c r="J332" i="3"/>
  <c r="G332" i="3"/>
  <c r="F332" i="3"/>
  <c r="R331" i="3"/>
  <c r="S331" i="3" s="1"/>
  <c r="P331" i="3"/>
  <c r="N331" i="3"/>
  <c r="M331" i="3"/>
  <c r="L331" i="3"/>
  <c r="K331" i="3"/>
  <c r="O331" i="3" s="1"/>
  <c r="J331" i="3"/>
  <c r="G331" i="3"/>
  <c r="F331" i="3"/>
  <c r="R330" i="3"/>
  <c r="S330" i="3" s="1"/>
  <c r="O330" i="3"/>
  <c r="N330" i="3"/>
  <c r="M330" i="3"/>
  <c r="Q330" i="3" s="1"/>
  <c r="L330" i="3"/>
  <c r="P330" i="3" s="1"/>
  <c r="K330" i="3"/>
  <c r="J330" i="3"/>
  <c r="G330" i="3"/>
  <c r="F330" i="3"/>
  <c r="R329" i="3"/>
  <c r="S329" i="3" s="1"/>
  <c r="P329" i="3"/>
  <c r="O329" i="3"/>
  <c r="N329" i="3"/>
  <c r="M329" i="3"/>
  <c r="Q329" i="3" s="1"/>
  <c r="L329" i="3"/>
  <c r="K329" i="3"/>
  <c r="J329" i="3"/>
  <c r="G329" i="3"/>
  <c r="F329" i="3"/>
  <c r="R328" i="3"/>
  <c r="S328" i="3" s="1"/>
  <c r="N328" i="3"/>
  <c r="M328" i="3"/>
  <c r="Q328" i="3" s="1"/>
  <c r="L328" i="3"/>
  <c r="P328" i="3" s="1"/>
  <c r="K328" i="3"/>
  <c r="O328" i="3" s="1"/>
  <c r="J328" i="3"/>
  <c r="G328" i="3"/>
  <c r="F328" i="3"/>
  <c r="R327" i="3"/>
  <c r="S327" i="3" s="1"/>
  <c r="N327" i="3"/>
  <c r="M327" i="3"/>
  <c r="Q327" i="3" s="1"/>
  <c r="L327" i="3"/>
  <c r="P327" i="3" s="1"/>
  <c r="K327" i="3"/>
  <c r="O327" i="3" s="1"/>
  <c r="J327" i="3"/>
  <c r="G327" i="3"/>
  <c r="F327" i="3"/>
  <c r="R326" i="3"/>
  <c r="S326" i="3" s="1"/>
  <c r="P326" i="3"/>
  <c r="N326" i="3"/>
  <c r="M326" i="3"/>
  <c r="Q326" i="3" s="1"/>
  <c r="L326" i="3"/>
  <c r="K326" i="3"/>
  <c r="O326" i="3" s="1"/>
  <c r="J326" i="3"/>
  <c r="G326" i="3"/>
  <c r="F326" i="3"/>
  <c r="R325" i="3"/>
  <c r="S325" i="3" s="1"/>
  <c r="P325" i="3"/>
  <c r="N325" i="3"/>
  <c r="M325" i="3"/>
  <c r="L325" i="3"/>
  <c r="K325" i="3"/>
  <c r="O325" i="3" s="1"/>
  <c r="J325" i="3"/>
  <c r="G325" i="3"/>
  <c r="F325" i="3"/>
  <c r="R324" i="3"/>
  <c r="S324" i="3" s="1"/>
  <c r="O324" i="3"/>
  <c r="N324" i="3"/>
  <c r="M324" i="3"/>
  <c r="Q324" i="3" s="1"/>
  <c r="L324" i="3"/>
  <c r="P324" i="3" s="1"/>
  <c r="K324" i="3"/>
  <c r="J324" i="3"/>
  <c r="G324" i="3"/>
  <c r="F324" i="3"/>
  <c r="R323" i="3"/>
  <c r="S323" i="3" s="1"/>
  <c r="P323" i="3"/>
  <c r="O323" i="3"/>
  <c r="N323" i="3"/>
  <c r="M323" i="3"/>
  <c r="Q323" i="3" s="1"/>
  <c r="L323" i="3"/>
  <c r="K323" i="3"/>
  <c r="J323" i="3"/>
  <c r="G323" i="3"/>
  <c r="F323" i="3"/>
  <c r="R322" i="3"/>
  <c r="S322" i="3" s="1"/>
  <c r="N322" i="3"/>
  <c r="M322" i="3"/>
  <c r="Q322" i="3" s="1"/>
  <c r="L322" i="3"/>
  <c r="P322" i="3" s="1"/>
  <c r="K322" i="3"/>
  <c r="O322" i="3" s="1"/>
  <c r="J322" i="3"/>
  <c r="G322" i="3"/>
  <c r="F322" i="3"/>
  <c r="R321" i="3"/>
  <c r="S321" i="3" s="1"/>
  <c r="N321" i="3"/>
  <c r="M321" i="3"/>
  <c r="Q321" i="3" s="1"/>
  <c r="L321" i="3"/>
  <c r="P321" i="3" s="1"/>
  <c r="K321" i="3"/>
  <c r="O321" i="3" s="1"/>
  <c r="J321" i="3"/>
  <c r="G321" i="3"/>
  <c r="F321" i="3"/>
  <c r="R320" i="3"/>
  <c r="S320" i="3" s="1"/>
  <c r="P320" i="3"/>
  <c r="N320" i="3"/>
  <c r="M320" i="3"/>
  <c r="Q320" i="3" s="1"/>
  <c r="L320" i="3"/>
  <c r="K320" i="3"/>
  <c r="O320" i="3" s="1"/>
  <c r="J320" i="3"/>
  <c r="G320" i="3"/>
  <c r="F320" i="3"/>
  <c r="R319" i="3"/>
  <c r="S319" i="3" s="1"/>
  <c r="P319" i="3"/>
  <c r="N319" i="3"/>
  <c r="M319" i="3"/>
  <c r="L319" i="3"/>
  <c r="K319" i="3"/>
  <c r="O319" i="3" s="1"/>
  <c r="J319" i="3"/>
  <c r="G319" i="3"/>
  <c r="F319" i="3"/>
  <c r="R318" i="3"/>
  <c r="S318" i="3" s="1"/>
  <c r="O318" i="3"/>
  <c r="N318" i="3"/>
  <c r="M318" i="3"/>
  <c r="Q318" i="3" s="1"/>
  <c r="L318" i="3"/>
  <c r="P318" i="3" s="1"/>
  <c r="K318" i="3"/>
  <c r="J318" i="3"/>
  <c r="G318" i="3"/>
  <c r="F318" i="3"/>
  <c r="R317" i="3"/>
  <c r="S317" i="3" s="1"/>
  <c r="P317" i="3"/>
  <c r="O317" i="3"/>
  <c r="N317" i="3"/>
  <c r="M317" i="3"/>
  <c r="Q317" i="3" s="1"/>
  <c r="L317" i="3"/>
  <c r="K317" i="3"/>
  <c r="J317" i="3"/>
  <c r="G317" i="3"/>
  <c r="F317" i="3"/>
  <c r="R316" i="3"/>
  <c r="S316" i="3" s="1"/>
  <c r="N316" i="3"/>
  <c r="M316" i="3"/>
  <c r="Q316" i="3" s="1"/>
  <c r="L316" i="3"/>
  <c r="P316" i="3" s="1"/>
  <c r="K316" i="3"/>
  <c r="O316" i="3" s="1"/>
  <c r="J316" i="3"/>
  <c r="G316" i="3"/>
  <c r="F316" i="3"/>
  <c r="R315" i="3"/>
  <c r="S315" i="3" s="1"/>
  <c r="N315" i="3"/>
  <c r="M315" i="3"/>
  <c r="Q315" i="3" s="1"/>
  <c r="L315" i="3"/>
  <c r="P315" i="3" s="1"/>
  <c r="K315" i="3"/>
  <c r="O315" i="3" s="1"/>
  <c r="J315" i="3"/>
  <c r="G315" i="3"/>
  <c r="F315" i="3"/>
  <c r="R314" i="3"/>
  <c r="S314" i="3" s="1"/>
  <c r="P314" i="3"/>
  <c r="N314" i="3"/>
  <c r="M314" i="3"/>
  <c r="Q314" i="3" s="1"/>
  <c r="L314" i="3"/>
  <c r="K314" i="3"/>
  <c r="O314" i="3" s="1"/>
  <c r="J314" i="3"/>
  <c r="G314" i="3"/>
  <c r="F314" i="3"/>
  <c r="R313" i="3"/>
  <c r="S313" i="3" s="1"/>
  <c r="P313" i="3"/>
  <c r="N313" i="3"/>
  <c r="M313" i="3"/>
  <c r="L313" i="3"/>
  <c r="K313" i="3"/>
  <c r="O313" i="3" s="1"/>
  <c r="J313" i="3"/>
  <c r="G313" i="3"/>
  <c r="F313" i="3"/>
  <c r="R312" i="3"/>
  <c r="S312" i="3" s="1"/>
  <c r="O312" i="3"/>
  <c r="N312" i="3"/>
  <c r="M312" i="3"/>
  <c r="Q312" i="3" s="1"/>
  <c r="L312" i="3"/>
  <c r="P312" i="3" s="1"/>
  <c r="K312" i="3"/>
  <c r="J312" i="3"/>
  <c r="G312" i="3"/>
  <c r="F312" i="3"/>
  <c r="R311" i="3"/>
  <c r="S311" i="3" s="1"/>
  <c r="P311" i="3"/>
  <c r="O311" i="3"/>
  <c r="N311" i="3"/>
  <c r="M311" i="3"/>
  <c r="Q311" i="3" s="1"/>
  <c r="L311" i="3"/>
  <c r="K311" i="3"/>
  <c r="J311" i="3"/>
  <c r="G311" i="3"/>
  <c r="F311" i="3"/>
  <c r="R310" i="3"/>
  <c r="S310" i="3" s="1"/>
  <c r="N310" i="3"/>
  <c r="M310" i="3"/>
  <c r="Q310" i="3" s="1"/>
  <c r="L310" i="3"/>
  <c r="P310" i="3" s="1"/>
  <c r="K310" i="3"/>
  <c r="O310" i="3" s="1"/>
  <c r="J310" i="3"/>
  <c r="G310" i="3"/>
  <c r="F310" i="3"/>
  <c r="R309" i="3"/>
  <c r="S309" i="3" s="1"/>
  <c r="N309" i="3"/>
  <c r="M309" i="3"/>
  <c r="Q309" i="3" s="1"/>
  <c r="L309" i="3"/>
  <c r="P309" i="3" s="1"/>
  <c r="K309" i="3"/>
  <c r="O309" i="3" s="1"/>
  <c r="J309" i="3"/>
  <c r="G309" i="3"/>
  <c r="F309" i="3"/>
  <c r="P308" i="3"/>
  <c r="N308" i="3"/>
  <c r="M308" i="3"/>
  <c r="Q308" i="3" s="1"/>
  <c r="L308" i="3"/>
  <c r="K308" i="3"/>
  <c r="O308" i="3" s="1"/>
  <c r="J308" i="3"/>
  <c r="R308" i="3" s="1"/>
  <c r="S308" i="3" s="1"/>
  <c r="G308" i="3"/>
  <c r="F308" i="3"/>
  <c r="R307" i="3"/>
  <c r="S307" i="3" s="1"/>
  <c r="P307" i="3"/>
  <c r="N307" i="3"/>
  <c r="M307" i="3"/>
  <c r="L307" i="3"/>
  <c r="K307" i="3"/>
  <c r="O307" i="3" s="1"/>
  <c r="J307" i="3"/>
  <c r="G307" i="3"/>
  <c r="F307" i="3"/>
  <c r="R306" i="3"/>
  <c r="S306" i="3" s="1"/>
  <c r="O306" i="3"/>
  <c r="N306" i="3"/>
  <c r="M306" i="3"/>
  <c r="L306" i="3"/>
  <c r="P306" i="3" s="1"/>
  <c r="K306" i="3"/>
  <c r="J306" i="3"/>
  <c r="G306" i="3"/>
  <c r="F306" i="3"/>
  <c r="R305" i="3"/>
  <c r="S305" i="3" s="1"/>
  <c r="P305" i="3"/>
  <c r="O305" i="3"/>
  <c r="N305" i="3"/>
  <c r="M305" i="3"/>
  <c r="Q305" i="3" s="1"/>
  <c r="L305" i="3"/>
  <c r="K305" i="3"/>
  <c r="J305" i="3"/>
  <c r="G305" i="3"/>
  <c r="F305" i="3"/>
  <c r="R304" i="3"/>
  <c r="S304" i="3" s="1"/>
  <c r="N304" i="3"/>
  <c r="M304" i="3"/>
  <c r="Q304" i="3" s="1"/>
  <c r="L304" i="3"/>
  <c r="P304" i="3" s="1"/>
  <c r="K304" i="3"/>
  <c r="O304" i="3" s="1"/>
  <c r="J304" i="3"/>
  <c r="G304" i="3"/>
  <c r="F304" i="3"/>
  <c r="R303" i="3"/>
  <c r="S303" i="3" s="1"/>
  <c r="N303" i="3"/>
  <c r="M303" i="3"/>
  <c r="Q303" i="3" s="1"/>
  <c r="L303" i="3"/>
  <c r="P303" i="3" s="1"/>
  <c r="K303" i="3"/>
  <c r="O303" i="3" s="1"/>
  <c r="J303" i="3"/>
  <c r="G303" i="3"/>
  <c r="F303" i="3"/>
  <c r="P302" i="3"/>
  <c r="N302" i="3"/>
  <c r="M302" i="3"/>
  <c r="Q302" i="3" s="1"/>
  <c r="L302" i="3"/>
  <c r="K302" i="3"/>
  <c r="O302" i="3" s="1"/>
  <c r="J302" i="3"/>
  <c r="R302" i="3" s="1"/>
  <c r="S302" i="3" s="1"/>
  <c r="G302" i="3"/>
  <c r="F302" i="3"/>
  <c r="R301" i="3"/>
  <c r="S301" i="3" s="1"/>
  <c r="P301" i="3"/>
  <c r="N301" i="3"/>
  <c r="M301" i="3"/>
  <c r="L301" i="3"/>
  <c r="K301" i="3"/>
  <c r="O301" i="3" s="1"/>
  <c r="J301" i="3"/>
  <c r="G301" i="3"/>
  <c r="F301" i="3"/>
  <c r="R300" i="3"/>
  <c r="S300" i="3" s="1"/>
  <c r="O300" i="3"/>
  <c r="N300" i="3"/>
  <c r="M300" i="3"/>
  <c r="L300" i="3"/>
  <c r="P300" i="3" s="1"/>
  <c r="K300" i="3"/>
  <c r="J300" i="3"/>
  <c r="G300" i="3"/>
  <c r="F300" i="3"/>
  <c r="P299" i="3"/>
  <c r="O299" i="3"/>
  <c r="N299" i="3"/>
  <c r="M299" i="3"/>
  <c r="Q299" i="3" s="1"/>
  <c r="L299" i="3"/>
  <c r="K299" i="3"/>
  <c r="J299" i="3"/>
  <c r="R299" i="3" s="1"/>
  <c r="S299" i="3" s="1"/>
  <c r="G299" i="3"/>
  <c r="F299" i="3"/>
  <c r="R298" i="3"/>
  <c r="S298" i="3" s="1"/>
  <c r="N298" i="3"/>
  <c r="M298" i="3"/>
  <c r="Q298" i="3" s="1"/>
  <c r="L298" i="3"/>
  <c r="P298" i="3" s="1"/>
  <c r="K298" i="3"/>
  <c r="O298" i="3" s="1"/>
  <c r="J298" i="3"/>
  <c r="G298" i="3"/>
  <c r="F298" i="3"/>
  <c r="N297" i="3"/>
  <c r="M297" i="3"/>
  <c r="Q297" i="3" s="1"/>
  <c r="L297" i="3"/>
  <c r="P297" i="3" s="1"/>
  <c r="K297" i="3"/>
  <c r="O297" i="3" s="1"/>
  <c r="J297" i="3"/>
  <c r="R297" i="3" s="1"/>
  <c r="S297" i="3" s="1"/>
  <c r="G297" i="3"/>
  <c r="F297" i="3"/>
  <c r="R296" i="3"/>
  <c r="S296" i="3" s="1"/>
  <c r="N296" i="3"/>
  <c r="M296" i="3"/>
  <c r="Q296" i="3" s="1"/>
  <c r="L296" i="3"/>
  <c r="P296" i="3" s="1"/>
  <c r="K296" i="3"/>
  <c r="O296" i="3" s="1"/>
  <c r="J296" i="3"/>
  <c r="G296" i="3"/>
  <c r="F296" i="3"/>
  <c r="Q295" i="3"/>
  <c r="N295" i="3"/>
  <c r="M295" i="3"/>
  <c r="L295" i="3"/>
  <c r="P295" i="3" s="1"/>
  <c r="K295" i="3"/>
  <c r="O295" i="3" s="1"/>
  <c r="J295" i="3"/>
  <c r="R295" i="3" s="1"/>
  <c r="S295" i="3" s="1"/>
  <c r="G295" i="3"/>
  <c r="F295" i="3"/>
  <c r="P294" i="3"/>
  <c r="N294" i="3"/>
  <c r="M294" i="3"/>
  <c r="Q294" i="3" s="1"/>
  <c r="L294" i="3"/>
  <c r="K294" i="3"/>
  <c r="O294" i="3" s="1"/>
  <c r="J294" i="3"/>
  <c r="R294" i="3" s="1"/>
  <c r="S294" i="3" s="1"/>
  <c r="G294" i="3"/>
  <c r="F294" i="3"/>
  <c r="R293" i="3"/>
  <c r="S293" i="3" s="1"/>
  <c r="O293" i="3"/>
  <c r="N293" i="3"/>
  <c r="Q293" i="3" s="1"/>
  <c r="M293" i="3"/>
  <c r="L293" i="3"/>
  <c r="P293" i="3" s="1"/>
  <c r="K293" i="3"/>
  <c r="J293" i="3"/>
  <c r="G293" i="3"/>
  <c r="F293" i="3"/>
  <c r="R292" i="3"/>
  <c r="S292" i="3" s="1"/>
  <c r="O292" i="3"/>
  <c r="N292" i="3"/>
  <c r="Q292" i="3" s="1"/>
  <c r="M292" i="3"/>
  <c r="L292" i="3"/>
  <c r="P292" i="3" s="1"/>
  <c r="K292" i="3"/>
  <c r="J292" i="3"/>
  <c r="G292" i="3"/>
  <c r="F292" i="3"/>
  <c r="O291" i="3"/>
  <c r="N291" i="3"/>
  <c r="Q291" i="3" s="1"/>
  <c r="M291" i="3"/>
  <c r="L291" i="3"/>
  <c r="P291" i="3" s="1"/>
  <c r="K291" i="3"/>
  <c r="J291" i="3"/>
  <c r="R291" i="3" s="1"/>
  <c r="S291" i="3" s="1"/>
  <c r="G291" i="3"/>
  <c r="F291" i="3"/>
  <c r="O290" i="3"/>
  <c r="N290" i="3"/>
  <c r="M290" i="3"/>
  <c r="Q290" i="3" s="1"/>
  <c r="L290" i="3"/>
  <c r="P290" i="3" s="1"/>
  <c r="K290" i="3"/>
  <c r="J290" i="3"/>
  <c r="R290" i="3" s="1"/>
  <c r="S290" i="3" s="1"/>
  <c r="G290" i="3"/>
  <c r="F290" i="3"/>
  <c r="R289" i="3"/>
  <c r="S289" i="3" s="1"/>
  <c r="O289" i="3"/>
  <c r="N289" i="3"/>
  <c r="M289" i="3"/>
  <c r="Q289" i="3" s="1"/>
  <c r="L289" i="3"/>
  <c r="P289" i="3" s="1"/>
  <c r="K289" i="3"/>
  <c r="J289" i="3"/>
  <c r="G289" i="3"/>
  <c r="F289" i="3"/>
  <c r="R288" i="3"/>
  <c r="S288" i="3" s="1"/>
  <c r="O288" i="3"/>
  <c r="N288" i="3"/>
  <c r="M288" i="3"/>
  <c r="Q288" i="3" s="1"/>
  <c r="L288" i="3"/>
  <c r="P288" i="3" s="1"/>
  <c r="K288" i="3"/>
  <c r="J288" i="3"/>
  <c r="G288" i="3"/>
  <c r="F288" i="3"/>
  <c r="O287" i="3"/>
  <c r="N287" i="3"/>
  <c r="M287" i="3"/>
  <c r="L287" i="3"/>
  <c r="P287" i="3" s="1"/>
  <c r="K287" i="3"/>
  <c r="J287" i="3"/>
  <c r="R287" i="3" s="1"/>
  <c r="S287" i="3" s="1"/>
  <c r="G287" i="3"/>
  <c r="F287" i="3"/>
  <c r="O286" i="3"/>
  <c r="N286" i="3"/>
  <c r="M286" i="3"/>
  <c r="Q286" i="3" s="1"/>
  <c r="L286" i="3"/>
  <c r="P286" i="3" s="1"/>
  <c r="K286" i="3"/>
  <c r="J286" i="3"/>
  <c r="R286" i="3" s="1"/>
  <c r="S286" i="3" s="1"/>
  <c r="G286" i="3"/>
  <c r="F286" i="3"/>
  <c r="R285" i="3"/>
  <c r="S285" i="3" s="1"/>
  <c r="O285" i="3"/>
  <c r="N285" i="3"/>
  <c r="M285" i="3"/>
  <c r="Q285" i="3" s="1"/>
  <c r="L285" i="3"/>
  <c r="P285" i="3" s="1"/>
  <c r="K285" i="3"/>
  <c r="J285" i="3"/>
  <c r="G285" i="3"/>
  <c r="F285" i="3"/>
  <c r="R284" i="3"/>
  <c r="S284" i="3" s="1"/>
  <c r="O284" i="3"/>
  <c r="N284" i="3"/>
  <c r="M284" i="3"/>
  <c r="Q284" i="3" s="1"/>
  <c r="L284" i="3"/>
  <c r="P284" i="3" s="1"/>
  <c r="K284" i="3"/>
  <c r="J284" i="3"/>
  <c r="G284" i="3"/>
  <c r="F284" i="3"/>
  <c r="O283" i="3"/>
  <c r="N283" i="3"/>
  <c r="M283" i="3"/>
  <c r="Q283" i="3" s="1"/>
  <c r="L283" i="3"/>
  <c r="P283" i="3" s="1"/>
  <c r="K283" i="3"/>
  <c r="J283" i="3"/>
  <c r="R283" i="3" s="1"/>
  <c r="S283" i="3" s="1"/>
  <c r="G283" i="3"/>
  <c r="F283" i="3"/>
  <c r="O282" i="3"/>
  <c r="N282" i="3"/>
  <c r="M282" i="3"/>
  <c r="Q282" i="3" s="1"/>
  <c r="L282" i="3"/>
  <c r="P282" i="3" s="1"/>
  <c r="K282" i="3"/>
  <c r="J282" i="3"/>
  <c r="R282" i="3" s="1"/>
  <c r="S282" i="3" s="1"/>
  <c r="G282" i="3"/>
  <c r="F282" i="3"/>
  <c r="R281" i="3"/>
  <c r="S281" i="3" s="1"/>
  <c r="O281" i="3"/>
  <c r="N281" i="3"/>
  <c r="M281" i="3"/>
  <c r="Q281" i="3" s="1"/>
  <c r="L281" i="3"/>
  <c r="P281" i="3" s="1"/>
  <c r="K281" i="3"/>
  <c r="J281" i="3"/>
  <c r="G281" i="3"/>
  <c r="F281" i="3"/>
  <c r="R280" i="3"/>
  <c r="S280" i="3" s="1"/>
  <c r="O280" i="3"/>
  <c r="N280" i="3"/>
  <c r="M280" i="3"/>
  <c r="Q280" i="3" s="1"/>
  <c r="L280" i="3"/>
  <c r="P280" i="3" s="1"/>
  <c r="K280" i="3"/>
  <c r="J280" i="3"/>
  <c r="G280" i="3"/>
  <c r="F280" i="3"/>
  <c r="N279" i="3"/>
  <c r="M279" i="3"/>
  <c r="Q279" i="3" s="1"/>
  <c r="L279" i="3"/>
  <c r="P279" i="3" s="1"/>
  <c r="K279" i="3"/>
  <c r="O279" i="3" s="1"/>
  <c r="J279" i="3"/>
  <c r="R279" i="3" s="1"/>
  <c r="S279" i="3" s="1"/>
  <c r="G279" i="3"/>
  <c r="F279" i="3"/>
  <c r="N278" i="3"/>
  <c r="M278" i="3"/>
  <c r="Q278" i="3" s="1"/>
  <c r="L278" i="3"/>
  <c r="P278" i="3" s="1"/>
  <c r="K278" i="3"/>
  <c r="O278" i="3" s="1"/>
  <c r="J278" i="3"/>
  <c r="R278" i="3" s="1"/>
  <c r="S278" i="3" s="1"/>
  <c r="G278" i="3"/>
  <c r="F278" i="3"/>
  <c r="R277" i="3"/>
  <c r="S277" i="3" s="1"/>
  <c r="N277" i="3"/>
  <c r="M277" i="3"/>
  <c r="Q277" i="3" s="1"/>
  <c r="L277" i="3"/>
  <c r="P277" i="3" s="1"/>
  <c r="K277" i="3"/>
  <c r="O277" i="3" s="1"/>
  <c r="J277" i="3"/>
  <c r="G277" i="3"/>
  <c r="F277" i="3"/>
  <c r="R276" i="3"/>
  <c r="S276" i="3" s="1"/>
  <c r="O276" i="3"/>
  <c r="N276" i="3"/>
  <c r="M276" i="3"/>
  <c r="Q276" i="3" s="1"/>
  <c r="L276" i="3"/>
  <c r="P276" i="3" s="1"/>
  <c r="K276" i="3"/>
  <c r="J276" i="3"/>
  <c r="G276" i="3"/>
  <c r="F276" i="3"/>
  <c r="N275" i="3"/>
  <c r="M275" i="3"/>
  <c r="Q275" i="3" s="1"/>
  <c r="L275" i="3"/>
  <c r="P275" i="3" s="1"/>
  <c r="K275" i="3"/>
  <c r="O275" i="3" s="1"/>
  <c r="J275" i="3"/>
  <c r="R275" i="3" s="1"/>
  <c r="S275" i="3" s="1"/>
  <c r="G275" i="3"/>
  <c r="F275" i="3"/>
  <c r="N274" i="3"/>
  <c r="M274" i="3"/>
  <c r="Q274" i="3" s="1"/>
  <c r="L274" i="3"/>
  <c r="P274" i="3" s="1"/>
  <c r="K274" i="3"/>
  <c r="O274" i="3" s="1"/>
  <c r="J274" i="3"/>
  <c r="R274" i="3" s="1"/>
  <c r="S274" i="3" s="1"/>
  <c r="G274" i="3"/>
  <c r="F274" i="3"/>
  <c r="R273" i="3"/>
  <c r="S273" i="3" s="1"/>
  <c r="N273" i="3"/>
  <c r="M273" i="3"/>
  <c r="Q273" i="3" s="1"/>
  <c r="L273" i="3"/>
  <c r="P273" i="3" s="1"/>
  <c r="K273" i="3"/>
  <c r="O273" i="3" s="1"/>
  <c r="J273" i="3"/>
  <c r="G273" i="3"/>
  <c r="F273" i="3"/>
  <c r="R272" i="3"/>
  <c r="S272" i="3" s="1"/>
  <c r="O272" i="3"/>
  <c r="N272" i="3"/>
  <c r="M272" i="3"/>
  <c r="Q272" i="3" s="1"/>
  <c r="L272" i="3"/>
  <c r="P272" i="3" s="1"/>
  <c r="K272" i="3"/>
  <c r="J272" i="3"/>
  <c r="G272" i="3"/>
  <c r="F272" i="3"/>
  <c r="N271" i="3"/>
  <c r="M271" i="3"/>
  <c r="Q271" i="3" s="1"/>
  <c r="L271" i="3"/>
  <c r="P271" i="3" s="1"/>
  <c r="K271" i="3"/>
  <c r="O271" i="3" s="1"/>
  <c r="J271" i="3"/>
  <c r="R271" i="3" s="1"/>
  <c r="S271" i="3" s="1"/>
  <c r="G271" i="3"/>
  <c r="F271" i="3"/>
  <c r="N270" i="3"/>
  <c r="M270" i="3"/>
  <c r="Q270" i="3" s="1"/>
  <c r="L270" i="3"/>
  <c r="P270" i="3" s="1"/>
  <c r="K270" i="3"/>
  <c r="O270" i="3" s="1"/>
  <c r="J270" i="3"/>
  <c r="R270" i="3" s="1"/>
  <c r="S270" i="3" s="1"/>
  <c r="G270" i="3"/>
  <c r="F270" i="3"/>
  <c r="R269" i="3"/>
  <c r="S269" i="3" s="1"/>
  <c r="N269" i="3"/>
  <c r="M269" i="3"/>
  <c r="Q269" i="3" s="1"/>
  <c r="L269" i="3"/>
  <c r="P269" i="3" s="1"/>
  <c r="K269" i="3"/>
  <c r="O269" i="3" s="1"/>
  <c r="J269" i="3"/>
  <c r="G269" i="3"/>
  <c r="F269" i="3"/>
  <c r="R268" i="3"/>
  <c r="S268" i="3" s="1"/>
  <c r="O268" i="3"/>
  <c r="N268" i="3"/>
  <c r="M268" i="3"/>
  <c r="Q268" i="3" s="1"/>
  <c r="L268" i="3"/>
  <c r="P268" i="3" s="1"/>
  <c r="K268" i="3"/>
  <c r="J268" i="3"/>
  <c r="G268" i="3"/>
  <c r="F268" i="3"/>
  <c r="N267" i="3"/>
  <c r="M267" i="3"/>
  <c r="Q267" i="3" s="1"/>
  <c r="L267" i="3"/>
  <c r="P267" i="3" s="1"/>
  <c r="K267" i="3"/>
  <c r="O267" i="3" s="1"/>
  <c r="J267" i="3"/>
  <c r="R267" i="3" s="1"/>
  <c r="S267" i="3" s="1"/>
  <c r="G267" i="3"/>
  <c r="F267" i="3"/>
  <c r="N266" i="3"/>
  <c r="M266" i="3"/>
  <c r="Q266" i="3" s="1"/>
  <c r="L266" i="3"/>
  <c r="P266" i="3" s="1"/>
  <c r="K266" i="3"/>
  <c r="O266" i="3" s="1"/>
  <c r="J266" i="3"/>
  <c r="R266" i="3" s="1"/>
  <c r="S266" i="3" s="1"/>
  <c r="G266" i="3"/>
  <c r="F266" i="3"/>
  <c r="R265" i="3"/>
  <c r="S265" i="3" s="1"/>
  <c r="N265" i="3"/>
  <c r="M265" i="3"/>
  <c r="Q265" i="3" s="1"/>
  <c r="L265" i="3"/>
  <c r="P265" i="3" s="1"/>
  <c r="K265" i="3"/>
  <c r="O265" i="3" s="1"/>
  <c r="J265" i="3"/>
  <c r="G265" i="3"/>
  <c r="F265" i="3"/>
  <c r="R264" i="3"/>
  <c r="S264" i="3" s="1"/>
  <c r="O264" i="3"/>
  <c r="N264" i="3"/>
  <c r="M264" i="3"/>
  <c r="Q264" i="3" s="1"/>
  <c r="L264" i="3"/>
  <c r="P264" i="3" s="1"/>
  <c r="K264" i="3"/>
  <c r="J264" i="3"/>
  <c r="G264" i="3"/>
  <c r="F264" i="3"/>
  <c r="N263" i="3"/>
  <c r="M263" i="3"/>
  <c r="Q263" i="3" s="1"/>
  <c r="L263" i="3"/>
  <c r="P263" i="3" s="1"/>
  <c r="K263" i="3"/>
  <c r="O263" i="3" s="1"/>
  <c r="J263" i="3"/>
  <c r="R263" i="3" s="1"/>
  <c r="S263" i="3" s="1"/>
  <c r="G263" i="3"/>
  <c r="F263" i="3"/>
  <c r="N262" i="3"/>
  <c r="M262" i="3"/>
  <c r="Q262" i="3" s="1"/>
  <c r="L262" i="3"/>
  <c r="P262" i="3" s="1"/>
  <c r="K262" i="3"/>
  <c r="O262" i="3" s="1"/>
  <c r="J262" i="3"/>
  <c r="R262" i="3" s="1"/>
  <c r="S262" i="3" s="1"/>
  <c r="G262" i="3"/>
  <c r="F262" i="3"/>
  <c r="R261" i="3"/>
  <c r="S261" i="3" s="1"/>
  <c r="N261" i="3"/>
  <c r="M261" i="3"/>
  <c r="Q261" i="3" s="1"/>
  <c r="L261" i="3"/>
  <c r="P261" i="3" s="1"/>
  <c r="K261" i="3"/>
  <c r="O261" i="3" s="1"/>
  <c r="J261" i="3"/>
  <c r="G261" i="3"/>
  <c r="F261" i="3"/>
  <c r="R260" i="3"/>
  <c r="S260" i="3" s="1"/>
  <c r="O260" i="3"/>
  <c r="N260" i="3"/>
  <c r="M260" i="3"/>
  <c r="Q260" i="3" s="1"/>
  <c r="L260" i="3"/>
  <c r="P260" i="3" s="1"/>
  <c r="K260" i="3"/>
  <c r="J260" i="3"/>
  <c r="G260" i="3"/>
  <c r="F260" i="3"/>
  <c r="N259" i="3"/>
  <c r="M259" i="3"/>
  <c r="Q259" i="3" s="1"/>
  <c r="L259" i="3"/>
  <c r="P259" i="3" s="1"/>
  <c r="K259" i="3"/>
  <c r="O259" i="3" s="1"/>
  <c r="J259" i="3"/>
  <c r="R259" i="3" s="1"/>
  <c r="S259" i="3" s="1"/>
  <c r="G259" i="3"/>
  <c r="F259" i="3"/>
  <c r="N258" i="3"/>
  <c r="M258" i="3"/>
  <c r="Q258" i="3" s="1"/>
  <c r="L258" i="3"/>
  <c r="P258" i="3" s="1"/>
  <c r="K258" i="3"/>
  <c r="O258" i="3" s="1"/>
  <c r="J258" i="3"/>
  <c r="R258" i="3" s="1"/>
  <c r="S258" i="3" s="1"/>
  <c r="G258" i="3"/>
  <c r="F258" i="3"/>
  <c r="R257" i="3"/>
  <c r="S257" i="3" s="1"/>
  <c r="N257" i="3"/>
  <c r="M257" i="3"/>
  <c r="Q257" i="3" s="1"/>
  <c r="L257" i="3"/>
  <c r="P257" i="3" s="1"/>
  <c r="K257" i="3"/>
  <c r="O257" i="3" s="1"/>
  <c r="J257" i="3"/>
  <c r="G257" i="3"/>
  <c r="F257" i="3"/>
  <c r="R256" i="3"/>
  <c r="S256" i="3" s="1"/>
  <c r="O256" i="3"/>
  <c r="N256" i="3"/>
  <c r="M256" i="3"/>
  <c r="Q256" i="3" s="1"/>
  <c r="L256" i="3"/>
  <c r="P256" i="3" s="1"/>
  <c r="K256" i="3"/>
  <c r="J256" i="3"/>
  <c r="G256" i="3"/>
  <c r="F256" i="3"/>
  <c r="N255" i="3"/>
  <c r="M255" i="3"/>
  <c r="Q255" i="3" s="1"/>
  <c r="L255" i="3"/>
  <c r="P255" i="3" s="1"/>
  <c r="K255" i="3"/>
  <c r="O255" i="3" s="1"/>
  <c r="J255" i="3"/>
  <c r="R255" i="3" s="1"/>
  <c r="S255" i="3" s="1"/>
  <c r="G255" i="3"/>
  <c r="F255" i="3"/>
  <c r="N254" i="3"/>
  <c r="M254" i="3"/>
  <c r="Q254" i="3" s="1"/>
  <c r="L254" i="3"/>
  <c r="P254" i="3" s="1"/>
  <c r="K254" i="3"/>
  <c r="O254" i="3" s="1"/>
  <c r="J254" i="3"/>
  <c r="R254" i="3" s="1"/>
  <c r="S254" i="3" s="1"/>
  <c r="G254" i="3"/>
  <c r="F254" i="3"/>
  <c r="R253" i="3"/>
  <c r="S253" i="3" s="1"/>
  <c r="N253" i="3"/>
  <c r="M253" i="3"/>
  <c r="Q253" i="3" s="1"/>
  <c r="L253" i="3"/>
  <c r="P253" i="3" s="1"/>
  <c r="K253" i="3"/>
  <c r="O253" i="3" s="1"/>
  <c r="J253" i="3"/>
  <c r="G253" i="3"/>
  <c r="F253" i="3"/>
  <c r="R252" i="3"/>
  <c r="S252" i="3" s="1"/>
  <c r="O252" i="3"/>
  <c r="N252" i="3"/>
  <c r="M252" i="3"/>
  <c r="Q252" i="3" s="1"/>
  <c r="L252" i="3"/>
  <c r="P252" i="3" s="1"/>
  <c r="K252" i="3"/>
  <c r="J252" i="3"/>
  <c r="G252" i="3"/>
  <c r="F252" i="3"/>
  <c r="N251" i="3"/>
  <c r="M251" i="3"/>
  <c r="Q251" i="3" s="1"/>
  <c r="L251" i="3"/>
  <c r="P251" i="3" s="1"/>
  <c r="K251" i="3"/>
  <c r="O251" i="3" s="1"/>
  <c r="J251" i="3"/>
  <c r="R251" i="3" s="1"/>
  <c r="S251" i="3" s="1"/>
  <c r="G251" i="3"/>
  <c r="F251" i="3"/>
  <c r="N250" i="3"/>
  <c r="M250" i="3"/>
  <c r="Q250" i="3" s="1"/>
  <c r="L250" i="3"/>
  <c r="P250" i="3" s="1"/>
  <c r="K250" i="3"/>
  <c r="O250" i="3" s="1"/>
  <c r="J250" i="3"/>
  <c r="R250" i="3" s="1"/>
  <c r="S250" i="3" s="1"/>
  <c r="G250" i="3"/>
  <c r="F250" i="3"/>
  <c r="R249" i="3"/>
  <c r="S249" i="3" s="1"/>
  <c r="N249" i="3"/>
  <c r="M249" i="3"/>
  <c r="Q249" i="3" s="1"/>
  <c r="L249" i="3"/>
  <c r="P249" i="3" s="1"/>
  <c r="K249" i="3"/>
  <c r="O249" i="3" s="1"/>
  <c r="J249" i="3"/>
  <c r="G249" i="3"/>
  <c r="F249" i="3"/>
  <c r="R248" i="3"/>
  <c r="S248" i="3" s="1"/>
  <c r="O248" i="3"/>
  <c r="N248" i="3"/>
  <c r="M248" i="3"/>
  <c r="Q248" i="3" s="1"/>
  <c r="L248" i="3"/>
  <c r="P248" i="3" s="1"/>
  <c r="K248" i="3"/>
  <c r="J248" i="3"/>
  <c r="G248" i="3"/>
  <c r="F248" i="3"/>
  <c r="N247" i="3"/>
  <c r="M247" i="3"/>
  <c r="Q247" i="3" s="1"/>
  <c r="L247" i="3"/>
  <c r="P247" i="3" s="1"/>
  <c r="K247" i="3"/>
  <c r="O247" i="3" s="1"/>
  <c r="J247" i="3"/>
  <c r="R247" i="3" s="1"/>
  <c r="S247" i="3" s="1"/>
  <c r="G247" i="3"/>
  <c r="F247" i="3"/>
  <c r="N246" i="3"/>
  <c r="M246" i="3"/>
  <c r="Q246" i="3" s="1"/>
  <c r="L246" i="3"/>
  <c r="P246" i="3" s="1"/>
  <c r="K246" i="3"/>
  <c r="O246" i="3" s="1"/>
  <c r="J246" i="3"/>
  <c r="R246" i="3" s="1"/>
  <c r="S246" i="3" s="1"/>
  <c r="G246" i="3"/>
  <c r="F246" i="3"/>
  <c r="R245" i="3"/>
  <c r="S245" i="3" s="1"/>
  <c r="N245" i="3"/>
  <c r="M245" i="3"/>
  <c r="Q245" i="3" s="1"/>
  <c r="L245" i="3"/>
  <c r="P245" i="3" s="1"/>
  <c r="K245" i="3"/>
  <c r="O245" i="3" s="1"/>
  <c r="J245" i="3"/>
  <c r="G245" i="3"/>
  <c r="F245" i="3"/>
  <c r="R244" i="3"/>
  <c r="S244" i="3" s="1"/>
  <c r="O244" i="3"/>
  <c r="N244" i="3"/>
  <c r="M244" i="3"/>
  <c r="Q244" i="3" s="1"/>
  <c r="L244" i="3"/>
  <c r="P244" i="3" s="1"/>
  <c r="K244" i="3"/>
  <c r="J244" i="3"/>
  <c r="G244" i="3"/>
  <c r="F244" i="3"/>
  <c r="N243" i="3"/>
  <c r="M243" i="3"/>
  <c r="Q243" i="3" s="1"/>
  <c r="L243" i="3"/>
  <c r="P243" i="3" s="1"/>
  <c r="K243" i="3"/>
  <c r="O243" i="3" s="1"/>
  <c r="J243" i="3"/>
  <c r="R243" i="3" s="1"/>
  <c r="S243" i="3" s="1"/>
  <c r="G243" i="3"/>
  <c r="F243" i="3"/>
  <c r="R242" i="3"/>
  <c r="S242" i="3" s="1"/>
  <c r="N242" i="3"/>
  <c r="M242" i="3"/>
  <c r="Q242" i="3" s="1"/>
  <c r="L242" i="3"/>
  <c r="P242" i="3" s="1"/>
  <c r="K242" i="3"/>
  <c r="O242" i="3" s="1"/>
  <c r="J242" i="3"/>
  <c r="G242" i="3"/>
  <c r="F242" i="3"/>
  <c r="R241" i="3"/>
  <c r="S241" i="3" s="1"/>
  <c r="N241" i="3"/>
  <c r="M241" i="3"/>
  <c r="Q241" i="3" s="1"/>
  <c r="L241" i="3"/>
  <c r="P241" i="3" s="1"/>
  <c r="K241" i="3"/>
  <c r="O241" i="3" s="1"/>
  <c r="J241" i="3"/>
  <c r="G241" i="3"/>
  <c r="F241" i="3"/>
  <c r="O240" i="3"/>
  <c r="N240" i="3"/>
  <c r="M240" i="3"/>
  <c r="Q240" i="3" s="1"/>
  <c r="L240" i="3"/>
  <c r="P240" i="3" s="1"/>
  <c r="K240" i="3"/>
  <c r="J240" i="3"/>
  <c r="R240" i="3" s="1"/>
  <c r="S240" i="3" s="1"/>
  <c r="G240" i="3"/>
  <c r="F240" i="3"/>
  <c r="R239" i="3"/>
  <c r="S239" i="3" s="1"/>
  <c r="N239" i="3"/>
  <c r="M239" i="3"/>
  <c r="L239" i="3"/>
  <c r="P239" i="3" s="1"/>
  <c r="K239" i="3"/>
  <c r="O239" i="3" s="1"/>
  <c r="J239" i="3"/>
  <c r="G239" i="3"/>
  <c r="F239" i="3"/>
  <c r="R238" i="3"/>
  <c r="S238" i="3" s="1"/>
  <c r="N238" i="3"/>
  <c r="M238" i="3"/>
  <c r="Q238" i="3" s="1"/>
  <c r="L238" i="3"/>
  <c r="P238" i="3" s="1"/>
  <c r="K238" i="3"/>
  <c r="O238" i="3" s="1"/>
  <c r="J238" i="3"/>
  <c r="G238" i="3"/>
  <c r="F238" i="3"/>
  <c r="N237" i="3"/>
  <c r="M237" i="3"/>
  <c r="Q237" i="3" s="1"/>
  <c r="L237" i="3"/>
  <c r="P237" i="3" s="1"/>
  <c r="K237" i="3"/>
  <c r="O237" i="3" s="1"/>
  <c r="J237" i="3"/>
  <c r="R237" i="3" s="1"/>
  <c r="S237" i="3" s="1"/>
  <c r="G237" i="3"/>
  <c r="F237" i="3"/>
  <c r="R236" i="3"/>
  <c r="S236" i="3" s="1"/>
  <c r="O236" i="3"/>
  <c r="N236" i="3"/>
  <c r="M236" i="3"/>
  <c r="Q236" i="3" s="1"/>
  <c r="L236" i="3"/>
  <c r="P236" i="3" s="1"/>
  <c r="K236" i="3"/>
  <c r="J236" i="3"/>
  <c r="G236" i="3"/>
  <c r="F236" i="3"/>
  <c r="R235" i="3"/>
  <c r="S235" i="3" s="1"/>
  <c r="N235" i="3"/>
  <c r="M235" i="3"/>
  <c r="L235" i="3"/>
  <c r="P235" i="3" s="1"/>
  <c r="K235" i="3"/>
  <c r="O235" i="3" s="1"/>
  <c r="J235" i="3"/>
  <c r="G235" i="3"/>
  <c r="F235" i="3"/>
  <c r="N234" i="3"/>
  <c r="M234" i="3"/>
  <c r="Q234" i="3" s="1"/>
  <c r="L234" i="3"/>
  <c r="P234" i="3" s="1"/>
  <c r="K234" i="3"/>
  <c r="O234" i="3" s="1"/>
  <c r="J234" i="3"/>
  <c r="R234" i="3" s="1"/>
  <c r="S234" i="3" s="1"/>
  <c r="G234" i="3"/>
  <c r="F234" i="3"/>
  <c r="R233" i="3"/>
  <c r="S233" i="3" s="1"/>
  <c r="N233" i="3"/>
  <c r="M233" i="3"/>
  <c r="L233" i="3"/>
  <c r="P233" i="3" s="1"/>
  <c r="K233" i="3"/>
  <c r="O233" i="3" s="1"/>
  <c r="J233" i="3"/>
  <c r="G233" i="3"/>
  <c r="F233" i="3"/>
  <c r="R232" i="3"/>
  <c r="S232" i="3" s="1"/>
  <c r="Q232" i="3"/>
  <c r="O232" i="3"/>
  <c r="N232" i="3"/>
  <c r="M232" i="3"/>
  <c r="L232" i="3"/>
  <c r="P232" i="3" s="1"/>
  <c r="K232" i="3"/>
  <c r="J232" i="3"/>
  <c r="G232" i="3"/>
  <c r="F232" i="3"/>
  <c r="R231" i="3"/>
  <c r="S231" i="3" s="1"/>
  <c r="O231" i="3"/>
  <c r="N231" i="3"/>
  <c r="M231" i="3"/>
  <c r="Q231" i="3" s="1"/>
  <c r="L231" i="3"/>
  <c r="P231" i="3" s="1"/>
  <c r="K231" i="3"/>
  <c r="J231" i="3"/>
  <c r="G231" i="3"/>
  <c r="F231" i="3"/>
  <c r="R230" i="3"/>
  <c r="S230" i="3" s="1"/>
  <c r="N230" i="3"/>
  <c r="M230" i="3"/>
  <c r="L230" i="3"/>
  <c r="P230" i="3" s="1"/>
  <c r="K230" i="3"/>
  <c r="O230" i="3" s="1"/>
  <c r="J230" i="3"/>
  <c r="G230" i="3"/>
  <c r="F230" i="3"/>
  <c r="N229" i="3"/>
  <c r="M229" i="3"/>
  <c r="Q229" i="3" s="1"/>
  <c r="L229" i="3"/>
  <c r="P229" i="3" s="1"/>
  <c r="K229" i="3"/>
  <c r="O229" i="3" s="1"/>
  <c r="J229" i="3"/>
  <c r="R229" i="3" s="1"/>
  <c r="S229" i="3" s="1"/>
  <c r="G229" i="3"/>
  <c r="F229" i="3"/>
  <c r="R228" i="3"/>
  <c r="S228" i="3" s="1"/>
  <c r="Q228" i="3"/>
  <c r="N228" i="3"/>
  <c r="M228" i="3"/>
  <c r="L228" i="3"/>
  <c r="P228" i="3" s="1"/>
  <c r="K228" i="3"/>
  <c r="O228" i="3" s="1"/>
  <c r="J228" i="3"/>
  <c r="G228" i="3"/>
  <c r="F228" i="3"/>
  <c r="R227" i="3"/>
  <c r="S227" i="3" s="1"/>
  <c r="N227" i="3"/>
  <c r="M227" i="3"/>
  <c r="Q227" i="3" s="1"/>
  <c r="L227" i="3"/>
  <c r="P227" i="3" s="1"/>
  <c r="K227" i="3"/>
  <c r="O227" i="3" s="1"/>
  <c r="J227" i="3"/>
  <c r="G227" i="3"/>
  <c r="F227" i="3"/>
  <c r="R226" i="3"/>
  <c r="S226" i="3" s="1"/>
  <c r="O226" i="3"/>
  <c r="N226" i="3"/>
  <c r="M226" i="3"/>
  <c r="Q226" i="3" s="1"/>
  <c r="L226" i="3"/>
  <c r="P226" i="3" s="1"/>
  <c r="K226" i="3"/>
  <c r="J226" i="3"/>
  <c r="G226" i="3"/>
  <c r="F226" i="3"/>
  <c r="N225" i="3"/>
  <c r="M225" i="3"/>
  <c r="Q225" i="3" s="1"/>
  <c r="L225" i="3"/>
  <c r="P225" i="3" s="1"/>
  <c r="K225" i="3"/>
  <c r="O225" i="3" s="1"/>
  <c r="J225" i="3"/>
  <c r="R225" i="3" s="1"/>
  <c r="S225" i="3" s="1"/>
  <c r="G225" i="3"/>
  <c r="F225" i="3"/>
  <c r="R224" i="3"/>
  <c r="S224" i="3" s="1"/>
  <c r="N224" i="3"/>
  <c r="M224" i="3"/>
  <c r="L224" i="3"/>
  <c r="P224" i="3" s="1"/>
  <c r="K224" i="3"/>
  <c r="O224" i="3" s="1"/>
  <c r="J224" i="3"/>
  <c r="G224" i="3"/>
  <c r="F224" i="3"/>
  <c r="O223" i="3"/>
  <c r="N223" i="3"/>
  <c r="M223" i="3"/>
  <c r="Q223" i="3" s="1"/>
  <c r="L223" i="3"/>
  <c r="P223" i="3" s="1"/>
  <c r="K223" i="3"/>
  <c r="J223" i="3"/>
  <c r="R223" i="3" s="1"/>
  <c r="S223" i="3" s="1"/>
  <c r="G223" i="3"/>
  <c r="F223" i="3"/>
  <c r="N222" i="3"/>
  <c r="M222" i="3"/>
  <c r="Q222" i="3" s="1"/>
  <c r="L222" i="3"/>
  <c r="P222" i="3" s="1"/>
  <c r="K222" i="3"/>
  <c r="O222" i="3" s="1"/>
  <c r="J222" i="3"/>
  <c r="R222" i="3" s="1"/>
  <c r="S222" i="3" s="1"/>
  <c r="G222" i="3"/>
  <c r="F222" i="3"/>
  <c r="R221" i="3"/>
  <c r="S221" i="3" s="1"/>
  <c r="N221" i="3"/>
  <c r="M221" i="3"/>
  <c r="Q221" i="3" s="1"/>
  <c r="L221" i="3"/>
  <c r="P221" i="3" s="1"/>
  <c r="K221" i="3"/>
  <c r="O221" i="3" s="1"/>
  <c r="J221" i="3"/>
  <c r="G221" i="3"/>
  <c r="F221" i="3"/>
  <c r="R220" i="3"/>
  <c r="S220" i="3" s="1"/>
  <c r="Q220" i="3"/>
  <c r="O220" i="3"/>
  <c r="N220" i="3"/>
  <c r="M220" i="3"/>
  <c r="L220" i="3"/>
  <c r="P220" i="3" s="1"/>
  <c r="K220" i="3"/>
  <c r="J220" i="3"/>
  <c r="G220" i="3"/>
  <c r="F220" i="3"/>
  <c r="R219" i="3"/>
  <c r="S219" i="3" s="1"/>
  <c r="Q219" i="3"/>
  <c r="O219" i="3"/>
  <c r="N219" i="3"/>
  <c r="M219" i="3"/>
  <c r="L219" i="3"/>
  <c r="P219" i="3" s="1"/>
  <c r="K219" i="3"/>
  <c r="J219" i="3"/>
  <c r="G219" i="3"/>
  <c r="F219" i="3"/>
  <c r="R218" i="3"/>
  <c r="S218" i="3" s="1"/>
  <c r="N218" i="3"/>
  <c r="M218" i="3"/>
  <c r="Q218" i="3" s="1"/>
  <c r="L218" i="3"/>
  <c r="P218" i="3" s="1"/>
  <c r="K218" i="3"/>
  <c r="O218" i="3" s="1"/>
  <c r="J218" i="3"/>
  <c r="G218" i="3"/>
  <c r="F218" i="3"/>
  <c r="N217" i="3"/>
  <c r="M217" i="3"/>
  <c r="Q217" i="3" s="1"/>
  <c r="L217" i="3"/>
  <c r="P217" i="3" s="1"/>
  <c r="K217" i="3"/>
  <c r="O217" i="3" s="1"/>
  <c r="J217" i="3"/>
  <c r="R217" i="3" s="1"/>
  <c r="S217" i="3" s="1"/>
  <c r="G217" i="3"/>
  <c r="F217" i="3"/>
  <c r="N216" i="3"/>
  <c r="M216" i="3"/>
  <c r="Q216" i="3" s="1"/>
  <c r="L216" i="3"/>
  <c r="P216" i="3" s="1"/>
  <c r="K216" i="3"/>
  <c r="O216" i="3" s="1"/>
  <c r="J216" i="3"/>
  <c r="R216" i="3" s="1"/>
  <c r="S216" i="3" s="1"/>
  <c r="G216" i="3"/>
  <c r="F216" i="3"/>
  <c r="R215" i="3"/>
  <c r="S215" i="3" s="1"/>
  <c r="Q215" i="3"/>
  <c r="N215" i="3"/>
  <c r="M215" i="3"/>
  <c r="L215" i="3"/>
  <c r="P215" i="3" s="1"/>
  <c r="K215" i="3"/>
  <c r="O215" i="3" s="1"/>
  <c r="J215" i="3"/>
  <c r="G215" i="3"/>
  <c r="F215" i="3"/>
  <c r="S214" i="3"/>
  <c r="Q214" i="3"/>
  <c r="O214" i="3"/>
  <c r="N214" i="3"/>
  <c r="M214" i="3"/>
  <c r="L214" i="3"/>
  <c r="P214" i="3" s="1"/>
  <c r="K214" i="3"/>
  <c r="J214" i="3"/>
  <c r="R214" i="3" s="1"/>
  <c r="G214" i="3"/>
  <c r="F214" i="3"/>
  <c r="R213" i="3"/>
  <c r="S213" i="3" s="1"/>
  <c r="N213" i="3"/>
  <c r="M213" i="3"/>
  <c r="Q213" i="3" s="1"/>
  <c r="L213" i="3"/>
  <c r="P213" i="3" s="1"/>
  <c r="K213" i="3"/>
  <c r="O213" i="3" s="1"/>
  <c r="J213" i="3"/>
  <c r="G213" i="3"/>
  <c r="F213" i="3"/>
  <c r="R212" i="3"/>
  <c r="S212" i="3" s="1"/>
  <c r="N212" i="3"/>
  <c r="Q212" i="3" s="1"/>
  <c r="M212" i="3"/>
  <c r="L212" i="3"/>
  <c r="P212" i="3" s="1"/>
  <c r="K212" i="3"/>
  <c r="O212" i="3" s="1"/>
  <c r="J212" i="3"/>
  <c r="G212" i="3"/>
  <c r="F212" i="3"/>
  <c r="S211" i="3"/>
  <c r="R211" i="3"/>
  <c r="N211" i="3"/>
  <c r="Q211" i="3" s="1"/>
  <c r="M211" i="3"/>
  <c r="L211" i="3"/>
  <c r="P211" i="3" s="1"/>
  <c r="K211" i="3"/>
  <c r="O211" i="3" s="1"/>
  <c r="J211" i="3"/>
  <c r="G211" i="3"/>
  <c r="F211" i="3"/>
  <c r="S210" i="3"/>
  <c r="R210" i="3"/>
  <c r="N210" i="3"/>
  <c r="Q210" i="3" s="1"/>
  <c r="M210" i="3"/>
  <c r="L210" i="3"/>
  <c r="P210" i="3" s="1"/>
  <c r="K210" i="3"/>
  <c r="O210" i="3" s="1"/>
  <c r="J210" i="3"/>
  <c r="G210" i="3"/>
  <c r="F210" i="3"/>
  <c r="S209" i="3"/>
  <c r="R209" i="3"/>
  <c r="N209" i="3"/>
  <c r="M209" i="3"/>
  <c r="Q209" i="3" s="1"/>
  <c r="L209" i="3"/>
  <c r="P209" i="3" s="1"/>
  <c r="K209" i="3"/>
  <c r="O209" i="3" s="1"/>
  <c r="J209" i="3"/>
  <c r="G209" i="3"/>
  <c r="F209" i="3"/>
  <c r="N208" i="3"/>
  <c r="M208" i="3"/>
  <c r="Q208" i="3" s="1"/>
  <c r="L208" i="3"/>
  <c r="P208" i="3" s="1"/>
  <c r="K208" i="3"/>
  <c r="O208" i="3" s="1"/>
  <c r="J208" i="3"/>
  <c r="R208" i="3" s="1"/>
  <c r="S208" i="3" s="1"/>
  <c r="G208" i="3"/>
  <c r="F208" i="3"/>
  <c r="Q207" i="3"/>
  <c r="N207" i="3"/>
  <c r="M207" i="3"/>
  <c r="L207" i="3"/>
  <c r="P207" i="3" s="1"/>
  <c r="K207" i="3"/>
  <c r="O207" i="3" s="1"/>
  <c r="J207" i="3"/>
  <c r="R207" i="3" s="1"/>
  <c r="S207" i="3" s="1"/>
  <c r="G207" i="3"/>
  <c r="F207" i="3"/>
  <c r="Q206" i="3"/>
  <c r="N206" i="3"/>
  <c r="M206" i="3"/>
  <c r="L206" i="3"/>
  <c r="P206" i="3" s="1"/>
  <c r="K206" i="3"/>
  <c r="O206" i="3" s="1"/>
  <c r="J206" i="3"/>
  <c r="R206" i="3" s="1"/>
  <c r="S206" i="3" s="1"/>
  <c r="G206" i="3"/>
  <c r="F206" i="3"/>
  <c r="R205" i="3"/>
  <c r="S205" i="3" s="1"/>
  <c r="Q205" i="3"/>
  <c r="O205" i="3"/>
  <c r="N205" i="3"/>
  <c r="M205" i="3"/>
  <c r="L205" i="3"/>
  <c r="P205" i="3" s="1"/>
  <c r="K205" i="3"/>
  <c r="J205" i="3"/>
  <c r="G205" i="3"/>
  <c r="F205" i="3"/>
  <c r="R204" i="3"/>
  <c r="S204" i="3" s="1"/>
  <c r="Q204" i="3"/>
  <c r="O204" i="3"/>
  <c r="N204" i="3"/>
  <c r="M204" i="3"/>
  <c r="L204" i="3"/>
  <c r="P204" i="3" s="1"/>
  <c r="K204" i="3"/>
  <c r="J204" i="3"/>
  <c r="G204" i="3"/>
  <c r="F204" i="3"/>
  <c r="R203" i="3"/>
  <c r="S203" i="3" s="1"/>
  <c r="Q203" i="3"/>
  <c r="O203" i="3"/>
  <c r="N203" i="3"/>
  <c r="M203" i="3"/>
  <c r="L203" i="3"/>
  <c r="P203" i="3" s="1"/>
  <c r="K203" i="3"/>
  <c r="J203" i="3"/>
  <c r="G203" i="3"/>
  <c r="F203" i="3"/>
  <c r="R202" i="3"/>
  <c r="S202" i="3" s="1"/>
  <c r="O202" i="3"/>
  <c r="N202" i="3"/>
  <c r="M202" i="3"/>
  <c r="L202" i="3"/>
  <c r="P202" i="3" s="1"/>
  <c r="K202" i="3"/>
  <c r="J202" i="3"/>
  <c r="G202" i="3"/>
  <c r="F202" i="3"/>
  <c r="N201" i="3"/>
  <c r="M201" i="3"/>
  <c r="Q201" i="3" s="1"/>
  <c r="L201" i="3"/>
  <c r="P201" i="3" s="1"/>
  <c r="K201" i="3"/>
  <c r="O201" i="3" s="1"/>
  <c r="J201" i="3"/>
  <c r="R201" i="3" s="1"/>
  <c r="S201" i="3" s="1"/>
  <c r="G201" i="3"/>
  <c r="F201" i="3"/>
  <c r="N200" i="3"/>
  <c r="M200" i="3"/>
  <c r="Q200" i="3" s="1"/>
  <c r="L200" i="3"/>
  <c r="P200" i="3" s="1"/>
  <c r="K200" i="3"/>
  <c r="O200" i="3" s="1"/>
  <c r="J200" i="3"/>
  <c r="R200" i="3" s="1"/>
  <c r="S200" i="3" s="1"/>
  <c r="G200" i="3"/>
  <c r="F200" i="3"/>
  <c r="N199" i="3"/>
  <c r="M199" i="3"/>
  <c r="Q199" i="3" s="1"/>
  <c r="L199" i="3"/>
  <c r="P199" i="3" s="1"/>
  <c r="K199" i="3"/>
  <c r="O199" i="3" s="1"/>
  <c r="J199" i="3"/>
  <c r="R199" i="3" s="1"/>
  <c r="S199" i="3" s="1"/>
  <c r="G199" i="3"/>
  <c r="F199" i="3"/>
  <c r="N198" i="3"/>
  <c r="M198" i="3"/>
  <c r="Q198" i="3" s="1"/>
  <c r="L198" i="3"/>
  <c r="P198" i="3" s="1"/>
  <c r="K198" i="3"/>
  <c r="O198" i="3" s="1"/>
  <c r="J198" i="3"/>
  <c r="R198" i="3" s="1"/>
  <c r="S198" i="3" s="1"/>
  <c r="G198" i="3"/>
  <c r="F198" i="3"/>
  <c r="N197" i="3"/>
  <c r="M197" i="3"/>
  <c r="Q197" i="3" s="1"/>
  <c r="L197" i="3"/>
  <c r="P197" i="3" s="1"/>
  <c r="K197" i="3"/>
  <c r="O197" i="3" s="1"/>
  <c r="J197" i="3"/>
  <c r="R197" i="3" s="1"/>
  <c r="S197" i="3" s="1"/>
  <c r="G197" i="3"/>
  <c r="F197" i="3"/>
  <c r="N196" i="3"/>
  <c r="M196" i="3"/>
  <c r="Q196" i="3" s="1"/>
  <c r="L196" i="3"/>
  <c r="P196" i="3" s="1"/>
  <c r="K196" i="3"/>
  <c r="O196" i="3" s="1"/>
  <c r="J196" i="3"/>
  <c r="R196" i="3" s="1"/>
  <c r="S196" i="3" s="1"/>
  <c r="G196" i="3"/>
  <c r="F196" i="3"/>
  <c r="Q195" i="3"/>
  <c r="N195" i="3"/>
  <c r="M195" i="3"/>
  <c r="L195" i="3"/>
  <c r="P195" i="3" s="1"/>
  <c r="K195" i="3"/>
  <c r="O195" i="3" s="1"/>
  <c r="J195" i="3"/>
  <c r="R195" i="3" s="1"/>
  <c r="S195" i="3" s="1"/>
  <c r="G195" i="3"/>
  <c r="F195" i="3"/>
  <c r="S194" i="3"/>
  <c r="Q194" i="3"/>
  <c r="N194" i="3"/>
  <c r="M194" i="3"/>
  <c r="L194" i="3"/>
  <c r="P194" i="3" s="1"/>
  <c r="K194" i="3"/>
  <c r="O194" i="3" s="1"/>
  <c r="J194" i="3"/>
  <c r="R194" i="3" s="1"/>
  <c r="G194" i="3"/>
  <c r="F194" i="3"/>
  <c r="R193" i="3"/>
  <c r="S193" i="3" s="1"/>
  <c r="O193" i="3"/>
  <c r="N193" i="3"/>
  <c r="Q193" i="3" s="1"/>
  <c r="M193" i="3"/>
  <c r="L193" i="3"/>
  <c r="P193" i="3" s="1"/>
  <c r="K193" i="3"/>
  <c r="J193" i="3"/>
  <c r="G193" i="3"/>
  <c r="F193" i="3"/>
  <c r="R192" i="3"/>
  <c r="S192" i="3" s="1"/>
  <c r="Q192" i="3"/>
  <c r="O192" i="3"/>
  <c r="N192" i="3"/>
  <c r="M192" i="3"/>
  <c r="L192" i="3"/>
  <c r="P192" i="3" s="1"/>
  <c r="K192" i="3"/>
  <c r="J192" i="3"/>
  <c r="G192" i="3"/>
  <c r="F192" i="3"/>
  <c r="R191" i="3"/>
  <c r="S191" i="3" s="1"/>
  <c r="Q191" i="3"/>
  <c r="O191" i="3"/>
  <c r="N191" i="3"/>
  <c r="M191" i="3"/>
  <c r="L191" i="3"/>
  <c r="P191" i="3" s="1"/>
  <c r="K191" i="3"/>
  <c r="J191" i="3"/>
  <c r="G191" i="3"/>
  <c r="F191" i="3"/>
  <c r="R190" i="3"/>
  <c r="S190" i="3" s="1"/>
  <c r="O190" i="3"/>
  <c r="N190" i="3"/>
  <c r="M190" i="3"/>
  <c r="L190" i="3"/>
  <c r="P190" i="3" s="1"/>
  <c r="K190" i="3"/>
  <c r="J190" i="3"/>
  <c r="G190" i="3"/>
  <c r="F190" i="3"/>
  <c r="N189" i="3"/>
  <c r="M189" i="3"/>
  <c r="Q189" i="3" s="1"/>
  <c r="L189" i="3"/>
  <c r="P189" i="3" s="1"/>
  <c r="K189" i="3"/>
  <c r="O189" i="3" s="1"/>
  <c r="J189" i="3"/>
  <c r="R189" i="3" s="1"/>
  <c r="S189" i="3" s="1"/>
  <c r="G189" i="3"/>
  <c r="F189" i="3"/>
  <c r="N188" i="3"/>
  <c r="M188" i="3"/>
  <c r="Q188" i="3" s="1"/>
  <c r="L188" i="3"/>
  <c r="P188" i="3" s="1"/>
  <c r="K188" i="3"/>
  <c r="O188" i="3" s="1"/>
  <c r="J188" i="3"/>
  <c r="R188" i="3" s="1"/>
  <c r="S188" i="3" s="1"/>
  <c r="G188" i="3"/>
  <c r="F188" i="3"/>
  <c r="N187" i="3"/>
  <c r="M187" i="3"/>
  <c r="Q187" i="3" s="1"/>
  <c r="L187" i="3"/>
  <c r="P187" i="3" s="1"/>
  <c r="K187" i="3"/>
  <c r="O187" i="3" s="1"/>
  <c r="J187" i="3"/>
  <c r="R187" i="3" s="1"/>
  <c r="S187" i="3" s="1"/>
  <c r="G187" i="3"/>
  <c r="F187" i="3"/>
  <c r="N186" i="3"/>
  <c r="M186" i="3"/>
  <c r="Q186" i="3" s="1"/>
  <c r="L186" i="3"/>
  <c r="P186" i="3" s="1"/>
  <c r="K186" i="3"/>
  <c r="O186" i="3" s="1"/>
  <c r="J186" i="3"/>
  <c r="R186" i="3" s="1"/>
  <c r="S186" i="3" s="1"/>
  <c r="G186" i="3"/>
  <c r="F186" i="3"/>
  <c r="N185" i="3"/>
  <c r="M185" i="3"/>
  <c r="Q185" i="3" s="1"/>
  <c r="L185" i="3"/>
  <c r="P185" i="3" s="1"/>
  <c r="K185" i="3"/>
  <c r="O185" i="3" s="1"/>
  <c r="J185" i="3"/>
  <c r="R185" i="3" s="1"/>
  <c r="S185" i="3" s="1"/>
  <c r="G185" i="3"/>
  <c r="F185" i="3"/>
  <c r="N184" i="3"/>
  <c r="M184" i="3"/>
  <c r="Q184" i="3" s="1"/>
  <c r="L184" i="3"/>
  <c r="P184" i="3" s="1"/>
  <c r="K184" i="3"/>
  <c r="O184" i="3" s="1"/>
  <c r="J184" i="3"/>
  <c r="R184" i="3" s="1"/>
  <c r="S184" i="3" s="1"/>
  <c r="G184" i="3"/>
  <c r="F184" i="3"/>
  <c r="Q183" i="3"/>
  <c r="N183" i="3"/>
  <c r="M183" i="3"/>
  <c r="L183" i="3"/>
  <c r="P183" i="3" s="1"/>
  <c r="K183" i="3"/>
  <c r="O183" i="3" s="1"/>
  <c r="J183" i="3"/>
  <c r="R183" i="3" s="1"/>
  <c r="S183" i="3" s="1"/>
  <c r="G183" i="3"/>
  <c r="F183" i="3"/>
  <c r="S182" i="3"/>
  <c r="N182" i="3"/>
  <c r="M182" i="3"/>
  <c r="Q182" i="3" s="1"/>
  <c r="L182" i="3"/>
  <c r="P182" i="3" s="1"/>
  <c r="K182" i="3"/>
  <c r="O182" i="3" s="1"/>
  <c r="J182" i="3"/>
  <c r="R182" i="3" s="1"/>
  <c r="G182" i="3"/>
  <c r="F182" i="3"/>
  <c r="R181" i="3"/>
  <c r="S181" i="3" s="1"/>
  <c r="O181" i="3"/>
  <c r="N181" i="3"/>
  <c r="Q181" i="3" s="1"/>
  <c r="M181" i="3"/>
  <c r="L181" i="3"/>
  <c r="P181" i="3" s="1"/>
  <c r="K181" i="3"/>
  <c r="J181" i="3"/>
  <c r="G181" i="3"/>
  <c r="F181" i="3"/>
  <c r="R180" i="3"/>
  <c r="S180" i="3" s="1"/>
  <c r="Q180" i="3"/>
  <c r="N180" i="3"/>
  <c r="M180" i="3"/>
  <c r="L180" i="3"/>
  <c r="P180" i="3" s="1"/>
  <c r="K180" i="3"/>
  <c r="O180" i="3" s="1"/>
  <c r="J180" i="3"/>
  <c r="G180" i="3"/>
  <c r="F180" i="3"/>
  <c r="R179" i="3"/>
  <c r="S179" i="3" s="1"/>
  <c r="Q179" i="3"/>
  <c r="O179" i="3"/>
  <c r="N179" i="3"/>
  <c r="M179" i="3"/>
  <c r="L179" i="3"/>
  <c r="P179" i="3" s="1"/>
  <c r="K179" i="3"/>
  <c r="J179" i="3"/>
  <c r="G179" i="3"/>
  <c r="F179" i="3"/>
  <c r="R178" i="3"/>
  <c r="S178" i="3" s="1"/>
  <c r="O178" i="3"/>
  <c r="N178" i="3"/>
  <c r="Q178" i="3" s="1"/>
  <c r="M178" i="3"/>
  <c r="L178" i="3"/>
  <c r="P178" i="3" s="1"/>
  <c r="K178" i="3"/>
  <c r="J178" i="3"/>
  <c r="G178" i="3"/>
  <c r="F178" i="3"/>
  <c r="O177" i="3"/>
  <c r="N177" i="3"/>
  <c r="M177" i="3"/>
  <c r="Q177" i="3" s="1"/>
  <c r="L177" i="3"/>
  <c r="P177" i="3" s="1"/>
  <c r="K177" i="3"/>
  <c r="J177" i="3"/>
  <c r="R177" i="3" s="1"/>
  <c r="S177" i="3" s="1"/>
  <c r="G177" i="3"/>
  <c r="F177" i="3"/>
  <c r="N176" i="3"/>
  <c r="M176" i="3"/>
  <c r="Q176" i="3" s="1"/>
  <c r="L176" i="3"/>
  <c r="P176" i="3" s="1"/>
  <c r="K176" i="3"/>
  <c r="O176" i="3" s="1"/>
  <c r="J176" i="3"/>
  <c r="R176" i="3" s="1"/>
  <c r="S176" i="3" s="1"/>
  <c r="G176" i="3"/>
  <c r="F176" i="3"/>
  <c r="N175" i="3"/>
  <c r="M175" i="3"/>
  <c r="Q175" i="3" s="1"/>
  <c r="L175" i="3"/>
  <c r="P175" i="3" s="1"/>
  <c r="K175" i="3"/>
  <c r="O175" i="3" s="1"/>
  <c r="J175" i="3"/>
  <c r="R175" i="3" s="1"/>
  <c r="S175" i="3" s="1"/>
  <c r="G175" i="3"/>
  <c r="F175" i="3"/>
  <c r="N174" i="3"/>
  <c r="M174" i="3"/>
  <c r="Q174" i="3" s="1"/>
  <c r="L174" i="3"/>
  <c r="P174" i="3" s="1"/>
  <c r="K174" i="3"/>
  <c r="O174" i="3" s="1"/>
  <c r="J174" i="3"/>
  <c r="R174" i="3" s="1"/>
  <c r="S174" i="3" s="1"/>
  <c r="G174" i="3"/>
  <c r="F174" i="3"/>
  <c r="N173" i="3"/>
  <c r="M173" i="3"/>
  <c r="Q173" i="3" s="1"/>
  <c r="L173" i="3"/>
  <c r="P173" i="3" s="1"/>
  <c r="K173" i="3"/>
  <c r="O173" i="3" s="1"/>
  <c r="J173" i="3"/>
  <c r="R173" i="3" s="1"/>
  <c r="S173" i="3" s="1"/>
  <c r="G173" i="3"/>
  <c r="F173" i="3"/>
  <c r="N172" i="3"/>
  <c r="M172" i="3"/>
  <c r="Q172" i="3" s="1"/>
  <c r="L172" i="3"/>
  <c r="P172" i="3" s="1"/>
  <c r="K172" i="3"/>
  <c r="O172" i="3" s="1"/>
  <c r="J172" i="3"/>
  <c r="R172" i="3" s="1"/>
  <c r="S172" i="3" s="1"/>
  <c r="G172" i="3"/>
  <c r="F172" i="3"/>
  <c r="Q171" i="3"/>
  <c r="N171" i="3"/>
  <c r="M171" i="3"/>
  <c r="L171" i="3"/>
  <c r="P171" i="3" s="1"/>
  <c r="K171" i="3"/>
  <c r="O171" i="3" s="1"/>
  <c r="J171" i="3"/>
  <c r="R171" i="3" s="1"/>
  <c r="S171" i="3" s="1"/>
  <c r="G171" i="3"/>
  <c r="F171" i="3"/>
  <c r="S170" i="3"/>
  <c r="N170" i="3"/>
  <c r="M170" i="3"/>
  <c r="Q170" i="3" s="1"/>
  <c r="L170" i="3"/>
  <c r="P170" i="3" s="1"/>
  <c r="K170" i="3"/>
  <c r="O170" i="3" s="1"/>
  <c r="J170" i="3"/>
  <c r="R170" i="3" s="1"/>
  <c r="G170" i="3"/>
  <c r="F170" i="3"/>
  <c r="R169" i="3"/>
  <c r="S169" i="3" s="1"/>
  <c r="O169" i="3"/>
  <c r="N169" i="3"/>
  <c r="M169" i="3"/>
  <c r="Q169" i="3" s="1"/>
  <c r="L169" i="3"/>
  <c r="P169" i="3" s="1"/>
  <c r="K169" i="3"/>
  <c r="J169" i="3"/>
  <c r="G169" i="3"/>
  <c r="F169" i="3"/>
  <c r="R168" i="3"/>
  <c r="S168" i="3" s="1"/>
  <c r="Q168" i="3"/>
  <c r="N168" i="3"/>
  <c r="M168" i="3"/>
  <c r="L168" i="3"/>
  <c r="P168" i="3" s="1"/>
  <c r="K168" i="3"/>
  <c r="O168" i="3" s="1"/>
  <c r="J168" i="3"/>
  <c r="G168" i="3"/>
  <c r="F168" i="3"/>
  <c r="R167" i="3"/>
  <c r="S167" i="3" s="1"/>
  <c r="Q167" i="3"/>
  <c r="O167" i="3"/>
  <c r="N167" i="3"/>
  <c r="M167" i="3"/>
  <c r="L167" i="3"/>
  <c r="P167" i="3" s="1"/>
  <c r="K167" i="3"/>
  <c r="J167" i="3"/>
  <c r="G167" i="3"/>
  <c r="F167" i="3"/>
  <c r="R166" i="3"/>
  <c r="S166" i="3" s="1"/>
  <c r="O166" i="3"/>
  <c r="N166" i="3"/>
  <c r="Q166" i="3" s="1"/>
  <c r="M166" i="3"/>
  <c r="L166" i="3"/>
  <c r="P166" i="3" s="1"/>
  <c r="K166" i="3"/>
  <c r="J166" i="3"/>
  <c r="G166" i="3"/>
  <c r="F166" i="3"/>
  <c r="O165" i="3"/>
  <c r="N165" i="3"/>
  <c r="M165" i="3"/>
  <c r="Q165" i="3" s="1"/>
  <c r="L165" i="3"/>
  <c r="P165" i="3" s="1"/>
  <c r="K165" i="3"/>
  <c r="J165" i="3"/>
  <c r="R165" i="3" s="1"/>
  <c r="S165" i="3" s="1"/>
  <c r="G165" i="3"/>
  <c r="F165" i="3"/>
  <c r="N164" i="3"/>
  <c r="M164" i="3"/>
  <c r="Q164" i="3" s="1"/>
  <c r="L164" i="3"/>
  <c r="P164" i="3" s="1"/>
  <c r="K164" i="3"/>
  <c r="O164" i="3" s="1"/>
  <c r="J164" i="3"/>
  <c r="R164" i="3" s="1"/>
  <c r="S164" i="3" s="1"/>
  <c r="G164" i="3"/>
  <c r="F164" i="3"/>
  <c r="N163" i="3"/>
  <c r="M163" i="3"/>
  <c r="Q163" i="3" s="1"/>
  <c r="L163" i="3"/>
  <c r="P163" i="3" s="1"/>
  <c r="K163" i="3"/>
  <c r="O163" i="3" s="1"/>
  <c r="J163" i="3"/>
  <c r="R163" i="3" s="1"/>
  <c r="S163" i="3" s="1"/>
  <c r="G163" i="3"/>
  <c r="F163" i="3"/>
  <c r="N162" i="3"/>
  <c r="M162" i="3"/>
  <c r="Q162" i="3" s="1"/>
  <c r="L162" i="3"/>
  <c r="P162" i="3" s="1"/>
  <c r="K162" i="3"/>
  <c r="O162" i="3" s="1"/>
  <c r="J162" i="3"/>
  <c r="R162" i="3" s="1"/>
  <c r="S162" i="3" s="1"/>
  <c r="G162" i="3"/>
  <c r="F162" i="3"/>
  <c r="N161" i="3"/>
  <c r="M161" i="3"/>
  <c r="Q161" i="3" s="1"/>
  <c r="L161" i="3"/>
  <c r="P161" i="3" s="1"/>
  <c r="K161" i="3"/>
  <c r="O161" i="3" s="1"/>
  <c r="J161" i="3"/>
  <c r="R161" i="3" s="1"/>
  <c r="S161" i="3" s="1"/>
  <c r="G161" i="3"/>
  <c r="F161" i="3"/>
  <c r="N160" i="3"/>
  <c r="M160" i="3"/>
  <c r="Q160" i="3" s="1"/>
  <c r="L160" i="3"/>
  <c r="P160" i="3" s="1"/>
  <c r="K160" i="3"/>
  <c r="O160" i="3" s="1"/>
  <c r="J160" i="3"/>
  <c r="R160" i="3" s="1"/>
  <c r="S160" i="3" s="1"/>
  <c r="G160" i="3"/>
  <c r="F160" i="3"/>
  <c r="Q159" i="3"/>
  <c r="N159" i="3"/>
  <c r="M159" i="3"/>
  <c r="L159" i="3"/>
  <c r="P159" i="3" s="1"/>
  <c r="K159" i="3"/>
  <c r="O159" i="3" s="1"/>
  <c r="J159" i="3"/>
  <c r="R159" i="3" s="1"/>
  <c r="S159" i="3" s="1"/>
  <c r="G159" i="3"/>
  <c r="F159" i="3"/>
  <c r="S158" i="3"/>
  <c r="N158" i="3"/>
  <c r="M158" i="3"/>
  <c r="Q158" i="3" s="1"/>
  <c r="L158" i="3"/>
  <c r="P158" i="3" s="1"/>
  <c r="K158" i="3"/>
  <c r="O158" i="3" s="1"/>
  <c r="J158" i="3"/>
  <c r="R158" i="3" s="1"/>
  <c r="G158" i="3"/>
  <c r="F158" i="3"/>
  <c r="R157" i="3"/>
  <c r="S157" i="3" s="1"/>
  <c r="O157" i="3"/>
  <c r="N157" i="3"/>
  <c r="M157" i="3"/>
  <c r="Q157" i="3" s="1"/>
  <c r="L157" i="3"/>
  <c r="P157" i="3" s="1"/>
  <c r="K157" i="3"/>
  <c r="J157" i="3"/>
  <c r="G157" i="3"/>
  <c r="F157" i="3"/>
  <c r="R156" i="3"/>
  <c r="S156" i="3" s="1"/>
  <c r="Q156" i="3"/>
  <c r="N156" i="3"/>
  <c r="M156" i="3"/>
  <c r="L156" i="3"/>
  <c r="P156" i="3" s="1"/>
  <c r="K156" i="3"/>
  <c r="O156" i="3" s="1"/>
  <c r="J156" i="3"/>
  <c r="G156" i="3"/>
  <c r="F156" i="3"/>
  <c r="R155" i="3"/>
  <c r="S155" i="3" s="1"/>
  <c r="Q155" i="3"/>
  <c r="O155" i="3"/>
  <c r="N155" i="3"/>
  <c r="M155" i="3"/>
  <c r="L155" i="3"/>
  <c r="P155" i="3" s="1"/>
  <c r="K155" i="3"/>
  <c r="J155" i="3"/>
  <c r="G155" i="3"/>
  <c r="F155" i="3"/>
  <c r="R154" i="3"/>
  <c r="S154" i="3" s="1"/>
  <c r="O154" i="3"/>
  <c r="N154" i="3"/>
  <c r="Q154" i="3" s="1"/>
  <c r="M154" i="3"/>
  <c r="L154" i="3"/>
  <c r="P154" i="3" s="1"/>
  <c r="K154" i="3"/>
  <c r="J154" i="3"/>
  <c r="G154" i="3"/>
  <c r="F154" i="3"/>
  <c r="O153" i="3"/>
  <c r="N153" i="3"/>
  <c r="M153" i="3"/>
  <c r="Q153" i="3" s="1"/>
  <c r="L153" i="3"/>
  <c r="P153" i="3" s="1"/>
  <c r="K153" i="3"/>
  <c r="J153" i="3"/>
  <c r="R153" i="3" s="1"/>
  <c r="S153" i="3" s="1"/>
  <c r="G153" i="3"/>
  <c r="F153" i="3"/>
  <c r="O152" i="3"/>
  <c r="N152" i="3"/>
  <c r="M152" i="3"/>
  <c r="Q152" i="3" s="1"/>
  <c r="L152" i="3"/>
  <c r="P152" i="3" s="1"/>
  <c r="K152" i="3"/>
  <c r="J152" i="3"/>
  <c r="R152" i="3" s="1"/>
  <c r="S152" i="3" s="1"/>
  <c r="G152" i="3"/>
  <c r="F152" i="3"/>
  <c r="N151" i="3"/>
  <c r="M151" i="3"/>
  <c r="Q151" i="3" s="1"/>
  <c r="L151" i="3"/>
  <c r="P151" i="3" s="1"/>
  <c r="K151" i="3"/>
  <c r="O151" i="3" s="1"/>
  <c r="J151" i="3"/>
  <c r="R151" i="3" s="1"/>
  <c r="S151" i="3" s="1"/>
  <c r="G151" i="3"/>
  <c r="F151" i="3"/>
  <c r="N150" i="3"/>
  <c r="M150" i="3"/>
  <c r="Q150" i="3" s="1"/>
  <c r="L150" i="3"/>
  <c r="P150" i="3" s="1"/>
  <c r="K150" i="3"/>
  <c r="O150" i="3" s="1"/>
  <c r="J150" i="3"/>
  <c r="R150" i="3" s="1"/>
  <c r="S150" i="3" s="1"/>
  <c r="G150" i="3"/>
  <c r="F150" i="3"/>
  <c r="N149" i="3"/>
  <c r="M149" i="3"/>
  <c r="Q149" i="3" s="1"/>
  <c r="L149" i="3"/>
  <c r="P149" i="3" s="1"/>
  <c r="K149" i="3"/>
  <c r="O149" i="3" s="1"/>
  <c r="J149" i="3"/>
  <c r="R149" i="3" s="1"/>
  <c r="S149" i="3" s="1"/>
  <c r="G149" i="3"/>
  <c r="F149" i="3"/>
  <c r="N148" i="3"/>
  <c r="M148" i="3"/>
  <c r="Q148" i="3" s="1"/>
  <c r="L148" i="3"/>
  <c r="P148" i="3" s="1"/>
  <c r="K148" i="3"/>
  <c r="O148" i="3" s="1"/>
  <c r="J148" i="3"/>
  <c r="R148" i="3" s="1"/>
  <c r="S148" i="3" s="1"/>
  <c r="G148" i="3"/>
  <c r="F148" i="3"/>
  <c r="N147" i="3"/>
  <c r="Q147" i="3" s="1"/>
  <c r="M147" i="3"/>
  <c r="L147" i="3"/>
  <c r="P147" i="3" s="1"/>
  <c r="K147" i="3"/>
  <c r="O147" i="3" s="1"/>
  <c r="J147" i="3"/>
  <c r="R147" i="3" s="1"/>
  <c r="S147" i="3" s="1"/>
  <c r="G147" i="3"/>
  <c r="F147" i="3"/>
  <c r="S146" i="3"/>
  <c r="N146" i="3"/>
  <c r="M146" i="3"/>
  <c r="Q146" i="3" s="1"/>
  <c r="L146" i="3"/>
  <c r="P146" i="3" s="1"/>
  <c r="K146" i="3"/>
  <c r="O146" i="3" s="1"/>
  <c r="J146" i="3"/>
  <c r="R146" i="3" s="1"/>
  <c r="G146" i="3"/>
  <c r="F146" i="3"/>
  <c r="R145" i="3"/>
  <c r="S145" i="3" s="1"/>
  <c r="O145" i="3"/>
  <c r="N145" i="3"/>
  <c r="M145" i="3"/>
  <c r="Q145" i="3" s="1"/>
  <c r="L145" i="3"/>
  <c r="P145" i="3" s="1"/>
  <c r="K145" i="3"/>
  <c r="J145" i="3"/>
  <c r="G145" i="3"/>
  <c r="F145" i="3"/>
  <c r="R144" i="3"/>
  <c r="S144" i="3" s="1"/>
  <c r="Q144" i="3"/>
  <c r="N144" i="3"/>
  <c r="M144" i="3"/>
  <c r="L144" i="3"/>
  <c r="P144" i="3" s="1"/>
  <c r="K144" i="3"/>
  <c r="O144" i="3" s="1"/>
  <c r="J144" i="3"/>
  <c r="G144" i="3"/>
  <c r="F144" i="3"/>
  <c r="R143" i="3"/>
  <c r="S143" i="3" s="1"/>
  <c r="Q143" i="3"/>
  <c r="O143" i="3"/>
  <c r="N143" i="3"/>
  <c r="M143" i="3"/>
  <c r="L143" i="3"/>
  <c r="P143" i="3" s="1"/>
  <c r="K143" i="3"/>
  <c r="J143" i="3"/>
  <c r="G143" i="3"/>
  <c r="F143" i="3"/>
  <c r="R142" i="3"/>
  <c r="S142" i="3" s="1"/>
  <c r="O142" i="3"/>
  <c r="N142" i="3"/>
  <c r="Q142" i="3" s="1"/>
  <c r="M142" i="3"/>
  <c r="L142" i="3"/>
  <c r="P142" i="3" s="1"/>
  <c r="K142" i="3"/>
  <c r="J142" i="3"/>
  <c r="G142" i="3"/>
  <c r="F142" i="3"/>
  <c r="O141" i="3"/>
  <c r="N141" i="3"/>
  <c r="M141" i="3"/>
  <c r="Q141" i="3" s="1"/>
  <c r="L141" i="3"/>
  <c r="P141" i="3" s="1"/>
  <c r="K141" i="3"/>
  <c r="J141" i="3"/>
  <c r="R141" i="3" s="1"/>
  <c r="S141" i="3" s="1"/>
  <c r="G141" i="3"/>
  <c r="F141" i="3"/>
  <c r="R140" i="3"/>
  <c r="S140" i="3" s="1"/>
  <c r="O140" i="3"/>
  <c r="N140" i="3"/>
  <c r="M140" i="3"/>
  <c r="Q140" i="3" s="1"/>
  <c r="L140" i="3"/>
  <c r="P140" i="3" s="1"/>
  <c r="K140" i="3"/>
  <c r="J140" i="3"/>
  <c r="G140" i="3"/>
  <c r="F140" i="3"/>
  <c r="Q139" i="3"/>
  <c r="N139" i="3"/>
  <c r="M139" i="3"/>
  <c r="L139" i="3"/>
  <c r="P139" i="3" s="1"/>
  <c r="K139" i="3"/>
  <c r="O139" i="3" s="1"/>
  <c r="J139" i="3"/>
  <c r="R139" i="3" s="1"/>
  <c r="S139" i="3" s="1"/>
  <c r="G139" i="3"/>
  <c r="F139" i="3"/>
  <c r="O138" i="3"/>
  <c r="N138" i="3"/>
  <c r="M138" i="3"/>
  <c r="Q138" i="3" s="1"/>
  <c r="L138" i="3"/>
  <c r="P138" i="3" s="1"/>
  <c r="K138" i="3"/>
  <c r="J138" i="3"/>
  <c r="R138" i="3" s="1"/>
  <c r="S138" i="3" s="1"/>
  <c r="G138" i="3"/>
  <c r="F138" i="3"/>
  <c r="N137" i="3"/>
  <c r="Q137" i="3" s="1"/>
  <c r="M137" i="3"/>
  <c r="L137" i="3"/>
  <c r="P137" i="3" s="1"/>
  <c r="K137" i="3"/>
  <c r="O137" i="3" s="1"/>
  <c r="J137" i="3"/>
  <c r="R137" i="3" s="1"/>
  <c r="S137" i="3" s="1"/>
  <c r="G137" i="3"/>
  <c r="F137" i="3"/>
  <c r="N136" i="3"/>
  <c r="M136" i="3"/>
  <c r="Q136" i="3" s="1"/>
  <c r="L136" i="3"/>
  <c r="P136" i="3" s="1"/>
  <c r="K136" i="3"/>
  <c r="O136" i="3" s="1"/>
  <c r="J136" i="3"/>
  <c r="R136" i="3" s="1"/>
  <c r="S136" i="3" s="1"/>
  <c r="G136" i="3"/>
  <c r="F136" i="3"/>
  <c r="N135" i="3"/>
  <c r="Q135" i="3" s="1"/>
  <c r="M135" i="3"/>
  <c r="L135" i="3"/>
  <c r="P135" i="3" s="1"/>
  <c r="K135" i="3"/>
  <c r="O135" i="3" s="1"/>
  <c r="J135" i="3"/>
  <c r="R135" i="3" s="1"/>
  <c r="S135" i="3" s="1"/>
  <c r="G135" i="3"/>
  <c r="F135" i="3"/>
  <c r="N134" i="3"/>
  <c r="M134" i="3"/>
  <c r="Q134" i="3" s="1"/>
  <c r="L134" i="3"/>
  <c r="P134" i="3" s="1"/>
  <c r="K134" i="3"/>
  <c r="O134" i="3" s="1"/>
  <c r="J134" i="3"/>
  <c r="R134" i="3" s="1"/>
  <c r="S134" i="3" s="1"/>
  <c r="G134" i="3"/>
  <c r="F134" i="3"/>
  <c r="R133" i="3"/>
  <c r="S133" i="3" s="1"/>
  <c r="O133" i="3"/>
  <c r="N133" i="3"/>
  <c r="M133" i="3"/>
  <c r="Q133" i="3" s="1"/>
  <c r="L133" i="3"/>
  <c r="P133" i="3" s="1"/>
  <c r="K133" i="3"/>
  <c r="J133" i="3"/>
  <c r="G133" i="3"/>
  <c r="F133" i="3"/>
  <c r="S132" i="3"/>
  <c r="R132" i="3"/>
  <c r="Q132" i="3"/>
  <c r="N132" i="3"/>
  <c r="M132" i="3"/>
  <c r="L132" i="3"/>
  <c r="P132" i="3" s="1"/>
  <c r="K132" i="3"/>
  <c r="O132" i="3" s="1"/>
  <c r="J132" i="3"/>
  <c r="G132" i="3"/>
  <c r="F132" i="3"/>
  <c r="R131" i="3"/>
  <c r="S131" i="3" s="1"/>
  <c r="Q131" i="3"/>
  <c r="O131" i="3"/>
  <c r="N131" i="3"/>
  <c r="M131" i="3"/>
  <c r="L131" i="3"/>
  <c r="P131" i="3" s="1"/>
  <c r="K131" i="3"/>
  <c r="J131" i="3"/>
  <c r="G131" i="3"/>
  <c r="F131" i="3"/>
  <c r="R130" i="3"/>
  <c r="S130" i="3" s="1"/>
  <c r="O130" i="3"/>
  <c r="N130" i="3"/>
  <c r="Q130" i="3" s="1"/>
  <c r="M130" i="3"/>
  <c r="L130" i="3"/>
  <c r="P130" i="3" s="1"/>
  <c r="K130" i="3"/>
  <c r="J130" i="3"/>
  <c r="G130" i="3"/>
  <c r="F130" i="3"/>
  <c r="O129" i="3"/>
  <c r="N129" i="3"/>
  <c r="M129" i="3"/>
  <c r="Q129" i="3" s="1"/>
  <c r="L129" i="3"/>
  <c r="P129" i="3" s="1"/>
  <c r="K129" i="3"/>
  <c r="J129" i="3"/>
  <c r="R129" i="3" s="1"/>
  <c r="S129" i="3" s="1"/>
  <c r="G129" i="3"/>
  <c r="F129" i="3"/>
  <c r="R128" i="3"/>
  <c r="S128" i="3" s="1"/>
  <c r="O128" i="3"/>
  <c r="N128" i="3"/>
  <c r="M128" i="3"/>
  <c r="Q128" i="3" s="1"/>
  <c r="L128" i="3"/>
  <c r="P128" i="3" s="1"/>
  <c r="K128" i="3"/>
  <c r="J128" i="3"/>
  <c r="G128" i="3"/>
  <c r="F128" i="3"/>
  <c r="Q127" i="3"/>
  <c r="N127" i="3"/>
  <c r="M127" i="3"/>
  <c r="L127" i="3"/>
  <c r="P127" i="3" s="1"/>
  <c r="K127" i="3"/>
  <c r="O127" i="3" s="1"/>
  <c r="J127" i="3"/>
  <c r="R127" i="3" s="1"/>
  <c r="S127" i="3" s="1"/>
  <c r="G127" i="3"/>
  <c r="F127" i="3"/>
  <c r="O126" i="3"/>
  <c r="N126" i="3"/>
  <c r="M126" i="3"/>
  <c r="Q126" i="3" s="1"/>
  <c r="L126" i="3"/>
  <c r="P126" i="3" s="1"/>
  <c r="K126" i="3"/>
  <c r="J126" i="3"/>
  <c r="R126" i="3" s="1"/>
  <c r="S126" i="3" s="1"/>
  <c r="G126" i="3"/>
  <c r="F126" i="3"/>
  <c r="N125" i="3"/>
  <c r="Q125" i="3" s="1"/>
  <c r="M125" i="3"/>
  <c r="L125" i="3"/>
  <c r="P125" i="3" s="1"/>
  <c r="K125" i="3"/>
  <c r="O125" i="3" s="1"/>
  <c r="J125" i="3"/>
  <c r="R125" i="3" s="1"/>
  <c r="S125" i="3" s="1"/>
  <c r="G125" i="3"/>
  <c r="F125" i="3"/>
  <c r="N124" i="3"/>
  <c r="M124" i="3"/>
  <c r="Q124" i="3" s="1"/>
  <c r="L124" i="3"/>
  <c r="P124" i="3" s="1"/>
  <c r="K124" i="3"/>
  <c r="O124" i="3" s="1"/>
  <c r="J124" i="3"/>
  <c r="R124" i="3" s="1"/>
  <c r="S124" i="3" s="1"/>
  <c r="G124" i="3"/>
  <c r="F124" i="3"/>
  <c r="N123" i="3"/>
  <c r="Q123" i="3" s="1"/>
  <c r="M123" i="3"/>
  <c r="L123" i="3"/>
  <c r="P123" i="3" s="1"/>
  <c r="K123" i="3"/>
  <c r="O123" i="3" s="1"/>
  <c r="J123" i="3"/>
  <c r="R123" i="3" s="1"/>
  <c r="S123" i="3" s="1"/>
  <c r="G123" i="3"/>
  <c r="F123" i="3"/>
  <c r="N122" i="3"/>
  <c r="M122" i="3"/>
  <c r="Q122" i="3" s="1"/>
  <c r="L122" i="3"/>
  <c r="P122" i="3" s="1"/>
  <c r="K122" i="3"/>
  <c r="O122" i="3" s="1"/>
  <c r="J122" i="3"/>
  <c r="R122" i="3" s="1"/>
  <c r="S122" i="3" s="1"/>
  <c r="G122" i="3"/>
  <c r="F122" i="3"/>
  <c r="R121" i="3"/>
  <c r="S121" i="3" s="1"/>
  <c r="O121" i="3"/>
  <c r="N121" i="3"/>
  <c r="M121" i="3"/>
  <c r="Q121" i="3" s="1"/>
  <c r="L121" i="3"/>
  <c r="P121" i="3" s="1"/>
  <c r="K121" i="3"/>
  <c r="J121" i="3"/>
  <c r="G121" i="3"/>
  <c r="F121" i="3"/>
  <c r="S120" i="3"/>
  <c r="R120" i="3"/>
  <c r="Q120" i="3"/>
  <c r="N120" i="3"/>
  <c r="M120" i="3"/>
  <c r="L120" i="3"/>
  <c r="P120" i="3" s="1"/>
  <c r="K120" i="3"/>
  <c r="O120" i="3" s="1"/>
  <c r="J120" i="3"/>
  <c r="G120" i="3"/>
  <c r="F120" i="3"/>
  <c r="R119" i="3"/>
  <c r="S119" i="3" s="1"/>
  <c r="Q119" i="3"/>
  <c r="O119" i="3"/>
  <c r="N119" i="3"/>
  <c r="M119" i="3"/>
  <c r="L119" i="3"/>
  <c r="P119" i="3" s="1"/>
  <c r="K119" i="3"/>
  <c r="J119" i="3"/>
  <c r="G119" i="3"/>
  <c r="F119" i="3"/>
  <c r="R118" i="3"/>
  <c r="S118" i="3" s="1"/>
  <c r="O118" i="3"/>
  <c r="N118" i="3"/>
  <c r="Q118" i="3" s="1"/>
  <c r="M118" i="3"/>
  <c r="L118" i="3"/>
  <c r="P118" i="3" s="1"/>
  <c r="K118" i="3"/>
  <c r="J118" i="3"/>
  <c r="G118" i="3"/>
  <c r="F118" i="3"/>
  <c r="O117" i="3"/>
  <c r="N117" i="3"/>
  <c r="M117" i="3"/>
  <c r="Q117" i="3" s="1"/>
  <c r="L117" i="3"/>
  <c r="P117" i="3" s="1"/>
  <c r="K117" i="3"/>
  <c r="J117" i="3"/>
  <c r="R117" i="3" s="1"/>
  <c r="S117" i="3" s="1"/>
  <c r="G117" i="3"/>
  <c r="F117" i="3"/>
  <c r="R116" i="3"/>
  <c r="S116" i="3" s="1"/>
  <c r="O116" i="3"/>
  <c r="N116" i="3"/>
  <c r="M116" i="3"/>
  <c r="Q116" i="3" s="1"/>
  <c r="L116" i="3"/>
  <c r="P116" i="3" s="1"/>
  <c r="K116" i="3"/>
  <c r="J116" i="3"/>
  <c r="G116" i="3"/>
  <c r="F116" i="3"/>
  <c r="Q115" i="3"/>
  <c r="N115" i="3"/>
  <c r="M115" i="3"/>
  <c r="L115" i="3"/>
  <c r="P115" i="3" s="1"/>
  <c r="K115" i="3"/>
  <c r="O115" i="3" s="1"/>
  <c r="J115" i="3"/>
  <c r="R115" i="3" s="1"/>
  <c r="S115" i="3" s="1"/>
  <c r="G115" i="3"/>
  <c r="F115" i="3"/>
  <c r="O114" i="3"/>
  <c r="N114" i="3"/>
  <c r="M114" i="3"/>
  <c r="Q114" i="3" s="1"/>
  <c r="L114" i="3"/>
  <c r="P114" i="3" s="1"/>
  <c r="K114" i="3"/>
  <c r="J114" i="3"/>
  <c r="R114" i="3" s="1"/>
  <c r="S114" i="3" s="1"/>
  <c r="G114" i="3"/>
  <c r="F114" i="3"/>
  <c r="N113" i="3"/>
  <c r="Q113" i="3" s="1"/>
  <c r="M113" i="3"/>
  <c r="L113" i="3"/>
  <c r="P113" i="3" s="1"/>
  <c r="K113" i="3"/>
  <c r="O113" i="3" s="1"/>
  <c r="J113" i="3"/>
  <c r="R113" i="3" s="1"/>
  <c r="S113" i="3" s="1"/>
  <c r="G113" i="3"/>
  <c r="F113" i="3"/>
  <c r="N112" i="3"/>
  <c r="M112" i="3"/>
  <c r="Q112" i="3" s="1"/>
  <c r="L112" i="3"/>
  <c r="P112" i="3" s="1"/>
  <c r="K112" i="3"/>
  <c r="O112" i="3" s="1"/>
  <c r="J112" i="3"/>
  <c r="R112" i="3" s="1"/>
  <c r="S112" i="3" s="1"/>
  <c r="G112" i="3"/>
  <c r="F112" i="3"/>
  <c r="N111" i="3"/>
  <c r="Q111" i="3" s="1"/>
  <c r="M111" i="3"/>
  <c r="L111" i="3"/>
  <c r="P111" i="3" s="1"/>
  <c r="K111" i="3"/>
  <c r="O111" i="3" s="1"/>
  <c r="J111" i="3"/>
  <c r="R111" i="3" s="1"/>
  <c r="S111" i="3" s="1"/>
  <c r="G111" i="3"/>
  <c r="F111" i="3"/>
  <c r="S110" i="3"/>
  <c r="N110" i="3"/>
  <c r="M110" i="3"/>
  <c r="Q110" i="3" s="1"/>
  <c r="L110" i="3"/>
  <c r="P110" i="3" s="1"/>
  <c r="K110" i="3"/>
  <c r="O110" i="3" s="1"/>
  <c r="J110" i="3"/>
  <c r="R110" i="3" s="1"/>
  <c r="G110" i="3"/>
  <c r="F110" i="3"/>
  <c r="R109" i="3"/>
  <c r="S109" i="3" s="1"/>
  <c r="O109" i="3"/>
  <c r="N109" i="3"/>
  <c r="M109" i="3"/>
  <c r="Q109" i="3" s="1"/>
  <c r="L109" i="3"/>
  <c r="P109" i="3" s="1"/>
  <c r="K109" i="3"/>
  <c r="J109" i="3"/>
  <c r="G109" i="3"/>
  <c r="F109" i="3"/>
  <c r="S108" i="3"/>
  <c r="R108" i="3"/>
  <c r="Q108" i="3"/>
  <c r="N108" i="3"/>
  <c r="M108" i="3"/>
  <c r="L108" i="3"/>
  <c r="P108" i="3" s="1"/>
  <c r="K108" i="3"/>
  <c r="O108" i="3" s="1"/>
  <c r="J108" i="3"/>
  <c r="G108" i="3"/>
  <c r="F108" i="3"/>
  <c r="R107" i="3"/>
  <c r="S107" i="3" s="1"/>
  <c r="Q107" i="3"/>
  <c r="O107" i="3"/>
  <c r="N107" i="3"/>
  <c r="M107" i="3"/>
  <c r="L107" i="3"/>
  <c r="P107" i="3" s="1"/>
  <c r="K107" i="3"/>
  <c r="J107" i="3"/>
  <c r="G107" i="3"/>
  <c r="F107" i="3"/>
  <c r="R106" i="3"/>
  <c r="S106" i="3" s="1"/>
  <c r="O106" i="3"/>
  <c r="N106" i="3"/>
  <c r="Q106" i="3" s="1"/>
  <c r="M106" i="3"/>
  <c r="L106" i="3"/>
  <c r="P106" i="3" s="1"/>
  <c r="K106" i="3"/>
  <c r="J106" i="3"/>
  <c r="G106" i="3"/>
  <c r="F106" i="3"/>
  <c r="O105" i="3"/>
  <c r="N105" i="3"/>
  <c r="M105" i="3"/>
  <c r="Q105" i="3" s="1"/>
  <c r="L105" i="3"/>
  <c r="P105" i="3" s="1"/>
  <c r="K105" i="3"/>
  <c r="J105" i="3"/>
  <c r="R105" i="3" s="1"/>
  <c r="S105" i="3" s="1"/>
  <c r="G105" i="3"/>
  <c r="F105" i="3"/>
  <c r="R104" i="3"/>
  <c r="S104" i="3" s="1"/>
  <c r="O104" i="3"/>
  <c r="N104" i="3"/>
  <c r="M104" i="3"/>
  <c r="Q104" i="3" s="1"/>
  <c r="L104" i="3"/>
  <c r="P104" i="3" s="1"/>
  <c r="K104" i="3"/>
  <c r="J104" i="3"/>
  <c r="G104" i="3"/>
  <c r="F104" i="3"/>
  <c r="Q103" i="3"/>
  <c r="N103" i="3"/>
  <c r="M103" i="3"/>
  <c r="L103" i="3"/>
  <c r="P103" i="3" s="1"/>
  <c r="K103" i="3"/>
  <c r="O103" i="3" s="1"/>
  <c r="J103" i="3"/>
  <c r="R103" i="3" s="1"/>
  <c r="S103" i="3" s="1"/>
  <c r="G103" i="3"/>
  <c r="F103" i="3"/>
  <c r="O102" i="3"/>
  <c r="N102" i="3"/>
  <c r="M102" i="3"/>
  <c r="Q102" i="3" s="1"/>
  <c r="L102" i="3"/>
  <c r="P102" i="3" s="1"/>
  <c r="K102" i="3"/>
  <c r="J102" i="3"/>
  <c r="R102" i="3" s="1"/>
  <c r="S102" i="3" s="1"/>
  <c r="G102" i="3"/>
  <c r="F102" i="3"/>
  <c r="N101" i="3"/>
  <c r="M101" i="3"/>
  <c r="Q101" i="3" s="1"/>
  <c r="L101" i="3"/>
  <c r="P101" i="3" s="1"/>
  <c r="K101" i="3"/>
  <c r="O101" i="3" s="1"/>
  <c r="J101" i="3"/>
  <c r="R101" i="3" s="1"/>
  <c r="S101" i="3" s="1"/>
  <c r="G101" i="3"/>
  <c r="F101" i="3"/>
  <c r="N100" i="3"/>
  <c r="M100" i="3"/>
  <c r="Q100" i="3" s="1"/>
  <c r="L100" i="3"/>
  <c r="P100" i="3" s="1"/>
  <c r="K100" i="3"/>
  <c r="O100" i="3" s="1"/>
  <c r="J100" i="3"/>
  <c r="R100" i="3" s="1"/>
  <c r="S100" i="3" s="1"/>
  <c r="G100" i="3"/>
  <c r="F100" i="3"/>
  <c r="N99" i="3"/>
  <c r="Q99" i="3" s="1"/>
  <c r="M99" i="3"/>
  <c r="L99" i="3"/>
  <c r="P99" i="3" s="1"/>
  <c r="K99" i="3"/>
  <c r="O99" i="3" s="1"/>
  <c r="J99" i="3"/>
  <c r="R99" i="3" s="1"/>
  <c r="S99" i="3" s="1"/>
  <c r="G99" i="3"/>
  <c r="F99" i="3"/>
  <c r="S98" i="3"/>
  <c r="N98" i="3"/>
  <c r="M98" i="3"/>
  <c r="Q98" i="3" s="1"/>
  <c r="L98" i="3"/>
  <c r="P98" i="3" s="1"/>
  <c r="K98" i="3"/>
  <c r="O98" i="3" s="1"/>
  <c r="J98" i="3"/>
  <c r="R98" i="3" s="1"/>
  <c r="G98" i="3"/>
  <c r="F98" i="3"/>
  <c r="R97" i="3"/>
  <c r="S97" i="3" s="1"/>
  <c r="O97" i="3"/>
  <c r="N97" i="3"/>
  <c r="M97" i="3"/>
  <c r="Q97" i="3" s="1"/>
  <c r="L97" i="3"/>
  <c r="P97" i="3" s="1"/>
  <c r="K97" i="3"/>
  <c r="J97" i="3"/>
  <c r="G97" i="3"/>
  <c r="F97" i="3"/>
  <c r="S96" i="3"/>
  <c r="R96" i="3"/>
  <c r="Q96" i="3"/>
  <c r="N96" i="3"/>
  <c r="M96" i="3"/>
  <c r="L96" i="3"/>
  <c r="P96" i="3" s="1"/>
  <c r="K96" i="3"/>
  <c r="O96" i="3" s="1"/>
  <c r="J96" i="3"/>
  <c r="G96" i="3"/>
  <c r="F96" i="3"/>
  <c r="R95" i="3"/>
  <c r="S95" i="3" s="1"/>
  <c r="Q95" i="3"/>
  <c r="O95" i="3"/>
  <c r="N95" i="3"/>
  <c r="M95" i="3"/>
  <c r="L95" i="3"/>
  <c r="P95" i="3" s="1"/>
  <c r="K95" i="3"/>
  <c r="J95" i="3"/>
  <c r="G95" i="3"/>
  <c r="F95" i="3"/>
  <c r="R94" i="3"/>
  <c r="S94" i="3" s="1"/>
  <c r="O94" i="3"/>
  <c r="N94" i="3"/>
  <c r="Q94" i="3" s="1"/>
  <c r="M94" i="3"/>
  <c r="L94" i="3"/>
  <c r="P94" i="3" s="1"/>
  <c r="K94" i="3"/>
  <c r="J94" i="3"/>
  <c r="G94" i="3"/>
  <c r="F94" i="3"/>
  <c r="O93" i="3"/>
  <c r="N93" i="3"/>
  <c r="M93" i="3"/>
  <c r="Q93" i="3" s="1"/>
  <c r="L93" i="3"/>
  <c r="P93" i="3" s="1"/>
  <c r="K93" i="3"/>
  <c r="J93" i="3"/>
  <c r="R93" i="3" s="1"/>
  <c r="S93" i="3" s="1"/>
  <c r="G93" i="3"/>
  <c r="F93" i="3"/>
  <c r="R92" i="3"/>
  <c r="S92" i="3" s="1"/>
  <c r="O92" i="3"/>
  <c r="N92" i="3"/>
  <c r="M92" i="3"/>
  <c r="Q92" i="3" s="1"/>
  <c r="L92" i="3"/>
  <c r="P92" i="3" s="1"/>
  <c r="K92" i="3"/>
  <c r="J92" i="3"/>
  <c r="G92" i="3"/>
  <c r="F92" i="3"/>
  <c r="Q91" i="3"/>
  <c r="N91" i="3"/>
  <c r="M91" i="3"/>
  <c r="L91" i="3"/>
  <c r="P91" i="3" s="1"/>
  <c r="K91" i="3"/>
  <c r="O91" i="3" s="1"/>
  <c r="J91" i="3"/>
  <c r="R91" i="3" s="1"/>
  <c r="S91" i="3" s="1"/>
  <c r="G91" i="3"/>
  <c r="F91" i="3"/>
  <c r="O90" i="3"/>
  <c r="N90" i="3"/>
  <c r="M90" i="3"/>
  <c r="Q90" i="3" s="1"/>
  <c r="L90" i="3"/>
  <c r="P90" i="3" s="1"/>
  <c r="K90" i="3"/>
  <c r="J90" i="3"/>
  <c r="R90" i="3" s="1"/>
  <c r="S90" i="3" s="1"/>
  <c r="G90" i="3"/>
  <c r="F90" i="3"/>
  <c r="N89" i="3"/>
  <c r="Q89" i="3" s="1"/>
  <c r="M89" i="3"/>
  <c r="L89" i="3"/>
  <c r="P89" i="3" s="1"/>
  <c r="K89" i="3"/>
  <c r="O89" i="3" s="1"/>
  <c r="J89" i="3"/>
  <c r="R89" i="3" s="1"/>
  <c r="S89" i="3" s="1"/>
  <c r="G89" i="3"/>
  <c r="F89" i="3"/>
  <c r="N88" i="3"/>
  <c r="M88" i="3"/>
  <c r="Q88" i="3" s="1"/>
  <c r="L88" i="3"/>
  <c r="P88" i="3" s="1"/>
  <c r="K88" i="3"/>
  <c r="O88" i="3" s="1"/>
  <c r="J88" i="3"/>
  <c r="R88" i="3" s="1"/>
  <c r="S88" i="3" s="1"/>
  <c r="G88" i="3"/>
  <c r="F88" i="3"/>
  <c r="N87" i="3"/>
  <c r="Q87" i="3" s="1"/>
  <c r="M87" i="3"/>
  <c r="L87" i="3"/>
  <c r="P87" i="3" s="1"/>
  <c r="K87" i="3"/>
  <c r="O87" i="3" s="1"/>
  <c r="J87" i="3"/>
  <c r="R87" i="3" s="1"/>
  <c r="S87" i="3" s="1"/>
  <c r="G87" i="3"/>
  <c r="F87" i="3"/>
  <c r="N86" i="3"/>
  <c r="M86" i="3"/>
  <c r="Q86" i="3" s="1"/>
  <c r="L86" i="3"/>
  <c r="P86" i="3" s="1"/>
  <c r="K86" i="3"/>
  <c r="O86" i="3" s="1"/>
  <c r="J86" i="3"/>
  <c r="R86" i="3" s="1"/>
  <c r="S86" i="3" s="1"/>
  <c r="G86" i="3"/>
  <c r="F86" i="3"/>
  <c r="R85" i="3"/>
  <c r="S85" i="3" s="1"/>
  <c r="O85" i="3"/>
  <c r="N85" i="3"/>
  <c r="M85" i="3"/>
  <c r="Q85" i="3" s="1"/>
  <c r="L85" i="3"/>
  <c r="P85" i="3" s="1"/>
  <c r="K85" i="3"/>
  <c r="J85" i="3"/>
  <c r="G85" i="3"/>
  <c r="F85" i="3"/>
  <c r="R84" i="3"/>
  <c r="S84" i="3" s="1"/>
  <c r="Q84" i="3"/>
  <c r="N84" i="3"/>
  <c r="M84" i="3"/>
  <c r="L84" i="3"/>
  <c r="P84" i="3" s="1"/>
  <c r="K84" i="3"/>
  <c r="O84" i="3" s="1"/>
  <c r="J84" i="3"/>
  <c r="G84" i="3"/>
  <c r="F84" i="3"/>
  <c r="R83" i="3"/>
  <c r="S83" i="3" s="1"/>
  <c r="Q83" i="3"/>
  <c r="O83" i="3"/>
  <c r="N83" i="3"/>
  <c r="M83" i="3"/>
  <c r="L83" i="3"/>
  <c r="P83" i="3" s="1"/>
  <c r="K83" i="3"/>
  <c r="J83" i="3"/>
  <c r="G83" i="3"/>
  <c r="F83" i="3"/>
  <c r="R82" i="3"/>
  <c r="S82" i="3" s="1"/>
  <c r="O82" i="3"/>
  <c r="N82" i="3"/>
  <c r="Q82" i="3" s="1"/>
  <c r="M82" i="3"/>
  <c r="L82" i="3"/>
  <c r="P82" i="3" s="1"/>
  <c r="K82" i="3"/>
  <c r="J82" i="3"/>
  <c r="G82" i="3"/>
  <c r="F82" i="3"/>
  <c r="O81" i="3"/>
  <c r="N81" i="3"/>
  <c r="M81" i="3"/>
  <c r="Q81" i="3" s="1"/>
  <c r="L81" i="3"/>
  <c r="P81" i="3" s="1"/>
  <c r="K81" i="3"/>
  <c r="J81" i="3"/>
  <c r="R81" i="3" s="1"/>
  <c r="S81" i="3" s="1"/>
  <c r="G81" i="3"/>
  <c r="F81" i="3"/>
  <c r="R80" i="3"/>
  <c r="S80" i="3" s="1"/>
  <c r="O80" i="3"/>
  <c r="N80" i="3"/>
  <c r="M80" i="3"/>
  <c r="Q80" i="3" s="1"/>
  <c r="L80" i="3"/>
  <c r="P80" i="3" s="1"/>
  <c r="K80" i="3"/>
  <c r="J80" i="3"/>
  <c r="G80" i="3"/>
  <c r="F80" i="3"/>
  <c r="N79" i="3"/>
  <c r="M79" i="3"/>
  <c r="Q79" i="3" s="1"/>
  <c r="L79" i="3"/>
  <c r="P79" i="3" s="1"/>
  <c r="K79" i="3"/>
  <c r="O79" i="3" s="1"/>
  <c r="J79" i="3"/>
  <c r="R79" i="3" s="1"/>
  <c r="S79" i="3" s="1"/>
  <c r="G79" i="3"/>
  <c r="F79" i="3"/>
  <c r="N78" i="3"/>
  <c r="M78" i="3"/>
  <c r="Q78" i="3" s="1"/>
  <c r="L78" i="3"/>
  <c r="P78" i="3" s="1"/>
  <c r="K78" i="3"/>
  <c r="O78" i="3" s="1"/>
  <c r="J78" i="3"/>
  <c r="R78" i="3" s="1"/>
  <c r="S78" i="3" s="1"/>
  <c r="G78" i="3"/>
  <c r="F78" i="3"/>
  <c r="N77" i="3"/>
  <c r="Q77" i="3" s="1"/>
  <c r="M77" i="3"/>
  <c r="L77" i="3"/>
  <c r="P77" i="3" s="1"/>
  <c r="K77" i="3"/>
  <c r="O77" i="3" s="1"/>
  <c r="J77" i="3"/>
  <c r="R77" i="3" s="1"/>
  <c r="S77" i="3" s="1"/>
  <c r="G77" i="3"/>
  <c r="F77" i="3"/>
  <c r="N76" i="3"/>
  <c r="M76" i="3"/>
  <c r="Q76" i="3" s="1"/>
  <c r="L76" i="3"/>
  <c r="P76" i="3" s="1"/>
  <c r="K76" i="3"/>
  <c r="O76" i="3" s="1"/>
  <c r="J76" i="3"/>
  <c r="R76" i="3" s="1"/>
  <c r="S76" i="3" s="1"/>
  <c r="G76" i="3"/>
  <c r="F76" i="3"/>
  <c r="N75" i="3"/>
  <c r="Q75" i="3" s="1"/>
  <c r="M75" i="3"/>
  <c r="L75" i="3"/>
  <c r="P75" i="3" s="1"/>
  <c r="K75" i="3"/>
  <c r="O75" i="3" s="1"/>
  <c r="J75" i="3"/>
  <c r="R75" i="3" s="1"/>
  <c r="S75" i="3" s="1"/>
  <c r="G75" i="3"/>
  <c r="F75" i="3"/>
  <c r="S74" i="3"/>
  <c r="N74" i="3"/>
  <c r="M74" i="3"/>
  <c r="Q74" i="3" s="1"/>
  <c r="L74" i="3"/>
  <c r="P74" i="3" s="1"/>
  <c r="K74" i="3"/>
  <c r="O74" i="3" s="1"/>
  <c r="J74" i="3"/>
  <c r="R74" i="3" s="1"/>
  <c r="G74" i="3"/>
  <c r="F74" i="3"/>
  <c r="O73" i="3"/>
  <c r="N73" i="3"/>
  <c r="M73" i="3"/>
  <c r="Q73" i="3" s="1"/>
  <c r="L73" i="3"/>
  <c r="P73" i="3" s="1"/>
  <c r="K73" i="3"/>
  <c r="J73" i="3"/>
  <c r="R73" i="3" s="1"/>
  <c r="S73" i="3" s="1"/>
  <c r="G73" i="3"/>
  <c r="F73" i="3"/>
  <c r="R72" i="3"/>
  <c r="S72" i="3" s="1"/>
  <c r="Q72" i="3"/>
  <c r="N72" i="3"/>
  <c r="M72" i="3"/>
  <c r="L72" i="3"/>
  <c r="P72" i="3" s="1"/>
  <c r="K72" i="3"/>
  <c r="O72" i="3" s="1"/>
  <c r="J72" i="3"/>
  <c r="G72" i="3"/>
  <c r="F72" i="3"/>
  <c r="Q71" i="3"/>
  <c r="O71" i="3"/>
  <c r="N71" i="3"/>
  <c r="M71" i="3"/>
  <c r="L71" i="3"/>
  <c r="P71" i="3" s="1"/>
  <c r="K71" i="3"/>
  <c r="J71" i="3"/>
  <c r="R71" i="3" s="1"/>
  <c r="S71" i="3" s="1"/>
  <c r="G71" i="3"/>
  <c r="F71" i="3"/>
  <c r="R70" i="3"/>
  <c r="S70" i="3" s="1"/>
  <c r="Q70" i="3"/>
  <c r="N70" i="3"/>
  <c r="M70" i="3"/>
  <c r="L70" i="3"/>
  <c r="P70" i="3" s="1"/>
  <c r="K70" i="3"/>
  <c r="O70" i="3" s="1"/>
  <c r="J70" i="3"/>
  <c r="G70" i="3"/>
  <c r="F70" i="3"/>
  <c r="S69" i="3"/>
  <c r="Q69" i="3"/>
  <c r="O69" i="3"/>
  <c r="N69" i="3"/>
  <c r="M69" i="3"/>
  <c r="L69" i="3"/>
  <c r="P69" i="3" s="1"/>
  <c r="K69" i="3"/>
  <c r="J69" i="3"/>
  <c r="R69" i="3" s="1"/>
  <c r="G69" i="3"/>
  <c r="F69" i="3"/>
  <c r="R68" i="3"/>
  <c r="S68" i="3" s="1"/>
  <c r="O68" i="3"/>
  <c r="N68" i="3"/>
  <c r="M68" i="3"/>
  <c r="Q68" i="3" s="1"/>
  <c r="L68" i="3"/>
  <c r="P68" i="3" s="1"/>
  <c r="K68" i="3"/>
  <c r="J68" i="3"/>
  <c r="G68" i="3"/>
  <c r="F68" i="3"/>
  <c r="N67" i="3"/>
  <c r="M67" i="3"/>
  <c r="Q67" i="3" s="1"/>
  <c r="L67" i="3"/>
  <c r="P67" i="3" s="1"/>
  <c r="K67" i="3"/>
  <c r="O67" i="3" s="1"/>
  <c r="J67" i="3"/>
  <c r="R67" i="3" s="1"/>
  <c r="S67" i="3" s="1"/>
  <c r="G67" i="3"/>
  <c r="F67" i="3"/>
  <c r="N66" i="3"/>
  <c r="M66" i="3"/>
  <c r="Q66" i="3" s="1"/>
  <c r="L66" i="3"/>
  <c r="P66" i="3" s="1"/>
  <c r="K66" i="3"/>
  <c r="O66" i="3" s="1"/>
  <c r="J66" i="3"/>
  <c r="R66" i="3" s="1"/>
  <c r="S66" i="3" s="1"/>
  <c r="G66" i="3"/>
  <c r="F66" i="3"/>
  <c r="S65" i="3"/>
  <c r="Q65" i="3"/>
  <c r="N65" i="3"/>
  <c r="M65" i="3"/>
  <c r="L65" i="3"/>
  <c r="P65" i="3" s="1"/>
  <c r="K65" i="3"/>
  <c r="O65" i="3" s="1"/>
  <c r="J65" i="3"/>
  <c r="R65" i="3" s="1"/>
  <c r="G65" i="3"/>
  <c r="F65" i="3"/>
  <c r="R64" i="3"/>
  <c r="S64" i="3" s="1"/>
  <c r="O64" i="3"/>
  <c r="N64" i="3"/>
  <c r="M64" i="3"/>
  <c r="Q64" i="3" s="1"/>
  <c r="L64" i="3"/>
  <c r="P64" i="3" s="1"/>
  <c r="K64" i="3"/>
  <c r="J64" i="3"/>
  <c r="G64" i="3"/>
  <c r="F64" i="3"/>
  <c r="N63" i="3"/>
  <c r="Q63" i="3" s="1"/>
  <c r="M63" i="3"/>
  <c r="L63" i="3"/>
  <c r="P63" i="3" s="1"/>
  <c r="K63" i="3"/>
  <c r="O63" i="3" s="1"/>
  <c r="J63" i="3"/>
  <c r="R63" i="3" s="1"/>
  <c r="S63" i="3" s="1"/>
  <c r="G63" i="3"/>
  <c r="F63" i="3"/>
  <c r="S62" i="3"/>
  <c r="N62" i="3"/>
  <c r="M62" i="3"/>
  <c r="Q62" i="3" s="1"/>
  <c r="L62" i="3"/>
  <c r="P62" i="3" s="1"/>
  <c r="K62" i="3"/>
  <c r="O62" i="3" s="1"/>
  <c r="J62" i="3"/>
  <c r="R62" i="3" s="1"/>
  <c r="G62" i="3"/>
  <c r="F62" i="3"/>
  <c r="R61" i="3"/>
  <c r="S61" i="3" s="1"/>
  <c r="O61" i="3"/>
  <c r="N61" i="3"/>
  <c r="M61" i="3"/>
  <c r="L61" i="3"/>
  <c r="P61" i="3" s="1"/>
  <c r="K61" i="3"/>
  <c r="J61" i="3"/>
  <c r="G61" i="3"/>
  <c r="F61" i="3"/>
  <c r="R60" i="3"/>
  <c r="S60" i="3" s="1"/>
  <c r="Q60" i="3"/>
  <c r="N60" i="3"/>
  <c r="M60" i="3"/>
  <c r="L60" i="3"/>
  <c r="P60" i="3" s="1"/>
  <c r="K60" i="3"/>
  <c r="O60" i="3" s="1"/>
  <c r="J60" i="3"/>
  <c r="G60" i="3"/>
  <c r="F60" i="3"/>
  <c r="R59" i="3"/>
  <c r="S59" i="3" s="1"/>
  <c r="P59" i="3"/>
  <c r="N59" i="3"/>
  <c r="M59" i="3"/>
  <c r="Q59" i="3" s="1"/>
  <c r="L59" i="3"/>
  <c r="K59" i="3"/>
  <c r="O59" i="3" s="1"/>
  <c r="J59" i="3"/>
  <c r="G59" i="3"/>
  <c r="F59" i="3"/>
  <c r="R58" i="3"/>
  <c r="S58" i="3" s="1"/>
  <c r="N58" i="3"/>
  <c r="M58" i="3"/>
  <c r="Q58" i="3" s="1"/>
  <c r="L58" i="3"/>
  <c r="P58" i="3" s="1"/>
  <c r="K58" i="3"/>
  <c r="O58" i="3" s="1"/>
  <c r="J58" i="3"/>
  <c r="G58" i="3"/>
  <c r="F58" i="3"/>
  <c r="S57" i="3"/>
  <c r="R57" i="3"/>
  <c r="N57" i="3"/>
  <c r="M57" i="3"/>
  <c r="Q57" i="3" s="1"/>
  <c r="L57" i="3"/>
  <c r="P57" i="3" s="1"/>
  <c r="K57" i="3"/>
  <c r="O57" i="3" s="1"/>
  <c r="J57" i="3"/>
  <c r="G57" i="3"/>
  <c r="F57" i="3"/>
  <c r="R56" i="3"/>
  <c r="S56" i="3" s="1"/>
  <c r="N56" i="3"/>
  <c r="M56" i="3"/>
  <c r="Q56" i="3" s="1"/>
  <c r="L56" i="3"/>
  <c r="P56" i="3" s="1"/>
  <c r="K56" i="3"/>
  <c r="O56" i="3" s="1"/>
  <c r="J56" i="3"/>
  <c r="G56" i="3"/>
  <c r="F56" i="3"/>
  <c r="R55" i="3"/>
  <c r="S55" i="3" s="1"/>
  <c r="Q55" i="3"/>
  <c r="N55" i="3"/>
  <c r="M55" i="3"/>
  <c r="L55" i="3"/>
  <c r="P55" i="3" s="1"/>
  <c r="K55" i="3"/>
  <c r="O55" i="3" s="1"/>
  <c r="J55" i="3"/>
  <c r="G55" i="3"/>
  <c r="F55" i="3"/>
  <c r="S54" i="3"/>
  <c r="R54" i="3"/>
  <c r="N54" i="3"/>
  <c r="M54" i="3"/>
  <c r="Q54" i="3" s="1"/>
  <c r="L54" i="3"/>
  <c r="P54" i="3" s="1"/>
  <c r="K54" i="3"/>
  <c r="O54" i="3" s="1"/>
  <c r="J54" i="3"/>
  <c r="G54" i="3"/>
  <c r="F54" i="3"/>
  <c r="S53" i="3"/>
  <c r="R53" i="3"/>
  <c r="N53" i="3"/>
  <c r="M53" i="3"/>
  <c r="Q53" i="3" s="1"/>
  <c r="L53" i="3"/>
  <c r="P53" i="3" s="1"/>
  <c r="K53" i="3"/>
  <c r="O53" i="3" s="1"/>
  <c r="J53" i="3"/>
  <c r="G53" i="3"/>
  <c r="F53" i="3"/>
  <c r="S52" i="3"/>
  <c r="R52" i="3"/>
  <c r="N52" i="3"/>
  <c r="M52" i="3"/>
  <c r="Q52" i="3" s="1"/>
  <c r="L52" i="3"/>
  <c r="P52" i="3" s="1"/>
  <c r="K52" i="3"/>
  <c r="O52" i="3" s="1"/>
  <c r="J52" i="3"/>
  <c r="G52" i="3"/>
  <c r="F52" i="3"/>
  <c r="R51" i="3"/>
  <c r="S51" i="3" s="1"/>
  <c r="Q51" i="3"/>
  <c r="N51" i="3"/>
  <c r="M51" i="3"/>
  <c r="L51" i="3"/>
  <c r="P51" i="3" s="1"/>
  <c r="K51" i="3"/>
  <c r="O51" i="3" s="1"/>
  <c r="J51" i="3"/>
  <c r="G51" i="3"/>
  <c r="F51" i="3"/>
  <c r="R50" i="3"/>
  <c r="S50" i="3" s="1"/>
  <c r="Q50" i="3"/>
  <c r="P50" i="3"/>
  <c r="N50" i="3"/>
  <c r="M50" i="3"/>
  <c r="L50" i="3"/>
  <c r="K50" i="3"/>
  <c r="O50" i="3" s="1"/>
  <c r="J50" i="3"/>
  <c r="G50" i="3"/>
  <c r="F50" i="3"/>
  <c r="R49" i="3"/>
  <c r="S49" i="3" s="1"/>
  <c r="Q49" i="3"/>
  <c r="P49" i="3"/>
  <c r="N49" i="3"/>
  <c r="M49" i="3"/>
  <c r="L49" i="3"/>
  <c r="K49" i="3"/>
  <c r="O49" i="3" s="1"/>
  <c r="J49" i="3"/>
  <c r="G49" i="3"/>
  <c r="F49" i="3"/>
  <c r="R48" i="3"/>
  <c r="S48" i="3" s="1"/>
  <c r="P48" i="3"/>
  <c r="N48" i="3"/>
  <c r="Q48" i="3" s="1"/>
  <c r="M48" i="3"/>
  <c r="L48" i="3"/>
  <c r="K48" i="3"/>
  <c r="O48" i="3" s="1"/>
  <c r="J48" i="3"/>
  <c r="G48" i="3"/>
  <c r="F48" i="3"/>
  <c r="R47" i="3"/>
  <c r="S47" i="3" s="1"/>
  <c r="P47" i="3"/>
  <c r="N47" i="3"/>
  <c r="M47" i="3"/>
  <c r="Q47" i="3" s="1"/>
  <c r="L47" i="3"/>
  <c r="K47" i="3"/>
  <c r="O47" i="3" s="1"/>
  <c r="J47" i="3"/>
  <c r="G47" i="3"/>
  <c r="F47" i="3"/>
  <c r="R46" i="3"/>
  <c r="S46" i="3" s="1"/>
  <c r="N46" i="3"/>
  <c r="M46" i="3"/>
  <c r="Q46" i="3" s="1"/>
  <c r="L46" i="3"/>
  <c r="P46" i="3" s="1"/>
  <c r="K46" i="3"/>
  <c r="O46" i="3" s="1"/>
  <c r="J46" i="3"/>
  <c r="G46" i="3"/>
  <c r="F46" i="3"/>
  <c r="S45" i="3"/>
  <c r="R45" i="3"/>
  <c r="N45" i="3"/>
  <c r="M45" i="3"/>
  <c r="Q45" i="3" s="1"/>
  <c r="L45" i="3"/>
  <c r="P45" i="3" s="1"/>
  <c r="K45" i="3"/>
  <c r="O45" i="3" s="1"/>
  <c r="J45" i="3"/>
  <c r="G45" i="3"/>
  <c r="F45" i="3"/>
  <c r="R44" i="3"/>
  <c r="S44" i="3" s="1"/>
  <c r="N44" i="3"/>
  <c r="M44" i="3"/>
  <c r="Q44" i="3" s="1"/>
  <c r="L44" i="3"/>
  <c r="P44" i="3" s="1"/>
  <c r="K44" i="3"/>
  <c r="O44" i="3" s="1"/>
  <c r="J44" i="3"/>
  <c r="G44" i="3"/>
  <c r="F44" i="3"/>
  <c r="R43" i="3"/>
  <c r="S43" i="3" s="1"/>
  <c r="Q43" i="3"/>
  <c r="N43" i="3"/>
  <c r="M43" i="3"/>
  <c r="L43" i="3"/>
  <c r="P43" i="3" s="1"/>
  <c r="K43" i="3"/>
  <c r="O43" i="3" s="1"/>
  <c r="J43" i="3"/>
  <c r="G43" i="3"/>
  <c r="F43" i="3"/>
  <c r="S42" i="3"/>
  <c r="R42" i="3"/>
  <c r="N42" i="3"/>
  <c r="M42" i="3"/>
  <c r="Q42" i="3" s="1"/>
  <c r="L42" i="3"/>
  <c r="P42" i="3" s="1"/>
  <c r="K42" i="3"/>
  <c r="O42" i="3" s="1"/>
  <c r="J42" i="3"/>
  <c r="G42" i="3"/>
  <c r="F42" i="3"/>
  <c r="S41" i="3"/>
  <c r="R41" i="3"/>
  <c r="N41" i="3"/>
  <c r="M41" i="3"/>
  <c r="Q41" i="3" s="1"/>
  <c r="L41" i="3"/>
  <c r="P41" i="3" s="1"/>
  <c r="K41" i="3"/>
  <c r="O41" i="3" s="1"/>
  <c r="J41" i="3"/>
  <c r="G41" i="3"/>
  <c r="F41" i="3"/>
  <c r="S40" i="3"/>
  <c r="R40" i="3"/>
  <c r="N40" i="3"/>
  <c r="M40" i="3"/>
  <c r="Q40" i="3" s="1"/>
  <c r="L40" i="3"/>
  <c r="P40" i="3" s="1"/>
  <c r="K40" i="3"/>
  <c r="O40" i="3" s="1"/>
  <c r="J40" i="3"/>
  <c r="G40" i="3"/>
  <c r="F40" i="3"/>
  <c r="R39" i="3"/>
  <c r="S39" i="3" s="1"/>
  <c r="Q39" i="3"/>
  <c r="N39" i="3"/>
  <c r="M39" i="3"/>
  <c r="L39" i="3"/>
  <c r="P39" i="3" s="1"/>
  <c r="K39" i="3"/>
  <c r="O39" i="3" s="1"/>
  <c r="J39" i="3"/>
  <c r="G39" i="3"/>
  <c r="F39" i="3"/>
  <c r="R38" i="3"/>
  <c r="S38" i="3" s="1"/>
  <c r="Q38" i="3"/>
  <c r="P38" i="3"/>
  <c r="N38" i="3"/>
  <c r="M38" i="3"/>
  <c r="L38" i="3"/>
  <c r="K38" i="3"/>
  <c r="O38" i="3" s="1"/>
  <c r="J38" i="3"/>
  <c r="G38" i="3"/>
  <c r="F38" i="3"/>
  <c r="R37" i="3"/>
  <c r="S37" i="3" s="1"/>
  <c r="Q37" i="3"/>
  <c r="P37" i="3"/>
  <c r="N37" i="3"/>
  <c r="M37" i="3"/>
  <c r="L37" i="3"/>
  <c r="K37" i="3"/>
  <c r="O37" i="3" s="1"/>
  <c r="J37" i="3"/>
  <c r="G37" i="3"/>
  <c r="F37" i="3"/>
  <c r="R36" i="3"/>
  <c r="S36" i="3" s="1"/>
  <c r="P36" i="3"/>
  <c r="N36" i="3"/>
  <c r="Q36" i="3" s="1"/>
  <c r="M36" i="3"/>
  <c r="L36" i="3"/>
  <c r="K36" i="3"/>
  <c r="O36" i="3" s="1"/>
  <c r="J36" i="3"/>
  <c r="G36" i="3"/>
  <c r="F36" i="3"/>
  <c r="R35" i="3"/>
  <c r="S35" i="3" s="1"/>
  <c r="P35" i="3"/>
  <c r="N35" i="3"/>
  <c r="M35" i="3"/>
  <c r="Q35" i="3" s="1"/>
  <c r="L35" i="3"/>
  <c r="K35" i="3"/>
  <c r="O35" i="3" s="1"/>
  <c r="J35" i="3"/>
  <c r="G35" i="3"/>
  <c r="F35" i="3"/>
  <c r="R34" i="3"/>
  <c r="S34" i="3" s="1"/>
  <c r="N34" i="3"/>
  <c r="M34" i="3"/>
  <c r="Q34" i="3" s="1"/>
  <c r="L34" i="3"/>
  <c r="P34" i="3" s="1"/>
  <c r="K34" i="3"/>
  <c r="O34" i="3" s="1"/>
  <c r="J34" i="3"/>
  <c r="G34" i="3"/>
  <c r="F34" i="3"/>
  <c r="S33" i="3"/>
  <c r="R33" i="3"/>
  <c r="N33" i="3"/>
  <c r="M33" i="3"/>
  <c r="Q33" i="3" s="1"/>
  <c r="L33" i="3"/>
  <c r="P33" i="3" s="1"/>
  <c r="K33" i="3"/>
  <c r="O33" i="3" s="1"/>
  <c r="J33" i="3"/>
  <c r="G33" i="3"/>
  <c r="F33" i="3"/>
  <c r="R32" i="3"/>
  <c r="S32" i="3" s="1"/>
  <c r="N32" i="3"/>
  <c r="M32" i="3"/>
  <c r="Q32" i="3" s="1"/>
  <c r="L32" i="3"/>
  <c r="P32" i="3" s="1"/>
  <c r="K32" i="3"/>
  <c r="O32" i="3" s="1"/>
  <c r="J32" i="3"/>
  <c r="G32" i="3"/>
  <c r="F32" i="3"/>
  <c r="R31" i="3"/>
  <c r="S31" i="3" s="1"/>
  <c r="Q31" i="3"/>
  <c r="N31" i="3"/>
  <c r="M31" i="3"/>
  <c r="L31" i="3"/>
  <c r="P31" i="3" s="1"/>
  <c r="K31" i="3"/>
  <c r="O31" i="3" s="1"/>
  <c r="J31" i="3"/>
  <c r="G31" i="3"/>
  <c r="F31" i="3"/>
  <c r="S30" i="3"/>
  <c r="R30" i="3"/>
  <c r="P30" i="3"/>
  <c r="N30" i="3"/>
  <c r="M30" i="3"/>
  <c r="Q30" i="3" s="1"/>
  <c r="L30" i="3"/>
  <c r="K30" i="3"/>
  <c r="O30" i="3" s="1"/>
  <c r="J30" i="3"/>
  <c r="G30" i="3"/>
  <c r="F30" i="3"/>
  <c r="S29" i="3"/>
  <c r="R29" i="3"/>
  <c r="N29" i="3"/>
  <c r="M29" i="3"/>
  <c r="Q29" i="3" s="1"/>
  <c r="L29" i="3"/>
  <c r="P29" i="3" s="1"/>
  <c r="K29" i="3"/>
  <c r="O29" i="3" s="1"/>
  <c r="J29" i="3"/>
  <c r="G29" i="3"/>
  <c r="F29" i="3"/>
  <c r="S28" i="3"/>
  <c r="R28" i="3"/>
  <c r="N28" i="3"/>
  <c r="M28" i="3"/>
  <c r="Q28" i="3" s="1"/>
  <c r="L28" i="3"/>
  <c r="P28" i="3" s="1"/>
  <c r="K28" i="3"/>
  <c r="O28" i="3" s="1"/>
  <c r="J28" i="3"/>
  <c r="G28" i="3"/>
  <c r="F28" i="3"/>
  <c r="R27" i="3"/>
  <c r="S27" i="3" s="1"/>
  <c r="Q27" i="3"/>
  <c r="N27" i="3"/>
  <c r="M27" i="3"/>
  <c r="L27" i="3"/>
  <c r="P27" i="3" s="1"/>
  <c r="K27" i="3"/>
  <c r="O27" i="3" s="1"/>
  <c r="J27" i="3"/>
  <c r="G27" i="3"/>
  <c r="F27" i="3"/>
  <c r="R26" i="3"/>
  <c r="S26" i="3" s="1"/>
  <c r="Q26" i="3"/>
  <c r="P26" i="3"/>
  <c r="N26" i="3"/>
  <c r="M26" i="3"/>
  <c r="L26" i="3"/>
  <c r="K26" i="3"/>
  <c r="O26" i="3" s="1"/>
  <c r="J26" i="3"/>
  <c r="G26" i="3"/>
  <c r="F26" i="3"/>
  <c r="R25" i="3"/>
  <c r="S25" i="3" s="1"/>
  <c r="Q25" i="3"/>
  <c r="P25" i="3"/>
  <c r="N25" i="3"/>
  <c r="M25" i="3"/>
  <c r="L25" i="3"/>
  <c r="K25" i="3"/>
  <c r="O25" i="3" s="1"/>
  <c r="J25" i="3"/>
  <c r="G25" i="3"/>
  <c r="F25" i="3"/>
  <c r="R24" i="3"/>
  <c r="S24" i="3" s="1"/>
  <c r="Q24" i="3"/>
  <c r="P24" i="3"/>
  <c r="O24" i="3"/>
  <c r="N24" i="3"/>
  <c r="M24" i="3"/>
  <c r="L24" i="3"/>
  <c r="K24" i="3"/>
  <c r="J24" i="3"/>
  <c r="G24" i="3"/>
  <c r="F24" i="3"/>
  <c r="R23" i="3"/>
  <c r="S23" i="3" s="1"/>
  <c r="Q23" i="3"/>
  <c r="P23" i="3"/>
  <c r="O23" i="3"/>
  <c r="N23" i="3"/>
  <c r="M23" i="3"/>
  <c r="L23" i="3"/>
  <c r="K23" i="3"/>
  <c r="J23" i="3"/>
  <c r="G23" i="3"/>
  <c r="F23" i="3"/>
  <c r="R22" i="3"/>
  <c r="S22" i="3" s="1"/>
  <c r="Q22" i="3"/>
  <c r="P22" i="3"/>
  <c r="O22" i="3"/>
  <c r="N22" i="3"/>
  <c r="M22" i="3"/>
  <c r="L22" i="3"/>
  <c r="K22" i="3"/>
  <c r="J22" i="3"/>
  <c r="G22" i="3"/>
  <c r="F22" i="3"/>
  <c r="R21" i="3"/>
  <c r="S21" i="3" s="1"/>
  <c r="P21" i="3"/>
  <c r="O21" i="3"/>
  <c r="N21" i="3"/>
  <c r="Q21" i="3" s="1"/>
  <c r="M21" i="3"/>
  <c r="L21" i="3"/>
  <c r="K21" i="3"/>
  <c r="J21" i="3"/>
  <c r="G21" i="3"/>
  <c r="F21" i="3"/>
  <c r="P20" i="3"/>
  <c r="O20" i="3"/>
  <c r="N20" i="3"/>
  <c r="Q20" i="3" s="1"/>
  <c r="M20" i="3"/>
  <c r="L20" i="3"/>
  <c r="K20" i="3"/>
  <c r="J20" i="3"/>
  <c r="R20" i="3" s="1"/>
  <c r="S20" i="3" s="1"/>
  <c r="G20" i="3"/>
  <c r="F20" i="3"/>
  <c r="P19" i="3"/>
  <c r="O19" i="3"/>
  <c r="N19" i="3"/>
  <c r="Q19" i="3" s="1"/>
  <c r="M19" i="3"/>
  <c r="L19" i="3"/>
  <c r="K19" i="3"/>
  <c r="J19" i="3"/>
  <c r="R19" i="3" s="1"/>
  <c r="S19" i="3" s="1"/>
  <c r="G19" i="3"/>
  <c r="F19" i="3"/>
  <c r="P18" i="3"/>
  <c r="O18" i="3"/>
  <c r="N18" i="3"/>
  <c r="Q18" i="3" s="1"/>
  <c r="M18" i="3"/>
  <c r="L18" i="3"/>
  <c r="K18" i="3"/>
  <c r="J18" i="3"/>
  <c r="R18" i="3" s="1"/>
  <c r="S18" i="3" s="1"/>
  <c r="G18" i="3"/>
  <c r="F18" i="3"/>
  <c r="P17" i="3"/>
  <c r="O17" i="3"/>
  <c r="N17" i="3"/>
  <c r="Q17" i="3" s="1"/>
  <c r="M17" i="3"/>
  <c r="L17" i="3"/>
  <c r="K17" i="3"/>
  <c r="J17" i="3"/>
  <c r="R17" i="3" s="1"/>
  <c r="S17" i="3" s="1"/>
  <c r="G17" i="3"/>
  <c r="F17" i="3"/>
  <c r="P16" i="3"/>
  <c r="O16" i="3"/>
  <c r="N16" i="3"/>
  <c r="Q16" i="3" s="1"/>
  <c r="M16" i="3"/>
  <c r="L16" i="3"/>
  <c r="K16" i="3"/>
  <c r="J16" i="3"/>
  <c r="R16" i="3" s="1"/>
  <c r="S16" i="3" s="1"/>
  <c r="G16" i="3"/>
  <c r="F16" i="3"/>
  <c r="P15" i="3"/>
  <c r="O15" i="3"/>
  <c r="N15" i="3"/>
  <c r="Q15" i="3" s="1"/>
  <c r="M15" i="3"/>
  <c r="L15" i="3"/>
  <c r="K15" i="3"/>
  <c r="J15" i="3"/>
  <c r="R15" i="3" s="1"/>
  <c r="S15" i="3" s="1"/>
  <c r="G15" i="3"/>
  <c r="F15" i="3"/>
  <c r="P14" i="3"/>
  <c r="O14" i="3"/>
  <c r="N14" i="3"/>
  <c r="M14" i="3"/>
  <c r="Q14" i="3" s="1"/>
  <c r="L14" i="3"/>
  <c r="K14" i="3"/>
  <c r="J14" i="3"/>
  <c r="R14" i="3" s="1"/>
  <c r="S14" i="3" s="1"/>
  <c r="G14" i="3"/>
  <c r="F14" i="3"/>
  <c r="P13" i="3"/>
  <c r="O13" i="3"/>
  <c r="N13" i="3"/>
  <c r="M13" i="3"/>
  <c r="Q13" i="3" s="1"/>
  <c r="L13" i="3"/>
  <c r="K13" i="3"/>
  <c r="J13" i="3"/>
  <c r="R13" i="3" s="1"/>
  <c r="S13" i="3" s="1"/>
  <c r="G13" i="3"/>
  <c r="F13" i="3"/>
  <c r="P12" i="3"/>
  <c r="O12" i="3"/>
  <c r="N12" i="3"/>
  <c r="M12" i="3"/>
  <c r="Q12" i="3" s="1"/>
  <c r="L12" i="3"/>
  <c r="K12" i="3"/>
  <c r="J12" i="3"/>
  <c r="R12" i="3" s="1"/>
  <c r="S12" i="3" s="1"/>
  <c r="G12" i="3"/>
  <c r="F12" i="3"/>
  <c r="P11" i="3"/>
  <c r="O11" i="3"/>
  <c r="N11" i="3"/>
  <c r="M11" i="3"/>
  <c r="Q11" i="3" s="1"/>
  <c r="L11" i="3"/>
  <c r="K11" i="3"/>
  <c r="J11" i="3"/>
  <c r="R11" i="3" s="1"/>
  <c r="S11" i="3" s="1"/>
  <c r="G11" i="3"/>
  <c r="F11" i="3"/>
  <c r="P10" i="3"/>
  <c r="O10" i="3"/>
  <c r="N10" i="3"/>
  <c r="M10" i="3"/>
  <c r="Q10" i="3" s="1"/>
  <c r="L10" i="3"/>
  <c r="K10" i="3"/>
  <c r="J10" i="3"/>
  <c r="R10" i="3" s="1"/>
  <c r="S10" i="3" s="1"/>
  <c r="G10" i="3"/>
  <c r="F10" i="3"/>
  <c r="P9" i="3"/>
  <c r="O9" i="3"/>
  <c r="N9" i="3"/>
  <c r="M9" i="3"/>
  <c r="Q9" i="3" s="1"/>
  <c r="L9" i="3"/>
  <c r="K9" i="3"/>
  <c r="J9" i="3"/>
  <c r="R9" i="3" s="1"/>
  <c r="S9" i="3" s="1"/>
  <c r="G9" i="3"/>
  <c r="F9" i="3"/>
  <c r="P8" i="3"/>
  <c r="O8" i="3"/>
  <c r="N8" i="3"/>
  <c r="M8" i="3"/>
  <c r="Q8" i="3" s="1"/>
  <c r="L8" i="3"/>
  <c r="K8" i="3"/>
  <c r="J8" i="3"/>
  <c r="R8" i="3" s="1"/>
  <c r="S8" i="3" s="1"/>
  <c r="G8" i="3"/>
  <c r="F8" i="3"/>
  <c r="P7" i="3"/>
  <c r="O7" i="3"/>
  <c r="N7" i="3"/>
  <c r="M7" i="3"/>
  <c r="Q7" i="3" s="1"/>
  <c r="L7" i="3"/>
  <c r="K7" i="3"/>
  <c r="J7" i="3"/>
  <c r="R7" i="3" s="1"/>
  <c r="S7" i="3" s="1"/>
  <c r="G7" i="3"/>
  <c r="F7" i="3"/>
  <c r="P6" i="3"/>
  <c r="O6" i="3"/>
  <c r="N6" i="3"/>
  <c r="M6" i="3"/>
  <c r="Q6" i="3" s="1"/>
  <c r="L6" i="3"/>
  <c r="K6" i="3"/>
  <c r="J6" i="3"/>
  <c r="R6" i="3" s="1"/>
  <c r="S6" i="3" s="1"/>
  <c r="G6" i="3"/>
  <c r="F6" i="3"/>
  <c r="P5" i="3"/>
  <c r="O5" i="3"/>
  <c r="N5" i="3"/>
  <c r="M5" i="3"/>
  <c r="Q5" i="3" s="1"/>
  <c r="L5" i="3"/>
  <c r="K5" i="3"/>
  <c r="J5" i="3"/>
  <c r="R5" i="3" s="1"/>
  <c r="S5" i="3" s="1"/>
  <c r="G5" i="3"/>
  <c r="F5" i="3"/>
  <c r="P4" i="3"/>
  <c r="O4" i="3"/>
  <c r="N4" i="3"/>
  <c r="M4" i="3"/>
  <c r="Q4" i="3" s="1"/>
  <c r="L4" i="3"/>
  <c r="K4" i="3"/>
  <c r="J4" i="3"/>
  <c r="R4" i="3" s="1"/>
  <c r="S4" i="3" s="1"/>
  <c r="G4" i="3"/>
  <c r="F4" i="3"/>
  <c r="P3" i="3"/>
  <c r="O3" i="3"/>
  <c r="N3" i="3"/>
  <c r="M3" i="3"/>
  <c r="Q3" i="3" s="1"/>
  <c r="L3" i="3"/>
  <c r="K3" i="3"/>
  <c r="J3" i="3"/>
  <c r="R3" i="3" s="1"/>
  <c r="S3" i="3" s="1"/>
  <c r="G3" i="3"/>
  <c r="F3" i="3"/>
  <c r="P2" i="3"/>
  <c r="O2" i="3"/>
  <c r="N2" i="3"/>
  <c r="M2" i="3"/>
  <c r="Q2" i="3" s="1"/>
  <c r="L2" i="3"/>
  <c r="K2" i="3"/>
  <c r="J2" i="3"/>
  <c r="R2" i="3" s="1"/>
  <c r="G2" i="3"/>
  <c r="F2" i="3"/>
  <c r="T251" i="2"/>
  <c r="S251" i="2"/>
  <c r="R251" i="2"/>
  <c r="Q251" i="2"/>
  <c r="T250" i="2"/>
  <c r="S250" i="2"/>
  <c r="R250" i="2"/>
  <c r="Q250" i="2"/>
  <c r="T249" i="2"/>
  <c r="S249" i="2"/>
  <c r="R249" i="2"/>
  <c r="Q249" i="2"/>
  <c r="T248" i="2"/>
  <c r="S248" i="2"/>
  <c r="R248" i="2"/>
  <c r="Q248" i="2"/>
  <c r="T247" i="2"/>
  <c r="S247" i="2"/>
  <c r="R247" i="2"/>
  <c r="Q247" i="2"/>
  <c r="T246" i="2"/>
  <c r="S246" i="2"/>
  <c r="R246" i="2"/>
  <c r="Q246" i="2"/>
  <c r="T245" i="2"/>
  <c r="S245" i="2"/>
  <c r="R245" i="2"/>
  <c r="Q245" i="2"/>
  <c r="T244" i="2"/>
  <c r="S244" i="2"/>
  <c r="R244" i="2"/>
  <c r="Q244" i="2"/>
  <c r="T243" i="2"/>
  <c r="S243" i="2"/>
  <c r="R243" i="2"/>
  <c r="Q243" i="2"/>
  <c r="T242" i="2"/>
  <c r="S242" i="2"/>
  <c r="R242" i="2"/>
  <c r="Q242" i="2"/>
  <c r="T241" i="2"/>
  <c r="S241" i="2"/>
  <c r="R241" i="2"/>
  <c r="Q241" i="2"/>
  <c r="T240" i="2"/>
  <c r="S240" i="2"/>
  <c r="R240" i="2"/>
  <c r="Q240" i="2"/>
  <c r="T239" i="2"/>
  <c r="S239" i="2"/>
  <c r="R239" i="2"/>
  <c r="Q239" i="2"/>
  <c r="T238" i="2"/>
  <c r="S238" i="2"/>
  <c r="R238" i="2"/>
  <c r="Q238" i="2"/>
  <c r="T237" i="2"/>
  <c r="S237" i="2"/>
  <c r="R237" i="2"/>
  <c r="Q237" i="2"/>
  <c r="T236" i="2"/>
  <c r="S236" i="2"/>
  <c r="R236" i="2"/>
  <c r="Q236" i="2"/>
  <c r="T235" i="2"/>
  <c r="S235" i="2"/>
  <c r="R235" i="2"/>
  <c r="Q235" i="2"/>
  <c r="T234" i="2"/>
  <c r="S234" i="2"/>
  <c r="R234" i="2"/>
  <c r="Q234" i="2"/>
  <c r="T233" i="2"/>
  <c r="S233" i="2"/>
  <c r="R233" i="2"/>
  <c r="Q233" i="2"/>
  <c r="T232" i="2"/>
  <c r="S232" i="2"/>
  <c r="R232" i="2"/>
  <c r="Q232" i="2"/>
  <c r="T231" i="2"/>
  <c r="S231" i="2"/>
  <c r="R231" i="2"/>
  <c r="Q231" i="2"/>
  <c r="T230" i="2"/>
  <c r="S230" i="2"/>
  <c r="R230" i="2"/>
  <c r="Q230" i="2"/>
  <c r="T229" i="2"/>
  <c r="S229" i="2"/>
  <c r="R229" i="2"/>
  <c r="Q229" i="2"/>
  <c r="T228" i="2"/>
  <c r="S228" i="2"/>
  <c r="R228" i="2"/>
  <c r="Q228" i="2"/>
  <c r="T227" i="2"/>
  <c r="S227" i="2"/>
  <c r="R227" i="2"/>
  <c r="Q227" i="2"/>
  <c r="T226" i="2"/>
  <c r="S226" i="2"/>
  <c r="R226" i="2"/>
  <c r="Q226" i="2"/>
  <c r="T225" i="2"/>
  <c r="S225" i="2"/>
  <c r="R225" i="2"/>
  <c r="Q225" i="2"/>
  <c r="T224" i="2"/>
  <c r="S224" i="2"/>
  <c r="R224" i="2"/>
  <c r="Q224" i="2"/>
  <c r="T223" i="2"/>
  <c r="S223" i="2"/>
  <c r="R223" i="2"/>
  <c r="Q223" i="2"/>
  <c r="T222" i="2"/>
  <c r="S222" i="2"/>
  <c r="R222" i="2"/>
  <c r="Q222" i="2"/>
  <c r="T221" i="2"/>
  <c r="S221" i="2"/>
  <c r="R221" i="2"/>
  <c r="Q221" i="2"/>
  <c r="T220" i="2"/>
  <c r="S220" i="2"/>
  <c r="R220" i="2"/>
  <c r="Q220" i="2"/>
  <c r="T219" i="2"/>
  <c r="S219" i="2"/>
  <c r="R219" i="2"/>
  <c r="Q219" i="2"/>
  <c r="T218" i="2"/>
  <c r="S218" i="2"/>
  <c r="R218" i="2"/>
  <c r="Q218" i="2"/>
  <c r="T217" i="2"/>
  <c r="S217" i="2"/>
  <c r="R217" i="2"/>
  <c r="Q217" i="2"/>
  <c r="T216" i="2"/>
  <c r="S216" i="2"/>
  <c r="R216" i="2"/>
  <c r="Q216" i="2"/>
  <c r="T215" i="2"/>
  <c r="S215" i="2"/>
  <c r="R215" i="2"/>
  <c r="Q215" i="2"/>
  <c r="T214" i="2"/>
  <c r="S214" i="2"/>
  <c r="R214" i="2"/>
  <c r="Q214" i="2"/>
  <c r="T213" i="2"/>
  <c r="S213" i="2"/>
  <c r="R213" i="2"/>
  <c r="Q213" i="2"/>
  <c r="T212" i="2"/>
  <c r="S212" i="2"/>
  <c r="R212" i="2"/>
  <c r="Q212" i="2"/>
  <c r="T211" i="2"/>
  <c r="S211" i="2"/>
  <c r="R211" i="2"/>
  <c r="Q211" i="2"/>
  <c r="T210" i="2"/>
  <c r="S210" i="2"/>
  <c r="R210" i="2"/>
  <c r="Q210" i="2"/>
  <c r="T209" i="2"/>
  <c r="S209" i="2"/>
  <c r="R209" i="2"/>
  <c r="Q209" i="2"/>
  <c r="T208" i="2"/>
  <c r="S208" i="2"/>
  <c r="R208" i="2"/>
  <c r="Q208" i="2"/>
  <c r="T207" i="2"/>
  <c r="S207" i="2"/>
  <c r="R207" i="2"/>
  <c r="Q207" i="2"/>
  <c r="T206" i="2"/>
  <c r="S206" i="2"/>
  <c r="R206" i="2"/>
  <c r="Q206" i="2"/>
  <c r="T205" i="2"/>
  <c r="S205" i="2"/>
  <c r="R205" i="2"/>
  <c r="Q205" i="2"/>
  <c r="T204" i="2"/>
  <c r="S204" i="2"/>
  <c r="R204" i="2"/>
  <c r="Q204" i="2"/>
  <c r="T203" i="2"/>
  <c r="S203" i="2"/>
  <c r="R203" i="2"/>
  <c r="Q203" i="2"/>
  <c r="T202" i="2"/>
  <c r="S202" i="2"/>
  <c r="R202" i="2"/>
  <c r="Q202" i="2"/>
  <c r="T201" i="2"/>
  <c r="S201" i="2"/>
  <c r="R201" i="2"/>
  <c r="Q201" i="2"/>
  <c r="T200" i="2"/>
  <c r="S200" i="2"/>
  <c r="R200" i="2"/>
  <c r="Q200" i="2"/>
  <c r="T199" i="2"/>
  <c r="S199" i="2"/>
  <c r="R199" i="2"/>
  <c r="Q199" i="2"/>
  <c r="T198" i="2"/>
  <c r="S198" i="2"/>
  <c r="R198" i="2"/>
  <c r="Q198" i="2"/>
  <c r="T197" i="2"/>
  <c r="S197" i="2"/>
  <c r="R197" i="2"/>
  <c r="Q197" i="2"/>
  <c r="T196" i="2"/>
  <c r="S196" i="2"/>
  <c r="R196" i="2"/>
  <c r="Q196" i="2"/>
  <c r="T195" i="2"/>
  <c r="S195" i="2"/>
  <c r="R195" i="2"/>
  <c r="Q195" i="2"/>
  <c r="T194" i="2"/>
  <c r="S194" i="2"/>
  <c r="R194" i="2"/>
  <c r="Q194" i="2"/>
  <c r="T193" i="2"/>
  <c r="S193" i="2"/>
  <c r="R193" i="2"/>
  <c r="Q193" i="2"/>
  <c r="T192" i="2"/>
  <c r="S192" i="2"/>
  <c r="R192" i="2"/>
  <c r="Q192" i="2"/>
  <c r="T191" i="2"/>
  <c r="S191" i="2"/>
  <c r="R191" i="2"/>
  <c r="Q191" i="2"/>
  <c r="T190" i="2"/>
  <c r="S190" i="2"/>
  <c r="R190" i="2"/>
  <c r="Q190" i="2"/>
  <c r="T189" i="2"/>
  <c r="S189" i="2"/>
  <c r="R189" i="2"/>
  <c r="Q189" i="2"/>
  <c r="T188" i="2"/>
  <c r="S188" i="2"/>
  <c r="R188" i="2"/>
  <c r="Q188" i="2"/>
  <c r="T187" i="2"/>
  <c r="S187" i="2"/>
  <c r="R187" i="2"/>
  <c r="Q187" i="2"/>
  <c r="T186" i="2"/>
  <c r="S186" i="2"/>
  <c r="R186" i="2"/>
  <c r="Q186" i="2"/>
  <c r="T185" i="2"/>
  <c r="S185" i="2"/>
  <c r="R185" i="2"/>
  <c r="Q185" i="2"/>
  <c r="T184" i="2"/>
  <c r="S184" i="2"/>
  <c r="R184" i="2"/>
  <c r="Q184" i="2"/>
  <c r="T183" i="2"/>
  <c r="S183" i="2"/>
  <c r="R183" i="2"/>
  <c r="Q183" i="2"/>
  <c r="T182" i="2"/>
  <c r="S182" i="2"/>
  <c r="R182" i="2"/>
  <c r="Q182" i="2"/>
  <c r="T181" i="2"/>
  <c r="S181" i="2"/>
  <c r="R181" i="2"/>
  <c r="Q181" i="2"/>
  <c r="T180" i="2"/>
  <c r="S180" i="2"/>
  <c r="R180" i="2"/>
  <c r="Q180" i="2"/>
  <c r="T179" i="2"/>
  <c r="S179" i="2"/>
  <c r="R179" i="2"/>
  <c r="Q179" i="2"/>
  <c r="T178" i="2"/>
  <c r="S178" i="2"/>
  <c r="R178" i="2"/>
  <c r="Q178" i="2"/>
  <c r="T177" i="2"/>
  <c r="S177" i="2"/>
  <c r="R177" i="2"/>
  <c r="Q177" i="2"/>
  <c r="T176" i="2"/>
  <c r="S176" i="2"/>
  <c r="R176" i="2"/>
  <c r="Q176" i="2"/>
  <c r="T175" i="2"/>
  <c r="S175" i="2"/>
  <c r="R175" i="2"/>
  <c r="Q175" i="2"/>
  <c r="T174" i="2"/>
  <c r="S174" i="2"/>
  <c r="R174" i="2"/>
  <c r="Q174" i="2"/>
  <c r="T173" i="2"/>
  <c r="S173" i="2"/>
  <c r="R173" i="2"/>
  <c r="Q173" i="2"/>
  <c r="T172" i="2"/>
  <c r="S172" i="2"/>
  <c r="R172" i="2"/>
  <c r="Q172" i="2"/>
  <c r="T171" i="2"/>
  <c r="S171" i="2"/>
  <c r="R171" i="2"/>
  <c r="Q171" i="2"/>
  <c r="T170" i="2"/>
  <c r="S170" i="2"/>
  <c r="R170" i="2"/>
  <c r="Q170" i="2"/>
  <c r="T169" i="2"/>
  <c r="S169" i="2"/>
  <c r="R169" i="2"/>
  <c r="Q169" i="2"/>
  <c r="T168" i="2"/>
  <c r="S168" i="2"/>
  <c r="R168" i="2"/>
  <c r="Q168" i="2"/>
  <c r="T167" i="2"/>
  <c r="S167" i="2"/>
  <c r="R167" i="2"/>
  <c r="Q167" i="2"/>
  <c r="T166" i="2"/>
  <c r="S166" i="2"/>
  <c r="R166" i="2"/>
  <c r="Q166" i="2"/>
  <c r="T165" i="2"/>
  <c r="S165" i="2"/>
  <c r="R165" i="2"/>
  <c r="Q165" i="2"/>
  <c r="T164" i="2"/>
  <c r="S164" i="2"/>
  <c r="R164" i="2"/>
  <c r="Q164" i="2"/>
  <c r="T163" i="2"/>
  <c r="S163" i="2"/>
  <c r="R163" i="2"/>
  <c r="Q163" i="2"/>
  <c r="T162" i="2"/>
  <c r="S162" i="2"/>
  <c r="R162" i="2"/>
  <c r="Q162" i="2"/>
  <c r="T161" i="2"/>
  <c r="S161" i="2"/>
  <c r="R161" i="2"/>
  <c r="Q161" i="2"/>
  <c r="T160" i="2"/>
  <c r="S160" i="2"/>
  <c r="R160" i="2"/>
  <c r="Q160" i="2"/>
  <c r="T159" i="2"/>
  <c r="S159" i="2"/>
  <c r="R159" i="2"/>
  <c r="Q159" i="2"/>
  <c r="T158" i="2"/>
  <c r="S158" i="2"/>
  <c r="R158" i="2"/>
  <c r="Q158" i="2"/>
  <c r="T157" i="2"/>
  <c r="S157" i="2"/>
  <c r="R157" i="2"/>
  <c r="Q157" i="2"/>
  <c r="T156" i="2"/>
  <c r="S156" i="2"/>
  <c r="R156" i="2"/>
  <c r="Q156" i="2"/>
  <c r="T155" i="2"/>
  <c r="S155" i="2"/>
  <c r="R155" i="2"/>
  <c r="Q155" i="2"/>
  <c r="T154" i="2"/>
  <c r="S154" i="2"/>
  <c r="R154" i="2"/>
  <c r="Q154" i="2"/>
  <c r="T153" i="2"/>
  <c r="S153" i="2"/>
  <c r="R153" i="2"/>
  <c r="Q153" i="2"/>
  <c r="T152" i="2"/>
  <c r="S152" i="2"/>
  <c r="R152" i="2"/>
  <c r="Q152" i="2"/>
  <c r="T151" i="2"/>
  <c r="S151" i="2"/>
  <c r="R151" i="2"/>
  <c r="Q151" i="2"/>
  <c r="T150" i="2"/>
  <c r="S150" i="2"/>
  <c r="R150" i="2"/>
  <c r="Q150" i="2"/>
  <c r="T149" i="2"/>
  <c r="S149" i="2"/>
  <c r="R149" i="2"/>
  <c r="Q149" i="2"/>
  <c r="T148" i="2"/>
  <c r="S148" i="2"/>
  <c r="R148" i="2"/>
  <c r="Q148" i="2"/>
  <c r="T147" i="2"/>
  <c r="S147" i="2"/>
  <c r="R147" i="2"/>
  <c r="Q147" i="2"/>
  <c r="T146" i="2"/>
  <c r="S146" i="2"/>
  <c r="R146" i="2"/>
  <c r="Q146" i="2"/>
  <c r="T145" i="2"/>
  <c r="S145" i="2"/>
  <c r="R145" i="2"/>
  <c r="Q145" i="2"/>
  <c r="T144" i="2"/>
  <c r="S144" i="2"/>
  <c r="R144" i="2"/>
  <c r="Q144" i="2"/>
  <c r="T143" i="2"/>
  <c r="S143" i="2"/>
  <c r="R143" i="2"/>
  <c r="Q143" i="2"/>
  <c r="T142" i="2"/>
  <c r="S142" i="2"/>
  <c r="R142" i="2"/>
  <c r="Q142" i="2"/>
  <c r="T141" i="2"/>
  <c r="S141" i="2"/>
  <c r="R141" i="2"/>
  <c r="Q141" i="2"/>
  <c r="T140" i="2"/>
  <c r="S140" i="2"/>
  <c r="R140" i="2"/>
  <c r="Q140" i="2"/>
  <c r="T139" i="2"/>
  <c r="S139" i="2"/>
  <c r="R139" i="2"/>
  <c r="Q139" i="2"/>
  <c r="T138" i="2"/>
  <c r="S138" i="2"/>
  <c r="R138" i="2"/>
  <c r="Q138" i="2"/>
  <c r="T137" i="2"/>
  <c r="S137" i="2"/>
  <c r="R137" i="2"/>
  <c r="Q137" i="2"/>
  <c r="T136" i="2"/>
  <c r="S136" i="2"/>
  <c r="R136" i="2"/>
  <c r="Q136" i="2"/>
  <c r="T135" i="2"/>
  <c r="S135" i="2"/>
  <c r="R135" i="2"/>
  <c r="Q135" i="2"/>
  <c r="T134" i="2"/>
  <c r="S134" i="2"/>
  <c r="R134" i="2"/>
  <c r="Q134" i="2"/>
  <c r="T133" i="2"/>
  <c r="S133" i="2"/>
  <c r="R133" i="2"/>
  <c r="Q133" i="2"/>
  <c r="T132" i="2"/>
  <c r="S132" i="2"/>
  <c r="R132" i="2"/>
  <c r="Q132" i="2"/>
  <c r="T131" i="2"/>
  <c r="S131" i="2"/>
  <c r="R131" i="2"/>
  <c r="Q131" i="2"/>
  <c r="T130" i="2"/>
  <c r="S130" i="2"/>
  <c r="R130" i="2"/>
  <c r="Q130" i="2"/>
  <c r="T129" i="2"/>
  <c r="S129" i="2"/>
  <c r="R129" i="2"/>
  <c r="Q129" i="2"/>
  <c r="T128" i="2"/>
  <c r="S128" i="2"/>
  <c r="R128" i="2"/>
  <c r="Q128" i="2"/>
  <c r="T127" i="2"/>
  <c r="S127" i="2"/>
  <c r="R127" i="2"/>
  <c r="Q127" i="2"/>
  <c r="T126" i="2"/>
  <c r="S126" i="2"/>
  <c r="R126" i="2"/>
  <c r="Q126" i="2"/>
  <c r="T125" i="2"/>
  <c r="S125" i="2"/>
  <c r="R125" i="2"/>
  <c r="Q125" i="2"/>
  <c r="T124" i="2"/>
  <c r="S124" i="2"/>
  <c r="R124" i="2"/>
  <c r="Q124" i="2"/>
  <c r="T123" i="2"/>
  <c r="S123" i="2"/>
  <c r="R123" i="2"/>
  <c r="Q123" i="2"/>
  <c r="T122" i="2"/>
  <c r="S122" i="2"/>
  <c r="R122" i="2"/>
  <c r="Q122" i="2"/>
  <c r="T121" i="2"/>
  <c r="S121" i="2"/>
  <c r="R121" i="2"/>
  <c r="Q121" i="2"/>
  <c r="T120" i="2"/>
  <c r="S120" i="2"/>
  <c r="R120" i="2"/>
  <c r="Q120" i="2"/>
  <c r="T119" i="2"/>
  <c r="S119" i="2"/>
  <c r="R119" i="2"/>
  <c r="Q119" i="2"/>
  <c r="T118" i="2"/>
  <c r="S118" i="2"/>
  <c r="R118" i="2"/>
  <c r="Q118" i="2"/>
  <c r="T117" i="2"/>
  <c r="S117" i="2"/>
  <c r="R117" i="2"/>
  <c r="Q117" i="2"/>
  <c r="T116" i="2"/>
  <c r="S116" i="2"/>
  <c r="R116" i="2"/>
  <c r="Q116" i="2"/>
  <c r="T115" i="2"/>
  <c r="S115" i="2"/>
  <c r="R115" i="2"/>
  <c r="Q115" i="2"/>
  <c r="T114" i="2"/>
  <c r="S114" i="2"/>
  <c r="R114" i="2"/>
  <c r="Q114" i="2"/>
  <c r="T113" i="2"/>
  <c r="S113" i="2"/>
  <c r="R113" i="2"/>
  <c r="Q113" i="2"/>
  <c r="T112" i="2"/>
  <c r="S112" i="2"/>
  <c r="R112" i="2"/>
  <c r="Q112" i="2"/>
  <c r="T111" i="2"/>
  <c r="S111" i="2"/>
  <c r="R111" i="2"/>
  <c r="Q111" i="2"/>
  <c r="T110" i="2"/>
  <c r="S110" i="2"/>
  <c r="R110" i="2"/>
  <c r="Q110" i="2"/>
  <c r="T109" i="2"/>
  <c r="S109" i="2"/>
  <c r="R109" i="2"/>
  <c r="Q109" i="2"/>
  <c r="T108" i="2"/>
  <c r="S108" i="2"/>
  <c r="R108" i="2"/>
  <c r="Q108" i="2"/>
  <c r="T107" i="2"/>
  <c r="S107" i="2"/>
  <c r="R107" i="2"/>
  <c r="Q107" i="2"/>
  <c r="T106" i="2"/>
  <c r="S106" i="2"/>
  <c r="R106" i="2"/>
  <c r="Q106" i="2"/>
  <c r="T105" i="2"/>
  <c r="S105" i="2"/>
  <c r="R105" i="2"/>
  <c r="Q105" i="2"/>
  <c r="T104" i="2"/>
  <c r="S104" i="2"/>
  <c r="R104" i="2"/>
  <c r="Q104" i="2"/>
  <c r="T103" i="2"/>
  <c r="S103" i="2"/>
  <c r="R103" i="2"/>
  <c r="Q103" i="2"/>
  <c r="T102" i="2"/>
  <c r="S102" i="2"/>
  <c r="R102" i="2"/>
  <c r="Q102" i="2"/>
  <c r="T101" i="2"/>
  <c r="S101" i="2"/>
  <c r="R101" i="2"/>
  <c r="Q101" i="2"/>
  <c r="T100" i="2"/>
  <c r="S100" i="2"/>
  <c r="R100" i="2"/>
  <c r="Q100" i="2"/>
  <c r="T99" i="2"/>
  <c r="S99" i="2"/>
  <c r="R99" i="2"/>
  <c r="Q99" i="2"/>
  <c r="T98" i="2"/>
  <c r="S98" i="2"/>
  <c r="R98" i="2"/>
  <c r="Q98" i="2"/>
  <c r="T97" i="2"/>
  <c r="S97" i="2"/>
  <c r="R97" i="2"/>
  <c r="Q97" i="2"/>
  <c r="T96" i="2"/>
  <c r="S96" i="2"/>
  <c r="R96" i="2"/>
  <c r="Q96" i="2"/>
  <c r="T95" i="2"/>
  <c r="S95" i="2"/>
  <c r="R95" i="2"/>
  <c r="Q95" i="2"/>
  <c r="T94" i="2"/>
  <c r="S94" i="2"/>
  <c r="R94" i="2"/>
  <c r="Q94" i="2"/>
  <c r="T93" i="2"/>
  <c r="S93" i="2"/>
  <c r="R93" i="2"/>
  <c r="Q93" i="2"/>
  <c r="T92" i="2"/>
  <c r="S92" i="2"/>
  <c r="R92" i="2"/>
  <c r="Q92" i="2"/>
  <c r="T91" i="2"/>
  <c r="S91" i="2"/>
  <c r="R91" i="2"/>
  <c r="Q91" i="2"/>
  <c r="T90" i="2"/>
  <c r="S90" i="2"/>
  <c r="R90" i="2"/>
  <c r="Q90" i="2"/>
  <c r="T89" i="2"/>
  <c r="S89" i="2"/>
  <c r="R89" i="2"/>
  <c r="Q89" i="2"/>
  <c r="T88" i="2"/>
  <c r="S88" i="2"/>
  <c r="R88" i="2"/>
  <c r="Q88" i="2"/>
  <c r="T87" i="2"/>
  <c r="S87" i="2"/>
  <c r="R87" i="2"/>
  <c r="Q87" i="2"/>
  <c r="T86" i="2"/>
  <c r="S86" i="2"/>
  <c r="R86" i="2"/>
  <c r="Q86" i="2"/>
  <c r="T85" i="2"/>
  <c r="S85" i="2"/>
  <c r="R85" i="2"/>
  <c r="Q85" i="2"/>
  <c r="T84" i="2"/>
  <c r="S84" i="2"/>
  <c r="R84" i="2"/>
  <c r="Q84" i="2"/>
  <c r="T83" i="2"/>
  <c r="S83" i="2"/>
  <c r="R83" i="2"/>
  <c r="Q83" i="2"/>
  <c r="T82" i="2"/>
  <c r="S82" i="2"/>
  <c r="R82" i="2"/>
  <c r="Q82" i="2"/>
  <c r="T81" i="2"/>
  <c r="S81" i="2"/>
  <c r="R81" i="2"/>
  <c r="Q81" i="2"/>
  <c r="T80" i="2"/>
  <c r="S80" i="2"/>
  <c r="R80" i="2"/>
  <c r="Q80" i="2"/>
  <c r="T79" i="2"/>
  <c r="S79" i="2"/>
  <c r="R79" i="2"/>
  <c r="Q79" i="2"/>
  <c r="T78" i="2"/>
  <c r="S78" i="2"/>
  <c r="R78" i="2"/>
  <c r="Q78" i="2"/>
  <c r="T77" i="2"/>
  <c r="S77" i="2"/>
  <c r="R77" i="2"/>
  <c r="Q77" i="2"/>
  <c r="T76" i="2"/>
  <c r="S76" i="2"/>
  <c r="R76" i="2"/>
  <c r="Q76" i="2"/>
  <c r="T75" i="2"/>
  <c r="S75" i="2"/>
  <c r="R75" i="2"/>
  <c r="Q75" i="2"/>
  <c r="T74" i="2"/>
  <c r="S74" i="2"/>
  <c r="R74" i="2"/>
  <c r="Q74" i="2"/>
  <c r="T73" i="2"/>
  <c r="S73" i="2"/>
  <c r="R73" i="2"/>
  <c r="Q73" i="2"/>
  <c r="T72" i="2"/>
  <c r="S72" i="2"/>
  <c r="R72" i="2"/>
  <c r="Q72" i="2"/>
  <c r="T71" i="2"/>
  <c r="S71" i="2"/>
  <c r="R71" i="2"/>
  <c r="Q71" i="2"/>
  <c r="T70" i="2"/>
  <c r="S70" i="2"/>
  <c r="R70" i="2"/>
  <c r="Q70" i="2"/>
  <c r="T69" i="2"/>
  <c r="S69" i="2"/>
  <c r="R69" i="2"/>
  <c r="Q69" i="2"/>
  <c r="T68" i="2"/>
  <c r="S68" i="2"/>
  <c r="R68" i="2"/>
  <c r="Q68" i="2"/>
  <c r="T67" i="2"/>
  <c r="S67" i="2"/>
  <c r="R67" i="2"/>
  <c r="Q67" i="2"/>
  <c r="T66" i="2"/>
  <c r="S66" i="2"/>
  <c r="R66" i="2"/>
  <c r="Q66" i="2"/>
  <c r="T65" i="2"/>
  <c r="S65" i="2"/>
  <c r="R65" i="2"/>
  <c r="Q65" i="2"/>
  <c r="T64" i="2"/>
  <c r="S64" i="2"/>
  <c r="R64" i="2"/>
  <c r="Q64" i="2"/>
  <c r="T63" i="2"/>
  <c r="S63" i="2"/>
  <c r="R63" i="2"/>
  <c r="Q63" i="2"/>
  <c r="T62" i="2"/>
  <c r="S62" i="2"/>
  <c r="R62" i="2"/>
  <c r="Q62" i="2"/>
  <c r="T61" i="2"/>
  <c r="S61" i="2"/>
  <c r="R61" i="2"/>
  <c r="Q61" i="2"/>
  <c r="T60" i="2"/>
  <c r="S60" i="2"/>
  <c r="R60" i="2"/>
  <c r="Q60" i="2"/>
  <c r="T59" i="2"/>
  <c r="S59" i="2"/>
  <c r="R59" i="2"/>
  <c r="Q59" i="2"/>
  <c r="T58" i="2"/>
  <c r="S58" i="2"/>
  <c r="R58" i="2"/>
  <c r="Q58" i="2"/>
  <c r="T57" i="2"/>
  <c r="S57" i="2"/>
  <c r="R57" i="2"/>
  <c r="Q57" i="2"/>
  <c r="T56" i="2"/>
  <c r="S56" i="2"/>
  <c r="R56" i="2"/>
  <c r="Q56" i="2"/>
  <c r="T55" i="2"/>
  <c r="S55" i="2"/>
  <c r="R55" i="2"/>
  <c r="Q55" i="2"/>
  <c r="T54" i="2"/>
  <c r="S54" i="2"/>
  <c r="R54" i="2"/>
  <c r="Q54" i="2"/>
  <c r="T53" i="2"/>
  <c r="S53" i="2"/>
  <c r="R53" i="2"/>
  <c r="Q53" i="2"/>
  <c r="T52" i="2"/>
  <c r="S52" i="2"/>
  <c r="R52" i="2"/>
  <c r="Q52" i="2"/>
  <c r="T51" i="2"/>
  <c r="S51" i="2"/>
  <c r="R51" i="2"/>
  <c r="Q51" i="2"/>
  <c r="T50" i="2"/>
  <c r="S50" i="2"/>
  <c r="R50" i="2"/>
  <c r="Q50" i="2"/>
  <c r="T49" i="2"/>
  <c r="S49" i="2"/>
  <c r="R49" i="2"/>
  <c r="Q49" i="2"/>
  <c r="T48" i="2"/>
  <c r="S48" i="2"/>
  <c r="R48" i="2"/>
  <c r="Q48" i="2"/>
  <c r="T47" i="2"/>
  <c r="S47" i="2"/>
  <c r="R47" i="2"/>
  <c r="Q47" i="2"/>
  <c r="T46" i="2"/>
  <c r="S46" i="2"/>
  <c r="R46" i="2"/>
  <c r="Q46" i="2"/>
  <c r="T45" i="2"/>
  <c r="S45" i="2"/>
  <c r="R45" i="2"/>
  <c r="Q45" i="2"/>
  <c r="T44" i="2"/>
  <c r="S44" i="2"/>
  <c r="R44" i="2"/>
  <c r="Q44" i="2"/>
  <c r="T43" i="2"/>
  <c r="S43" i="2"/>
  <c r="R43" i="2"/>
  <c r="Q43" i="2"/>
  <c r="T42" i="2"/>
  <c r="S42" i="2"/>
  <c r="R42" i="2"/>
  <c r="Q42" i="2"/>
  <c r="T41" i="2"/>
  <c r="S41" i="2"/>
  <c r="R41" i="2"/>
  <c r="Q41" i="2"/>
  <c r="T40" i="2"/>
  <c r="S40" i="2"/>
  <c r="R40" i="2"/>
  <c r="Q40" i="2"/>
  <c r="T39" i="2"/>
  <c r="S39" i="2"/>
  <c r="R39" i="2"/>
  <c r="Q39" i="2"/>
  <c r="T38" i="2"/>
  <c r="S38" i="2"/>
  <c r="R38" i="2"/>
  <c r="Q38" i="2"/>
  <c r="T37" i="2"/>
  <c r="S37" i="2"/>
  <c r="R37" i="2"/>
  <c r="Q37" i="2"/>
  <c r="T36" i="2"/>
  <c r="S36" i="2"/>
  <c r="R36" i="2"/>
  <c r="Q36" i="2"/>
  <c r="T35" i="2"/>
  <c r="S35" i="2"/>
  <c r="R35" i="2"/>
  <c r="Q35" i="2"/>
  <c r="T34" i="2"/>
  <c r="S34" i="2"/>
  <c r="R34" i="2"/>
  <c r="Q34" i="2"/>
  <c r="T33" i="2"/>
  <c r="S33" i="2"/>
  <c r="R33" i="2"/>
  <c r="Q33" i="2"/>
  <c r="T32" i="2"/>
  <c r="S32" i="2"/>
  <c r="R32" i="2"/>
  <c r="Q32" i="2"/>
  <c r="T31" i="2"/>
  <c r="S31" i="2"/>
  <c r="R31" i="2"/>
  <c r="Q31" i="2"/>
  <c r="T30" i="2"/>
  <c r="S30" i="2"/>
  <c r="R30" i="2"/>
  <c r="Q30" i="2"/>
  <c r="T29" i="2"/>
  <c r="S29" i="2"/>
  <c r="R29" i="2"/>
  <c r="Q29" i="2"/>
  <c r="T28" i="2"/>
  <c r="S28" i="2"/>
  <c r="R28" i="2"/>
  <c r="Q28" i="2"/>
  <c r="T27" i="2"/>
  <c r="S27" i="2"/>
  <c r="R27" i="2"/>
  <c r="Q27" i="2"/>
  <c r="T26" i="2"/>
  <c r="S26" i="2"/>
  <c r="R26" i="2"/>
  <c r="Q26" i="2"/>
  <c r="T25" i="2"/>
  <c r="S25" i="2"/>
  <c r="R25" i="2"/>
  <c r="Q25" i="2"/>
  <c r="T24" i="2"/>
  <c r="S24" i="2"/>
  <c r="R24" i="2"/>
  <c r="Q24" i="2"/>
  <c r="T23" i="2"/>
  <c r="S23" i="2"/>
  <c r="R23" i="2"/>
  <c r="Q23" i="2"/>
  <c r="T22" i="2"/>
  <c r="S22" i="2"/>
  <c r="R22" i="2"/>
  <c r="Q22" i="2"/>
  <c r="T21" i="2"/>
  <c r="S21" i="2"/>
  <c r="R21" i="2"/>
  <c r="Q21" i="2"/>
  <c r="T20" i="2"/>
  <c r="S20" i="2"/>
  <c r="R20" i="2"/>
  <c r="Q20" i="2"/>
  <c r="T19" i="2"/>
  <c r="S19" i="2"/>
  <c r="R19" i="2"/>
  <c r="Q19" i="2"/>
  <c r="T18" i="2"/>
  <c r="S18" i="2"/>
  <c r="R18" i="2"/>
  <c r="Q18" i="2"/>
  <c r="T17" i="2"/>
  <c r="S17" i="2"/>
  <c r="R17" i="2"/>
  <c r="Q17" i="2"/>
  <c r="T16" i="2"/>
  <c r="S16" i="2"/>
  <c r="R16" i="2"/>
  <c r="Q16" i="2"/>
  <c r="T15" i="2"/>
  <c r="S15" i="2"/>
  <c r="R15" i="2"/>
  <c r="Q15" i="2"/>
  <c r="T14" i="2"/>
  <c r="S14" i="2"/>
  <c r="R14" i="2"/>
  <c r="Q14" i="2"/>
  <c r="T13" i="2"/>
  <c r="S13" i="2"/>
  <c r="R13" i="2"/>
  <c r="Q13" i="2"/>
  <c r="T12" i="2"/>
  <c r="S12" i="2"/>
  <c r="R12" i="2"/>
  <c r="Q12" i="2"/>
  <c r="T11" i="2"/>
  <c r="S11" i="2"/>
  <c r="R11" i="2"/>
  <c r="Q11" i="2"/>
  <c r="T10" i="2"/>
  <c r="S10" i="2"/>
  <c r="R10" i="2"/>
  <c r="Q10" i="2"/>
  <c r="T9" i="2"/>
  <c r="S9" i="2"/>
  <c r="R9" i="2"/>
  <c r="Q9" i="2"/>
  <c r="T8" i="2"/>
  <c r="S8" i="2"/>
  <c r="R8" i="2"/>
  <c r="Q8" i="2"/>
  <c r="T7" i="2"/>
  <c r="S7" i="2"/>
  <c r="R7" i="2"/>
  <c r="Q7" i="2"/>
  <c r="T6" i="2"/>
  <c r="S6" i="2"/>
  <c r="R6" i="2"/>
  <c r="Q6" i="2"/>
  <c r="T5" i="2"/>
  <c r="S5" i="2"/>
  <c r="R5" i="2"/>
  <c r="Q5" i="2"/>
  <c r="T4" i="2"/>
  <c r="S4" i="2"/>
  <c r="R4" i="2"/>
  <c r="Q4" i="2"/>
  <c r="T3" i="2"/>
  <c r="S3" i="2"/>
  <c r="R3" i="2"/>
  <c r="Q3" i="2"/>
  <c r="T2" i="2"/>
  <c r="S2" i="2"/>
  <c r="R2" i="2"/>
  <c r="Q2" i="2"/>
  <c r="B12" i="1"/>
  <c r="B11" i="1"/>
  <c r="B10" i="1"/>
  <c r="B5" i="1"/>
  <c r="B4" i="1"/>
  <c r="I24" i="8" l="1"/>
  <c r="H24" i="8"/>
  <c r="G24" i="8"/>
  <c r="F24" i="8"/>
  <c r="D24" i="8"/>
  <c r="C24" i="8"/>
  <c r="B24" i="8"/>
  <c r="A24" i="8"/>
  <c r="E24" i="8"/>
  <c r="J24" i="8"/>
  <c r="E15" i="8"/>
  <c r="C15" i="8"/>
  <c r="B15" i="8"/>
  <c r="A15" i="8"/>
  <c r="J15" i="8"/>
  <c r="I15" i="8"/>
  <c r="H15" i="8"/>
  <c r="G15" i="8"/>
  <c r="F15" i="8"/>
  <c r="D15" i="8"/>
  <c r="I23" i="8"/>
  <c r="G23" i="8"/>
  <c r="F23" i="8"/>
  <c r="E23" i="8"/>
  <c r="D23" i="8"/>
  <c r="B23" i="8"/>
  <c r="A23" i="8"/>
  <c r="J23" i="8"/>
  <c r="H23" i="8"/>
  <c r="C23" i="8"/>
  <c r="I36" i="8"/>
  <c r="H36" i="8"/>
  <c r="G36" i="8"/>
  <c r="F36" i="8"/>
  <c r="D36" i="8"/>
  <c r="C36" i="8"/>
  <c r="B36" i="8"/>
  <c r="A36" i="8"/>
  <c r="J36" i="8"/>
  <c r="E36" i="8"/>
  <c r="I48" i="8"/>
  <c r="H48" i="8"/>
  <c r="G48" i="8"/>
  <c r="F48" i="8"/>
  <c r="D48" i="8"/>
  <c r="C48" i="8"/>
  <c r="B48" i="8"/>
  <c r="A48" i="8"/>
  <c r="E48" i="8"/>
  <c r="J48" i="8"/>
  <c r="I60" i="8"/>
  <c r="H60" i="8"/>
  <c r="G60" i="8"/>
  <c r="F60" i="8"/>
  <c r="D60" i="8"/>
  <c r="C60" i="8"/>
  <c r="B60" i="8"/>
  <c r="A60" i="8"/>
  <c r="J60" i="8"/>
  <c r="E60" i="8"/>
  <c r="A7" i="8"/>
  <c r="J7" i="8"/>
  <c r="I7" i="8"/>
  <c r="H7" i="8"/>
  <c r="F7" i="8"/>
  <c r="E7" i="8"/>
  <c r="D7" i="8"/>
  <c r="C7" i="8"/>
  <c r="G7" i="8"/>
  <c r="B7" i="8"/>
  <c r="A19" i="8"/>
  <c r="J19" i="8"/>
  <c r="I19" i="8"/>
  <c r="H19" i="8"/>
  <c r="F19" i="8"/>
  <c r="E19" i="8"/>
  <c r="D19" i="8"/>
  <c r="C19" i="8"/>
  <c r="G19" i="8"/>
  <c r="B19" i="8"/>
  <c r="C56" i="8"/>
  <c r="A56" i="8"/>
  <c r="J56" i="8"/>
  <c r="H56" i="8"/>
  <c r="G56" i="8"/>
  <c r="F56" i="8"/>
  <c r="E56" i="8"/>
  <c r="I56" i="8"/>
  <c r="D56" i="8"/>
  <c r="B56" i="8"/>
  <c r="E21" i="8"/>
  <c r="C21" i="8"/>
  <c r="B21" i="8"/>
  <c r="A21" i="8"/>
  <c r="J21" i="8"/>
  <c r="I21" i="8"/>
  <c r="H21" i="8"/>
  <c r="G21" i="8"/>
  <c r="F21" i="8"/>
  <c r="D21" i="8"/>
  <c r="I35" i="8"/>
  <c r="G35" i="8"/>
  <c r="F35" i="8"/>
  <c r="E35" i="8"/>
  <c r="D35" i="8"/>
  <c r="B35" i="8"/>
  <c r="A35" i="8"/>
  <c r="J35" i="8"/>
  <c r="H35" i="8"/>
  <c r="C35" i="8"/>
  <c r="I47" i="8"/>
  <c r="G47" i="8"/>
  <c r="F47" i="8"/>
  <c r="E47" i="8"/>
  <c r="D47" i="8"/>
  <c r="B47" i="8"/>
  <c r="A47" i="8"/>
  <c r="J47" i="8"/>
  <c r="H47" i="8"/>
  <c r="C47" i="8"/>
  <c r="I59" i="8"/>
  <c r="G59" i="8"/>
  <c r="F59" i="8"/>
  <c r="E59" i="8"/>
  <c r="D59" i="8"/>
  <c r="B59" i="8"/>
  <c r="A59" i="8"/>
  <c r="J59" i="8"/>
  <c r="H59" i="8"/>
  <c r="C59" i="8"/>
  <c r="I71" i="8"/>
  <c r="G71" i="8"/>
  <c r="F71" i="8"/>
  <c r="E71" i="8"/>
  <c r="D71" i="8"/>
  <c r="B71" i="8"/>
  <c r="A71" i="8"/>
  <c r="J71" i="8"/>
  <c r="H71" i="8"/>
  <c r="C71" i="8"/>
  <c r="B8" i="1"/>
  <c r="S2" i="3"/>
  <c r="I6" i="8"/>
  <c r="H6" i="8"/>
  <c r="G6" i="8"/>
  <c r="F6" i="8"/>
  <c r="D6" i="8"/>
  <c r="C6" i="8"/>
  <c r="B6" i="8"/>
  <c r="A6" i="8"/>
  <c r="J6" i="8"/>
  <c r="E6" i="8"/>
  <c r="C14" i="8"/>
  <c r="A14" i="8"/>
  <c r="J14" i="8"/>
  <c r="H14" i="8"/>
  <c r="G14" i="8"/>
  <c r="F14" i="8"/>
  <c r="E14" i="8"/>
  <c r="I14" i="8"/>
  <c r="D14" i="8"/>
  <c r="B14" i="8"/>
  <c r="I18" i="8"/>
  <c r="H18" i="8"/>
  <c r="G18" i="8"/>
  <c r="F18" i="8"/>
  <c r="D18" i="8"/>
  <c r="C18" i="8"/>
  <c r="B18" i="8"/>
  <c r="A18" i="8"/>
  <c r="J18" i="8"/>
  <c r="E18" i="8"/>
  <c r="E27" i="8"/>
  <c r="C27" i="8"/>
  <c r="B27" i="8"/>
  <c r="A27" i="8"/>
  <c r="J27" i="8"/>
  <c r="I27" i="8"/>
  <c r="H27" i="8"/>
  <c r="G27" i="8"/>
  <c r="F27" i="8"/>
  <c r="D27" i="8"/>
  <c r="A67" i="8"/>
  <c r="J67" i="8"/>
  <c r="I67" i="8"/>
  <c r="H67" i="8"/>
  <c r="F67" i="8"/>
  <c r="E67" i="8"/>
  <c r="D67" i="8"/>
  <c r="C67" i="8"/>
  <c r="G67" i="8"/>
  <c r="B67" i="8"/>
  <c r="G10" i="8"/>
  <c r="E10" i="8"/>
  <c r="D10" i="8"/>
  <c r="C10" i="8"/>
  <c r="B10" i="8"/>
  <c r="J10" i="8"/>
  <c r="I10" i="8"/>
  <c r="A10" i="8"/>
  <c r="H10" i="8"/>
  <c r="F10" i="8"/>
  <c r="A31" i="8"/>
  <c r="J31" i="8"/>
  <c r="I31" i="8"/>
  <c r="H31" i="8"/>
  <c r="F31" i="8"/>
  <c r="E31" i="8"/>
  <c r="D31" i="8"/>
  <c r="C31" i="8"/>
  <c r="G31" i="8"/>
  <c r="B31" i="8"/>
  <c r="E39" i="8"/>
  <c r="C39" i="8"/>
  <c r="B39" i="8"/>
  <c r="A39" i="8"/>
  <c r="J39" i="8"/>
  <c r="I39" i="8"/>
  <c r="H39" i="8"/>
  <c r="G39" i="8"/>
  <c r="F39" i="8"/>
  <c r="D39" i="8"/>
  <c r="A43" i="8"/>
  <c r="J43" i="8"/>
  <c r="I43" i="8"/>
  <c r="H43" i="8"/>
  <c r="F43" i="8"/>
  <c r="E43" i="8"/>
  <c r="D43" i="8"/>
  <c r="C43" i="8"/>
  <c r="G43" i="8"/>
  <c r="B43" i="8"/>
  <c r="E51" i="8"/>
  <c r="C51" i="8"/>
  <c r="B51" i="8"/>
  <c r="A51" i="8"/>
  <c r="J51" i="8"/>
  <c r="I51" i="8"/>
  <c r="H51" i="8"/>
  <c r="G51" i="8"/>
  <c r="F51" i="8"/>
  <c r="D51" i="8"/>
  <c r="A55" i="8"/>
  <c r="J55" i="8"/>
  <c r="I55" i="8"/>
  <c r="H55" i="8"/>
  <c r="F55" i="8"/>
  <c r="E55" i="8"/>
  <c r="D55" i="8"/>
  <c r="C55" i="8"/>
  <c r="G55" i="8"/>
  <c r="B55" i="8"/>
  <c r="E3" i="8"/>
  <c r="C3" i="8"/>
  <c r="B3" i="8"/>
  <c r="A3" i="8"/>
  <c r="J3" i="8"/>
  <c r="I3" i="8"/>
  <c r="H3" i="8"/>
  <c r="G3" i="8"/>
  <c r="F3" i="8"/>
  <c r="D3" i="8"/>
  <c r="G34" i="8"/>
  <c r="E34" i="8"/>
  <c r="D34" i="8"/>
  <c r="C34" i="8"/>
  <c r="B34" i="8"/>
  <c r="J34" i="8"/>
  <c r="I34" i="8"/>
  <c r="A34" i="8"/>
  <c r="H34" i="8"/>
  <c r="F34" i="8"/>
  <c r="G46" i="8"/>
  <c r="E46" i="8"/>
  <c r="D46" i="8"/>
  <c r="C46" i="8"/>
  <c r="B46" i="8"/>
  <c r="J46" i="8"/>
  <c r="I46" i="8"/>
  <c r="H46" i="8"/>
  <c r="F46" i="8"/>
  <c r="A46" i="8"/>
  <c r="G58" i="8"/>
  <c r="E58" i="8"/>
  <c r="D58" i="8"/>
  <c r="C58" i="8"/>
  <c r="B58" i="8"/>
  <c r="J58" i="8"/>
  <c r="I58" i="8"/>
  <c r="A58" i="8"/>
  <c r="H58" i="8"/>
  <c r="F58" i="8"/>
  <c r="I72" i="8"/>
  <c r="H72" i="8"/>
  <c r="G72" i="8"/>
  <c r="F72" i="8"/>
  <c r="D72" i="8"/>
  <c r="C72" i="8"/>
  <c r="B72" i="8"/>
  <c r="A72" i="8"/>
  <c r="E72" i="8"/>
  <c r="J72" i="8"/>
  <c r="C86" i="8"/>
  <c r="A86" i="8"/>
  <c r="J86" i="8"/>
  <c r="H86" i="8"/>
  <c r="G86" i="8"/>
  <c r="F86" i="8"/>
  <c r="E86" i="8"/>
  <c r="I86" i="8"/>
  <c r="D86" i="8"/>
  <c r="B86" i="8"/>
  <c r="I11" i="8"/>
  <c r="G11" i="8"/>
  <c r="F11" i="8"/>
  <c r="E11" i="8"/>
  <c r="D11" i="8"/>
  <c r="B11" i="8"/>
  <c r="A11" i="8"/>
  <c r="J11" i="8"/>
  <c r="H11" i="8"/>
  <c r="C11" i="8"/>
  <c r="G22" i="8"/>
  <c r="E22" i="8"/>
  <c r="D22" i="8"/>
  <c r="C22" i="8"/>
  <c r="B22" i="8"/>
  <c r="J22" i="8"/>
  <c r="I22" i="8"/>
  <c r="H22" i="8"/>
  <c r="F22" i="8"/>
  <c r="A22" i="8"/>
  <c r="C32" i="8"/>
  <c r="A32" i="8"/>
  <c r="J32" i="8"/>
  <c r="H32" i="8"/>
  <c r="G32" i="8"/>
  <c r="F32" i="8"/>
  <c r="E32" i="8"/>
  <c r="I32" i="8"/>
  <c r="D32" i="8"/>
  <c r="B32" i="8"/>
  <c r="I5" i="8"/>
  <c r="G5" i="8"/>
  <c r="F5" i="8"/>
  <c r="E5" i="8"/>
  <c r="D5" i="8"/>
  <c r="B5" i="8"/>
  <c r="A5" i="8"/>
  <c r="C5" i="8"/>
  <c r="J5" i="8"/>
  <c r="H5" i="8"/>
  <c r="C26" i="8"/>
  <c r="A26" i="8"/>
  <c r="J26" i="8"/>
  <c r="H26" i="8"/>
  <c r="G26" i="8"/>
  <c r="F26" i="8"/>
  <c r="E26" i="8"/>
  <c r="I26" i="8"/>
  <c r="D26" i="8"/>
  <c r="B26" i="8"/>
  <c r="C44" i="8"/>
  <c r="A44" i="8"/>
  <c r="J44" i="8"/>
  <c r="H44" i="8"/>
  <c r="G44" i="8"/>
  <c r="F44" i="8"/>
  <c r="E44" i="8"/>
  <c r="I44" i="8"/>
  <c r="D44" i="8"/>
  <c r="B44" i="8"/>
  <c r="C38" i="8"/>
  <c r="A38" i="8"/>
  <c r="J38" i="8"/>
  <c r="H38" i="8"/>
  <c r="G38" i="8"/>
  <c r="F38" i="8"/>
  <c r="E38" i="8"/>
  <c r="I38" i="8"/>
  <c r="D38" i="8"/>
  <c r="B38" i="8"/>
  <c r="C50" i="8"/>
  <c r="A50" i="8"/>
  <c r="J50" i="8"/>
  <c r="H50" i="8"/>
  <c r="G50" i="8"/>
  <c r="F50" i="8"/>
  <c r="E50" i="8"/>
  <c r="I50" i="8"/>
  <c r="D50" i="8"/>
  <c r="B50" i="8"/>
  <c r="E9" i="8"/>
  <c r="C9" i="8"/>
  <c r="B9" i="8"/>
  <c r="A9" i="8"/>
  <c r="J9" i="8"/>
  <c r="I9" i="8"/>
  <c r="H9" i="8"/>
  <c r="G9" i="8"/>
  <c r="F9" i="8"/>
  <c r="D9" i="8"/>
  <c r="I17" i="8"/>
  <c r="G17" i="8"/>
  <c r="F17" i="8"/>
  <c r="E17" i="8"/>
  <c r="D17" i="8"/>
  <c r="B17" i="8"/>
  <c r="A17" i="8"/>
  <c r="J17" i="8"/>
  <c r="H17" i="8"/>
  <c r="C17" i="8"/>
  <c r="A25" i="8"/>
  <c r="J25" i="8"/>
  <c r="I25" i="8"/>
  <c r="H25" i="8"/>
  <c r="F25" i="8"/>
  <c r="E25" i="8"/>
  <c r="D25" i="8"/>
  <c r="C25" i="8"/>
  <c r="G25" i="8"/>
  <c r="B25" i="8"/>
  <c r="A61" i="8"/>
  <c r="J61" i="8"/>
  <c r="I61" i="8"/>
  <c r="H61" i="8"/>
  <c r="F61" i="8"/>
  <c r="E61" i="8"/>
  <c r="D61" i="8"/>
  <c r="C61" i="8"/>
  <c r="G61" i="8"/>
  <c r="B61" i="8"/>
  <c r="I66" i="8"/>
  <c r="H66" i="8"/>
  <c r="G66" i="8"/>
  <c r="F66" i="8"/>
  <c r="D66" i="8"/>
  <c r="C66" i="8"/>
  <c r="B66" i="8"/>
  <c r="A66" i="8"/>
  <c r="J66" i="8"/>
  <c r="E66" i="8"/>
  <c r="A73" i="8"/>
  <c r="J73" i="8"/>
  <c r="I73" i="8"/>
  <c r="H73" i="8"/>
  <c r="F73" i="8"/>
  <c r="E73" i="8"/>
  <c r="D73" i="8"/>
  <c r="C73" i="8"/>
  <c r="G73" i="8"/>
  <c r="B73" i="8"/>
  <c r="E81" i="8"/>
  <c r="C81" i="8"/>
  <c r="B81" i="8"/>
  <c r="A81" i="8"/>
  <c r="J81" i="8"/>
  <c r="I81" i="8"/>
  <c r="H81" i="8"/>
  <c r="G81" i="8"/>
  <c r="F81" i="8"/>
  <c r="D81" i="8"/>
  <c r="A13" i="8"/>
  <c r="J13" i="8"/>
  <c r="I13" i="8"/>
  <c r="H13" i="8"/>
  <c r="F13" i="8"/>
  <c r="E13" i="8"/>
  <c r="D13" i="8"/>
  <c r="C13" i="8"/>
  <c r="G13" i="8"/>
  <c r="B13" i="8"/>
  <c r="G4" i="8"/>
  <c r="E4" i="8"/>
  <c r="D4" i="8"/>
  <c r="C4" i="8"/>
  <c r="B4" i="8"/>
  <c r="J4" i="8"/>
  <c r="I4" i="8"/>
  <c r="H4" i="8"/>
  <c r="F4" i="8"/>
  <c r="A4" i="8"/>
  <c r="C8" i="8"/>
  <c r="A8" i="8"/>
  <c r="J8" i="8"/>
  <c r="H8" i="8"/>
  <c r="G8" i="8"/>
  <c r="F8" i="8"/>
  <c r="E8" i="8"/>
  <c r="I8" i="8"/>
  <c r="D8" i="8"/>
  <c r="B8" i="8"/>
  <c r="I12" i="8"/>
  <c r="H12" i="8"/>
  <c r="G12" i="8"/>
  <c r="F12" i="8"/>
  <c r="D12" i="8"/>
  <c r="C12" i="8"/>
  <c r="B12" i="8"/>
  <c r="A12" i="8"/>
  <c r="J12" i="8"/>
  <c r="E12" i="8"/>
  <c r="G16" i="8"/>
  <c r="E16" i="8"/>
  <c r="D16" i="8"/>
  <c r="C16" i="8"/>
  <c r="B16" i="8"/>
  <c r="J16" i="8"/>
  <c r="I16" i="8"/>
  <c r="H16" i="8"/>
  <c r="F16" i="8"/>
  <c r="A16" i="8"/>
  <c r="C20" i="8"/>
  <c r="A20" i="8"/>
  <c r="J20" i="8"/>
  <c r="H20" i="8"/>
  <c r="G20" i="8"/>
  <c r="F20" i="8"/>
  <c r="E20" i="8"/>
  <c r="I20" i="8"/>
  <c r="D20" i="8"/>
  <c r="B20" i="8"/>
  <c r="A37" i="8"/>
  <c r="J37" i="8"/>
  <c r="I37" i="8"/>
  <c r="H37" i="8"/>
  <c r="F37" i="8"/>
  <c r="E37" i="8"/>
  <c r="D37" i="8"/>
  <c r="C37" i="8"/>
  <c r="G37" i="8"/>
  <c r="B37" i="8"/>
  <c r="A49" i="8"/>
  <c r="J49" i="8"/>
  <c r="I49" i="8"/>
  <c r="H49" i="8"/>
  <c r="F49" i="8"/>
  <c r="E49" i="8"/>
  <c r="D49" i="8"/>
  <c r="C49" i="8"/>
  <c r="G49" i="8"/>
  <c r="B49" i="8"/>
  <c r="I30" i="8"/>
  <c r="H30" i="8"/>
  <c r="G30" i="8"/>
  <c r="F30" i="8"/>
  <c r="D30" i="8"/>
  <c r="C30" i="8"/>
  <c r="B30" i="8"/>
  <c r="A30" i="8"/>
  <c r="J30" i="8"/>
  <c r="E30" i="8"/>
  <c r="I42" i="8"/>
  <c r="H42" i="8"/>
  <c r="G42" i="8"/>
  <c r="F42" i="8"/>
  <c r="D42" i="8"/>
  <c r="C42" i="8"/>
  <c r="B42" i="8"/>
  <c r="A42" i="8"/>
  <c r="J42" i="8"/>
  <c r="E42" i="8"/>
  <c r="I54" i="8"/>
  <c r="H54" i="8"/>
  <c r="G54" i="8"/>
  <c r="F54" i="8"/>
  <c r="D54" i="8"/>
  <c r="C54" i="8"/>
  <c r="B54" i="8"/>
  <c r="A54" i="8"/>
  <c r="J54" i="8"/>
  <c r="E54" i="8"/>
  <c r="C62" i="8"/>
  <c r="A62" i="8"/>
  <c r="J62" i="8"/>
  <c r="H62" i="8"/>
  <c r="G62" i="8"/>
  <c r="F62" i="8"/>
  <c r="E62" i="8"/>
  <c r="I62" i="8"/>
  <c r="D62" i="8"/>
  <c r="B62" i="8"/>
  <c r="A79" i="8"/>
  <c r="J79" i="8"/>
  <c r="I79" i="8"/>
  <c r="H79" i="8"/>
  <c r="F79" i="8"/>
  <c r="E79" i="8"/>
  <c r="D79" i="8"/>
  <c r="C79" i="8"/>
  <c r="G79" i="8"/>
  <c r="B79" i="8"/>
  <c r="A85" i="8"/>
  <c r="J85" i="8"/>
  <c r="I85" i="8"/>
  <c r="H85" i="8"/>
  <c r="F85" i="8"/>
  <c r="E85" i="8"/>
  <c r="D85" i="8"/>
  <c r="C85" i="8"/>
  <c r="G85" i="8"/>
  <c r="B85" i="8"/>
  <c r="C98" i="8"/>
  <c r="A98" i="8"/>
  <c r="J98" i="8"/>
  <c r="H98" i="8"/>
  <c r="G98" i="8"/>
  <c r="F98" i="8"/>
  <c r="E98" i="8"/>
  <c r="I98" i="8"/>
  <c r="D98" i="8"/>
  <c r="B98" i="8"/>
  <c r="Q202" i="3"/>
  <c r="I29" i="8"/>
  <c r="G29" i="8"/>
  <c r="F29" i="8"/>
  <c r="E29" i="8"/>
  <c r="D29" i="8"/>
  <c r="B29" i="8"/>
  <c r="A29" i="8"/>
  <c r="C29" i="8"/>
  <c r="J29" i="8"/>
  <c r="H29" i="8"/>
  <c r="I41" i="8"/>
  <c r="G41" i="8"/>
  <c r="F41" i="8"/>
  <c r="E41" i="8"/>
  <c r="D41" i="8"/>
  <c r="B41" i="8"/>
  <c r="A41" i="8"/>
  <c r="J41" i="8"/>
  <c r="H41" i="8"/>
  <c r="C41" i="8"/>
  <c r="I53" i="8"/>
  <c r="G53" i="8"/>
  <c r="F53" i="8"/>
  <c r="E53" i="8"/>
  <c r="D53" i="8"/>
  <c r="B53" i="8"/>
  <c r="A53" i="8"/>
  <c r="C53" i="8"/>
  <c r="J53" i="8"/>
  <c r="H53" i="8"/>
  <c r="G70" i="8"/>
  <c r="E70" i="8"/>
  <c r="D70" i="8"/>
  <c r="C70" i="8"/>
  <c r="B70" i="8"/>
  <c r="J70" i="8"/>
  <c r="I70" i="8"/>
  <c r="H70" i="8"/>
  <c r="F70" i="8"/>
  <c r="A70" i="8"/>
  <c r="I89" i="8"/>
  <c r="G89" i="8"/>
  <c r="F89" i="8"/>
  <c r="E89" i="8"/>
  <c r="D89" i="8"/>
  <c r="B89" i="8"/>
  <c r="A89" i="8"/>
  <c r="J89" i="8"/>
  <c r="H89" i="8"/>
  <c r="C89" i="8"/>
  <c r="C74" i="8"/>
  <c r="A74" i="8"/>
  <c r="J74" i="8"/>
  <c r="H74" i="8"/>
  <c r="G74" i="8"/>
  <c r="F74" i="8"/>
  <c r="E74" i="8"/>
  <c r="I74" i="8"/>
  <c r="D74" i="8"/>
  <c r="B74" i="8"/>
  <c r="I78" i="8"/>
  <c r="H78" i="8"/>
  <c r="G78" i="8"/>
  <c r="F78" i="8"/>
  <c r="D78" i="8"/>
  <c r="C78" i="8"/>
  <c r="B78" i="8"/>
  <c r="A78" i="8"/>
  <c r="J78" i="8"/>
  <c r="E78" i="8"/>
  <c r="A91" i="8"/>
  <c r="J91" i="8"/>
  <c r="I91" i="8"/>
  <c r="H91" i="8"/>
  <c r="F91" i="8"/>
  <c r="E91" i="8"/>
  <c r="D91" i="8"/>
  <c r="C91" i="8"/>
  <c r="G91" i="8"/>
  <c r="B91" i="8"/>
  <c r="A97" i="8"/>
  <c r="J97" i="8"/>
  <c r="I97" i="8"/>
  <c r="H97" i="8"/>
  <c r="F97" i="8"/>
  <c r="E97" i="8"/>
  <c r="D97" i="8"/>
  <c r="C97" i="8"/>
  <c r="G97" i="8"/>
  <c r="B97" i="8"/>
  <c r="G52" i="8"/>
  <c r="E52" i="8"/>
  <c r="D52" i="8"/>
  <c r="C52" i="8"/>
  <c r="B52" i="8"/>
  <c r="J52" i="8"/>
  <c r="I52" i="8"/>
  <c r="H52" i="8"/>
  <c r="F52" i="8"/>
  <c r="A52" i="8"/>
  <c r="C80" i="8"/>
  <c r="A80" i="8"/>
  <c r="J80" i="8"/>
  <c r="H80" i="8"/>
  <c r="G80" i="8"/>
  <c r="F80" i="8"/>
  <c r="E80" i="8"/>
  <c r="I80" i="8"/>
  <c r="D80" i="8"/>
  <c r="B80" i="8"/>
  <c r="G64" i="8"/>
  <c r="E64" i="8"/>
  <c r="D64" i="8"/>
  <c r="C64" i="8"/>
  <c r="B64" i="8"/>
  <c r="J64" i="8"/>
  <c r="I64" i="8"/>
  <c r="H64" i="8"/>
  <c r="F64" i="8"/>
  <c r="A64" i="8"/>
  <c r="C68" i="8"/>
  <c r="A68" i="8"/>
  <c r="J68" i="8"/>
  <c r="H68" i="8"/>
  <c r="G68" i="8"/>
  <c r="F68" i="8"/>
  <c r="E68" i="8"/>
  <c r="I68" i="8"/>
  <c r="D68" i="8"/>
  <c r="B68" i="8"/>
  <c r="J101" i="8"/>
  <c r="I101" i="8"/>
  <c r="H101" i="8"/>
  <c r="G101" i="8"/>
  <c r="F101" i="8"/>
  <c r="E101" i="8"/>
  <c r="D101" i="8"/>
  <c r="B101" i="8"/>
  <c r="A101" i="8"/>
  <c r="C101" i="8"/>
  <c r="I65" i="8"/>
  <c r="G65" i="8"/>
  <c r="F65" i="8"/>
  <c r="E65" i="8"/>
  <c r="D65" i="8"/>
  <c r="B65" i="8"/>
  <c r="A65" i="8"/>
  <c r="J65" i="8"/>
  <c r="H65" i="8"/>
  <c r="C65" i="8"/>
  <c r="I83" i="8"/>
  <c r="G83" i="8"/>
  <c r="F83" i="8"/>
  <c r="E83" i="8"/>
  <c r="D83" i="8"/>
  <c r="B83" i="8"/>
  <c r="A83" i="8"/>
  <c r="J83" i="8"/>
  <c r="H83" i="8"/>
  <c r="C83" i="8"/>
  <c r="G88" i="8"/>
  <c r="E88" i="8"/>
  <c r="D88" i="8"/>
  <c r="C88" i="8"/>
  <c r="B88" i="8"/>
  <c r="J88" i="8"/>
  <c r="I88" i="8"/>
  <c r="H88" i="8"/>
  <c r="F88" i="8"/>
  <c r="A88" i="8"/>
  <c r="C92" i="8"/>
  <c r="A92" i="8"/>
  <c r="J92" i="8"/>
  <c r="H92" i="8"/>
  <c r="G92" i="8"/>
  <c r="F92" i="8"/>
  <c r="E92" i="8"/>
  <c r="I92" i="8"/>
  <c r="D92" i="8"/>
  <c r="B92" i="8"/>
  <c r="E99" i="8"/>
  <c r="C99" i="8"/>
  <c r="B99" i="8"/>
  <c r="A99" i="8"/>
  <c r="J99" i="8"/>
  <c r="I99" i="8"/>
  <c r="H99" i="8"/>
  <c r="G99" i="8"/>
  <c r="F99" i="8"/>
  <c r="D99" i="8"/>
  <c r="E75" i="8"/>
  <c r="C75" i="8"/>
  <c r="B75" i="8"/>
  <c r="A75" i="8"/>
  <c r="J75" i="8"/>
  <c r="I75" i="8"/>
  <c r="H75" i="8"/>
  <c r="G75" i="8"/>
  <c r="F75" i="8"/>
  <c r="D75" i="8"/>
  <c r="G82" i="8"/>
  <c r="E82" i="8"/>
  <c r="D82" i="8"/>
  <c r="C82" i="8"/>
  <c r="B82" i="8"/>
  <c r="J82" i="8"/>
  <c r="I82" i="8"/>
  <c r="A82" i="8"/>
  <c r="H82" i="8"/>
  <c r="F82" i="8"/>
  <c r="I90" i="8"/>
  <c r="H90" i="8"/>
  <c r="G90" i="8"/>
  <c r="F90" i="8"/>
  <c r="D90" i="8"/>
  <c r="C90" i="8"/>
  <c r="B90" i="8"/>
  <c r="A90" i="8"/>
  <c r="J90" i="8"/>
  <c r="E90" i="8"/>
  <c r="I84" i="8"/>
  <c r="H84" i="8"/>
  <c r="G84" i="8"/>
  <c r="F84" i="8"/>
  <c r="D84" i="8"/>
  <c r="C84" i="8"/>
  <c r="B84" i="8"/>
  <c r="A84" i="8"/>
  <c r="J84" i="8"/>
  <c r="E84" i="8"/>
  <c r="B6" i="1"/>
  <c r="E33" i="8"/>
  <c r="C33" i="8"/>
  <c r="B33" i="8"/>
  <c r="A33" i="8"/>
  <c r="J33" i="8"/>
  <c r="I33" i="8"/>
  <c r="H33" i="8"/>
  <c r="G33" i="8"/>
  <c r="F33" i="8"/>
  <c r="D33" i="8"/>
  <c r="E45" i="8"/>
  <c r="C45" i="8"/>
  <c r="B45" i="8"/>
  <c r="A45" i="8"/>
  <c r="J45" i="8"/>
  <c r="I45" i="8"/>
  <c r="H45" i="8"/>
  <c r="G45" i="8"/>
  <c r="F45" i="8"/>
  <c r="D45" i="8"/>
  <c r="E57" i="8"/>
  <c r="C57" i="8"/>
  <c r="B57" i="8"/>
  <c r="A57" i="8"/>
  <c r="J57" i="8"/>
  <c r="I57" i="8"/>
  <c r="H57" i="8"/>
  <c r="G57" i="8"/>
  <c r="F57" i="8"/>
  <c r="D57" i="8"/>
  <c r="I77" i="8"/>
  <c r="G77" i="8"/>
  <c r="F77" i="8"/>
  <c r="E77" i="8"/>
  <c r="D77" i="8"/>
  <c r="B77" i="8"/>
  <c r="A77" i="8"/>
  <c r="C77" i="8"/>
  <c r="J77" i="8"/>
  <c r="H77" i="8"/>
  <c r="E93" i="8"/>
  <c r="C93" i="8"/>
  <c r="B93" i="8"/>
  <c r="A93" i="8"/>
  <c r="J93" i="8"/>
  <c r="I93" i="8"/>
  <c r="H93" i="8"/>
  <c r="G93" i="8"/>
  <c r="F93" i="8"/>
  <c r="D93" i="8"/>
  <c r="I95" i="8"/>
  <c r="G95" i="8"/>
  <c r="F95" i="8"/>
  <c r="E95" i="8"/>
  <c r="D95" i="8"/>
  <c r="B95" i="8"/>
  <c r="A95" i="8"/>
  <c r="J95" i="8"/>
  <c r="H95" i="8"/>
  <c r="C95" i="8"/>
  <c r="G76" i="8"/>
  <c r="E76" i="8"/>
  <c r="D76" i="8"/>
  <c r="C76" i="8"/>
  <c r="B76" i="8"/>
  <c r="J76" i="8"/>
  <c r="I76" i="8"/>
  <c r="H76" i="8"/>
  <c r="F76" i="8"/>
  <c r="A76" i="8"/>
  <c r="E63" i="8"/>
  <c r="C63" i="8"/>
  <c r="B63" i="8"/>
  <c r="A63" i="8"/>
  <c r="J63" i="8"/>
  <c r="I63" i="8"/>
  <c r="H63" i="8"/>
  <c r="G63" i="8"/>
  <c r="F63" i="8"/>
  <c r="D63" i="8"/>
  <c r="G100" i="8"/>
  <c r="E100" i="8"/>
  <c r="D100" i="8"/>
  <c r="C100" i="8"/>
  <c r="B100" i="8"/>
  <c r="J100" i="8"/>
  <c r="I100" i="8"/>
  <c r="H100" i="8"/>
  <c r="F100" i="8"/>
  <c r="A100" i="8"/>
  <c r="G28" i="8"/>
  <c r="E28" i="8"/>
  <c r="D28" i="8"/>
  <c r="C28" i="8"/>
  <c r="B28" i="8"/>
  <c r="J28" i="8"/>
  <c r="I28" i="8"/>
  <c r="H28" i="8"/>
  <c r="F28" i="8"/>
  <c r="A28" i="8"/>
  <c r="G40" i="8"/>
  <c r="E40" i="8"/>
  <c r="D40" i="8"/>
  <c r="C40" i="8"/>
  <c r="B40" i="8"/>
  <c r="J40" i="8"/>
  <c r="I40" i="8"/>
  <c r="H40" i="8"/>
  <c r="F40" i="8"/>
  <c r="A40" i="8"/>
  <c r="E69" i="8"/>
  <c r="C69" i="8"/>
  <c r="B69" i="8"/>
  <c r="A69" i="8"/>
  <c r="J69" i="8"/>
  <c r="I69" i="8"/>
  <c r="H69" i="8"/>
  <c r="G69" i="8"/>
  <c r="F69" i="8"/>
  <c r="D69" i="8"/>
  <c r="Q61" i="3"/>
  <c r="B7" i="1" s="1"/>
  <c r="E87" i="8"/>
  <c r="C87" i="8"/>
  <c r="B87" i="8"/>
  <c r="A87" i="8"/>
  <c r="J87" i="8"/>
  <c r="I87" i="8"/>
  <c r="H87" i="8"/>
  <c r="G87" i="8"/>
  <c r="F87" i="8"/>
  <c r="D87" i="8"/>
  <c r="G94" i="8"/>
  <c r="E94" i="8"/>
  <c r="D94" i="8"/>
  <c r="C94" i="8"/>
  <c r="B94" i="8"/>
  <c r="J94" i="8"/>
  <c r="I94" i="8"/>
  <c r="H94" i="8"/>
  <c r="F94" i="8"/>
  <c r="A94" i="8"/>
  <c r="Q190" i="3"/>
  <c r="Q235" i="3"/>
  <c r="I96" i="8"/>
  <c r="H96" i="8"/>
  <c r="G96" i="8"/>
  <c r="F96" i="8"/>
  <c r="D96" i="8"/>
  <c r="C96" i="8"/>
  <c r="B96" i="8"/>
  <c r="A96" i="8"/>
  <c r="E96" i="8"/>
  <c r="J96" i="8"/>
  <c r="Q230" i="3"/>
  <c r="Q224" i="3"/>
  <c r="Q233" i="3"/>
  <c r="Q239" i="3"/>
  <c r="Q287" i="3"/>
  <c r="Q301" i="3"/>
  <c r="Q307" i="3"/>
  <c r="Q313" i="3"/>
  <c r="Q319" i="3"/>
  <c r="Q325" i="3"/>
  <c r="Q331" i="3"/>
  <c r="Q337" i="3"/>
  <c r="Q300" i="3"/>
  <c r="Q306" i="3"/>
  <c r="Q336" i="3"/>
  <c r="Q367" i="3"/>
  <c r="Q468" i="3"/>
  <c r="Q481" i="3"/>
  <c r="Q432" i="3"/>
  <c r="Q444" i="3"/>
  <c r="Q420" i="3"/>
  <c r="Q424" i="3"/>
  <c r="Q438" i="3"/>
  <c r="Q462" i="3"/>
  <c r="Q475" i="3"/>
  <c r="Q490" i="3"/>
  <c r="G2" i="7"/>
  <c r="G23" i="7"/>
  <c r="G26" i="7"/>
  <c r="G6" i="7"/>
  <c r="G20" i="7"/>
  <c r="G7" i="7"/>
  <c r="G10" i="7"/>
  <c r="G14" i="7"/>
  <c r="G4" i="7"/>
  <c r="G25" i="7"/>
  <c r="G28" i="7"/>
  <c r="G8" i="7"/>
  <c r="G29" i="7"/>
  <c r="G59" i="7"/>
  <c r="G19" i="7"/>
  <c r="G22" i="7"/>
  <c r="G101" i="7"/>
  <c r="G100" i="7"/>
  <c r="C2" i="8" l="1"/>
  <c r="A2" i="8"/>
  <c r="J2" i="8"/>
  <c r="H2" i="8"/>
  <c r="G2" i="8"/>
  <c r="F2" i="8"/>
  <c r="E2" i="8"/>
  <c r="I2" i="8"/>
  <c r="D2" i="8"/>
  <c r="B2" i="8"/>
  <c r="B9" i="1"/>
</calcChain>
</file>

<file path=xl/sharedStrings.xml><?xml version="1.0" encoding="utf-8"?>
<sst xmlns="http://schemas.openxmlformats.org/spreadsheetml/2006/main" count="175" uniqueCount="116">
  <si>
    <t>Community Concierge Operations Dashboard</t>
  </si>
  <si>
    <t>Metric</t>
  </si>
  <si>
    <t>Value</t>
  </si>
  <si>
    <t>Notes</t>
  </si>
  <si>
    <t>Active Households</t>
  </si>
  <si>
    <t>Active Providers</t>
  </si>
  <si>
    <t>Monthly Membership Revenue</t>
  </si>
  <si>
    <t>Total Collected</t>
  </si>
  <si>
    <t>Provider Pay Earned</t>
  </si>
  <si>
    <t>Net Program Balance</t>
  </si>
  <si>
    <t>Negative Balance Households</t>
  </si>
  <si>
    <t>Office Visits Completed</t>
  </si>
  <si>
    <t>Virtual Visits Completed</t>
  </si>
  <si>
    <t>Queue ID</t>
  </si>
  <si>
    <t>PDF File Name</t>
  </si>
  <si>
    <t>Import Date</t>
  </si>
  <si>
    <t>Queue Status</t>
  </si>
  <si>
    <t>Household ID</t>
  </si>
  <si>
    <t>Provider ID</t>
  </si>
  <si>
    <t>Practice Name</t>
  </si>
  <si>
    <t>Primary Member</t>
  </si>
  <si>
    <t>DOB</t>
  </si>
  <si>
    <t>Phone</t>
  </si>
  <si>
    <t>Email</t>
  </si>
  <si>
    <t>Address</t>
  </si>
  <si>
    <t>City</t>
  </si>
  <si>
    <t>State</t>
  </si>
  <si>
    <t>ZIP</t>
  </si>
  <si>
    <t>Plan Code</t>
  </si>
  <si>
    <t>Plan Type</t>
  </si>
  <si>
    <t>Monthly Fee</t>
  </si>
  <si>
    <t>Office Visits Allowed</t>
  </si>
  <si>
    <t>Virtual Visits Allowed</t>
  </si>
  <si>
    <t>My MD Hub Choice</t>
  </si>
  <si>
    <t>Enrollment Date</t>
  </si>
  <si>
    <t>Months Collected</t>
  </si>
  <si>
    <t>Office Allowed</t>
  </si>
  <si>
    <t>Virtual Allowed</t>
  </si>
  <si>
    <t>Office Used</t>
  </si>
  <si>
    <t>Virtual Used</t>
  </si>
  <si>
    <t>Office Remaining</t>
  </si>
  <si>
    <t>Virtual Remaining</t>
  </si>
  <si>
    <t>Current Balance</t>
  </si>
  <si>
    <t>Balance Alert</t>
  </si>
  <si>
    <t>Status</t>
  </si>
  <si>
    <t>Member ID</t>
  </si>
  <si>
    <t>Member Name</t>
  </si>
  <si>
    <t>Relationship</t>
  </si>
  <si>
    <t>Assignment ID</t>
  </si>
  <si>
    <t>Provider Name</t>
  </si>
  <si>
    <t>Provider NPI</t>
  </si>
  <si>
    <t>Start Date</t>
  </si>
  <si>
    <t>End Date</t>
  </si>
  <si>
    <t>Assignment Notes</t>
  </si>
  <si>
    <t>Visit ID</t>
  </si>
  <si>
    <t>Patient/Member</t>
  </si>
  <si>
    <t>Date of Service</t>
  </si>
  <si>
    <t>Encounter Type</t>
  </si>
  <si>
    <t>Covered?</t>
  </si>
  <si>
    <t>Provider Pay</t>
  </si>
  <si>
    <t>Visit Status</t>
  </si>
  <si>
    <t>Office Remaining After</t>
  </si>
  <si>
    <t>Virtual Remaining After</t>
  </si>
  <si>
    <t>Office Pay</t>
  </si>
  <si>
    <t>Virtual Pay</t>
  </si>
  <si>
    <t>Total Pay Due</t>
  </si>
  <si>
    <t>Households Assigned</t>
  </si>
  <si>
    <t>Alert</t>
  </si>
  <si>
    <t>Community Concierge Operations Platform Settings</t>
  </si>
  <si>
    <t>Setting</t>
  </si>
  <si>
    <t>Covered Office Encounter Rate</t>
  </si>
  <si>
    <t>Provider compensation per covered office encounter</t>
  </si>
  <si>
    <t>Covered Virtual Encounter Rate</t>
  </si>
  <si>
    <t>Provider compensation per covered virtual encounter</t>
  </si>
  <si>
    <t>OV-4-4</t>
  </si>
  <si>
    <t>OV-6-6</t>
  </si>
  <si>
    <t>OV-8-8</t>
  </si>
  <si>
    <t>OO-4</t>
  </si>
  <si>
    <t>OO-6</t>
  </si>
  <si>
    <t>OO-8</t>
  </si>
  <si>
    <t>Status List</t>
  </si>
  <si>
    <t>New, Assigned, Active, Cancelled</t>
  </si>
  <si>
    <t>Pending, Completed, Voided</t>
  </si>
  <si>
    <t>Provider Status</t>
  </si>
  <si>
    <t>Active, Inactive, Pending</t>
  </si>
  <si>
    <t>PDF Field Name</t>
  </si>
  <si>
    <t>Workbook Destination</t>
  </si>
  <si>
    <t>Required?</t>
  </si>
  <si>
    <t>MemberName</t>
  </si>
  <si>
    <t>Enrollment Queue!H:H</t>
  </si>
  <si>
    <t>Yes</t>
  </si>
  <si>
    <t>Primary member / household representative</t>
  </si>
  <si>
    <t>DateOfBirth</t>
  </si>
  <si>
    <t>Enrollment Queue!I:I</t>
  </si>
  <si>
    <t>Use date format MM/DD/YYYY</t>
  </si>
  <si>
    <t>Enrollment Queue!J:J</t>
  </si>
  <si>
    <t>Enrollment Queue!K:K</t>
  </si>
  <si>
    <t>Enrollment Queue!L:O</t>
  </si>
  <si>
    <t>Split address if possible</t>
  </si>
  <si>
    <t>PlanCode</t>
  </si>
  <si>
    <t>Enrollment Queue!P:P</t>
  </si>
  <si>
    <t>Allowed values: OV-4-4, OV-6-6, OV-8-8, OO-4, OO-6, OO-8</t>
  </si>
  <si>
    <t>ProviderID</t>
  </si>
  <si>
    <t>Enrollment Queue!F:F</t>
  </si>
  <si>
    <t>Admin</t>
  </si>
  <si>
    <t>Assigned by administrator when provider is confirmed</t>
  </si>
  <si>
    <t>PracticeName</t>
  </si>
  <si>
    <t>Enrollment Queue!G:G</t>
  </si>
  <si>
    <t>Assigned by administrator</t>
  </si>
  <si>
    <t>MyMDHubChoice</t>
  </si>
  <si>
    <t>Enrollment Queue!U:U</t>
  </si>
  <si>
    <t>Optional</t>
  </si>
  <si>
    <t>Create account or already have account</t>
  </si>
  <si>
    <t>EnrollmentDate</t>
  </si>
  <si>
    <t>Enrollment Queue!V:V</t>
  </si>
  <si>
    <t>Signature/enrollment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</si>
</sst>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[Red]\-\$#,##0.00"/>
    <numFmt numFmtId="165" formatCode="mm/dd/yyyy"/>
  </numFmts>
  <fonts count="4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/>
    <xf numFmtId="164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rollmentQueueTable" displayName="EnrollmentQueueTable" ref="A1:W251">
  <tableColumns count="23">
    <tableColumn id="1" xr3:uid="{00000000-0010-0000-0000-000001000000}" name="Queue ID"/>
    <tableColumn id="2" xr3:uid="{00000000-0010-0000-0000-000002000000}" name="PDF File Name"/>
    <tableColumn id="3" xr3:uid="{00000000-0010-0000-0000-000003000000}" name="Import Date"/>
    <tableColumn id="4" xr3:uid="{00000000-0010-0000-0000-000004000000}" name="Queue Status"/>
    <tableColumn id="5" xr3:uid="{00000000-0010-0000-0000-000005000000}" name="Household ID"/>
    <tableColumn id="6" xr3:uid="{00000000-0010-0000-0000-000006000000}" name="Provider ID"/>
    <tableColumn id="7" xr3:uid="{00000000-0010-0000-0000-000007000000}" name="Practice Name"/>
    <tableColumn id="8" xr3:uid="{00000000-0010-0000-0000-000008000000}" name="Primary Member"/>
    <tableColumn id="9" xr3:uid="{00000000-0010-0000-0000-000009000000}" name="DOB"/>
    <tableColumn id="10" xr3:uid="{00000000-0010-0000-0000-00000A000000}" name="Phone"/>
    <tableColumn id="11" xr3:uid="{00000000-0010-0000-0000-00000B000000}" name="Email"/>
    <tableColumn id="12" xr3:uid="{00000000-0010-0000-0000-00000C000000}" name="Address"/>
    <tableColumn id="13" xr3:uid="{00000000-0010-0000-0000-00000D000000}" name="City"/>
    <tableColumn id="14" xr3:uid="{00000000-0010-0000-0000-00000E000000}" name="State"/>
    <tableColumn id="15" xr3:uid="{00000000-0010-0000-0000-00000F000000}" name="ZIP"/>
    <tableColumn id="16" xr3:uid="{00000000-0010-0000-0000-000010000000}" name="Plan Code"/>
    <tableColumn id="17" xr3:uid="{00000000-0010-0000-0000-000011000000}" name="Plan Type"/>
    <tableColumn id="18" xr3:uid="{00000000-0010-0000-0000-000012000000}" name="Monthly Fee"/>
    <tableColumn id="19" xr3:uid="{00000000-0010-0000-0000-000013000000}" name="Office Visits Allowed"/>
    <tableColumn id="20" xr3:uid="{00000000-0010-0000-0000-000014000000}" name="Virtual Visits Allowed"/>
    <tableColumn id="21" xr3:uid="{00000000-0010-0000-0000-000015000000}" name="My MD Hub Choice"/>
    <tableColumn id="22" xr3:uid="{00000000-0010-0000-0000-000016000000}" name="Enrollment Date"/>
    <tableColumn id="23" xr3:uid="{00000000-0010-0000-0000-000017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ouseholdRegistryTable" displayName="HouseholdRegistryTable" ref="A1:U501">
  <tableColumns count="21">
    <tableColumn id="1" xr3:uid="{00000000-0010-0000-0100-000001000000}" name="Household ID"/>
    <tableColumn id="2" xr3:uid="{00000000-0010-0000-0100-000002000000}" name="Primary Member"/>
    <tableColumn id="3" xr3:uid="{00000000-0010-0000-0100-000003000000}" name="Provider ID"/>
    <tableColumn id="4" xr3:uid="{00000000-0010-0000-0100-000004000000}" name="Practice Name"/>
    <tableColumn id="5" xr3:uid="{00000000-0010-0000-0100-000005000000}" name="Plan Code"/>
    <tableColumn id="6" xr3:uid="{00000000-0010-0000-0100-000006000000}" name="Plan Type"/>
    <tableColumn id="7" xr3:uid="{00000000-0010-0000-0100-000007000000}" name="Monthly Fee"/>
    <tableColumn id="8" xr3:uid="{00000000-0010-0000-0100-000008000000}" name="Enrollment Date"/>
    <tableColumn id="9" xr3:uid="{00000000-0010-0000-0100-000009000000}" name="Months Collected"/>
    <tableColumn id="10" xr3:uid="{00000000-0010-0000-0100-00000A000000}" name="Total Collected"/>
    <tableColumn id="11" xr3:uid="{00000000-0010-0000-0100-00000B000000}" name="Office Allowed"/>
    <tableColumn id="12" xr3:uid="{00000000-0010-0000-0100-00000C000000}" name="Virtual Allowed"/>
    <tableColumn id="13" xr3:uid="{00000000-0010-0000-0100-00000D000000}" name="Office Used"/>
    <tableColumn id="14" xr3:uid="{00000000-0010-0000-0100-00000E000000}" name="Virtual Used"/>
    <tableColumn id="15" xr3:uid="{00000000-0010-0000-0100-00000F000000}" name="Office Remaining"/>
    <tableColumn id="16" xr3:uid="{00000000-0010-0000-0100-000010000000}" name="Virtual Remaining"/>
    <tableColumn id="17" xr3:uid="{00000000-0010-0000-0100-000011000000}" name="Provider Pay Earned"/>
    <tableColumn id="18" xr3:uid="{00000000-0010-0000-0100-000012000000}" name="Current Balance"/>
    <tableColumn id="19" xr3:uid="{00000000-0010-0000-0100-000013000000}" name="Balance Alert"/>
    <tableColumn id="20" xr3:uid="{00000000-0010-0000-0100-000014000000}" name="Status"/>
    <tableColumn id="21" xr3:uid="{00000000-0010-0000-0100-000015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ouseholdMembersTable" displayName="HouseholdMembersTable" ref="A1:I1001">
  <tableColumns count="9">
    <tableColumn id="1" xr3:uid="{00000000-0010-0000-0200-000001000000}" name="Member ID"/>
    <tableColumn id="2" xr3:uid="{00000000-0010-0000-0200-000002000000}" name="Household ID"/>
    <tableColumn id="3" xr3:uid="{00000000-0010-0000-0200-000003000000}" name="Member Name"/>
    <tableColumn id="4" xr3:uid="{00000000-0010-0000-0200-000004000000}" name="DOB"/>
    <tableColumn id="5" xr3:uid="{00000000-0010-0000-0200-000005000000}" name="Relationship"/>
    <tableColumn id="6" xr3:uid="{00000000-0010-0000-0200-000006000000}" name="Phone"/>
    <tableColumn id="7" xr3:uid="{00000000-0010-0000-0200-000007000000}" name="Email"/>
    <tableColumn id="8" xr3:uid="{00000000-0010-0000-0200-000008000000}" name="Status"/>
    <tableColumn id="9" xr3:uid="{00000000-0010-0000-0200-000009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viderAssignmentTable" displayName="ProviderAssignmentTable" ref="A1:K501">
  <tableColumns count="11">
    <tableColumn id="1" xr3:uid="{00000000-0010-0000-0300-000001000000}" name="Assignment ID"/>
    <tableColumn id="2" xr3:uid="{00000000-0010-0000-0300-000002000000}" name="Household ID"/>
    <tableColumn id="3" xr3:uid="{00000000-0010-0000-0300-000003000000}" name="Primary Member"/>
    <tableColumn id="4" xr3:uid="{00000000-0010-0000-0300-000004000000}" name="Provider ID"/>
    <tableColumn id="5" xr3:uid="{00000000-0010-0000-0300-000005000000}" name="Practice Name"/>
    <tableColumn id="6" xr3:uid="{00000000-0010-0000-0300-000006000000}" name="Provider Name"/>
    <tableColumn id="7" xr3:uid="{00000000-0010-0000-0300-000007000000}" name="Provider NPI"/>
    <tableColumn id="8" xr3:uid="{00000000-0010-0000-0300-000008000000}" name="Start Date"/>
    <tableColumn id="9" xr3:uid="{00000000-0010-0000-0300-000009000000}" name="End Date"/>
    <tableColumn id="10" xr3:uid="{00000000-0010-0000-0300-00000A000000}" name="Status"/>
    <tableColumn id="11" xr3:uid="{00000000-0010-0000-0300-00000B000000}" name="Assignment 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VisitTrackingTable" displayName="VisitTrackingTable" ref="A1:M1001">
  <tableColumns count="13">
    <tableColumn id="1" xr3:uid="{00000000-0010-0000-0400-000001000000}" name="Visit ID"/>
    <tableColumn id="2" xr3:uid="{00000000-0010-0000-0400-000002000000}" name="Household ID"/>
    <tableColumn id="3" xr3:uid="{00000000-0010-0000-0400-000003000000}" name="Patient/Member"/>
    <tableColumn id="4" xr3:uid="{00000000-0010-0000-0400-000004000000}" name="Date of Service"/>
    <tableColumn id="5" xr3:uid="{00000000-0010-0000-0400-000005000000}" name="Provider ID"/>
    <tableColumn id="6" xr3:uid="{00000000-0010-0000-0400-000006000000}" name="Practice Name"/>
    <tableColumn id="7" xr3:uid="{00000000-0010-0000-0400-000007000000}" name="Encounter Type"/>
    <tableColumn id="8" xr3:uid="{00000000-0010-0000-0400-000008000000}" name="Covered?"/>
    <tableColumn id="9" xr3:uid="{00000000-0010-0000-0400-000009000000}" name="Provider Pay"/>
    <tableColumn id="10" xr3:uid="{00000000-0010-0000-0400-00000A000000}" name="Visit Status"/>
    <tableColumn id="11" xr3:uid="{00000000-0010-0000-0400-00000B000000}" name="Office Remaining After"/>
    <tableColumn id="12" xr3:uid="{00000000-0010-0000-0400-00000C000000}" name="Virtual Remaining After"/>
    <tableColumn id="13" xr3:uid="{00000000-0010-0000-0400-00000D000000}" name="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ProviderCompensationTable" displayName="ProviderCompensationTable" ref="A1:H101">
  <tableColumns count="8">
    <tableColumn id="1" xr3:uid="{00000000-0010-0000-0500-000001000000}" name="Provider ID"/>
    <tableColumn id="2" xr3:uid="{00000000-0010-0000-0500-000002000000}" name="Practice Name"/>
    <tableColumn id="3" xr3:uid="{00000000-0010-0000-0500-000003000000}" name="Office Visits Completed"/>
    <tableColumn id="4" xr3:uid="{00000000-0010-0000-0500-000004000000}" name="Virtual Visits Completed"/>
    <tableColumn id="5" xr3:uid="{00000000-0010-0000-0500-000005000000}" name="Office Pay"/>
    <tableColumn id="6" xr3:uid="{00000000-0010-0000-0500-000006000000}" name="Virtual Pay"/>
    <tableColumn id="7" xr3:uid="{00000000-0010-0000-0500-000007000000}" name="Total Pay Due"/>
    <tableColumn id="8" xr3:uid="{00000000-0010-0000-0500-000008000000}" name="Households Assigne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NegativeBalanceTable" displayName="NegativeBalanceTable" ref="A1:J101">
  <tableColumns count="10">
    <tableColumn id="1" xr3:uid="{00000000-0010-0000-0600-000001000000}" name="Household ID"/>
    <tableColumn id="2" xr3:uid="{00000000-0010-0000-0600-000002000000}" name="Primary Member"/>
    <tableColumn id="3" xr3:uid="{00000000-0010-0000-0600-000003000000}" name="Provider ID"/>
    <tableColumn id="4" xr3:uid="{00000000-0010-0000-0600-000004000000}" name="Practice Name"/>
    <tableColumn id="5" xr3:uid="{00000000-0010-0000-0600-000005000000}" name="Total Collected"/>
    <tableColumn id="6" xr3:uid="{00000000-0010-0000-0600-000006000000}" name="Provider Pay Earned"/>
    <tableColumn id="7" xr3:uid="{00000000-0010-0000-0600-000007000000}" name="Current Balance"/>
    <tableColumn id="8" xr3:uid="{00000000-0010-0000-0600-000008000000}" name="Office Remaining"/>
    <tableColumn id="9" xr3:uid="{00000000-0010-0000-0600-000009000000}" name="Virtual Remaining"/>
    <tableColumn id="10" xr3:uid="{00000000-0010-0000-0600-00000A000000}" name="Ale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sqref="A1:H1"/>
    </sheetView>
  </sheetViews>
  <sheetFormatPr defaultRowHeight="14.25"/>
  <cols>
    <col min="1" max="1" width="50.375" customWidth="1"/>
    <col min="2" max="2" width="7" customWidth="1"/>
    <col min="3" max="3" width="5" customWidth="1"/>
  </cols>
  <sheetData>
    <row r="1" spans="1:8" ht="20.25">
      <c r="A1" s="11" t="s">
        <v>0</v>
      </c>
      <c r="B1" s="12"/>
      <c r="C1" s="12"/>
      <c r="D1" s="12"/>
      <c r="E1" s="12"/>
      <c r="F1" s="12"/>
      <c r="G1" s="12"/>
      <c r="H1" s="12"/>
    </row>
    <row r="3" spans="1:8" ht="30">
      <c r="A3" s="1" t="s">
        <v>1</v>
      </c>
      <c r="B3" s="1" t="s">
        <v>2</v>
      </c>
      <c r="C3" s="1" t="s">
        <v>3</v>
      </c>
    </row>
    <row r="4" spans="1:8" ht="15">
      <c r="A4" t="s">
        <v>4</v>
      </c>
      <c r="B4" s="9">
        <f>COUNTIFS('Provider Assignment'!J2:J501,"Active")</f>
        <v>0</v>
      </c>
    </row>
    <row r="5" spans="1:8" ht="15">
      <c r="A5" t="s">
        <v>5</v>
      </c>
      <c r="B5" s="10">
        <f>SUMIFS('Household Registry'!G2:G501,'Household Registry'!T2:T501,"Active")</f>
        <v>0</v>
      </c>
    </row>
    <row r="6" spans="1:8" ht="15">
      <c r="A6" t="s">
        <v>6</v>
      </c>
      <c r="B6" s="10">
        <f>SUM('Household Registry'!J2:J501)</f>
        <v>0</v>
      </c>
    </row>
    <row r="7" spans="1:8" ht="15">
      <c r="A7" t="s">
        <v>7</v>
      </c>
      <c r="B7" s="10">
        <f>SUM('Household Registry'!Q2:Q501)</f>
        <v>0</v>
      </c>
    </row>
    <row r="8" spans="1:8" ht="15">
      <c r="A8" t="s">
        <v>8</v>
      </c>
      <c r="B8" s="10">
        <f>SUM('Household Registry'!R2:R501)</f>
        <v>0</v>
      </c>
    </row>
    <row r="9" spans="1:8" ht="15">
      <c r="A9" t="s">
        <v>9</v>
      </c>
      <c r="B9" s="10">
        <f>COUNTIFS('Household Registry'!S2:S501,"NEGATIVE")</f>
        <v>0</v>
      </c>
    </row>
    <row r="10" spans="1:8" ht="15">
      <c r="A10" t="s">
        <v>10</v>
      </c>
      <c r="B10" s="9">
        <f>COUNTIFS('Visit Tracking'!G2:G1001,"Office",'Visit Tracking'!J2:J1001,"Completed")</f>
        <v>0</v>
      </c>
    </row>
    <row r="11" spans="1:8" ht="15">
      <c r="A11" t="s">
        <v>11</v>
      </c>
      <c r="B11" s="9">
        <f>COUNTIFS('Visit Tracking'!G2:G1001,"Virtual",'Visit Tracking'!J2:J1001,"Completed")</f>
        <v>0</v>
      </c>
    </row>
    <row r="12" spans="1:8" ht="15">
      <c r="A12" t="s">
        <v>12</v>
      </c>
      <c r="B12" s="9">
        <f>COUNTIFS('Visit Tracking'!G2:G1001,"Virtual",'Visit Tracking'!J2:J1001,"Completed")</f>
        <v>0</v>
      </c>
    </row>
  </sheetData>
  <mergeCells count="1">
    <mergeCell ref="A1:H1"/>
  </mergeCells>
  <conditionalFormatting sqref="B9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/>
  </sheetViews>
  <sheetFormatPr defaultRowHeight="14.25"/>
  <cols>
    <col min="1" max="1" width="13.75" customWidth="1"/>
    <col min="2" max="2" width="17.625" customWidth="1"/>
    <col min="3" max="3" width="8.25" customWidth="1"/>
    <col min="4" max="4" width="44" customWidth="1"/>
  </cols>
  <sheetData>
    <row r="1" spans="1:4" ht="30">
      <c r="A1" s="1" t="s">
        <v>85</v>
      </c>
      <c r="B1" s="1" t="s">
        <v>86</v>
      </c>
      <c r="C1" s="1" t="s">
        <v>87</v>
      </c>
      <c r="D1" s="1" t="s">
        <v>3</v>
      </c>
    </row>
    <row r="2" spans="1:4">
      <c r="A2" t="s">
        <v>88</v>
      </c>
      <c r="B2" t="s">
        <v>89</v>
      </c>
      <c r="C2" t="s">
        <v>90</v>
      </c>
      <c r="D2" t="s">
        <v>91</v>
      </c>
    </row>
    <row r="3" spans="1:4">
      <c r="A3" t="s">
        <v>92</v>
      </c>
      <c r="B3" t="s">
        <v>93</v>
      </c>
      <c r="C3" t="s">
        <v>90</v>
      </c>
      <c r="D3" t="s">
        <v>94</v>
      </c>
    </row>
    <row r="4" spans="1:4">
      <c r="A4" t="s">
        <v>22</v>
      </c>
      <c r="B4" t="s">
        <v>95</v>
      </c>
      <c r="C4" t="s">
        <v>90</v>
      </c>
    </row>
    <row r="5" spans="1:4">
      <c r="A5" t="s">
        <v>23</v>
      </c>
      <c r="B5" t="s">
        <v>96</v>
      </c>
      <c r="C5" t="s">
        <v>90</v>
      </c>
    </row>
    <row r="6" spans="1:4">
      <c r="A6" t="s">
        <v>24</v>
      </c>
      <c r="B6" t="s">
        <v>97</v>
      </c>
      <c r="C6" t="s">
        <v>90</v>
      </c>
      <c r="D6" t="s">
        <v>98</v>
      </c>
    </row>
    <row r="7" spans="1:4">
      <c r="A7" t="s">
        <v>99</v>
      </c>
      <c r="B7" t="s">
        <v>100</v>
      </c>
      <c r="C7" t="s">
        <v>90</v>
      </c>
      <c r="D7" t="s">
        <v>101</v>
      </c>
    </row>
    <row r="8" spans="1:4">
      <c r="A8" t="s">
        <v>102</v>
      </c>
      <c r="B8" t="s">
        <v>103</v>
      </c>
      <c r="C8" t="s">
        <v>104</v>
      </c>
      <c r="D8" t="s">
        <v>105</v>
      </c>
    </row>
    <row r="9" spans="1:4">
      <c r="A9" t="s">
        <v>106</v>
      </c>
      <c r="B9" t="s">
        <v>107</v>
      </c>
      <c r="C9" t="s">
        <v>104</v>
      </c>
      <c r="D9" t="s">
        <v>108</v>
      </c>
    </row>
    <row r="10" spans="1:4">
      <c r="A10" t="s">
        <v>109</v>
      </c>
      <c r="B10" t="s">
        <v>110</v>
      </c>
      <c r="C10" t="s">
        <v>111</v>
      </c>
      <c r="D10" t="s">
        <v>112</v>
      </c>
    </row>
    <row r="11" spans="1:4">
      <c r="A11" t="s">
        <v>113</v>
      </c>
      <c r="B11" t="s">
        <v>114</v>
      </c>
      <c r="C11" t="s">
        <v>90</v>
      </c>
      <c r="D11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1"/>
  <sheetViews>
    <sheetView workbookViewId="0"/>
  </sheetViews>
  <sheetFormatPr defaultRowHeight="14.25"/>
  <cols>
    <col min="1" max="1" width="7.625" customWidth="1"/>
    <col min="2" max="2" width="11.5" customWidth="1"/>
    <col min="3" max="3" width="9.75" customWidth="1"/>
    <col min="4" max="5" width="10.75" customWidth="1"/>
    <col min="6" max="6" width="9.125" customWidth="1"/>
    <col min="7" max="7" width="11.5" customWidth="1"/>
    <col min="8" max="8" width="13.5" customWidth="1"/>
    <col min="9" max="9" width="4" customWidth="1"/>
    <col min="10" max="10" width="5.375" customWidth="1"/>
    <col min="11" max="11" width="4.75" customWidth="1"/>
    <col min="12" max="12" width="6.625" customWidth="1"/>
    <col min="13" max="13" width="3.5" customWidth="1"/>
    <col min="14" max="14" width="4.5" customWidth="1"/>
    <col min="15" max="15" width="2.875" customWidth="1"/>
    <col min="16" max="16" width="8.125" customWidth="1"/>
    <col min="17" max="17" width="7.875" customWidth="1"/>
    <col min="18" max="18" width="10.125" customWidth="1"/>
    <col min="19" max="19" width="16.125" customWidth="1"/>
    <col min="20" max="20" width="16.875" customWidth="1"/>
    <col min="21" max="21" width="15.25" customWidth="1"/>
    <col min="22" max="22" width="13" customWidth="1"/>
    <col min="23" max="23" width="5" customWidth="1"/>
  </cols>
  <sheetData>
    <row r="1" spans="1:23" ht="30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34</v>
      </c>
      <c r="W1" s="1" t="s">
        <v>3</v>
      </c>
    </row>
    <row r="2" spans="1:23">
      <c r="A2" s="3"/>
      <c r="B2" s="3"/>
      <c r="C2" s="6"/>
      <c r="D2" s="3"/>
      <c r="E2" s="3"/>
      <c r="F2" s="3"/>
      <c r="G2" s="3"/>
      <c r="H2" s="3"/>
      <c r="I2" s="6"/>
      <c r="J2" s="3"/>
      <c r="K2" s="3"/>
      <c r="L2" s="3"/>
      <c r="M2" s="3"/>
      <c r="N2" s="3"/>
      <c r="O2" s="3"/>
      <c r="P2" s="3"/>
      <c r="Q2" s="3" t="str">
        <f t="shared" ref="Q2:Q65" si="0">IF(P2="","",IF(LEFT(P2,2)="OV","Office + Virtual","Office Only"))</f>
        <v/>
      </c>
      <c r="R2" s="4" t="str">
        <f>IFERROR(VLOOKUP(P2,Settings!$A$6:$D$11,2,FALSE),"")</f>
        <v/>
      </c>
      <c r="S2" s="3" t="str">
        <f>IFERROR(VLOOKUP(P2,Settings!$A$6:$D$11,3,FALSE),"")</f>
        <v/>
      </c>
      <c r="T2" s="3" t="str">
        <f>IFERROR(VLOOKUP(P2,Settings!$A$6:$D$11,4,FALSE),"")</f>
        <v/>
      </c>
      <c r="U2" s="3"/>
      <c r="V2" s="6"/>
      <c r="W2" s="3"/>
    </row>
    <row r="3" spans="1:23">
      <c r="A3" s="3"/>
      <c r="B3" s="3"/>
      <c r="C3" s="6"/>
      <c r="D3" s="3"/>
      <c r="E3" s="3"/>
      <c r="F3" s="3"/>
      <c r="G3" s="3"/>
      <c r="H3" s="3"/>
      <c r="I3" s="6"/>
      <c r="J3" s="3"/>
      <c r="K3" s="3"/>
      <c r="L3" s="3"/>
      <c r="M3" s="3"/>
      <c r="N3" s="3"/>
      <c r="O3" s="3"/>
      <c r="P3" s="3"/>
      <c r="Q3" s="3" t="str">
        <f t="shared" si="0"/>
        <v/>
      </c>
      <c r="R3" s="4" t="str">
        <f>IFERROR(VLOOKUP(P3,Settings!$A$6:$D$11,2,FALSE),"")</f>
        <v/>
      </c>
      <c r="S3" s="3" t="str">
        <f>IFERROR(VLOOKUP(P3,Settings!$A$6:$D$11,3,FALSE),"")</f>
        <v/>
      </c>
      <c r="T3" s="3" t="str">
        <f>IFERROR(VLOOKUP(P3,Settings!$A$6:$D$11,4,FALSE),"")</f>
        <v/>
      </c>
      <c r="U3" s="3"/>
      <c r="V3" s="6"/>
      <c r="W3" s="3"/>
    </row>
    <row r="4" spans="1:23">
      <c r="A4" s="3"/>
      <c r="B4" s="3"/>
      <c r="C4" s="6"/>
      <c r="D4" s="3"/>
      <c r="E4" s="3"/>
      <c r="F4" s="3"/>
      <c r="G4" s="3"/>
      <c r="H4" s="3"/>
      <c r="I4" s="6"/>
      <c r="J4" s="3"/>
      <c r="K4" s="3"/>
      <c r="L4" s="3"/>
      <c r="M4" s="3"/>
      <c r="N4" s="3"/>
      <c r="O4" s="3"/>
      <c r="P4" s="3"/>
      <c r="Q4" s="3" t="str">
        <f t="shared" si="0"/>
        <v/>
      </c>
      <c r="R4" s="4" t="str">
        <f>IFERROR(VLOOKUP(P4,Settings!$A$6:$D$11,2,FALSE),"")</f>
        <v/>
      </c>
      <c r="S4" s="3" t="str">
        <f>IFERROR(VLOOKUP(P4,Settings!$A$6:$D$11,3,FALSE),"")</f>
        <v/>
      </c>
      <c r="T4" s="3" t="str">
        <f>IFERROR(VLOOKUP(P4,Settings!$A$6:$D$11,4,FALSE),"")</f>
        <v/>
      </c>
      <c r="U4" s="3"/>
      <c r="V4" s="6"/>
      <c r="W4" s="3"/>
    </row>
    <row r="5" spans="1:23">
      <c r="A5" s="3"/>
      <c r="B5" s="3"/>
      <c r="C5" s="6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3"/>
      <c r="P5" s="3"/>
      <c r="Q5" s="3" t="str">
        <f t="shared" si="0"/>
        <v/>
      </c>
      <c r="R5" s="4" t="str">
        <f>IFERROR(VLOOKUP(P5,Settings!$A$6:$D$11,2,FALSE),"")</f>
        <v/>
      </c>
      <c r="S5" s="3" t="str">
        <f>IFERROR(VLOOKUP(P5,Settings!$A$6:$D$11,3,FALSE),"")</f>
        <v/>
      </c>
      <c r="T5" s="3" t="str">
        <f>IFERROR(VLOOKUP(P5,Settings!$A$6:$D$11,4,FALSE),"")</f>
        <v/>
      </c>
      <c r="U5" s="3"/>
      <c r="V5" s="6"/>
      <c r="W5" s="3"/>
    </row>
    <row r="6" spans="1:23">
      <c r="A6" s="3"/>
      <c r="B6" s="3"/>
      <c r="C6" s="6"/>
      <c r="D6" s="3"/>
      <c r="E6" s="3"/>
      <c r="F6" s="3"/>
      <c r="G6" s="3"/>
      <c r="H6" s="3"/>
      <c r="I6" s="6"/>
      <c r="J6" s="3"/>
      <c r="K6" s="3"/>
      <c r="L6" s="3"/>
      <c r="M6" s="3"/>
      <c r="N6" s="3"/>
      <c r="O6" s="3"/>
      <c r="P6" s="3"/>
      <c r="Q6" s="3" t="str">
        <f t="shared" si="0"/>
        <v/>
      </c>
      <c r="R6" s="4" t="str">
        <f>IFERROR(VLOOKUP(P6,Settings!$A$6:$D$11,2,FALSE),"")</f>
        <v/>
      </c>
      <c r="S6" s="3" t="str">
        <f>IFERROR(VLOOKUP(P6,Settings!$A$6:$D$11,3,FALSE),"")</f>
        <v/>
      </c>
      <c r="T6" s="3" t="str">
        <f>IFERROR(VLOOKUP(P6,Settings!$A$6:$D$11,4,FALSE),"")</f>
        <v/>
      </c>
      <c r="U6" s="3"/>
      <c r="V6" s="6"/>
      <c r="W6" s="3"/>
    </row>
    <row r="7" spans="1:23">
      <c r="A7" s="3"/>
      <c r="B7" s="3"/>
      <c r="C7" s="6"/>
      <c r="D7" s="3"/>
      <c r="E7" s="3"/>
      <c r="F7" s="3"/>
      <c r="G7" s="3"/>
      <c r="H7" s="3"/>
      <c r="I7" s="6"/>
      <c r="J7" s="3"/>
      <c r="K7" s="3"/>
      <c r="L7" s="3"/>
      <c r="M7" s="3"/>
      <c r="N7" s="3"/>
      <c r="O7" s="3"/>
      <c r="P7" s="3"/>
      <c r="Q7" s="3" t="str">
        <f t="shared" si="0"/>
        <v/>
      </c>
      <c r="R7" s="4" t="str">
        <f>IFERROR(VLOOKUP(P7,Settings!$A$6:$D$11,2,FALSE),"")</f>
        <v/>
      </c>
      <c r="S7" s="3" t="str">
        <f>IFERROR(VLOOKUP(P7,Settings!$A$6:$D$11,3,FALSE),"")</f>
        <v/>
      </c>
      <c r="T7" s="3" t="str">
        <f>IFERROR(VLOOKUP(P7,Settings!$A$6:$D$11,4,FALSE),"")</f>
        <v/>
      </c>
      <c r="U7" s="3"/>
      <c r="V7" s="6"/>
      <c r="W7" s="3"/>
    </row>
    <row r="8" spans="1:23">
      <c r="A8" s="3"/>
      <c r="B8" s="3"/>
      <c r="C8" s="6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 t="str">
        <f t="shared" si="0"/>
        <v/>
      </c>
      <c r="R8" s="4" t="str">
        <f>IFERROR(VLOOKUP(P8,Settings!$A$6:$D$11,2,FALSE),"")</f>
        <v/>
      </c>
      <c r="S8" s="3" t="str">
        <f>IFERROR(VLOOKUP(P8,Settings!$A$6:$D$11,3,FALSE),"")</f>
        <v/>
      </c>
      <c r="T8" s="3" t="str">
        <f>IFERROR(VLOOKUP(P8,Settings!$A$6:$D$11,4,FALSE),"")</f>
        <v/>
      </c>
      <c r="U8" s="3"/>
      <c r="V8" s="6"/>
      <c r="W8" s="3"/>
    </row>
    <row r="9" spans="1:23">
      <c r="A9" s="3"/>
      <c r="B9" s="3"/>
      <c r="C9" s="6"/>
      <c r="D9" s="3"/>
      <c r="E9" s="3"/>
      <c r="F9" s="3"/>
      <c r="G9" s="3"/>
      <c r="H9" s="3"/>
      <c r="I9" s="6"/>
      <c r="J9" s="3"/>
      <c r="K9" s="3"/>
      <c r="L9" s="3"/>
      <c r="M9" s="3"/>
      <c r="N9" s="3"/>
      <c r="O9" s="3"/>
      <c r="P9" s="3"/>
      <c r="Q9" s="3" t="str">
        <f t="shared" si="0"/>
        <v/>
      </c>
      <c r="R9" s="4" t="str">
        <f>IFERROR(VLOOKUP(P9,Settings!$A$6:$D$11,2,FALSE),"")</f>
        <v/>
      </c>
      <c r="S9" s="3" t="str">
        <f>IFERROR(VLOOKUP(P9,Settings!$A$6:$D$11,3,FALSE),"")</f>
        <v/>
      </c>
      <c r="T9" s="3" t="str">
        <f>IFERROR(VLOOKUP(P9,Settings!$A$6:$D$11,4,FALSE),"")</f>
        <v/>
      </c>
      <c r="U9" s="3"/>
      <c r="V9" s="6"/>
      <c r="W9" s="3"/>
    </row>
    <row r="10" spans="1:23">
      <c r="A10" s="3"/>
      <c r="B10" s="3"/>
      <c r="C10" s="6"/>
      <c r="D10" s="3"/>
      <c r="E10" s="3"/>
      <c r="F10" s="3"/>
      <c r="G10" s="3"/>
      <c r="H10" s="3"/>
      <c r="I10" s="6"/>
      <c r="J10" s="3"/>
      <c r="K10" s="3"/>
      <c r="L10" s="3"/>
      <c r="M10" s="3"/>
      <c r="N10" s="3"/>
      <c r="O10" s="3"/>
      <c r="P10" s="3"/>
      <c r="Q10" s="3" t="str">
        <f t="shared" si="0"/>
        <v/>
      </c>
      <c r="R10" s="4" t="str">
        <f>IFERROR(VLOOKUP(P10,Settings!$A$6:$D$11,2,FALSE),"")</f>
        <v/>
      </c>
      <c r="S10" s="3" t="str">
        <f>IFERROR(VLOOKUP(P10,Settings!$A$6:$D$11,3,FALSE),"")</f>
        <v/>
      </c>
      <c r="T10" s="3" t="str">
        <f>IFERROR(VLOOKUP(P10,Settings!$A$6:$D$11,4,FALSE),"")</f>
        <v/>
      </c>
      <c r="U10" s="3"/>
      <c r="V10" s="6"/>
      <c r="W10" s="3"/>
    </row>
    <row r="11" spans="1:23">
      <c r="A11" s="3"/>
      <c r="B11" s="3"/>
      <c r="C11" s="6"/>
      <c r="D11" s="3"/>
      <c r="E11" s="3"/>
      <c r="F11" s="3"/>
      <c r="G11" s="3"/>
      <c r="H11" s="3"/>
      <c r="I11" s="6"/>
      <c r="J11" s="3"/>
      <c r="K11" s="3"/>
      <c r="L11" s="3"/>
      <c r="M11" s="3"/>
      <c r="N11" s="3"/>
      <c r="O11" s="3"/>
      <c r="P11" s="3"/>
      <c r="Q11" s="3" t="str">
        <f t="shared" si="0"/>
        <v/>
      </c>
      <c r="R11" s="4" t="str">
        <f>IFERROR(VLOOKUP(P11,Settings!$A$6:$D$11,2,FALSE),"")</f>
        <v/>
      </c>
      <c r="S11" s="3" t="str">
        <f>IFERROR(VLOOKUP(P11,Settings!$A$6:$D$11,3,FALSE),"")</f>
        <v/>
      </c>
      <c r="T11" s="3" t="str">
        <f>IFERROR(VLOOKUP(P11,Settings!$A$6:$D$11,4,FALSE),"")</f>
        <v/>
      </c>
      <c r="U11" s="3"/>
      <c r="V11" s="6"/>
      <c r="W11" s="3"/>
    </row>
    <row r="12" spans="1:23">
      <c r="A12" s="3"/>
      <c r="B12" s="3"/>
      <c r="C12" s="6"/>
      <c r="D12" s="3"/>
      <c r="E12" s="3"/>
      <c r="F12" s="3"/>
      <c r="G12" s="3"/>
      <c r="H12" s="3"/>
      <c r="I12" s="6"/>
      <c r="J12" s="3"/>
      <c r="K12" s="3"/>
      <c r="L12" s="3"/>
      <c r="M12" s="3"/>
      <c r="N12" s="3"/>
      <c r="O12" s="3"/>
      <c r="P12" s="3"/>
      <c r="Q12" s="3" t="str">
        <f t="shared" si="0"/>
        <v/>
      </c>
      <c r="R12" s="4" t="str">
        <f>IFERROR(VLOOKUP(P12,Settings!$A$6:$D$11,2,FALSE),"")</f>
        <v/>
      </c>
      <c r="S12" s="3" t="str">
        <f>IFERROR(VLOOKUP(P12,Settings!$A$6:$D$11,3,FALSE),"")</f>
        <v/>
      </c>
      <c r="T12" s="3" t="str">
        <f>IFERROR(VLOOKUP(P12,Settings!$A$6:$D$11,4,FALSE),"")</f>
        <v/>
      </c>
      <c r="U12" s="3"/>
      <c r="V12" s="6"/>
      <c r="W12" s="3"/>
    </row>
    <row r="13" spans="1:23">
      <c r="A13" s="3"/>
      <c r="B13" s="3"/>
      <c r="C13" s="6"/>
      <c r="D13" s="3"/>
      <c r="E13" s="3"/>
      <c r="F13" s="3"/>
      <c r="G13" s="3"/>
      <c r="H13" s="3"/>
      <c r="I13" s="6"/>
      <c r="J13" s="3"/>
      <c r="K13" s="3"/>
      <c r="L13" s="3"/>
      <c r="M13" s="3"/>
      <c r="N13" s="3"/>
      <c r="O13" s="3"/>
      <c r="P13" s="3"/>
      <c r="Q13" s="3" t="str">
        <f t="shared" si="0"/>
        <v/>
      </c>
      <c r="R13" s="4" t="str">
        <f>IFERROR(VLOOKUP(P13,Settings!$A$6:$D$11,2,FALSE),"")</f>
        <v/>
      </c>
      <c r="S13" s="3" t="str">
        <f>IFERROR(VLOOKUP(P13,Settings!$A$6:$D$11,3,FALSE),"")</f>
        <v/>
      </c>
      <c r="T13" s="3" t="str">
        <f>IFERROR(VLOOKUP(P13,Settings!$A$6:$D$11,4,FALSE),"")</f>
        <v/>
      </c>
      <c r="U13" s="3"/>
      <c r="V13" s="6"/>
      <c r="W13" s="3"/>
    </row>
    <row r="14" spans="1:23">
      <c r="A14" s="3"/>
      <c r="B14" s="3"/>
      <c r="C14" s="6"/>
      <c r="D14" s="3"/>
      <c r="E14" s="3"/>
      <c r="F14" s="3"/>
      <c r="G14" s="3"/>
      <c r="H14" s="3"/>
      <c r="I14" s="6"/>
      <c r="J14" s="3"/>
      <c r="K14" s="3"/>
      <c r="L14" s="3"/>
      <c r="M14" s="3"/>
      <c r="N14" s="3"/>
      <c r="O14" s="3"/>
      <c r="P14" s="3"/>
      <c r="Q14" s="3" t="str">
        <f t="shared" si="0"/>
        <v/>
      </c>
      <c r="R14" s="4" t="str">
        <f>IFERROR(VLOOKUP(P14,Settings!$A$6:$D$11,2,FALSE),"")</f>
        <v/>
      </c>
      <c r="S14" s="3" t="str">
        <f>IFERROR(VLOOKUP(P14,Settings!$A$6:$D$11,3,FALSE),"")</f>
        <v/>
      </c>
      <c r="T14" s="3" t="str">
        <f>IFERROR(VLOOKUP(P14,Settings!$A$6:$D$11,4,FALSE),"")</f>
        <v/>
      </c>
      <c r="U14" s="3"/>
      <c r="V14" s="6"/>
      <c r="W14" s="3"/>
    </row>
    <row r="15" spans="1:23">
      <c r="A15" s="3"/>
      <c r="B15" s="3"/>
      <c r="C15" s="6"/>
      <c r="D15" s="3"/>
      <c r="E15" s="3"/>
      <c r="F15" s="3"/>
      <c r="G15" s="3"/>
      <c r="H15" s="3"/>
      <c r="I15" s="6"/>
      <c r="J15" s="3"/>
      <c r="K15" s="3"/>
      <c r="L15" s="3"/>
      <c r="M15" s="3"/>
      <c r="N15" s="3"/>
      <c r="O15" s="3"/>
      <c r="P15" s="3"/>
      <c r="Q15" s="3" t="str">
        <f t="shared" si="0"/>
        <v/>
      </c>
      <c r="R15" s="4" t="str">
        <f>IFERROR(VLOOKUP(P15,Settings!$A$6:$D$11,2,FALSE),"")</f>
        <v/>
      </c>
      <c r="S15" s="3" t="str">
        <f>IFERROR(VLOOKUP(P15,Settings!$A$6:$D$11,3,FALSE),"")</f>
        <v/>
      </c>
      <c r="T15" s="3" t="str">
        <f>IFERROR(VLOOKUP(P15,Settings!$A$6:$D$11,4,FALSE),"")</f>
        <v/>
      </c>
      <c r="U15" s="3"/>
      <c r="V15" s="6"/>
      <c r="W15" s="3"/>
    </row>
    <row r="16" spans="1:23">
      <c r="A16" s="3"/>
      <c r="B16" s="3"/>
      <c r="C16" s="6"/>
      <c r="D16" s="3"/>
      <c r="E16" s="3"/>
      <c r="F16" s="3"/>
      <c r="G16" s="3"/>
      <c r="H16" s="3"/>
      <c r="I16" s="6"/>
      <c r="J16" s="3"/>
      <c r="K16" s="3"/>
      <c r="L16" s="3"/>
      <c r="M16" s="3"/>
      <c r="N16" s="3"/>
      <c r="O16" s="3"/>
      <c r="P16" s="3"/>
      <c r="Q16" s="3" t="str">
        <f t="shared" si="0"/>
        <v/>
      </c>
      <c r="R16" s="4" t="str">
        <f>IFERROR(VLOOKUP(P16,Settings!$A$6:$D$11,2,FALSE),"")</f>
        <v/>
      </c>
      <c r="S16" s="3" t="str">
        <f>IFERROR(VLOOKUP(P16,Settings!$A$6:$D$11,3,FALSE),"")</f>
        <v/>
      </c>
      <c r="T16" s="3" t="str">
        <f>IFERROR(VLOOKUP(P16,Settings!$A$6:$D$11,4,FALSE),"")</f>
        <v/>
      </c>
      <c r="U16" s="3"/>
      <c r="V16" s="6"/>
      <c r="W16" s="3"/>
    </row>
    <row r="17" spans="1:23">
      <c r="A17" s="3"/>
      <c r="B17" s="3"/>
      <c r="C17" s="6"/>
      <c r="D17" s="3"/>
      <c r="E17" s="3"/>
      <c r="F17" s="3"/>
      <c r="G17" s="3"/>
      <c r="H17" s="3"/>
      <c r="I17" s="6"/>
      <c r="J17" s="3"/>
      <c r="K17" s="3"/>
      <c r="L17" s="3"/>
      <c r="M17" s="3"/>
      <c r="N17" s="3"/>
      <c r="O17" s="3"/>
      <c r="P17" s="3"/>
      <c r="Q17" s="3" t="str">
        <f t="shared" si="0"/>
        <v/>
      </c>
      <c r="R17" s="4" t="str">
        <f>IFERROR(VLOOKUP(P17,Settings!$A$6:$D$11,2,FALSE),"")</f>
        <v/>
      </c>
      <c r="S17" s="3" t="str">
        <f>IFERROR(VLOOKUP(P17,Settings!$A$6:$D$11,3,FALSE),"")</f>
        <v/>
      </c>
      <c r="T17" s="3" t="str">
        <f>IFERROR(VLOOKUP(P17,Settings!$A$6:$D$11,4,FALSE),"")</f>
        <v/>
      </c>
      <c r="U17" s="3"/>
      <c r="V17" s="6"/>
      <c r="W17" s="3"/>
    </row>
    <row r="18" spans="1:23">
      <c r="A18" s="3"/>
      <c r="B18" s="3"/>
      <c r="C18" s="6"/>
      <c r="D18" s="3"/>
      <c r="E18" s="3"/>
      <c r="F18" s="3"/>
      <c r="G18" s="3"/>
      <c r="H18" s="3"/>
      <c r="I18" s="6"/>
      <c r="J18" s="3"/>
      <c r="K18" s="3"/>
      <c r="L18" s="3"/>
      <c r="M18" s="3"/>
      <c r="N18" s="3"/>
      <c r="O18" s="3"/>
      <c r="P18" s="3"/>
      <c r="Q18" s="3" t="str">
        <f t="shared" si="0"/>
        <v/>
      </c>
      <c r="R18" s="4" t="str">
        <f>IFERROR(VLOOKUP(P18,Settings!$A$6:$D$11,2,FALSE),"")</f>
        <v/>
      </c>
      <c r="S18" s="3" t="str">
        <f>IFERROR(VLOOKUP(P18,Settings!$A$6:$D$11,3,FALSE),"")</f>
        <v/>
      </c>
      <c r="T18" s="3" t="str">
        <f>IFERROR(VLOOKUP(P18,Settings!$A$6:$D$11,4,FALSE),"")</f>
        <v/>
      </c>
      <c r="U18" s="3"/>
      <c r="V18" s="6"/>
      <c r="W18" s="3"/>
    </row>
    <row r="19" spans="1:23">
      <c r="A19" s="3"/>
      <c r="B19" s="3"/>
      <c r="C19" s="6"/>
      <c r="D19" s="3"/>
      <c r="E19" s="3"/>
      <c r="F19" s="3"/>
      <c r="G19" s="3"/>
      <c r="H19" s="3"/>
      <c r="I19" s="6"/>
      <c r="J19" s="3"/>
      <c r="K19" s="3"/>
      <c r="L19" s="3"/>
      <c r="M19" s="3"/>
      <c r="N19" s="3"/>
      <c r="O19" s="3"/>
      <c r="P19" s="3"/>
      <c r="Q19" s="3" t="str">
        <f t="shared" si="0"/>
        <v/>
      </c>
      <c r="R19" s="4" t="str">
        <f>IFERROR(VLOOKUP(P19,Settings!$A$6:$D$11,2,FALSE),"")</f>
        <v/>
      </c>
      <c r="S19" s="3" t="str">
        <f>IFERROR(VLOOKUP(P19,Settings!$A$6:$D$11,3,FALSE),"")</f>
        <v/>
      </c>
      <c r="T19" s="3" t="str">
        <f>IFERROR(VLOOKUP(P19,Settings!$A$6:$D$11,4,FALSE),"")</f>
        <v/>
      </c>
      <c r="U19" s="3"/>
      <c r="V19" s="6"/>
      <c r="W19" s="3"/>
    </row>
    <row r="20" spans="1:23">
      <c r="A20" s="3"/>
      <c r="B20" s="3"/>
      <c r="C20" s="6"/>
      <c r="D20" s="3"/>
      <c r="E20" s="3"/>
      <c r="F20" s="3"/>
      <c r="G20" s="3"/>
      <c r="H20" s="3"/>
      <c r="I20" s="6"/>
      <c r="J20" s="3"/>
      <c r="K20" s="3"/>
      <c r="L20" s="3"/>
      <c r="M20" s="3"/>
      <c r="N20" s="3"/>
      <c r="O20" s="3"/>
      <c r="P20" s="3"/>
      <c r="Q20" s="3" t="str">
        <f t="shared" si="0"/>
        <v/>
      </c>
      <c r="R20" s="4" t="str">
        <f>IFERROR(VLOOKUP(P20,Settings!$A$6:$D$11,2,FALSE),"")</f>
        <v/>
      </c>
      <c r="S20" s="3" t="str">
        <f>IFERROR(VLOOKUP(P20,Settings!$A$6:$D$11,3,FALSE),"")</f>
        <v/>
      </c>
      <c r="T20" s="3" t="str">
        <f>IFERROR(VLOOKUP(P20,Settings!$A$6:$D$11,4,FALSE),"")</f>
        <v/>
      </c>
      <c r="U20" s="3"/>
      <c r="V20" s="6"/>
      <c r="W20" s="3"/>
    </row>
    <row r="21" spans="1:23">
      <c r="A21" s="3"/>
      <c r="B21" s="3"/>
      <c r="C21" s="6"/>
      <c r="D21" s="3"/>
      <c r="E21" s="3"/>
      <c r="F21" s="3"/>
      <c r="G21" s="3"/>
      <c r="H21" s="3"/>
      <c r="I21" s="6"/>
      <c r="J21" s="3"/>
      <c r="K21" s="3"/>
      <c r="L21" s="3"/>
      <c r="M21" s="3"/>
      <c r="N21" s="3"/>
      <c r="O21" s="3"/>
      <c r="P21" s="3"/>
      <c r="Q21" s="3" t="str">
        <f t="shared" si="0"/>
        <v/>
      </c>
      <c r="R21" s="4" t="str">
        <f>IFERROR(VLOOKUP(P21,Settings!$A$6:$D$11,2,FALSE),"")</f>
        <v/>
      </c>
      <c r="S21" s="3" t="str">
        <f>IFERROR(VLOOKUP(P21,Settings!$A$6:$D$11,3,FALSE),"")</f>
        <v/>
      </c>
      <c r="T21" s="3" t="str">
        <f>IFERROR(VLOOKUP(P21,Settings!$A$6:$D$11,4,FALSE),"")</f>
        <v/>
      </c>
      <c r="U21" s="3"/>
      <c r="V21" s="6"/>
      <c r="W21" s="3"/>
    </row>
    <row r="22" spans="1:23">
      <c r="A22" s="3"/>
      <c r="B22" s="3"/>
      <c r="C22" s="6"/>
      <c r="D22" s="3"/>
      <c r="E22" s="3"/>
      <c r="F22" s="3"/>
      <c r="G22" s="3"/>
      <c r="H22" s="3"/>
      <c r="I22" s="6"/>
      <c r="J22" s="3"/>
      <c r="K22" s="3"/>
      <c r="L22" s="3"/>
      <c r="M22" s="3"/>
      <c r="N22" s="3"/>
      <c r="O22" s="3"/>
      <c r="P22" s="3"/>
      <c r="Q22" s="3" t="str">
        <f t="shared" si="0"/>
        <v/>
      </c>
      <c r="R22" s="4" t="str">
        <f>IFERROR(VLOOKUP(P22,Settings!$A$6:$D$11,2,FALSE),"")</f>
        <v/>
      </c>
      <c r="S22" s="3" t="str">
        <f>IFERROR(VLOOKUP(P22,Settings!$A$6:$D$11,3,FALSE),"")</f>
        <v/>
      </c>
      <c r="T22" s="3" t="str">
        <f>IFERROR(VLOOKUP(P22,Settings!$A$6:$D$11,4,FALSE),"")</f>
        <v/>
      </c>
      <c r="U22" s="3"/>
      <c r="V22" s="6"/>
      <c r="W22" s="3"/>
    </row>
    <row r="23" spans="1:23">
      <c r="A23" s="3"/>
      <c r="B23" s="3"/>
      <c r="C23" s="6"/>
      <c r="D23" s="3"/>
      <c r="E23" s="3"/>
      <c r="F23" s="3"/>
      <c r="G23" s="3"/>
      <c r="H23" s="3"/>
      <c r="I23" s="6"/>
      <c r="J23" s="3"/>
      <c r="K23" s="3"/>
      <c r="L23" s="3"/>
      <c r="M23" s="3"/>
      <c r="N23" s="3"/>
      <c r="O23" s="3"/>
      <c r="P23" s="3"/>
      <c r="Q23" s="3" t="str">
        <f t="shared" si="0"/>
        <v/>
      </c>
      <c r="R23" s="4" t="str">
        <f>IFERROR(VLOOKUP(P23,Settings!$A$6:$D$11,2,FALSE),"")</f>
        <v/>
      </c>
      <c r="S23" s="3" t="str">
        <f>IFERROR(VLOOKUP(P23,Settings!$A$6:$D$11,3,FALSE),"")</f>
        <v/>
      </c>
      <c r="T23" s="3" t="str">
        <f>IFERROR(VLOOKUP(P23,Settings!$A$6:$D$11,4,FALSE),"")</f>
        <v/>
      </c>
      <c r="U23" s="3"/>
      <c r="V23" s="6"/>
      <c r="W23" s="3"/>
    </row>
    <row r="24" spans="1:23">
      <c r="A24" s="3"/>
      <c r="B24" s="3"/>
      <c r="C24" s="6"/>
      <c r="D24" s="3"/>
      <c r="E24" s="3"/>
      <c r="F24" s="3"/>
      <c r="G24" s="3"/>
      <c r="H24" s="3"/>
      <c r="I24" s="6"/>
      <c r="J24" s="3"/>
      <c r="K24" s="3"/>
      <c r="L24" s="3"/>
      <c r="M24" s="3"/>
      <c r="N24" s="3"/>
      <c r="O24" s="3"/>
      <c r="P24" s="3"/>
      <c r="Q24" s="3" t="str">
        <f t="shared" si="0"/>
        <v/>
      </c>
      <c r="R24" s="4" t="str">
        <f>IFERROR(VLOOKUP(P24,Settings!$A$6:$D$11,2,FALSE),"")</f>
        <v/>
      </c>
      <c r="S24" s="3" t="str">
        <f>IFERROR(VLOOKUP(P24,Settings!$A$6:$D$11,3,FALSE),"")</f>
        <v/>
      </c>
      <c r="T24" s="3" t="str">
        <f>IFERROR(VLOOKUP(P24,Settings!$A$6:$D$11,4,FALSE),"")</f>
        <v/>
      </c>
      <c r="U24" s="3"/>
      <c r="V24" s="6"/>
      <c r="W24" s="3"/>
    </row>
    <row r="25" spans="1:23">
      <c r="A25" s="3"/>
      <c r="B25" s="3"/>
      <c r="C25" s="6"/>
      <c r="D25" s="3"/>
      <c r="E25" s="3"/>
      <c r="F25" s="3"/>
      <c r="G25" s="3"/>
      <c r="H25" s="3"/>
      <c r="I25" s="6"/>
      <c r="J25" s="3"/>
      <c r="K25" s="3"/>
      <c r="L25" s="3"/>
      <c r="M25" s="3"/>
      <c r="N25" s="3"/>
      <c r="O25" s="3"/>
      <c r="P25" s="3"/>
      <c r="Q25" s="3" t="str">
        <f t="shared" si="0"/>
        <v/>
      </c>
      <c r="R25" s="4" t="str">
        <f>IFERROR(VLOOKUP(P25,Settings!$A$6:$D$11,2,FALSE),"")</f>
        <v/>
      </c>
      <c r="S25" s="3" t="str">
        <f>IFERROR(VLOOKUP(P25,Settings!$A$6:$D$11,3,FALSE),"")</f>
        <v/>
      </c>
      <c r="T25" s="3" t="str">
        <f>IFERROR(VLOOKUP(P25,Settings!$A$6:$D$11,4,FALSE),"")</f>
        <v/>
      </c>
      <c r="U25" s="3"/>
      <c r="V25" s="6"/>
      <c r="W25" s="3"/>
    </row>
    <row r="26" spans="1:23">
      <c r="A26" s="3"/>
      <c r="B26" s="3"/>
      <c r="C26" s="6"/>
      <c r="D26" s="3"/>
      <c r="E26" s="3"/>
      <c r="F26" s="3"/>
      <c r="G26" s="3"/>
      <c r="H26" s="3"/>
      <c r="I26" s="6"/>
      <c r="J26" s="3"/>
      <c r="K26" s="3"/>
      <c r="L26" s="3"/>
      <c r="M26" s="3"/>
      <c r="N26" s="3"/>
      <c r="O26" s="3"/>
      <c r="P26" s="3"/>
      <c r="Q26" s="3" t="str">
        <f t="shared" si="0"/>
        <v/>
      </c>
      <c r="R26" s="4" t="str">
        <f>IFERROR(VLOOKUP(P26,Settings!$A$6:$D$11,2,FALSE),"")</f>
        <v/>
      </c>
      <c r="S26" s="3" t="str">
        <f>IFERROR(VLOOKUP(P26,Settings!$A$6:$D$11,3,FALSE),"")</f>
        <v/>
      </c>
      <c r="T26" s="3" t="str">
        <f>IFERROR(VLOOKUP(P26,Settings!$A$6:$D$11,4,FALSE),"")</f>
        <v/>
      </c>
      <c r="U26" s="3"/>
      <c r="V26" s="6"/>
      <c r="W26" s="3"/>
    </row>
    <row r="27" spans="1:23">
      <c r="A27" s="3"/>
      <c r="B27" s="3"/>
      <c r="C27" s="6"/>
      <c r="D27" s="3"/>
      <c r="E27" s="3"/>
      <c r="F27" s="3"/>
      <c r="G27" s="3"/>
      <c r="H27" s="3"/>
      <c r="I27" s="6"/>
      <c r="J27" s="3"/>
      <c r="K27" s="3"/>
      <c r="L27" s="3"/>
      <c r="M27" s="3"/>
      <c r="N27" s="3"/>
      <c r="O27" s="3"/>
      <c r="P27" s="3"/>
      <c r="Q27" s="3" t="str">
        <f t="shared" si="0"/>
        <v/>
      </c>
      <c r="R27" s="4" t="str">
        <f>IFERROR(VLOOKUP(P27,Settings!$A$6:$D$11,2,FALSE),"")</f>
        <v/>
      </c>
      <c r="S27" s="3" t="str">
        <f>IFERROR(VLOOKUP(P27,Settings!$A$6:$D$11,3,FALSE),"")</f>
        <v/>
      </c>
      <c r="T27" s="3" t="str">
        <f>IFERROR(VLOOKUP(P27,Settings!$A$6:$D$11,4,FALSE),"")</f>
        <v/>
      </c>
      <c r="U27" s="3"/>
      <c r="V27" s="6"/>
      <c r="W27" s="3"/>
    </row>
    <row r="28" spans="1:23">
      <c r="A28" s="3"/>
      <c r="B28" s="3"/>
      <c r="C28" s="6"/>
      <c r="D28" s="3"/>
      <c r="E28" s="3"/>
      <c r="F28" s="3"/>
      <c r="G28" s="3"/>
      <c r="H28" s="3"/>
      <c r="I28" s="6"/>
      <c r="J28" s="3"/>
      <c r="K28" s="3"/>
      <c r="L28" s="3"/>
      <c r="M28" s="3"/>
      <c r="N28" s="3"/>
      <c r="O28" s="3"/>
      <c r="P28" s="3"/>
      <c r="Q28" s="3" t="str">
        <f t="shared" si="0"/>
        <v/>
      </c>
      <c r="R28" s="4" t="str">
        <f>IFERROR(VLOOKUP(P28,Settings!$A$6:$D$11,2,FALSE),"")</f>
        <v/>
      </c>
      <c r="S28" s="3" t="str">
        <f>IFERROR(VLOOKUP(P28,Settings!$A$6:$D$11,3,FALSE),"")</f>
        <v/>
      </c>
      <c r="T28" s="3" t="str">
        <f>IFERROR(VLOOKUP(P28,Settings!$A$6:$D$11,4,FALSE),"")</f>
        <v/>
      </c>
      <c r="U28" s="3"/>
      <c r="V28" s="6"/>
      <c r="W28" s="3"/>
    </row>
    <row r="29" spans="1:23">
      <c r="A29" s="3"/>
      <c r="B29" s="3"/>
      <c r="C29" s="6"/>
      <c r="D29" s="3"/>
      <c r="E29" s="3"/>
      <c r="F29" s="3"/>
      <c r="G29" s="3"/>
      <c r="H29" s="3"/>
      <c r="I29" s="6"/>
      <c r="J29" s="3"/>
      <c r="K29" s="3"/>
      <c r="L29" s="3"/>
      <c r="M29" s="3"/>
      <c r="N29" s="3"/>
      <c r="O29" s="3"/>
      <c r="P29" s="3"/>
      <c r="Q29" s="3" t="str">
        <f t="shared" si="0"/>
        <v/>
      </c>
      <c r="R29" s="4" t="str">
        <f>IFERROR(VLOOKUP(P29,Settings!$A$6:$D$11,2,FALSE),"")</f>
        <v/>
      </c>
      <c r="S29" s="3" t="str">
        <f>IFERROR(VLOOKUP(P29,Settings!$A$6:$D$11,3,FALSE),"")</f>
        <v/>
      </c>
      <c r="T29" s="3" t="str">
        <f>IFERROR(VLOOKUP(P29,Settings!$A$6:$D$11,4,FALSE),"")</f>
        <v/>
      </c>
      <c r="U29" s="3"/>
      <c r="V29" s="6"/>
      <c r="W29" s="3"/>
    </row>
    <row r="30" spans="1:23">
      <c r="A30" s="3"/>
      <c r="B30" s="3"/>
      <c r="C30" s="6"/>
      <c r="D30" s="3"/>
      <c r="E30" s="3"/>
      <c r="F30" s="3"/>
      <c r="G30" s="3"/>
      <c r="H30" s="3"/>
      <c r="I30" s="6"/>
      <c r="J30" s="3"/>
      <c r="K30" s="3"/>
      <c r="L30" s="3"/>
      <c r="M30" s="3"/>
      <c r="N30" s="3"/>
      <c r="O30" s="3"/>
      <c r="P30" s="3"/>
      <c r="Q30" s="3" t="str">
        <f t="shared" si="0"/>
        <v/>
      </c>
      <c r="R30" s="4" t="str">
        <f>IFERROR(VLOOKUP(P30,Settings!$A$6:$D$11,2,FALSE),"")</f>
        <v/>
      </c>
      <c r="S30" s="3" t="str">
        <f>IFERROR(VLOOKUP(P30,Settings!$A$6:$D$11,3,FALSE),"")</f>
        <v/>
      </c>
      <c r="T30" s="3" t="str">
        <f>IFERROR(VLOOKUP(P30,Settings!$A$6:$D$11,4,FALSE),"")</f>
        <v/>
      </c>
      <c r="U30" s="3"/>
      <c r="V30" s="6"/>
      <c r="W30" s="3"/>
    </row>
    <row r="31" spans="1:23">
      <c r="A31" s="3"/>
      <c r="B31" s="3"/>
      <c r="C31" s="6"/>
      <c r="D31" s="3"/>
      <c r="E31" s="3"/>
      <c r="F31" s="3"/>
      <c r="G31" s="3"/>
      <c r="H31" s="3"/>
      <c r="I31" s="6"/>
      <c r="J31" s="3"/>
      <c r="K31" s="3"/>
      <c r="L31" s="3"/>
      <c r="M31" s="3"/>
      <c r="N31" s="3"/>
      <c r="O31" s="3"/>
      <c r="P31" s="3"/>
      <c r="Q31" s="3" t="str">
        <f t="shared" si="0"/>
        <v/>
      </c>
      <c r="R31" s="4" t="str">
        <f>IFERROR(VLOOKUP(P31,Settings!$A$6:$D$11,2,FALSE),"")</f>
        <v/>
      </c>
      <c r="S31" s="3" t="str">
        <f>IFERROR(VLOOKUP(P31,Settings!$A$6:$D$11,3,FALSE),"")</f>
        <v/>
      </c>
      <c r="T31" s="3" t="str">
        <f>IFERROR(VLOOKUP(P31,Settings!$A$6:$D$11,4,FALSE),"")</f>
        <v/>
      </c>
      <c r="U31" s="3"/>
      <c r="V31" s="6"/>
      <c r="W31" s="3"/>
    </row>
    <row r="32" spans="1:23">
      <c r="A32" s="3"/>
      <c r="B32" s="3"/>
      <c r="C32" s="6"/>
      <c r="D32" s="3"/>
      <c r="E32" s="3"/>
      <c r="F32" s="3"/>
      <c r="G32" s="3"/>
      <c r="H32" s="3"/>
      <c r="I32" s="6"/>
      <c r="J32" s="3"/>
      <c r="K32" s="3"/>
      <c r="L32" s="3"/>
      <c r="M32" s="3"/>
      <c r="N32" s="3"/>
      <c r="O32" s="3"/>
      <c r="P32" s="3"/>
      <c r="Q32" s="3" t="str">
        <f t="shared" si="0"/>
        <v/>
      </c>
      <c r="R32" s="4" t="str">
        <f>IFERROR(VLOOKUP(P32,Settings!$A$6:$D$11,2,FALSE),"")</f>
        <v/>
      </c>
      <c r="S32" s="3" t="str">
        <f>IFERROR(VLOOKUP(P32,Settings!$A$6:$D$11,3,FALSE),"")</f>
        <v/>
      </c>
      <c r="T32" s="3" t="str">
        <f>IFERROR(VLOOKUP(P32,Settings!$A$6:$D$11,4,FALSE),"")</f>
        <v/>
      </c>
      <c r="U32" s="3"/>
      <c r="V32" s="6"/>
      <c r="W32" s="3"/>
    </row>
    <row r="33" spans="1:23">
      <c r="A33" s="3"/>
      <c r="B33" s="3"/>
      <c r="C33" s="6"/>
      <c r="D33" s="3"/>
      <c r="E33" s="3"/>
      <c r="F33" s="3"/>
      <c r="G33" s="3"/>
      <c r="H33" s="3"/>
      <c r="I33" s="6"/>
      <c r="J33" s="3"/>
      <c r="K33" s="3"/>
      <c r="L33" s="3"/>
      <c r="M33" s="3"/>
      <c r="N33" s="3"/>
      <c r="O33" s="3"/>
      <c r="P33" s="3"/>
      <c r="Q33" s="3" t="str">
        <f t="shared" si="0"/>
        <v/>
      </c>
      <c r="R33" s="4" t="str">
        <f>IFERROR(VLOOKUP(P33,Settings!$A$6:$D$11,2,FALSE),"")</f>
        <v/>
      </c>
      <c r="S33" s="3" t="str">
        <f>IFERROR(VLOOKUP(P33,Settings!$A$6:$D$11,3,FALSE),"")</f>
        <v/>
      </c>
      <c r="T33" s="3" t="str">
        <f>IFERROR(VLOOKUP(P33,Settings!$A$6:$D$11,4,FALSE),"")</f>
        <v/>
      </c>
      <c r="U33" s="3"/>
      <c r="V33" s="6"/>
      <c r="W33" s="3"/>
    </row>
    <row r="34" spans="1:23">
      <c r="A34" s="3"/>
      <c r="B34" s="3"/>
      <c r="C34" s="6"/>
      <c r="D34" s="3"/>
      <c r="E34" s="3"/>
      <c r="F34" s="3"/>
      <c r="G34" s="3"/>
      <c r="H34" s="3"/>
      <c r="I34" s="6"/>
      <c r="J34" s="3"/>
      <c r="K34" s="3"/>
      <c r="L34" s="3"/>
      <c r="M34" s="3"/>
      <c r="N34" s="3"/>
      <c r="O34" s="3"/>
      <c r="P34" s="3"/>
      <c r="Q34" s="3" t="str">
        <f t="shared" si="0"/>
        <v/>
      </c>
      <c r="R34" s="4" t="str">
        <f>IFERROR(VLOOKUP(P34,Settings!$A$6:$D$11,2,FALSE),"")</f>
        <v/>
      </c>
      <c r="S34" s="3" t="str">
        <f>IFERROR(VLOOKUP(P34,Settings!$A$6:$D$11,3,FALSE),"")</f>
        <v/>
      </c>
      <c r="T34" s="3" t="str">
        <f>IFERROR(VLOOKUP(P34,Settings!$A$6:$D$11,4,FALSE),"")</f>
        <v/>
      </c>
      <c r="U34" s="3"/>
      <c r="V34" s="6"/>
      <c r="W34" s="3"/>
    </row>
    <row r="35" spans="1:23">
      <c r="A35" s="3"/>
      <c r="B35" s="3"/>
      <c r="C35" s="6"/>
      <c r="D35" s="3"/>
      <c r="E35" s="3"/>
      <c r="F35" s="3"/>
      <c r="G35" s="3"/>
      <c r="H35" s="3"/>
      <c r="I35" s="6"/>
      <c r="J35" s="3"/>
      <c r="K35" s="3"/>
      <c r="L35" s="3"/>
      <c r="M35" s="3"/>
      <c r="N35" s="3"/>
      <c r="O35" s="3"/>
      <c r="P35" s="3"/>
      <c r="Q35" s="3" t="str">
        <f t="shared" si="0"/>
        <v/>
      </c>
      <c r="R35" s="4" t="str">
        <f>IFERROR(VLOOKUP(P35,Settings!$A$6:$D$11,2,FALSE),"")</f>
        <v/>
      </c>
      <c r="S35" s="3" t="str">
        <f>IFERROR(VLOOKUP(P35,Settings!$A$6:$D$11,3,FALSE),"")</f>
        <v/>
      </c>
      <c r="T35" s="3" t="str">
        <f>IFERROR(VLOOKUP(P35,Settings!$A$6:$D$11,4,FALSE),"")</f>
        <v/>
      </c>
      <c r="U35" s="3"/>
      <c r="V35" s="6"/>
      <c r="W35" s="3"/>
    </row>
    <row r="36" spans="1:23">
      <c r="A36" s="3"/>
      <c r="B36" s="3"/>
      <c r="C36" s="6"/>
      <c r="D36" s="3"/>
      <c r="E36" s="3"/>
      <c r="F36" s="3"/>
      <c r="G36" s="3"/>
      <c r="H36" s="3"/>
      <c r="I36" s="6"/>
      <c r="J36" s="3"/>
      <c r="K36" s="3"/>
      <c r="L36" s="3"/>
      <c r="M36" s="3"/>
      <c r="N36" s="3"/>
      <c r="O36" s="3"/>
      <c r="P36" s="3"/>
      <c r="Q36" s="3" t="str">
        <f t="shared" si="0"/>
        <v/>
      </c>
      <c r="R36" s="4" t="str">
        <f>IFERROR(VLOOKUP(P36,Settings!$A$6:$D$11,2,FALSE),"")</f>
        <v/>
      </c>
      <c r="S36" s="3" t="str">
        <f>IFERROR(VLOOKUP(P36,Settings!$A$6:$D$11,3,FALSE),"")</f>
        <v/>
      </c>
      <c r="T36" s="3" t="str">
        <f>IFERROR(VLOOKUP(P36,Settings!$A$6:$D$11,4,FALSE),"")</f>
        <v/>
      </c>
      <c r="U36" s="3"/>
      <c r="V36" s="6"/>
      <c r="W36" s="3"/>
    </row>
    <row r="37" spans="1:23">
      <c r="A37" s="3"/>
      <c r="B37" s="3"/>
      <c r="C37" s="6"/>
      <c r="D37" s="3"/>
      <c r="E37" s="3"/>
      <c r="F37" s="3"/>
      <c r="G37" s="3"/>
      <c r="H37" s="3"/>
      <c r="I37" s="6"/>
      <c r="J37" s="3"/>
      <c r="K37" s="3"/>
      <c r="L37" s="3"/>
      <c r="M37" s="3"/>
      <c r="N37" s="3"/>
      <c r="O37" s="3"/>
      <c r="P37" s="3"/>
      <c r="Q37" s="3" t="str">
        <f t="shared" si="0"/>
        <v/>
      </c>
      <c r="R37" s="4" t="str">
        <f>IFERROR(VLOOKUP(P37,Settings!$A$6:$D$11,2,FALSE),"")</f>
        <v/>
      </c>
      <c r="S37" s="3" t="str">
        <f>IFERROR(VLOOKUP(P37,Settings!$A$6:$D$11,3,FALSE),"")</f>
        <v/>
      </c>
      <c r="T37" s="3" t="str">
        <f>IFERROR(VLOOKUP(P37,Settings!$A$6:$D$11,4,FALSE),"")</f>
        <v/>
      </c>
      <c r="U37" s="3"/>
      <c r="V37" s="6"/>
      <c r="W37" s="3"/>
    </row>
    <row r="38" spans="1:23">
      <c r="A38" s="3"/>
      <c r="B38" s="3"/>
      <c r="C38" s="6"/>
      <c r="D38" s="3"/>
      <c r="E38" s="3"/>
      <c r="F38" s="3"/>
      <c r="G38" s="3"/>
      <c r="H38" s="3"/>
      <c r="I38" s="6"/>
      <c r="J38" s="3"/>
      <c r="K38" s="3"/>
      <c r="L38" s="3"/>
      <c r="M38" s="3"/>
      <c r="N38" s="3"/>
      <c r="O38" s="3"/>
      <c r="P38" s="3"/>
      <c r="Q38" s="3" t="str">
        <f t="shared" si="0"/>
        <v/>
      </c>
      <c r="R38" s="4" t="str">
        <f>IFERROR(VLOOKUP(P38,Settings!$A$6:$D$11,2,FALSE),"")</f>
        <v/>
      </c>
      <c r="S38" s="3" t="str">
        <f>IFERROR(VLOOKUP(P38,Settings!$A$6:$D$11,3,FALSE),"")</f>
        <v/>
      </c>
      <c r="T38" s="3" t="str">
        <f>IFERROR(VLOOKUP(P38,Settings!$A$6:$D$11,4,FALSE),"")</f>
        <v/>
      </c>
      <c r="U38" s="3"/>
      <c r="V38" s="6"/>
      <c r="W38" s="3"/>
    </row>
    <row r="39" spans="1:23">
      <c r="A39" s="3"/>
      <c r="B39" s="3"/>
      <c r="C39" s="6"/>
      <c r="D39" s="3"/>
      <c r="E39" s="3"/>
      <c r="F39" s="3"/>
      <c r="G39" s="3"/>
      <c r="H39" s="3"/>
      <c r="I39" s="6"/>
      <c r="J39" s="3"/>
      <c r="K39" s="3"/>
      <c r="L39" s="3"/>
      <c r="M39" s="3"/>
      <c r="N39" s="3"/>
      <c r="O39" s="3"/>
      <c r="P39" s="3"/>
      <c r="Q39" s="3" t="str">
        <f t="shared" si="0"/>
        <v/>
      </c>
      <c r="R39" s="4" t="str">
        <f>IFERROR(VLOOKUP(P39,Settings!$A$6:$D$11,2,FALSE),"")</f>
        <v/>
      </c>
      <c r="S39" s="3" t="str">
        <f>IFERROR(VLOOKUP(P39,Settings!$A$6:$D$11,3,FALSE),"")</f>
        <v/>
      </c>
      <c r="T39" s="3" t="str">
        <f>IFERROR(VLOOKUP(P39,Settings!$A$6:$D$11,4,FALSE),"")</f>
        <v/>
      </c>
      <c r="U39" s="3"/>
      <c r="V39" s="6"/>
      <c r="W39" s="3"/>
    </row>
    <row r="40" spans="1:23">
      <c r="A40" s="3"/>
      <c r="B40" s="3"/>
      <c r="C40" s="6"/>
      <c r="D40" s="3"/>
      <c r="E40" s="3"/>
      <c r="F40" s="3"/>
      <c r="G40" s="3"/>
      <c r="H40" s="3"/>
      <c r="I40" s="6"/>
      <c r="J40" s="3"/>
      <c r="K40" s="3"/>
      <c r="L40" s="3"/>
      <c r="M40" s="3"/>
      <c r="N40" s="3"/>
      <c r="O40" s="3"/>
      <c r="P40" s="3"/>
      <c r="Q40" s="3" t="str">
        <f t="shared" si="0"/>
        <v/>
      </c>
      <c r="R40" s="4" t="str">
        <f>IFERROR(VLOOKUP(P40,Settings!$A$6:$D$11,2,FALSE),"")</f>
        <v/>
      </c>
      <c r="S40" s="3" t="str">
        <f>IFERROR(VLOOKUP(P40,Settings!$A$6:$D$11,3,FALSE),"")</f>
        <v/>
      </c>
      <c r="T40" s="3" t="str">
        <f>IFERROR(VLOOKUP(P40,Settings!$A$6:$D$11,4,FALSE),"")</f>
        <v/>
      </c>
      <c r="U40" s="3"/>
      <c r="V40" s="6"/>
      <c r="W40" s="3"/>
    </row>
    <row r="41" spans="1:23">
      <c r="A41" s="3"/>
      <c r="B41" s="3"/>
      <c r="C41" s="6"/>
      <c r="D41" s="3"/>
      <c r="E41" s="3"/>
      <c r="F41" s="3"/>
      <c r="G41" s="3"/>
      <c r="H41" s="3"/>
      <c r="I41" s="6"/>
      <c r="J41" s="3"/>
      <c r="K41" s="3"/>
      <c r="L41" s="3"/>
      <c r="M41" s="3"/>
      <c r="N41" s="3"/>
      <c r="O41" s="3"/>
      <c r="P41" s="3"/>
      <c r="Q41" s="3" t="str">
        <f t="shared" si="0"/>
        <v/>
      </c>
      <c r="R41" s="4" t="str">
        <f>IFERROR(VLOOKUP(P41,Settings!$A$6:$D$11,2,FALSE),"")</f>
        <v/>
      </c>
      <c r="S41" s="3" t="str">
        <f>IFERROR(VLOOKUP(P41,Settings!$A$6:$D$11,3,FALSE),"")</f>
        <v/>
      </c>
      <c r="T41" s="3" t="str">
        <f>IFERROR(VLOOKUP(P41,Settings!$A$6:$D$11,4,FALSE),"")</f>
        <v/>
      </c>
      <c r="U41" s="3"/>
      <c r="V41" s="6"/>
      <c r="W41" s="3"/>
    </row>
    <row r="42" spans="1:23">
      <c r="A42" s="3"/>
      <c r="B42" s="3"/>
      <c r="C42" s="6"/>
      <c r="D42" s="3"/>
      <c r="E42" s="3"/>
      <c r="F42" s="3"/>
      <c r="G42" s="3"/>
      <c r="H42" s="3"/>
      <c r="I42" s="6"/>
      <c r="J42" s="3"/>
      <c r="K42" s="3"/>
      <c r="L42" s="3"/>
      <c r="M42" s="3"/>
      <c r="N42" s="3"/>
      <c r="O42" s="3"/>
      <c r="P42" s="3"/>
      <c r="Q42" s="3" t="str">
        <f t="shared" si="0"/>
        <v/>
      </c>
      <c r="R42" s="4" t="str">
        <f>IFERROR(VLOOKUP(P42,Settings!$A$6:$D$11,2,FALSE),"")</f>
        <v/>
      </c>
      <c r="S42" s="3" t="str">
        <f>IFERROR(VLOOKUP(P42,Settings!$A$6:$D$11,3,FALSE),"")</f>
        <v/>
      </c>
      <c r="T42" s="3" t="str">
        <f>IFERROR(VLOOKUP(P42,Settings!$A$6:$D$11,4,FALSE),"")</f>
        <v/>
      </c>
      <c r="U42" s="3"/>
      <c r="V42" s="6"/>
      <c r="W42" s="3"/>
    </row>
    <row r="43" spans="1:23">
      <c r="A43" s="3"/>
      <c r="B43" s="3"/>
      <c r="C43" s="6"/>
      <c r="D43" s="3"/>
      <c r="E43" s="3"/>
      <c r="F43" s="3"/>
      <c r="G43" s="3"/>
      <c r="H43" s="3"/>
      <c r="I43" s="6"/>
      <c r="J43" s="3"/>
      <c r="K43" s="3"/>
      <c r="L43" s="3"/>
      <c r="M43" s="3"/>
      <c r="N43" s="3"/>
      <c r="O43" s="3"/>
      <c r="P43" s="3"/>
      <c r="Q43" s="3" t="str">
        <f t="shared" si="0"/>
        <v/>
      </c>
      <c r="R43" s="4" t="str">
        <f>IFERROR(VLOOKUP(P43,Settings!$A$6:$D$11,2,FALSE),"")</f>
        <v/>
      </c>
      <c r="S43" s="3" t="str">
        <f>IFERROR(VLOOKUP(P43,Settings!$A$6:$D$11,3,FALSE),"")</f>
        <v/>
      </c>
      <c r="T43" s="3" t="str">
        <f>IFERROR(VLOOKUP(P43,Settings!$A$6:$D$11,4,FALSE),"")</f>
        <v/>
      </c>
      <c r="U43" s="3"/>
      <c r="V43" s="6"/>
      <c r="W43" s="3"/>
    </row>
    <row r="44" spans="1:23">
      <c r="A44" s="3"/>
      <c r="B44" s="3"/>
      <c r="C44" s="6"/>
      <c r="D44" s="3"/>
      <c r="E44" s="3"/>
      <c r="F44" s="3"/>
      <c r="G44" s="3"/>
      <c r="H44" s="3"/>
      <c r="I44" s="6"/>
      <c r="J44" s="3"/>
      <c r="K44" s="3"/>
      <c r="L44" s="3"/>
      <c r="M44" s="3"/>
      <c r="N44" s="3"/>
      <c r="O44" s="3"/>
      <c r="P44" s="3"/>
      <c r="Q44" s="3" t="str">
        <f t="shared" si="0"/>
        <v/>
      </c>
      <c r="R44" s="4" t="str">
        <f>IFERROR(VLOOKUP(P44,Settings!$A$6:$D$11,2,FALSE),"")</f>
        <v/>
      </c>
      <c r="S44" s="3" t="str">
        <f>IFERROR(VLOOKUP(P44,Settings!$A$6:$D$11,3,FALSE),"")</f>
        <v/>
      </c>
      <c r="T44" s="3" t="str">
        <f>IFERROR(VLOOKUP(P44,Settings!$A$6:$D$11,4,FALSE),"")</f>
        <v/>
      </c>
      <c r="U44" s="3"/>
      <c r="V44" s="6"/>
      <c r="W44" s="3"/>
    </row>
    <row r="45" spans="1:23">
      <c r="A45" s="3"/>
      <c r="B45" s="3"/>
      <c r="C45" s="6"/>
      <c r="D45" s="3"/>
      <c r="E45" s="3"/>
      <c r="F45" s="3"/>
      <c r="G45" s="3"/>
      <c r="H45" s="3"/>
      <c r="I45" s="6"/>
      <c r="J45" s="3"/>
      <c r="K45" s="3"/>
      <c r="L45" s="3"/>
      <c r="M45" s="3"/>
      <c r="N45" s="3"/>
      <c r="O45" s="3"/>
      <c r="P45" s="3"/>
      <c r="Q45" s="3" t="str">
        <f t="shared" si="0"/>
        <v/>
      </c>
      <c r="R45" s="4" t="str">
        <f>IFERROR(VLOOKUP(P45,Settings!$A$6:$D$11,2,FALSE),"")</f>
        <v/>
      </c>
      <c r="S45" s="3" t="str">
        <f>IFERROR(VLOOKUP(P45,Settings!$A$6:$D$11,3,FALSE),"")</f>
        <v/>
      </c>
      <c r="T45" s="3" t="str">
        <f>IFERROR(VLOOKUP(P45,Settings!$A$6:$D$11,4,FALSE),"")</f>
        <v/>
      </c>
      <c r="U45" s="3"/>
      <c r="V45" s="6"/>
      <c r="W45" s="3"/>
    </row>
    <row r="46" spans="1:23">
      <c r="A46" s="3"/>
      <c r="B46" s="3"/>
      <c r="C46" s="6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 t="str">
        <f t="shared" si="0"/>
        <v/>
      </c>
      <c r="R46" s="4" t="str">
        <f>IFERROR(VLOOKUP(P46,Settings!$A$6:$D$11,2,FALSE),"")</f>
        <v/>
      </c>
      <c r="S46" s="3" t="str">
        <f>IFERROR(VLOOKUP(P46,Settings!$A$6:$D$11,3,FALSE),"")</f>
        <v/>
      </c>
      <c r="T46" s="3" t="str">
        <f>IFERROR(VLOOKUP(P46,Settings!$A$6:$D$11,4,FALSE),"")</f>
        <v/>
      </c>
      <c r="U46" s="3"/>
      <c r="V46" s="6"/>
      <c r="W46" s="3"/>
    </row>
    <row r="47" spans="1:23">
      <c r="A47" s="3"/>
      <c r="B47" s="3"/>
      <c r="C47" s="6"/>
      <c r="D47" s="3"/>
      <c r="E47" s="3"/>
      <c r="F47" s="3"/>
      <c r="G47" s="3"/>
      <c r="H47" s="3"/>
      <c r="I47" s="6"/>
      <c r="J47" s="3"/>
      <c r="K47" s="3"/>
      <c r="L47" s="3"/>
      <c r="M47" s="3"/>
      <c r="N47" s="3"/>
      <c r="O47" s="3"/>
      <c r="P47" s="3"/>
      <c r="Q47" s="3" t="str">
        <f t="shared" si="0"/>
        <v/>
      </c>
      <c r="R47" s="4" t="str">
        <f>IFERROR(VLOOKUP(P47,Settings!$A$6:$D$11,2,FALSE),"")</f>
        <v/>
      </c>
      <c r="S47" s="3" t="str">
        <f>IFERROR(VLOOKUP(P47,Settings!$A$6:$D$11,3,FALSE),"")</f>
        <v/>
      </c>
      <c r="T47" s="3" t="str">
        <f>IFERROR(VLOOKUP(P47,Settings!$A$6:$D$11,4,FALSE),"")</f>
        <v/>
      </c>
      <c r="U47" s="3"/>
      <c r="V47" s="6"/>
      <c r="W47" s="3"/>
    </row>
    <row r="48" spans="1:23">
      <c r="A48" s="3"/>
      <c r="B48" s="3"/>
      <c r="C48" s="6"/>
      <c r="D48" s="3"/>
      <c r="E48" s="3"/>
      <c r="F48" s="3"/>
      <c r="G48" s="3"/>
      <c r="H48" s="3"/>
      <c r="I48" s="6"/>
      <c r="J48" s="3"/>
      <c r="K48" s="3"/>
      <c r="L48" s="3"/>
      <c r="M48" s="3"/>
      <c r="N48" s="3"/>
      <c r="O48" s="3"/>
      <c r="P48" s="3"/>
      <c r="Q48" s="3" t="str">
        <f t="shared" si="0"/>
        <v/>
      </c>
      <c r="R48" s="4" t="str">
        <f>IFERROR(VLOOKUP(P48,Settings!$A$6:$D$11,2,FALSE),"")</f>
        <v/>
      </c>
      <c r="S48" s="3" t="str">
        <f>IFERROR(VLOOKUP(P48,Settings!$A$6:$D$11,3,FALSE),"")</f>
        <v/>
      </c>
      <c r="T48" s="3" t="str">
        <f>IFERROR(VLOOKUP(P48,Settings!$A$6:$D$11,4,FALSE),"")</f>
        <v/>
      </c>
      <c r="U48" s="3"/>
      <c r="V48" s="6"/>
      <c r="W48" s="3"/>
    </row>
    <row r="49" spans="1:23">
      <c r="A49" s="3"/>
      <c r="B49" s="3"/>
      <c r="C49" s="6"/>
      <c r="D49" s="3"/>
      <c r="E49" s="3"/>
      <c r="F49" s="3"/>
      <c r="G49" s="3"/>
      <c r="H49" s="3"/>
      <c r="I49" s="6"/>
      <c r="J49" s="3"/>
      <c r="K49" s="3"/>
      <c r="L49" s="3"/>
      <c r="M49" s="3"/>
      <c r="N49" s="3"/>
      <c r="O49" s="3"/>
      <c r="P49" s="3"/>
      <c r="Q49" s="3" t="str">
        <f t="shared" si="0"/>
        <v/>
      </c>
      <c r="R49" s="4" t="str">
        <f>IFERROR(VLOOKUP(P49,Settings!$A$6:$D$11,2,FALSE),"")</f>
        <v/>
      </c>
      <c r="S49" s="3" t="str">
        <f>IFERROR(VLOOKUP(P49,Settings!$A$6:$D$11,3,FALSE),"")</f>
        <v/>
      </c>
      <c r="T49" s="3" t="str">
        <f>IFERROR(VLOOKUP(P49,Settings!$A$6:$D$11,4,FALSE),"")</f>
        <v/>
      </c>
      <c r="U49" s="3"/>
      <c r="V49" s="6"/>
      <c r="W49" s="3"/>
    </row>
    <row r="50" spans="1:23">
      <c r="A50" s="3"/>
      <c r="B50" s="3"/>
      <c r="C50" s="6"/>
      <c r="D50" s="3"/>
      <c r="E50" s="3"/>
      <c r="F50" s="3"/>
      <c r="G50" s="3"/>
      <c r="H50" s="3"/>
      <c r="I50" s="6"/>
      <c r="J50" s="3"/>
      <c r="K50" s="3"/>
      <c r="L50" s="3"/>
      <c r="M50" s="3"/>
      <c r="N50" s="3"/>
      <c r="O50" s="3"/>
      <c r="P50" s="3"/>
      <c r="Q50" s="3" t="str">
        <f t="shared" si="0"/>
        <v/>
      </c>
      <c r="R50" s="4" t="str">
        <f>IFERROR(VLOOKUP(P50,Settings!$A$6:$D$11,2,FALSE),"")</f>
        <v/>
      </c>
      <c r="S50" s="3" t="str">
        <f>IFERROR(VLOOKUP(P50,Settings!$A$6:$D$11,3,FALSE),"")</f>
        <v/>
      </c>
      <c r="T50" s="3" t="str">
        <f>IFERROR(VLOOKUP(P50,Settings!$A$6:$D$11,4,FALSE),"")</f>
        <v/>
      </c>
      <c r="U50" s="3"/>
      <c r="V50" s="6"/>
      <c r="W50" s="3"/>
    </row>
    <row r="51" spans="1:23">
      <c r="A51" s="3"/>
      <c r="B51" s="3"/>
      <c r="C51" s="6"/>
      <c r="D51" s="3"/>
      <c r="E51" s="3"/>
      <c r="F51" s="3"/>
      <c r="G51" s="3"/>
      <c r="H51" s="3"/>
      <c r="I51" s="6"/>
      <c r="J51" s="3"/>
      <c r="K51" s="3"/>
      <c r="L51" s="3"/>
      <c r="M51" s="3"/>
      <c r="N51" s="3"/>
      <c r="O51" s="3"/>
      <c r="P51" s="3"/>
      <c r="Q51" s="3" t="str">
        <f t="shared" si="0"/>
        <v/>
      </c>
      <c r="R51" s="4" t="str">
        <f>IFERROR(VLOOKUP(P51,Settings!$A$6:$D$11,2,FALSE),"")</f>
        <v/>
      </c>
      <c r="S51" s="3" t="str">
        <f>IFERROR(VLOOKUP(P51,Settings!$A$6:$D$11,3,FALSE),"")</f>
        <v/>
      </c>
      <c r="T51" s="3" t="str">
        <f>IFERROR(VLOOKUP(P51,Settings!$A$6:$D$11,4,FALSE),"")</f>
        <v/>
      </c>
      <c r="U51" s="3"/>
      <c r="V51" s="6"/>
      <c r="W51" s="3"/>
    </row>
    <row r="52" spans="1:23">
      <c r="A52" s="3"/>
      <c r="B52" s="3"/>
      <c r="C52" s="6"/>
      <c r="D52" s="3"/>
      <c r="E52" s="3"/>
      <c r="F52" s="3"/>
      <c r="G52" s="3"/>
      <c r="H52" s="3"/>
      <c r="I52" s="6"/>
      <c r="J52" s="3"/>
      <c r="K52" s="3"/>
      <c r="L52" s="3"/>
      <c r="M52" s="3"/>
      <c r="N52" s="3"/>
      <c r="O52" s="3"/>
      <c r="P52" s="3"/>
      <c r="Q52" s="3" t="str">
        <f t="shared" si="0"/>
        <v/>
      </c>
      <c r="R52" s="4" t="str">
        <f>IFERROR(VLOOKUP(P52,Settings!$A$6:$D$11,2,FALSE),"")</f>
        <v/>
      </c>
      <c r="S52" s="3" t="str">
        <f>IFERROR(VLOOKUP(P52,Settings!$A$6:$D$11,3,FALSE),"")</f>
        <v/>
      </c>
      <c r="T52" s="3" t="str">
        <f>IFERROR(VLOOKUP(P52,Settings!$A$6:$D$11,4,FALSE),"")</f>
        <v/>
      </c>
      <c r="U52" s="3"/>
      <c r="V52" s="6"/>
      <c r="W52" s="3"/>
    </row>
    <row r="53" spans="1:23">
      <c r="A53" s="3"/>
      <c r="B53" s="3"/>
      <c r="C53" s="6"/>
      <c r="D53" s="3"/>
      <c r="E53" s="3"/>
      <c r="F53" s="3"/>
      <c r="G53" s="3"/>
      <c r="H53" s="3"/>
      <c r="I53" s="6"/>
      <c r="J53" s="3"/>
      <c r="K53" s="3"/>
      <c r="L53" s="3"/>
      <c r="M53" s="3"/>
      <c r="N53" s="3"/>
      <c r="O53" s="3"/>
      <c r="P53" s="3"/>
      <c r="Q53" s="3" t="str">
        <f t="shared" si="0"/>
        <v/>
      </c>
      <c r="R53" s="4" t="str">
        <f>IFERROR(VLOOKUP(P53,Settings!$A$6:$D$11,2,FALSE),"")</f>
        <v/>
      </c>
      <c r="S53" s="3" t="str">
        <f>IFERROR(VLOOKUP(P53,Settings!$A$6:$D$11,3,FALSE),"")</f>
        <v/>
      </c>
      <c r="T53" s="3" t="str">
        <f>IFERROR(VLOOKUP(P53,Settings!$A$6:$D$11,4,FALSE),"")</f>
        <v/>
      </c>
      <c r="U53" s="3"/>
      <c r="V53" s="6"/>
      <c r="W53" s="3"/>
    </row>
    <row r="54" spans="1:23">
      <c r="A54" s="3"/>
      <c r="B54" s="3"/>
      <c r="C54" s="6"/>
      <c r="D54" s="3"/>
      <c r="E54" s="3"/>
      <c r="F54" s="3"/>
      <c r="G54" s="3"/>
      <c r="H54" s="3"/>
      <c r="I54" s="6"/>
      <c r="J54" s="3"/>
      <c r="K54" s="3"/>
      <c r="L54" s="3"/>
      <c r="M54" s="3"/>
      <c r="N54" s="3"/>
      <c r="O54" s="3"/>
      <c r="P54" s="3"/>
      <c r="Q54" s="3" t="str">
        <f t="shared" si="0"/>
        <v/>
      </c>
      <c r="R54" s="4" t="str">
        <f>IFERROR(VLOOKUP(P54,Settings!$A$6:$D$11,2,FALSE),"")</f>
        <v/>
      </c>
      <c r="S54" s="3" t="str">
        <f>IFERROR(VLOOKUP(P54,Settings!$A$6:$D$11,3,FALSE),"")</f>
        <v/>
      </c>
      <c r="T54" s="3" t="str">
        <f>IFERROR(VLOOKUP(P54,Settings!$A$6:$D$11,4,FALSE),"")</f>
        <v/>
      </c>
      <c r="U54" s="3"/>
      <c r="V54" s="6"/>
      <c r="W54" s="3"/>
    </row>
    <row r="55" spans="1:23">
      <c r="A55" s="3"/>
      <c r="B55" s="3"/>
      <c r="C55" s="6"/>
      <c r="D55" s="3"/>
      <c r="E55" s="3"/>
      <c r="F55" s="3"/>
      <c r="G55" s="3"/>
      <c r="H55" s="3"/>
      <c r="I55" s="6"/>
      <c r="J55" s="3"/>
      <c r="K55" s="3"/>
      <c r="L55" s="3"/>
      <c r="M55" s="3"/>
      <c r="N55" s="3"/>
      <c r="O55" s="3"/>
      <c r="P55" s="3"/>
      <c r="Q55" s="3" t="str">
        <f t="shared" si="0"/>
        <v/>
      </c>
      <c r="R55" s="4" t="str">
        <f>IFERROR(VLOOKUP(P55,Settings!$A$6:$D$11,2,FALSE),"")</f>
        <v/>
      </c>
      <c r="S55" s="3" t="str">
        <f>IFERROR(VLOOKUP(P55,Settings!$A$6:$D$11,3,FALSE),"")</f>
        <v/>
      </c>
      <c r="T55" s="3" t="str">
        <f>IFERROR(VLOOKUP(P55,Settings!$A$6:$D$11,4,FALSE),"")</f>
        <v/>
      </c>
      <c r="U55" s="3"/>
      <c r="V55" s="6"/>
      <c r="W55" s="3"/>
    </row>
    <row r="56" spans="1:23">
      <c r="A56" s="3"/>
      <c r="B56" s="3"/>
      <c r="C56" s="6"/>
      <c r="D56" s="3"/>
      <c r="E56" s="3"/>
      <c r="F56" s="3"/>
      <c r="G56" s="3"/>
      <c r="H56" s="3"/>
      <c r="I56" s="6"/>
      <c r="J56" s="3"/>
      <c r="K56" s="3"/>
      <c r="L56" s="3"/>
      <c r="M56" s="3"/>
      <c r="N56" s="3"/>
      <c r="O56" s="3"/>
      <c r="P56" s="3"/>
      <c r="Q56" s="3" t="str">
        <f t="shared" si="0"/>
        <v/>
      </c>
      <c r="R56" s="4" t="str">
        <f>IFERROR(VLOOKUP(P56,Settings!$A$6:$D$11,2,FALSE),"")</f>
        <v/>
      </c>
      <c r="S56" s="3" t="str">
        <f>IFERROR(VLOOKUP(P56,Settings!$A$6:$D$11,3,FALSE),"")</f>
        <v/>
      </c>
      <c r="T56" s="3" t="str">
        <f>IFERROR(VLOOKUP(P56,Settings!$A$6:$D$11,4,FALSE),"")</f>
        <v/>
      </c>
      <c r="U56" s="3"/>
      <c r="V56" s="6"/>
      <c r="W56" s="3"/>
    </row>
    <row r="57" spans="1:23">
      <c r="A57" s="3"/>
      <c r="B57" s="3"/>
      <c r="C57" s="6"/>
      <c r="D57" s="3"/>
      <c r="E57" s="3"/>
      <c r="F57" s="3"/>
      <c r="G57" s="3"/>
      <c r="H57" s="3"/>
      <c r="I57" s="6"/>
      <c r="J57" s="3"/>
      <c r="K57" s="3"/>
      <c r="L57" s="3"/>
      <c r="M57" s="3"/>
      <c r="N57" s="3"/>
      <c r="O57" s="3"/>
      <c r="P57" s="3"/>
      <c r="Q57" s="3" t="str">
        <f t="shared" si="0"/>
        <v/>
      </c>
      <c r="R57" s="4" t="str">
        <f>IFERROR(VLOOKUP(P57,Settings!$A$6:$D$11,2,FALSE),"")</f>
        <v/>
      </c>
      <c r="S57" s="3" t="str">
        <f>IFERROR(VLOOKUP(P57,Settings!$A$6:$D$11,3,FALSE),"")</f>
        <v/>
      </c>
      <c r="T57" s="3" t="str">
        <f>IFERROR(VLOOKUP(P57,Settings!$A$6:$D$11,4,FALSE),"")</f>
        <v/>
      </c>
      <c r="U57" s="3"/>
      <c r="V57" s="6"/>
      <c r="W57" s="3"/>
    </row>
    <row r="58" spans="1:23">
      <c r="A58" s="3"/>
      <c r="B58" s="3"/>
      <c r="C58" s="6"/>
      <c r="D58" s="3"/>
      <c r="E58" s="3"/>
      <c r="F58" s="3"/>
      <c r="G58" s="3"/>
      <c r="H58" s="3"/>
      <c r="I58" s="6"/>
      <c r="J58" s="3"/>
      <c r="K58" s="3"/>
      <c r="L58" s="3"/>
      <c r="M58" s="3"/>
      <c r="N58" s="3"/>
      <c r="O58" s="3"/>
      <c r="P58" s="3"/>
      <c r="Q58" s="3" t="str">
        <f t="shared" si="0"/>
        <v/>
      </c>
      <c r="R58" s="4" t="str">
        <f>IFERROR(VLOOKUP(P58,Settings!$A$6:$D$11,2,FALSE),"")</f>
        <v/>
      </c>
      <c r="S58" s="3" t="str">
        <f>IFERROR(VLOOKUP(P58,Settings!$A$6:$D$11,3,FALSE),"")</f>
        <v/>
      </c>
      <c r="T58" s="3" t="str">
        <f>IFERROR(VLOOKUP(P58,Settings!$A$6:$D$11,4,FALSE),"")</f>
        <v/>
      </c>
      <c r="U58" s="3"/>
      <c r="V58" s="6"/>
      <c r="W58" s="3"/>
    </row>
    <row r="59" spans="1:23">
      <c r="A59" s="3"/>
      <c r="B59" s="3"/>
      <c r="C59" s="6"/>
      <c r="D59" s="3"/>
      <c r="E59" s="3"/>
      <c r="F59" s="3"/>
      <c r="G59" s="3"/>
      <c r="H59" s="3"/>
      <c r="I59" s="6"/>
      <c r="J59" s="3"/>
      <c r="K59" s="3"/>
      <c r="L59" s="3"/>
      <c r="M59" s="3"/>
      <c r="N59" s="3"/>
      <c r="O59" s="3"/>
      <c r="P59" s="3"/>
      <c r="Q59" s="3" t="str">
        <f t="shared" si="0"/>
        <v/>
      </c>
      <c r="R59" s="4" t="str">
        <f>IFERROR(VLOOKUP(P59,Settings!$A$6:$D$11,2,FALSE),"")</f>
        <v/>
      </c>
      <c r="S59" s="3" t="str">
        <f>IFERROR(VLOOKUP(P59,Settings!$A$6:$D$11,3,FALSE),"")</f>
        <v/>
      </c>
      <c r="T59" s="3" t="str">
        <f>IFERROR(VLOOKUP(P59,Settings!$A$6:$D$11,4,FALSE),"")</f>
        <v/>
      </c>
      <c r="U59" s="3"/>
      <c r="V59" s="6"/>
      <c r="W59" s="3"/>
    </row>
    <row r="60" spans="1:23">
      <c r="A60" s="3"/>
      <c r="B60" s="3"/>
      <c r="C60" s="6"/>
      <c r="D60" s="3"/>
      <c r="E60" s="3"/>
      <c r="F60" s="3"/>
      <c r="G60" s="3"/>
      <c r="H60" s="3"/>
      <c r="I60" s="6"/>
      <c r="J60" s="3"/>
      <c r="K60" s="3"/>
      <c r="L60" s="3"/>
      <c r="M60" s="3"/>
      <c r="N60" s="3"/>
      <c r="O60" s="3"/>
      <c r="P60" s="3"/>
      <c r="Q60" s="3" t="str">
        <f t="shared" si="0"/>
        <v/>
      </c>
      <c r="R60" s="4" t="str">
        <f>IFERROR(VLOOKUP(P60,Settings!$A$6:$D$11,2,FALSE),"")</f>
        <v/>
      </c>
      <c r="S60" s="3" t="str">
        <f>IFERROR(VLOOKUP(P60,Settings!$A$6:$D$11,3,FALSE),"")</f>
        <v/>
      </c>
      <c r="T60" s="3" t="str">
        <f>IFERROR(VLOOKUP(P60,Settings!$A$6:$D$11,4,FALSE),"")</f>
        <v/>
      </c>
      <c r="U60" s="3"/>
      <c r="V60" s="6"/>
      <c r="W60" s="3"/>
    </row>
    <row r="61" spans="1:23">
      <c r="A61" s="3"/>
      <c r="B61" s="3"/>
      <c r="C61" s="6"/>
      <c r="D61" s="3"/>
      <c r="E61" s="3"/>
      <c r="F61" s="3"/>
      <c r="G61" s="3"/>
      <c r="H61" s="3"/>
      <c r="I61" s="6"/>
      <c r="J61" s="3"/>
      <c r="K61" s="3"/>
      <c r="L61" s="3"/>
      <c r="M61" s="3"/>
      <c r="N61" s="3"/>
      <c r="O61" s="3"/>
      <c r="P61" s="3"/>
      <c r="Q61" s="3" t="str">
        <f t="shared" si="0"/>
        <v/>
      </c>
      <c r="R61" s="4" t="str">
        <f>IFERROR(VLOOKUP(P61,Settings!$A$6:$D$11,2,FALSE),"")</f>
        <v/>
      </c>
      <c r="S61" s="3" t="str">
        <f>IFERROR(VLOOKUP(P61,Settings!$A$6:$D$11,3,FALSE),"")</f>
        <v/>
      </c>
      <c r="T61" s="3" t="str">
        <f>IFERROR(VLOOKUP(P61,Settings!$A$6:$D$11,4,FALSE),"")</f>
        <v/>
      </c>
      <c r="U61" s="3"/>
      <c r="V61" s="6"/>
      <c r="W61" s="3"/>
    </row>
    <row r="62" spans="1:23">
      <c r="A62" s="3"/>
      <c r="B62" s="3"/>
      <c r="C62" s="6"/>
      <c r="D62" s="3"/>
      <c r="E62" s="3"/>
      <c r="F62" s="3"/>
      <c r="G62" s="3"/>
      <c r="H62" s="3"/>
      <c r="I62" s="6"/>
      <c r="J62" s="3"/>
      <c r="K62" s="3"/>
      <c r="L62" s="3"/>
      <c r="M62" s="3"/>
      <c r="N62" s="3"/>
      <c r="O62" s="3"/>
      <c r="P62" s="3"/>
      <c r="Q62" s="3" t="str">
        <f t="shared" si="0"/>
        <v/>
      </c>
      <c r="R62" s="4" t="str">
        <f>IFERROR(VLOOKUP(P62,Settings!$A$6:$D$11,2,FALSE),"")</f>
        <v/>
      </c>
      <c r="S62" s="3" t="str">
        <f>IFERROR(VLOOKUP(P62,Settings!$A$6:$D$11,3,FALSE),"")</f>
        <v/>
      </c>
      <c r="T62" s="3" t="str">
        <f>IFERROR(VLOOKUP(P62,Settings!$A$6:$D$11,4,FALSE),"")</f>
        <v/>
      </c>
      <c r="U62" s="3"/>
      <c r="V62" s="6"/>
      <c r="W62" s="3"/>
    </row>
    <row r="63" spans="1:23">
      <c r="A63" s="3"/>
      <c r="B63" s="3"/>
      <c r="C63" s="6"/>
      <c r="D63" s="3"/>
      <c r="E63" s="3"/>
      <c r="F63" s="3"/>
      <c r="G63" s="3"/>
      <c r="H63" s="3"/>
      <c r="I63" s="6"/>
      <c r="J63" s="3"/>
      <c r="K63" s="3"/>
      <c r="L63" s="3"/>
      <c r="M63" s="3"/>
      <c r="N63" s="3"/>
      <c r="O63" s="3"/>
      <c r="P63" s="3"/>
      <c r="Q63" s="3" t="str">
        <f t="shared" si="0"/>
        <v/>
      </c>
      <c r="R63" s="4" t="str">
        <f>IFERROR(VLOOKUP(P63,Settings!$A$6:$D$11,2,FALSE),"")</f>
        <v/>
      </c>
      <c r="S63" s="3" t="str">
        <f>IFERROR(VLOOKUP(P63,Settings!$A$6:$D$11,3,FALSE),"")</f>
        <v/>
      </c>
      <c r="T63" s="3" t="str">
        <f>IFERROR(VLOOKUP(P63,Settings!$A$6:$D$11,4,FALSE),"")</f>
        <v/>
      </c>
      <c r="U63" s="3"/>
      <c r="V63" s="6"/>
      <c r="W63" s="3"/>
    </row>
    <row r="64" spans="1:23">
      <c r="A64" s="3"/>
      <c r="B64" s="3"/>
      <c r="C64" s="6"/>
      <c r="D64" s="3"/>
      <c r="E64" s="3"/>
      <c r="F64" s="3"/>
      <c r="G64" s="3"/>
      <c r="H64" s="3"/>
      <c r="I64" s="6"/>
      <c r="J64" s="3"/>
      <c r="K64" s="3"/>
      <c r="L64" s="3"/>
      <c r="M64" s="3"/>
      <c r="N64" s="3"/>
      <c r="O64" s="3"/>
      <c r="P64" s="3"/>
      <c r="Q64" s="3" t="str">
        <f t="shared" si="0"/>
        <v/>
      </c>
      <c r="R64" s="4" t="str">
        <f>IFERROR(VLOOKUP(P64,Settings!$A$6:$D$11,2,FALSE),"")</f>
        <v/>
      </c>
      <c r="S64" s="3" t="str">
        <f>IFERROR(VLOOKUP(P64,Settings!$A$6:$D$11,3,FALSE),"")</f>
        <v/>
      </c>
      <c r="T64" s="3" t="str">
        <f>IFERROR(VLOOKUP(P64,Settings!$A$6:$D$11,4,FALSE),"")</f>
        <v/>
      </c>
      <c r="U64" s="3"/>
      <c r="V64" s="6"/>
      <c r="W64" s="3"/>
    </row>
    <row r="65" spans="1:23">
      <c r="A65" s="3"/>
      <c r="B65" s="3"/>
      <c r="C65" s="6"/>
      <c r="D65" s="3"/>
      <c r="E65" s="3"/>
      <c r="F65" s="3"/>
      <c r="G65" s="3"/>
      <c r="H65" s="3"/>
      <c r="I65" s="6"/>
      <c r="J65" s="3"/>
      <c r="K65" s="3"/>
      <c r="L65" s="3"/>
      <c r="M65" s="3"/>
      <c r="N65" s="3"/>
      <c r="O65" s="3"/>
      <c r="P65" s="3"/>
      <c r="Q65" s="3" t="str">
        <f t="shared" si="0"/>
        <v/>
      </c>
      <c r="R65" s="4" t="str">
        <f>IFERROR(VLOOKUP(P65,Settings!$A$6:$D$11,2,FALSE),"")</f>
        <v/>
      </c>
      <c r="S65" s="3" t="str">
        <f>IFERROR(VLOOKUP(P65,Settings!$A$6:$D$11,3,FALSE),"")</f>
        <v/>
      </c>
      <c r="T65" s="3" t="str">
        <f>IFERROR(VLOOKUP(P65,Settings!$A$6:$D$11,4,FALSE),"")</f>
        <v/>
      </c>
      <c r="U65" s="3"/>
      <c r="V65" s="6"/>
      <c r="W65" s="3"/>
    </row>
    <row r="66" spans="1:23">
      <c r="A66" s="3"/>
      <c r="B66" s="3"/>
      <c r="C66" s="6"/>
      <c r="D66" s="3"/>
      <c r="E66" s="3"/>
      <c r="F66" s="3"/>
      <c r="G66" s="3"/>
      <c r="H66" s="3"/>
      <c r="I66" s="6"/>
      <c r="J66" s="3"/>
      <c r="K66" s="3"/>
      <c r="L66" s="3"/>
      <c r="M66" s="3"/>
      <c r="N66" s="3"/>
      <c r="O66" s="3"/>
      <c r="P66" s="3"/>
      <c r="Q66" s="3" t="str">
        <f t="shared" ref="Q66:Q129" si="1">IF(P66="","",IF(LEFT(P66,2)="OV","Office + Virtual","Office Only"))</f>
        <v/>
      </c>
      <c r="R66" s="4" t="str">
        <f>IFERROR(VLOOKUP(P66,Settings!$A$6:$D$11,2,FALSE),"")</f>
        <v/>
      </c>
      <c r="S66" s="3" t="str">
        <f>IFERROR(VLOOKUP(P66,Settings!$A$6:$D$11,3,FALSE),"")</f>
        <v/>
      </c>
      <c r="T66" s="3" t="str">
        <f>IFERROR(VLOOKUP(P66,Settings!$A$6:$D$11,4,FALSE),"")</f>
        <v/>
      </c>
      <c r="U66" s="3"/>
      <c r="V66" s="6"/>
      <c r="W66" s="3"/>
    </row>
    <row r="67" spans="1:23">
      <c r="A67" s="3"/>
      <c r="B67" s="3"/>
      <c r="C67" s="6"/>
      <c r="D67" s="3"/>
      <c r="E67" s="3"/>
      <c r="F67" s="3"/>
      <c r="G67" s="3"/>
      <c r="H67" s="3"/>
      <c r="I67" s="6"/>
      <c r="J67" s="3"/>
      <c r="K67" s="3"/>
      <c r="L67" s="3"/>
      <c r="M67" s="3"/>
      <c r="N67" s="3"/>
      <c r="O67" s="3"/>
      <c r="P67" s="3"/>
      <c r="Q67" s="3" t="str">
        <f t="shared" si="1"/>
        <v/>
      </c>
      <c r="R67" s="4" t="str">
        <f>IFERROR(VLOOKUP(P67,Settings!$A$6:$D$11,2,FALSE),"")</f>
        <v/>
      </c>
      <c r="S67" s="3" t="str">
        <f>IFERROR(VLOOKUP(P67,Settings!$A$6:$D$11,3,FALSE),"")</f>
        <v/>
      </c>
      <c r="T67" s="3" t="str">
        <f>IFERROR(VLOOKUP(P67,Settings!$A$6:$D$11,4,FALSE),"")</f>
        <v/>
      </c>
      <c r="U67" s="3"/>
      <c r="V67" s="6"/>
      <c r="W67" s="3"/>
    </row>
    <row r="68" spans="1:23">
      <c r="A68" s="3"/>
      <c r="B68" s="3"/>
      <c r="C68" s="6"/>
      <c r="D68" s="3"/>
      <c r="E68" s="3"/>
      <c r="F68" s="3"/>
      <c r="G68" s="3"/>
      <c r="H68" s="3"/>
      <c r="I68" s="6"/>
      <c r="J68" s="3"/>
      <c r="K68" s="3"/>
      <c r="L68" s="3"/>
      <c r="M68" s="3"/>
      <c r="N68" s="3"/>
      <c r="O68" s="3"/>
      <c r="P68" s="3"/>
      <c r="Q68" s="3" t="str">
        <f t="shared" si="1"/>
        <v/>
      </c>
      <c r="R68" s="4" t="str">
        <f>IFERROR(VLOOKUP(P68,Settings!$A$6:$D$11,2,FALSE),"")</f>
        <v/>
      </c>
      <c r="S68" s="3" t="str">
        <f>IFERROR(VLOOKUP(P68,Settings!$A$6:$D$11,3,FALSE),"")</f>
        <v/>
      </c>
      <c r="T68" s="3" t="str">
        <f>IFERROR(VLOOKUP(P68,Settings!$A$6:$D$11,4,FALSE),"")</f>
        <v/>
      </c>
      <c r="U68" s="3"/>
      <c r="V68" s="6"/>
      <c r="W68" s="3"/>
    </row>
    <row r="69" spans="1:23">
      <c r="A69" s="3"/>
      <c r="B69" s="3"/>
      <c r="C69" s="6"/>
      <c r="D69" s="3"/>
      <c r="E69" s="3"/>
      <c r="F69" s="3"/>
      <c r="G69" s="3"/>
      <c r="H69" s="3"/>
      <c r="I69" s="6"/>
      <c r="J69" s="3"/>
      <c r="K69" s="3"/>
      <c r="L69" s="3"/>
      <c r="M69" s="3"/>
      <c r="N69" s="3"/>
      <c r="O69" s="3"/>
      <c r="P69" s="3"/>
      <c r="Q69" s="3" t="str">
        <f t="shared" si="1"/>
        <v/>
      </c>
      <c r="R69" s="4" t="str">
        <f>IFERROR(VLOOKUP(P69,Settings!$A$6:$D$11,2,FALSE),"")</f>
        <v/>
      </c>
      <c r="S69" s="3" t="str">
        <f>IFERROR(VLOOKUP(P69,Settings!$A$6:$D$11,3,FALSE),"")</f>
        <v/>
      </c>
      <c r="T69" s="3" t="str">
        <f>IFERROR(VLOOKUP(P69,Settings!$A$6:$D$11,4,FALSE),"")</f>
        <v/>
      </c>
      <c r="U69" s="3"/>
      <c r="V69" s="6"/>
      <c r="W69" s="3"/>
    </row>
    <row r="70" spans="1:23">
      <c r="A70" s="3"/>
      <c r="B70" s="3"/>
      <c r="C70" s="6"/>
      <c r="D70" s="3"/>
      <c r="E70" s="3"/>
      <c r="F70" s="3"/>
      <c r="G70" s="3"/>
      <c r="H70" s="3"/>
      <c r="I70" s="6"/>
      <c r="J70" s="3"/>
      <c r="K70" s="3"/>
      <c r="L70" s="3"/>
      <c r="M70" s="3"/>
      <c r="N70" s="3"/>
      <c r="O70" s="3"/>
      <c r="P70" s="3"/>
      <c r="Q70" s="3" t="str">
        <f t="shared" si="1"/>
        <v/>
      </c>
      <c r="R70" s="4" t="str">
        <f>IFERROR(VLOOKUP(P70,Settings!$A$6:$D$11,2,FALSE),"")</f>
        <v/>
      </c>
      <c r="S70" s="3" t="str">
        <f>IFERROR(VLOOKUP(P70,Settings!$A$6:$D$11,3,FALSE),"")</f>
        <v/>
      </c>
      <c r="T70" s="3" t="str">
        <f>IFERROR(VLOOKUP(P70,Settings!$A$6:$D$11,4,FALSE),"")</f>
        <v/>
      </c>
      <c r="U70" s="3"/>
      <c r="V70" s="6"/>
      <c r="W70" s="3"/>
    </row>
    <row r="71" spans="1:23">
      <c r="A71" s="3"/>
      <c r="B71" s="3"/>
      <c r="C71" s="6"/>
      <c r="D71" s="3"/>
      <c r="E71" s="3"/>
      <c r="F71" s="3"/>
      <c r="G71" s="3"/>
      <c r="H71" s="3"/>
      <c r="I71" s="6"/>
      <c r="J71" s="3"/>
      <c r="K71" s="3"/>
      <c r="L71" s="3"/>
      <c r="M71" s="3"/>
      <c r="N71" s="3"/>
      <c r="O71" s="3"/>
      <c r="P71" s="3"/>
      <c r="Q71" s="3" t="str">
        <f t="shared" si="1"/>
        <v/>
      </c>
      <c r="R71" s="4" t="str">
        <f>IFERROR(VLOOKUP(P71,Settings!$A$6:$D$11,2,FALSE),"")</f>
        <v/>
      </c>
      <c r="S71" s="3" t="str">
        <f>IFERROR(VLOOKUP(P71,Settings!$A$6:$D$11,3,FALSE),"")</f>
        <v/>
      </c>
      <c r="T71" s="3" t="str">
        <f>IFERROR(VLOOKUP(P71,Settings!$A$6:$D$11,4,FALSE),"")</f>
        <v/>
      </c>
      <c r="U71" s="3"/>
      <c r="V71" s="6"/>
      <c r="W71" s="3"/>
    </row>
    <row r="72" spans="1:23">
      <c r="A72" s="3"/>
      <c r="B72" s="3"/>
      <c r="C72" s="6"/>
      <c r="D72" s="3"/>
      <c r="E72" s="3"/>
      <c r="F72" s="3"/>
      <c r="G72" s="3"/>
      <c r="H72" s="3"/>
      <c r="I72" s="6"/>
      <c r="J72" s="3"/>
      <c r="K72" s="3"/>
      <c r="L72" s="3"/>
      <c r="M72" s="3"/>
      <c r="N72" s="3"/>
      <c r="O72" s="3"/>
      <c r="P72" s="3"/>
      <c r="Q72" s="3" t="str">
        <f t="shared" si="1"/>
        <v/>
      </c>
      <c r="R72" s="4" t="str">
        <f>IFERROR(VLOOKUP(P72,Settings!$A$6:$D$11,2,FALSE),"")</f>
        <v/>
      </c>
      <c r="S72" s="3" t="str">
        <f>IFERROR(VLOOKUP(P72,Settings!$A$6:$D$11,3,FALSE),"")</f>
        <v/>
      </c>
      <c r="T72" s="3" t="str">
        <f>IFERROR(VLOOKUP(P72,Settings!$A$6:$D$11,4,FALSE),"")</f>
        <v/>
      </c>
      <c r="U72" s="3"/>
      <c r="V72" s="6"/>
      <c r="W72" s="3"/>
    </row>
    <row r="73" spans="1:23">
      <c r="A73" s="3"/>
      <c r="B73" s="3"/>
      <c r="C73" s="6"/>
      <c r="D73" s="3"/>
      <c r="E73" s="3"/>
      <c r="F73" s="3"/>
      <c r="G73" s="3"/>
      <c r="H73" s="3"/>
      <c r="I73" s="6"/>
      <c r="J73" s="3"/>
      <c r="K73" s="3"/>
      <c r="L73" s="3"/>
      <c r="M73" s="3"/>
      <c r="N73" s="3"/>
      <c r="O73" s="3"/>
      <c r="P73" s="3"/>
      <c r="Q73" s="3" t="str">
        <f t="shared" si="1"/>
        <v/>
      </c>
      <c r="R73" s="4" t="str">
        <f>IFERROR(VLOOKUP(P73,Settings!$A$6:$D$11,2,FALSE),"")</f>
        <v/>
      </c>
      <c r="S73" s="3" t="str">
        <f>IFERROR(VLOOKUP(P73,Settings!$A$6:$D$11,3,FALSE),"")</f>
        <v/>
      </c>
      <c r="T73" s="3" t="str">
        <f>IFERROR(VLOOKUP(P73,Settings!$A$6:$D$11,4,FALSE),"")</f>
        <v/>
      </c>
      <c r="U73" s="3"/>
      <c r="V73" s="6"/>
      <c r="W73" s="3"/>
    </row>
    <row r="74" spans="1:23">
      <c r="A74" s="3"/>
      <c r="B74" s="3"/>
      <c r="C74" s="6"/>
      <c r="D74" s="3"/>
      <c r="E74" s="3"/>
      <c r="F74" s="3"/>
      <c r="G74" s="3"/>
      <c r="H74" s="3"/>
      <c r="I74" s="6"/>
      <c r="J74" s="3"/>
      <c r="K74" s="3"/>
      <c r="L74" s="3"/>
      <c r="M74" s="3"/>
      <c r="N74" s="3"/>
      <c r="O74" s="3"/>
      <c r="P74" s="3"/>
      <c r="Q74" s="3" t="str">
        <f t="shared" si="1"/>
        <v/>
      </c>
      <c r="R74" s="4" t="str">
        <f>IFERROR(VLOOKUP(P74,Settings!$A$6:$D$11,2,FALSE),"")</f>
        <v/>
      </c>
      <c r="S74" s="3" t="str">
        <f>IFERROR(VLOOKUP(P74,Settings!$A$6:$D$11,3,FALSE),"")</f>
        <v/>
      </c>
      <c r="T74" s="3" t="str">
        <f>IFERROR(VLOOKUP(P74,Settings!$A$6:$D$11,4,FALSE),"")</f>
        <v/>
      </c>
      <c r="U74" s="3"/>
      <c r="V74" s="6"/>
      <c r="W74" s="3"/>
    </row>
    <row r="75" spans="1:23">
      <c r="A75" s="3"/>
      <c r="B75" s="3"/>
      <c r="C75" s="6"/>
      <c r="D75" s="3"/>
      <c r="E75" s="3"/>
      <c r="F75" s="3"/>
      <c r="G75" s="3"/>
      <c r="H75" s="3"/>
      <c r="I75" s="6"/>
      <c r="J75" s="3"/>
      <c r="K75" s="3"/>
      <c r="L75" s="3"/>
      <c r="M75" s="3"/>
      <c r="N75" s="3"/>
      <c r="O75" s="3"/>
      <c r="P75" s="3"/>
      <c r="Q75" s="3" t="str">
        <f t="shared" si="1"/>
        <v/>
      </c>
      <c r="R75" s="4" t="str">
        <f>IFERROR(VLOOKUP(P75,Settings!$A$6:$D$11,2,FALSE),"")</f>
        <v/>
      </c>
      <c r="S75" s="3" t="str">
        <f>IFERROR(VLOOKUP(P75,Settings!$A$6:$D$11,3,FALSE),"")</f>
        <v/>
      </c>
      <c r="T75" s="3" t="str">
        <f>IFERROR(VLOOKUP(P75,Settings!$A$6:$D$11,4,FALSE),"")</f>
        <v/>
      </c>
      <c r="U75" s="3"/>
      <c r="V75" s="6"/>
      <c r="W75" s="3"/>
    </row>
    <row r="76" spans="1:23">
      <c r="A76" s="3"/>
      <c r="B76" s="3"/>
      <c r="C76" s="6"/>
      <c r="D76" s="3"/>
      <c r="E76" s="3"/>
      <c r="F76" s="3"/>
      <c r="G76" s="3"/>
      <c r="H76" s="3"/>
      <c r="I76" s="6"/>
      <c r="J76" s="3"/>
      <c r="K76" s="3"/>
      <c r="L76" s="3"/>
      <c r="M76" s="3"/>
      <c r="N76" s="3"/>
      <c r="O76" s="3"/>
      <c r="P76" s="3"/>
      <c r="Q76" s="3" t="str">
        <f t="shared" si="1"/>
        <v/>
      </c>
      <c r="R76" s="4" t="str">
        <f>IFERROR(VLOOKUP(P76,Settings!$A$6:$D$11,2,FALSE),"")</f>
        <v/>
      </c>
      <c r="S76" s="3" t="str">
        <f>IFERROR(VLOOKUP(P76,Settings!$A$6:$D$11,3,FALSE),"")</f>
        <v/>
      </c>
      <c r="T76" s="3" t="str">
        <f>IFERROR(VLOOKUP(P76,Settings!$A$6:$D$11,4,FALSE),"")</f>
        <v/>
      </c>
      <c r="U76" s="3"/>
      <c r="V76" s="6"/>
      <c r="W76" s="3"/>
    </row>
    <row r="77" spans="1:23">
      <c r="A77" s="3"/>
      <c r="B77" s="3"/>
      <c r="C77" s="6"/>
      <c r="D77" s="3"/>
      <c r="E77" s="3"/>
      <c r="F77" s="3"/>
      <c r="G77" s="3"/>
      <c r="H77" s="3"/>
      <c r="I77" s="6"/>
      <c r="J77" s="3"/>
      <c r="K77" s="3"/>
      <c r="L77" s="3"/>
      <c r="M77" s="3"/>
      <c r="N77" s="3"/>
      <c r="O77" s="3"/>
      <c r="P77" s="3"/>
      <c r="Q77" s="3" t="str">
        <f t="shared" si="1"/>
        <v/>
      </c>
      <c r="R77" s="4" t="str">
        <f>IFERROR(VLOOKUP(P77,Settings!$A$6:$D$11,2,FALSE),"")</f>
        <v/>
      </c>
      <c r="S77" s="3" t="str">
        <f>IFERROR(VLOOKUP(P77,Settings!$A$6:$D$11,3,FALSE),"")</f>
        <v/>
      </c>
      <c r="T77" s="3" t="str">
        <f>IFERROR(VLOOKUP(P77,Settings!$A$6:$D$11,4,FALSE),"")</f>
        <v/>
      </c>
      <c r="U77" s="3"/>
      <c r="V77" s="6"/>
      <c r="W77" s="3"/>
    </row>
    <row r="78" spans="1:23">
      <c r="A78" s="3"/>
      <c r="B78" s="3"/>
      <c r="C78" s="6"/>
      <c r="D78" s="3"/>
      <c r="E78" s="3"/>
      <c r="F78" s="3"/>
      <c r="G78" s="3"/>
      <c r="H78" s="3"/>
      <c r="I78" s="6"/>
      <c r="J78" s="3"/>
      <c r="K78" s="3"/>
      <c r="L78" s="3"/>
      <c r="M78" s="3"/>
      <c r="N78" s="3"/>
      <c r="O78" s="3"/>
      <c r="P78" s="3"/>
      <c r="Q78" s="3" t="str">
        <f t="shared" si="1"/>
        <v/>
      </c>
      <c r="R78" s="4" t="str">
        <f>IFERROR(VLOOKUP(P78,Settings!$A$6:$D$11,2,FALSE),"")</f>
        <v/>
      </c>
      <c r="S78" s="3" t="str">
        <f>IFERROR(VLOOKUP(P78,Settings!$A$6:$D$11,3,FALSE),"")</f>
        <v/>
      </c>
      <c r="T78" s="3" t="str">
        <f>IFERROR(VLOOKUP(P78,Settings!$A$6:$D$11,4,FALSE),"")</f>
        <v/>
      </c>
      <c r="U78" s="3"/>
      <c r="V78" s="6"/>
      <c r="W78" s="3"/>
    </row>
    <row r="79" spans="1:23">
      <c r="A79" s="3"/>
      <c r="B79" s="3"/>
      <c r="C79" s="6"/>
      <c r="D79" s="3"/>
      <c r="E79" s="3"/>
      <c r="F79" s="3"/>
      <c r="G79" s="3"/>
      <c r="H79" s="3"/>
      <c r="I79" s="6"/>
      <c r="J79" s="3"/>
      <c r="K79" s="3"/>
      <c r="L79" s="3"/>
      <c r="M79" s="3"/>
      <c r="N79" s="3"/>
      <c r="O79" s="3"/>
      <c r="P79" s="3"/>
      <c r="Q79" s="3" t="str">
        <f t="shared" si="1"/>
        <v/>
      </c>
      <c r="R79" s="4" t="str">
        <f>IFERROR(VLOOKUP(P79,Settings!$A$6:$D$11,2,FALSE),"")</f>
        <v/>
      </c>
      <c r="S79" s="3" t="str">
        <f>IFERROR(VLOOKUP(P79,Settings!$A$6:$D$11,3,FALSE),"")</f>
        <v/>
      </c>
      <c r="T79" s="3" t="str">
        <f>IFERROR(VLOOKUP(P79,Settings!$A$6:$D$11,4,FALSE),"")</f>
        <v/>
      </c>
      <c r="U79" s="3"/>
      <c r="V79" s="6"/>
      <c r="W79" s="3"/>
    </row>
    <row r="80" spans="1:23">
      <c r="A80" s="3"/>
      <c r="B80" s="3"/>
      <c r="C80" s="6"/>
      <c r="D80" s="3"/>
      <c r="E80" s="3"/>
      <c r="F80" s="3"/>
      <c r="G80" s="3"/>
      <c r="H80" s="3"/>
      <c r="I80" s="6"/>
      <c r="J80" s="3"/>
      <c r="K80" s="3"/>
      <c r="L80" s="3"/>
      <c r="M80" s="3"/>
      <c r="N80" s="3"/>
      <c r="O80" s="3"/>
      <c r="P80" s="3"/>
      <c r="Q80" s="3" t="str">
        <f t="shared" si="1"/>
        <v/>
      </c>
      <c r="R80" s="4" t="str">
        <f>IFERROR(VLOOKUP(P80,Settings!$A$6:$D$11,2,FALSE),"")</f>
        <v/>
      </c>
      <c r="S80" s="3" t="str">
        <f>IFERROR(VLOOKUP(P80,Settings!$A$6:$D$11,3,FALSE),"")</f>
        <v/>
      </c>
      <c r="T80" s="3" t="str">
        <f>IFERROR(VLOOKUP(P80,Settings!$A$6:$D$11,4,FALSE),"")</f>
        <v/>
      </c>
      <c r="U80" s="3"/>
      <c r="V80" s="6"/>
      <c r="W80" s="3"/>
    </row>
    <row r="81" spans="1:23">
      <c r="A81" s="3"/>
      <c r="B81" s="3"/>
      <c r="C81" s="6"/>
      <c r="D81" s="3"/>
      <c r="E81" s="3"/>
      <c r="F81" s="3"/>
      <c r="G81" s="3"/>
      <c r="H81" s="3"/>
      <c r="I81" s="6"/>
      <c r="J81" s="3"/>
      <c r="K81" s="3"/>
      <c r="L81" s="3"/>
      <c r="M81" s="3"/>
      <c r="N81" s="3"/>
      <c r="O81" s="3"/>
      <c r="P81" s="3"/>
      <c r="Q81" s="3" t="str">
        <f t="shared" si="1"/>
        <v/>
      </c>
      <c r="R81" s="4" t="str">
        <f>IFERROR(VLOOKUP(P81,Settings!$A$6:$D$11,2,FALSE),"")</f>
        <v/>
      </c>
      <c r="S81" s="3" t="str">
        <f>IFERROR(VLOOKUP(P81,Settings!$A$6:$D$11,3,FALSE),"")</f>
        <v/>
      </c>
      <c r="T81" s="3" t="str">
        <f>IFERROR(VLOOKUP(P81,Settings!$A$6:$D$11,4,FALSE),"")</f>
        <v/>
      </c>
      <c r="U81" s="3"/>
      <c r="V81" s="6"/>
      <c r="W81" s="3"/>
    </row>
    <row r="82" spans="1:23">
      <c r="A82" s="3"/>
      <c r="B82" s="3"/>
      <c r="C82" s="6"/>
      <c r="D82" s="3"/>
      <c r="E82" s="3"/>
      <c r="F82" s="3"/>
      <c r="G82" s="3"/>
      <c r="H82" s="3"/>
      <c r="I82" s="6"/>
      <c r="J82" s="3"/>
      <c r="K82" s="3"/>
      <c r="L82" s="3"/>
      <c r="M82" s="3"/>
      <c r="N82" s="3"/>
      <c r="O82" s="3"/>
      <c r="P82" s="3"/>
      <c r="Q82" s="3" t="str">
        <f t="shared" si="1"/>
        <v/>
      </c>
      <c r="R82" s="4" t="str">
        <f>IFERROR(VLOOKUP(P82,Settings!$A$6:$D$11,2,FALSE),"")</f>
        <v/>
      </c>
      <c r="S82" s="3" t="str">
        <f>IFERROR(VLOOKUP(P82,Settings!$A$6:$D$11,3,FALSE),"")</f>
        <v/>
      </c>
      <c r="T82" s="3" t="str">
        <f>IFERROR(VLOOKUP(P82,Settings!$A$6:$D$11,4,FALSE),"")</f>
        <v/>
      </c>
      <c r="U82" s="3"/>
      <c r="V82" s="6"/>
      <c r="W82" s="3"/>
    </row>
    <row r="83" spans="1:23">
      <c r="A83" s="3"/>
      <c r="B83" s="3"/>
      <c r="C83" s="6"/>
      <c r="D83" s="3"/>
      <c r="E83" s="3"/>
      <c r="F83" s="3"/>
      <c r="G83" s="3"/>
      <c r="H83" s="3"/>
      <c r="I83" s="6"/>
      <c r="J83" s="3"/>
      <c r="K83" s="3"/>
      <c r="L83" s="3"/>
      <c r="M83" s="3"/>
      <c r="N83" s="3"/>
      <c r="O83" s="3"/>
      <c r="P83" s="3"/>
      <c r="Q83" s="3" t="str">
        <f t="shared" si="1"/>
        <v/>
      </c>
      <c r="R83" s="4" t="str">
        <f>IFERROR(VLOOKUP(P83,Settings!$A$6:$D$11,2,FALSE),"")</f>
        <v/>
      </c>
      <c r="S83" s="3" t="str">
        <f>IFERROR(VLOOKUP(P83,Settings!$A$6:$D$11,3,FALSE),"")</f>
        <v/>
      </c>
      <c r="T83" s="3" t="str">
        <f>IFERROR(VLOOKUP(P83,Settings!$A$6:$D$11,4,FALSE),"")</f>
        <v/>
      </c>
      <c r="U83" s="3"/>
      <c r="V83" s="6"/>
      <c r="W83" s="3"/>
    </row>
    <row r="84" spans="1:23">
      <c r="A84" s="3"/>
      <c r="B84" s="3"/>
      <c r="C84" s="6"/>
      <c r="D84" s="3"/>
      <c r="E84" s="3"/>
      <c r="F84" s="3"/>
      <c r="G84" s="3"/>
      <c r="H84" s="3"/>
      <c r="I84" s="6"/>
      <c r="J84" s="3"/>
      <c r="K84" s="3"/>
      <c r="L84" s="3"/>
      <c r="M84" s="3"/>
      <c r="N84" s="3"/>
      <c r="O84" s="3"/>
      <c r="P84" s="3"/>
      <c r="Q84" s="3" t="str">
        <f t="shared" si="1"/>
        <v/>
      </c>
      <c r="R84" s="4" t="str">
        <f>IFERROR(VLOOKUP(P84,Settings!$A$6:$D$11,2,FALSE),"")</f>
        <v/>
      </c>
      <c r="S84" s="3" t="str">
        <f>IFERROR(VLOOKUP(P84,Settings!$A$6:$D$11,3,FALSE),"")</f>
        <v/>
      </c>
      <c r="T84" s="3" t="str">
        <f>IFERROR(VLOOKUP(P84,Settings!$A$6:$D$11,4,FALSE),"")</f>
        <v/>
      </c>
      <c r="U84" s="3"/>
      <c r="V84" s="6"/>
      <c r="W84" s="3"/>
    </row>
    <row r="85" spans="1:23">
      <c r="A85" s="3"/>
      <c r="B85" s="3"/>
      <c r="C85" s="6"/>
      <c r="D85" s="3"/>
      <c r="E85" s="3"/>
      <c r="F85" s="3"/>
      <c r="G85" s="3"/>
      <c r="H85" s="3"/>
      <c r="I85" s="6"/>
      <c r="J85" s="3"/>
      <c r="K85" s="3"/>
      <c r="L85" s="3"/>
      <c r="M85" s="3"/>
      <c r="N85" s="3"/>
      <c r="O85" s="3"/>
      <c r="P85" s="3"/>
      <c r="Q85" s="3" t="str">
        <f t="shared" si="1"/>
        <v/>
      </c>
      <c r="R85" s="4" t="str">
        <f>IFERROR(VLOOKUP(P85,Settings!$A$6:$D$11,2,FALSE),"")</f>
        <v/>
      </c>
      <c r="S85" s="3" t="str">
        <f>IFERROR(VLOOKUP(P85,Settings!$A$6:$D$11,3,FALSE),"")</f>
        <v/>
      </c>
      <c r="T85" s="3" t="str">
        <f>IFERROR(VLOOKUP(P85,Settings!$A$6:$D$11,4,FALSE),"")</f>
        <v/>
      </c>
      <c r="U85" s="3"/>
      <c r="V85" s="6"/>
      <c r="W85" s="3"/>
    </row>
    <row r="86" spans="1:23">
      <c r="A86" s="3"/>
      <c r="B86" s="3"/>
      <c r="C86" s="6"/>
      <c r="D86" s="3"/>
      <c r="E86" s="3"/>
      <c r="F86" s="3"/>
      <c r="G86" s="3"/>
      <c r="H86" s="3"/>
      <c r="I86" s="6"/>
      <c r="J86" s="3"/>
      <c r="K86" s="3"/>
      <c r="L86" s="3"/>
      <c r="M86" s="3"/>
      <c r="N86" s="3"/>
      <c r="O86" s="3"/>
      <c r="P86" s="3"/>
      <c r="Q86" s="3" t="str">
        <f t="shared" si="1"/>
        <v/>
      </c>
      <c r="R86" s="4" t="str">
        <f>IFERROR(VLOOKUP(P86,Settings!$A$6:$D$11,2,FALSE),"")</f>
        <v/>
      </c>
      <c r="S86" s="3" t="str">
        <f>IFERROR(VLOOKUP(P86,Settings!$A$6:$D$11,3,FALSE),"")</f>
        <v/>
      </c>
      <c r="T86" s="3" t="str">
        <f>IFERROR(VLOOKUP(P86,Settings!$A$6:$D$11,4,FALSE),"")</f>
        <v/>
      </c>
      <c r="U86" s="3"/>
      <c r="V86" s="6"/>
      <c r="W86" s="3"/>
    </row>
    <row r="87" spans="1:23">
      <c r="A87" s="3"/>
      <c r="B87" s="3"/>
      <c r="C87" s="6"/>
      <c r="D87" s="3"/>
      <c r="E87" s="3"/>
      <c r="F87" s="3"/>
      <c r="G87" s="3"/>
      <c r="H87" s="3"/>
      <c r="I87" s="6"/>
      <c r="J87" s="3"/>
      <c r="K87" s="3"/>
      <c r="L87" s="3"/>
      <c r="M87" s="3"/>
      <c r="N87" s="3"/>
      <c r="O87" s="3"/>
      <c r="P87" s="3"/>
      <c r="Q87" s="3" t="str">
        <f t="shared" si="1"/>
        <v/>
      </c>
      <c r="R87" s="4" t="str">
        <f>IFERROR(VLOOKUP(P87,Settings!$A$6:$D$11,2,FALSE),"")</f>
        <v/>
      </c>
      <c r="S87" s="3" t="str">
        <f>IFERROR(VLOOKUP(P87,Settings!$A$6:$D$11,3,FALSE),"")</f>
        <v/>
      </c>
      <c r="T87" s="3" t="str">
        <f>IFERROR(VLOOKUP(P87,Settings!$A$6:$D$11,4,FALSE),"")</f>
        <v/>
      </c>
      <c r="U87" s="3"/>
      <c r="V87" s="6"/>
      <c r="W87" s="3"/>
    </row>
    <row r="88" spans="1:23">
      <c r="A88" s="3"/>
      <c r="B88" s="3"/>
      <c r="C88" s="6"/>
      <c r="D88" s="3"/>
      <c r="E88" s="3"/>
      <c r="F88" s="3"/>
      <c r="G88" s="3"/>
      <c r="H88" s="3"/>
      <c r="I88" s="6"/>
      <c r="J88" s="3"/>
      <c r="K88" s="3"/>
      <c r="L88" s="3"/>
      <c r="M88" s="3"/>
      <c r="N88" s="3"/>
      <c r="O88" s="3"/>
      <c r="P88" s="3"/>
      <c r="Q88" s="3" t="str">
        <f t="shared" si="1"/>
        <v/>
      </c>
      <c r="R88" s="4" t="str">
        <f>IFERROR(VLOOKUP(P88,Settings!$A$6:$D$11,2,FALSE),"")</f>
        <v/>
      </c>
      <c r="S88" s="3" t="str">
        <f>IFERROR(VLOOKUP(P88,Settings!$A$6:$D$11,3,FALSE),"")</f>
        <v/>
      </c>
      <c r="T88" s="3" t="str">
        <f>IFERROR(VLOOKUP(P88,Settings!$A$6:$D$11,4,FALSE),"")</f>
        <v/>
      </c>
      <c r="U88" s="3"/>
      <c r="V88" s="6"/>
      <c r="W88" s="3"/>
    </row>
    <row r="89" spans="1:23">
      <c r="A89" s="3"/>
      <c r="B89" s="3"/>
      <c r="C89" s="6"/>
      <c r="D89" s="3"/>
      <c r="E89" s="3"/>
      <c r="F89" s="3"/>
      <c r="G89" s="3"/>
      <c r="H89" s="3"/>
      <c r="I89" s="6"/>
      <c r="J89" s="3"/>
      <c r="K89" s="3"/>
      <c r="L89" s="3"/>
      <c r="M89" s="3"/>
      <c r="N89" s="3"/>
      <c r="O89" s="3"/>
      <c r="P89" s="3"/>
      <c r="Q89" s="3" t="str">
        <f t="shared" si="1"/>
        <v/>
      </c>
      <c r="R89" s="4" t="str">
        <f>IFERROR(VLOOKUP(P89,Settings!$A$6:$D$11,2,FALSE),"")</f>
        <v/>
      </c>
      <c r="S89" s="3" t="str">
        <f>IFERROR(VLOOKUP(P89,Settings!$A$6:$D$11,3,FALSE),"")</f>
        <v/>
      </c>
      <c r="T89" s="3" t="str">
        <f>IFERROR(VLOOKUP(P89,Settings!$A$6:$D$11,4,FALSE),"")</f>
        <v/>
      </c>
      <c r="U89" s="3"/>
      <c r="V89" s="6"/>
      <c r="W89" s="3"/>
    </row>
    <row r="90" spans="1:23">
      <c r="A90" s="3"/>
      <c r="B90" s="3"/>
      <c r="C90" s="6"/>
      <c r="D90" s="3"/>
      <c r="E90" s="3"/>
      <c r="F90" s="3"/>
      <c r="G90" s="3"/>
      <c r="H90" s="3"/>
      <c r="I90" s="6"/>
      <c r="J90" s="3"/>
      <c r="K90" s="3"/>
      <c r="L90" s="3"/>
      <c r="M90" s="3"/>
      <c r="N90" s="3"/>
      <c r="O90" s="3"/>
      <c r="P90" s="3"/>
      <c r="Q90" s="3" t="str">
        <f t="shared" si="1"/>
        <v/>
      </c>
      <c r="R90" s="4" t="str">
        <f>IFERROR(VLOOKUP(P90,Settings!$A$6:$D$11,2,FALSE),"")</f>
        <v/>
      </c>
      <c r="S90" s="3" t="str">
        <f>IFERROR(VLOOKUP(P90,Settings!$A$6:$D$11,3,FALSE),"")</f>
        <v/>
      </c>
      <c r="T90" s="3" t="str">
        <f>IFERROR(VLOOKUP(P90,Settings!$A$6:$D$11,4,FALSE),"")</f>
        <v/>
      </c>
      <c r="U90" s="3"/>
      <c r="V90" s="6"/>
      <c r="W90" s="3"/>
    </row>
    <row r="91" spans="1:23">
      <c r="A91" s="3"/>
      <c r="B91" s="3"/>
      <c r="C91" s="6"/>
      <c r="D91" s="3"/>
      <c r="E91" s="3"/>
      <c r="F91" s="3"/>
      <c r="G91" s="3"/>
      <c r="H91" s="3"/>
      <c r="I91" s="6"/>
      <c r="J91" s="3"/>
      <c r="K91" s="3"/>
      <c r="L91" s="3"/>
      <c r="M91" s="3"/>
      <c r="N91" s="3"/>
      <c r="O91" s="3"/>
      <c r="P91" s="3"/>
      <c r="Q91" s="3" t="str">
        <f t="shared" si="1"/>
        <v/>
      </c>
      <c r="R91" s="4" t="str">
        <f>IFERROR(VLOOKUP(P91,Settings!$A$6:$D$11,2,FALSE),"")</f>
        <v/>
      </c>
      <c r="S91" s="3" t="str">
        <f>IFERROR(VLOOKUP(P91,Settings!$A$6:$D$11,3,FALSE),"")</f>
        <v/>
      </c>
      <c r="T91" s="3" t="str">
        <f>IFERROR(VLOOKUP(P91,Settings!$A$6:$D$11,4,FALSE),"")</f>
        <v/>
      </c>
      <c r="U91" s="3"/>
      <c r="V91" s="6"/>
      <c r="W91" s="3"/>
    </row>
    <row r="92" spans="1:23">
      <c r="A92" s="3"/>
      <c r="B92" s="3"/>
      <c r="C92" s="6"/>
      <c r="D92" s="3"/>
      <c r="E92" s="3"/>
      <c r="F92" s="3"/>
      <c r="G92" s="3"/>
      <c r="H92" s="3"/>
      <c r="I92" s="6"/>
      <c r="J92" s="3"/>
      <c r="K92" s="3"/>
      <c r="L92" s="3"/>
      <c r="M92" s="3"/>
      <c r="N92" s="3"/>
      <c r="O92" s="3"/>
      <c r="P92" s="3"/>
      <c r="Q92" s="3" t="str">
        <f t="shared" si="1"/>
        <v/>
      </c>
      <c r="R92" s="4" t="str">
        <f>IFERROR(VLOOKUP(P92,Settings!$A$6:$D$11,2,FALSE),"")</f>
        <v/>
      </c>
      <c r="S92" s="3" t="str">
        <f>IFERROR(VLOOKUP(P92,Settings!$A$6:$D$11,3,FALSE),"")</f>
        <v/>
      </c>
      <c r="T92" s="3" t="str">
        <f>IFERROR(VLOOKUP(P92,Settings!$A$6:$D$11,4,FALSE),"")</f>
        <v/>
      </c>
      <c r="U92" s="3"/>
      <c r="V92" s="6"/>
      <c r="W92" s="3"/>
    </row>
    <row r="93" spans="1:23">
      <c r="A93" s="3"/>
      <c r="B93" s="3"/>
      <c r="C93" s="6"/>
      <c r="D93" s="3"/>
      <c r="E93" s="3"/>
      <c r="F93" s="3"/>
      <c r="G93" s="3"/>
      <c r="H93" s="3"/>
      <c r="I93" s="6"/>
      <c r="J93" s="3"/>
      <c r="K93" s="3"/>
      <c r="L93" s="3"/>
      <c r="M93" s="3"/>
      <c r="N93" s="3"/>
      <c r="O93" s="3"/>
      <c r="P93" s="3"/>
      <c r="Q93" s="3" t="str">
        <f t="shared" si="1"/>
        <v/>
      </c>
      <c r="R93" s="4" t="str">
        <f>IFERROR(VLOOKUP(P93,Settings!$A$6:$D$11,2,FALSE),"")</f>
        <v/>
      </c>
      <c r="S93" s="3" t="str">
        <f>IFERROR(VLOOKUP(P93,Settings!$A$6:$D$11,3,FALSE),"")</f>
        <v/>
      </c>
      <c r="T93" s="3" t="str">
        <f>IFERROR(VLOOKUP(P93,Settings!$A$6:$D$11,4,FALSE),"")</f>
        <v/>
      </c>
      <c r="U93" s="3"/>
      <c r="V93" s="6"/>
      <c r="W93" s="3"/>
    </row>
    <row r="94" spans="1:23">
      <c r="A94" s="3"/>
      <c r="B94" s="3"/>
      <c r="C94" s="6"/>
      <c r="D94" s="3"/>
      <c r="E94" s="3"/>
      <c r="F94" s="3"/>
      <c r="G94" s="3"/>
      <c r="H94" s="3"/>
      <c r="I94" s="6"/>
      <c r="J94" s="3"/>
      <c r="K94" s="3"/>
      <c r="L94" s="3"/>
      <c r="M94" s="3"/>
      <c r="N94" s="3"/>
      <c r="O94" s="3"/>
      <c r="P94" s="3"/>
      <c r="Q94" s="3" t="str">
        <f t="shared" si="1"/>
        <v/>
      </c>
      <c r="R94" s="4" t="str">
        <f>IFERROR(VLOOKUP(P94,Settings!$A$6:$D$11,2,FALSE),"")</f>
        <v/>
      </c>
      <c r="S94" s="3" t="str">
        <f>IFERROR(VLOOKUP(P94,Settings!$A$6:$D$11,3,FALSE),"")</f>
        <v/>
      </c>
      <c r="T94" s="3" t="str">
        <f>IFERROR(VLOOKUP(P94,Settings!$A$6:$D$11,4,FALSE),"")</f>
        <v/>
      </c>
      <c r="U94" s="3"/>
      <c r="V94" s="6"/>
      <c r="W94" s="3"/>
    </row>
    <row r="95" spans="1:23">
      <c r="A95" s="3"/>
      <c r="B95" s="3"/>
      <c r="C95" s="6"/>
      <c r="D95" s="3"/>
      <c r="E95" s="3"/>
      <c r="F95" s="3"/>
      <c r="G95" s="3"/>
      <c r="H95" s="3"/>
      <c r="I95" s="6"/>
      <c r="J95" s="3"/>
      <c r="K95" s="3"/>
      <c r="L95" s="3"/>
      <c r="M95" s="3"/>
      <c r="N95" s="3"/>
      <c r="O95" s="3"/>
      <c r="P95" s="3"/>
      <c r="Q95" s="3" t="str">
        <f t="shared" si="1"/>
        <v/>
      </c>
      <c r="R95" s="4" t="str">
        <f>IFERROR(VLOOKUP(P95,Settings!$A$6:$D$11,2,FALSE),"")</f>
        <v/>
      </c>
      <c r="S95" s="3" t="str">
        <f>IFERROR(VLOOKUP(P95,Settings!$A$6:$D$11,3,FALSE),"")</f>
        <v/>
      </c>
      <c r="T95" s="3" t="str">
        <f>IFERROR(VLOOKUP(P95,Settings!$A$6:$D$11,4,FALSE),"")</f>
        <v/>
      </c>
      <c r="U95" s="3"/>
      <c r="V95" s="6"/>
      <c r="W95" s="3"/>
    </row>
    <row r="96" spans="1:23">
      <c r="A96" s="3"/>
      <c r="B96" s="3"/>
      <c r="C96" s="6"/>
      <c r="D96" s="3"/>
      <c r="E96" s="3"/>
      <c r="F96" s="3"/>
      <c r="G96" s="3"/>
      <c r="H96" s="3"/>
      <c r="I96" s="6"/>
      <c r="J96" s="3"/>
      <c r="K96" s="3"/>
      <c r="L96" s="3"/>
      <c r="M96" s="3"/>
      <c r="N96" s="3"/>
      <c r="O96" s="3"/>
      <c r="P96" s="3"/>
      <c r="Q96" s="3" t="str">
        <f t="shared" si="1"/>
        <v/>
      </c>
      <c r="R96" s="4" t="str">
        <f>IFERROR(VLOOKUP(P96,Settings!$A$6:$D$11,2,FALSE),"")</f>
        <v/>
      </c>
      <c r="S96" s="3" t="str">
        <f>IFERROR(VLOOKUP(P96,Settings!$A$6:$D$11,3,FALSE),"")</f>
        <v/>
      </c>
      <c r="T96" s="3" t="str">
        <f>IFERROR(VLOOKUP(P96,Settings!$A$6:$D$11,4,FALSE),"")</f>
        <v/>
      </c>
      <c r="U96" s="3"/>
      <c r="V96" s="6"/>
      <c r="W96" s="3"/>
    </row>
    <row r="97" spans="1:23">
      <c r="A97" s="3"/>
      <c r="B97" s="3"/>
      <c r="C97" s="6"/>
      <c r="D97" s="3"/>
      <c r="E97" s="3"/>
      <c r="F97" s="3"/>
      <c r="G97" s="3"/>
      <c r="H97" s="3"/>
      <c r="I97" s="6"/>
      <c r="J97" s="3"/>
      <c r="K97" s="3"/>
      <c r="L97" s="3"/>
      <c r="M97" s="3"/>
      <c r="N97" s="3"/>
      <c r="O97" s="3"/>
      <c r="P97" s="3"/>
      <c r="Q97" s="3" t="str">
        <f t="shared" si="1"/>
        <v/>
      </c>
      <c r="R97" s="4" t="str">
        <f>IFERROR(VLOOKUP(P97,Settings!$A$6:$D$11,2,FALSE),"")</f>
        <v/>
      </c>
      <c r="S97" s="3" t="str">
        <f>IFERROR(VLOOKUP(P97,Settings!$A$6:$D$11,3,FALSE),"")</f>
        <v/>
      </c>
      <c r="T97" s="3" t="str">
        <f>IFERROR(VLOOKUP(P97,Settings!$A$6:$D$11,4,FALSE),"")</f>
        <v/>
      </c>
      <c r="U97" s="3"/>
      <c r="V97" s="6"/>
      <c r="W97" s="3"/>
    </row>
    <row r="98" spans="1:23">
      <c r="A98" s="3"/>
      <c r="B98" s="3"/>
      <c r="C98" s="6"/>
      <c r="D98" s="3"/>
      <c r="E98" s="3"/>
      <c r="F98" s="3"/>
      <c r="G98" s="3"/>
      <c r="H98" s="3"/>
      <c r="I98" s="6"/>
      <c r="J98" s="3"/>
      <c r="K98" s="3"/>
      <c r="L98" s="3"/>
      <c r="M98" s="3"/>
      <c r="N98" s="3"/>
      <c r="O98" s="3"/>
      <c r="P98" s="3"/>
      <c r="Q98" s="3" t="str">
        <f t="shared" si="1"/>
        <v/>
      </c>
      <c r="R98" s="4" t="str">
        <f>IFERROR(VLOOKUP(P98,Settings!$A$6:$D$11,2,FALSE),"")</f>
        <v/>
      </c>
      <c r="S98" s="3" t="str">
        <f>IFERROR(VLOOKUP(P98,Settings!$A$6:$D$11,3,FALSE),"")</f>
        <v/>
      </c>
      <c r="T98" s="3" t="str">
        <f>IFERROR(VLOOKUP(P98,Settings!$A$6:$D$11,4,FALSE),"")</f>
        <v/>
      </c>
      <c r="U98" s="3"/>
      <c r="V98" s="6"/>
      <c r="W98" s="3"/>
    </row>
    <row r="99" spans="1:23">
      <c r="A99" s="3"/>
      <c r="B99" s="3"/>
      <c r="C99" s="6"/>
      <c r="D99" s="3"/>
      <c r="E99" s="3"/>
      <c r="F99" s="3"/>
      <c r="G99" s="3"/>
      <c r="H99" s="3"/>
      <c r="I99" s="6"/>
      <c r="J99" s="3"/>
      <c r="K99" s="3"/>
      <c r="L99" s="3"/>
      <c r="M99" s="3"/>
      <c r="N99" s="3"/>
      <c r="O99" s="3"/>
      <c r="P99" s="3"/>
      <c r="Q99" s="3" t="str">
        <f t="shared" si="1"/>
        <v/>
      </c>
      <c r="R99" s="4" t="str">
        <f>IFERROR(VLOOKUP(P99,Settings!$A$6:$D$11,2,FALSE),"")</f>
        <v/>
      </c>
      <c r="S99" s="3" t="str">
        <f>IFERROR(VLOOKUP(P99,Settings!$A$6:$D$11,3,FALSE),"")</f>
        <v/>
      </c>
      <c r="T99" s="3" t="str">
        <f>IFERROR(VLOOKUP(P99,Settings!$A$6:$D$11,4,FALSE),"")</f>
        <v/>
      </c>
      <c r="U99" s="3"/>
      <c r="V99" s="6"/>
      <c r="W99" s="3"/>
    </row>
    <row r="100" spans="1:23">
      <c r="A100" s="3"/>
      <c r="B100" s="3"/>
      <c r="C100" s="6"/>
      <c r="D100" s="3"/>
      <c r="E100" s="3"/>
      <c r="F100" s="3"/>
      <c r="G100" s="3"/>
      <c r="H100" s="3"/>
      <c r="I100" s="6"/>
      <c r="J100" s="3"/>
      <c r="K100" s="3"/>
      <c r="L100" s="3"/>
      <c r="M100" s="3"/>
      <c r="N100" s="3"/>
      <c r="O100" s="3"/>
      <c r="P100" s="3"/>
      <c r="Q100" s="3" t="str">
        <f t="shared" si="1"/>
        <v/>
      </c>
      <c r="R100" s="4" t="str">
        <f>IFERROR(VLOOKUP(P100,Settings!$A$6:$D$11,2,FALSE),"")</f>
        <v/>
      </c>
      <c r="S100" s="3" t="str">
        <f>IFERROR(VLOOKUP(P100,Settings!$A$6:$D$11,3,FALSE),"")</f>
        <v/>
      </c>
      <c r="T100" s="3" t="str">
        <f>IFERROR(VLOOKUP(P100,Settings!$A$6:$D$11,4,FALSE),"")</f>
        <v/>
      </c>
      <c r="U100" s="3"/>
      <c r="V100" s="6"/>
      <c r="W100" s="3"/>
    </row>
    <row r="101" spans="1:23">
      <c r="A101" s="3"/>
      <c r="B101" s="3"/>
      <c r="C101" s="6"/>
      <c r="D101" s="3"/>
      <c r="E101" s="3"/>
      <c r="F101" s="3"/>
      <c r="G101" s="3"/>
      <c r="H101" s="3"/>
      <c r="I101" s="6"/>
      <c r="J101" s="3"/>
      <c r="K101" s="3"/>
      <c r="L101" s="3"/>
      <c r="M101" s="3"/>
      <c r="N101" s="3"/>
      <c r="O101" s="3"/>
      <c r="P101" s="3"/>
      <c r="Q101" s="3" t="str">
        <f t="shared" si="1"/>
        <v/>
      </c>
      <c r="R101" s="4" t="str">
        <f>IFERROR(VLOOKUP(P101,Settings!$A$6:$D$11,2,FALSE),"")</f>
        <v/>
      </c>
      <c r="S101" s="3" t="str">
        <f>IFERROR(VLOOKUP(P101,Settings!$A$6:$D$11,3,FALSE),"")</f>
        <v/>
      </c>
      <c r="T101" s="3" t="str">
        <f>IFERROR(VLOOKUP(P101,Settings!$A$6:$D$11,4,FALSE),"")</f>
        <v/>
      </c>
      <c r="U101" s="3"/>
      <c r="V101" s="6"/>
      <c r="W101" s="3"/>
    </row>
    <row r="102" spans="1:23">
      <c r="A102" s="3"/>
      <c r="B102" s="3"/>
      <c r="C102" s="6"/>
      <c r="D102" s="3"/>
      <c r="E102" s="3"/>
      <c r="F102" s="3"/>
      <c r="G102" s="3"/>
      <c r="H102" s="3"/>
      <c r="I102" s="6"/>
      <c r="J102" s="3"/>
      <c r="K102" s="3"/>
      <c r="L102" s="3"/>
      <c r="M102" s="3"/>
      <c r="N102" s="3"/>
      <c r="O102" s="3"/>
      <c r="P102" s="3"/>
      <c r="Q102" s="3" t="str">
        <f t="shared" si="1"/>
        <v/>
      </c>
      <c r="R102" s="4" t="str">
        <f>IFERROR(VLOOKUP(P102,Settings!$A$6:$D$11,2,FALSE),"")</f>
        <v/>
      </c>
      <c r="S102" s="3" t="str">
        <f>IFERROR(VLOOKUP(P102,Settings!$A$6:$D$11,3,FALSE),"")</f>
        <v/>
      </c>
      <c r="T102" s="3" t="str">
        <f>IFERROR(VLOOKUP(P102,Settings!$A$6:$D$11,4,FALSE),"")</f>
        <v/>
      </c>
      <c r="U102" s="3"/>
      <c r="V102" s="6"/>
      <c r="W102" s="3"/>
    </row>
    <row r="103" spans="1:23">
      <c r="A103" s="3"/>
      <c r="B103" s="3"/>
      <c r="C103" s="6"/>
      <c r="D103" s="3"/>
      <c r="E103" s="3"/>
      <c r="F103" s="3"/>
      <c r="G103" s="3"/>
      <c r="H103" s="3"/>
      <c r="I103" s="6"/>
      <c r="J103" s="3"/>
      <c r="K103" s="3"/>
      <c r="L103" s="3"/>
      <c r="M103" s="3"/>
      <c r="N103" s="3"/>
      <c r="O103" s="3"/>
      <c r="P103" s="3"/>
      <c r="Q103" s="3" t="str">
        <f t="shared" si="1"/>
        <v/>
      </c>
      <c r="R103" s="4" t="str">
        <f>IFERROR(VLOOKUP(P103,Settings!$A$6:$D$11,2,FALSE),"")</f>
        <v/>
      </c>
      <c r="S103" s="3" t="str">
        <f>IFERROR(VLOOKUP(P103,Settings!$A$6:$D$11,3,FALSE),"")</f>
        <v/>
      </c>
      <c r="T103" s="3" t="str">
        <f>IFERROR(VLOOKUP(P103,Settings!$A$6:$D$11,4,FALSE),"")</f>
        <v/>
      </c>
      <c r="U103" s="3"/>
      <c r="V103" s="6"/>
      <c r="W103" s="3"/>
    </row>
    <row r="104" spans="1:23">
      <c r="A104" s="3"/>
      <c r="B104" s="3"/>
      <c r="C104" s="6"/>
      <c r="D104" s="3"/>
      <c r="E104" s="3"/>
      <c r="F104" s="3"/>
      <c r="G104" s="3"/>
      <c r="H104" s="3"/>
      <c r="I104" s="6"/>
      <c r="J104" s="3"/>
      <c r="K104" s="3"/>
      <c r="L104" s="3"/>
      <c r="M104" s="3"/>
      <c r="N104" s="3"/>
      <c r="O104" s="3"/>
      <c r="P104" s="3"/>
      <c r="Q104" s="3" t="str">
        <f t="shared" si="1"/>
        <v/>
      </c>
      <c r="R104" s="4" t="str">
        <f>IFERROR(VLOOKUP(P104,Settings!$A$6:$D$11,2,FALSE),"")</f>
        <v/>
      </c>
      <c r="S104" s="3" t="str">
        <f>IFERROR(VLOOKUP(P104,Settings!$A$6:$D$11,3,FALSE),"")</f>
        <v/>
      </c>
      <c r="T104" s="3" t="str">
        <f>IFERROR(VLOOKUP(P104,Settings!$A$6:$D$11,4,FALSE),"")</f>
        <v/>
      </c>
      <c r="U104" s="3"/>
      <c r="V104" s="6"/>
      <c r="W104" s="3"/>
    </row>
    <row r="105" spans="1:23">
      <c r="A105" s="3"/>
      <c r="B105" s="3"/>
      <c r="C105" s="6"/>
      <c r="D105" s="3"/>
      <c r="E105" s="3"/>
      <c r="F105" s="3"/>
      <c r="G105" s="3"/>
      <c r="H105" s="3"/>
      <c r="I105" s="6"/>
      <c r="J105" s="3"/>
      <c r="K105" s="3"/>
      <c r="L105" s="3"/>
      <c r="M105" s="3"/>
      <c r="N105" s="3"/>
      <c r="O105" s="3"/>
      <c r="P105" s="3"/>
      <c r="Q105" s="3" t="str">
        <f t="shared" si="1"/>
        <v/>
      </c>
      <c r="R105" s="4" t="str">
        <f>IFERROR(VLOOKUP(P105,Settings!$A$6:$D$11,2,FALSE),"")</f>
        <v/>
      </c>
      <c r="S105" s="3" t="str">
        <f>IFERROR(VLOOKUP(P105,Settings!$A$6:$D$11,3,FALSE),"")</f>
        <v/>
      </c>
      <c r="T105" s="3" t="str">
        <f>IFERROR(VLOOKUP(P105,Settings!$A$6:$D$11,4,FALSE),"")</f>
        <v/>
      </c>
      <c r="U105" s="3"/>
      <c r="V105" s="6"/>
      <c r="W105" s="3"/>
    </row>
    <row r="106" spans="1:23">
      <c r="A106" s="3"/>
      <c r="B106" s="3"/>
      <c r="C106" s="6"/>
      <c r="D106" s="3"/>
      <c r="E106" s="3"/>
      <c r="F106" s="3"/>
      <c r="G106" s="3"/>
      <c r="H106" s="3"/>
      <c r="I106" s="6"/>
      <c r="J106" s="3"/>
      <c r="K106" s="3"/>
      <c r="L106" s="3"/>
      <c r="M106" s="3"/>
      <c r="N106" s="3"/>
      <c r="O106" s="3"/>
      <c r="P106" s="3"/>
      <c r="Q106" s="3" t="str">
        <f t="shared" si="1"/>
        <v/>
      </c>
      <c r="R106" s="4" t="str">
        <f>IFERROR(VLOOKUP(P106,Settings!$A$6:$D$11,2,FALSE),"")</f>
        <v/>
      </c>
      <c r="S106" s="3" t="str">
        <f>IFERROR(VLOOKUP(P106,Settings!$A$6:$D$11,3,FALSE),"")</f>
        <v/>
      </c>
      <c r="T106" s="3" t="str">
        <f>IFERROR(VLOOKUP(P106,Settings!$A$6:$D$11,4,FALSE),"")</f>
        <v/>
      </c>
      <c r="U106" s="3"/>
      <c r="V106" s="6"/>
      <c r="W106" s="3"/>
    </row>
    <row r="107" spans="1:23">
      <c r="A107" s="3"/>
      <c r="B107" s="3"/>
      <c r="C107" s="6"/>
      <c r="D107" s="3"/>
      <c r="E107" s="3"/>
      <c r="F107" s="3"/>
      <c r="G107" s="3"/>
      <c r="H107" s="3"/>
      <c r="I107" s="6"/>
      <c r="J107" s="3"/>
      <c r="K107" s="3"/>
      <c r="L107" s="3"/>
      <c r="M107" s="3"/>
      <c r="N107" s="3"/>
      <c r="O107" s="3"/>
      <c r="P107" s="3"/>
      <c r="Q107" s="3" t="str">
        <f t="shared" si="1"/>
        <v/>
      </c>
      <c r="R107" s="4" t="str">
        <f>IFERROR(VLOOKUP(P107,Settings!$A$6:$D$11,2,FALSE),"")</f>
        <v/>
      </c>
      <c r="S107" s="3" t="str">
        <f>IFERROR(VLOOKUP(P107,Settings!$A$6:$D$11,3,FALSE),"")</f>
        <v/>
      </c>
      <c r="T107" s="3" t="str">
        <f>IFERROR(VLOOKUP(P107,Settings!$A$6:$D$11,4,FALSE),"")</f>
        <v/>
      </c>
      <c r="U107" s="3"/>
      <c r="V107" s="6"/>
      <c r="W107" s="3"/>
    </row>
    <row r="108" spans="1:23">
      <c r="A108" s="3"/>
      <c r="B108" s="3"/>
      <c r="C108" s="6"/>
      <c r="D108" s="3"/>
      <c r="E108" s="3"/>
      <c r="F108" s="3"/>
      <c r="G108" s="3"/>
      <c r="H108" s="3"/>
      <c r="I108" s="6"/>
      <c r="J108" s="3"/>
      <c r="K108" s="3"/>
      <c r="L108" s="3"/>
      <c r="M108" s="3"/>
      <c r="N108" s="3"/>
      <c r="O108" s="3"/>
      <c r="P108" s="3"/>
      <c r="Q108" s="3" t="str">
        <f t="shared" si="1"/>
        <v/>
      </c>
      <c r="R108" s="4" t="str">
        <f>IFERROR(VLOOKUP(P108,Settings!$A$6:$D$11,2,FALSE),"")</f>
        <v/>
      </c>
      <c r="S108" s="3" t="str">
        <f>IFERROR(VLOOKUP(P108,Settings!$A$6:$D$11,3,FALSE),"")</f>
        <v/>
      </c>
      <c r="T108" s="3" t="str">
        <f>IFERROR(VLOOKUP(P108,Settings!$A$6:$D$11,4,FALSE),"")</f>
        <v/>
      </c>
      <c r="U108" s="3"/>
      <c r="V108" s="6"/>
      <c r="W108" s="3"/>
    </row>
    <row r="109" spans="1:23">
      <c r="A109" s="3"/>
      <c r="B109" s="3"/>
      <c r="C109" s="6"/>
      <c r="D109" s="3"/>
      <c r="E109" s="3"/>
      <c r="F109" s="3"/>
      <c r="G109" s="3"/>
      <c r="H109" s="3"/>
      <c r="I109" s="6"/>
      <c r="J109" s="3"/>
      <c r="K109" s="3"/>
      <c r="L109" s="3"/>
      <c r="M109" s="3"/>
      <c r="N109" s="3"/>
      <c r="O109" s="3"/>
      <c r="P109" s="3"/>
      <c r="Q109" s="3" t="str">
        <f t="shared" si="1"/>
        <v/>
      </c>
      <c r="R109" s="4" t="str">
        <f>IFERROR(VLOOKUP(P109,Settings!$A$6:$D$11,2,FALSE),"")</f>
        <v/>
      </c>
      <c r="S109" s="3" t="str">
        <f>IFERROR(VLOOKUP(P109,Settings!$A$6:$D$11,3,FALSE),"")</f>
        <v/>
      </c>
      <c r="T109" s="3" t="str">
        <f>IFERROR(VLOOKUP(P109,Settings!$A$6:$D$11,4,FALSE),"")</f>
        <v/>
      </c>
      <c r="U109" s="3"/>
      <c r="V109" s="6"/>
      <c r="W109" s="3"/>
    </row>
    <row r="110" spans="1:23">
      <c r="A110" s="3"/>
      <c r="B110" s="3"/>
      <c r="C110" s="6"/>
      <c r="D110" s="3"/>
      <c r="E110" s="3"/>
      <c r="F110" s="3"/>
      <c r="G110" s="3"/>
      <c r="H110" s="3"/>
      <c r="I110" s="6"/>
      <c r="J110" s="3"/>
      <c r="K110" s="3"/>
      <c r="L110" s="3"/>
      <c r="M110" s="3"/>
      <c r="N110" s="3"/>
      <c r="O110" s="3"/>
      <c r="P110" s="3"/>
      <c r="Q110" s="3" t="str">
        <f t="shared" si="1"/>
        <v/>
      </c>
      <c r="R110" s="4" t="str">
        <f>IFERROR(VLOOKUP(P110,Settings!$A$6:$D$11,2,FALSE),"")</f>
        <v/>
      </c>
      <c r="S110" s="3" t="str">
        <f>IFERROR(VLOOKUP(P110,Settings!$A$6:$D$11,3,FALSE),"")</f>
        <v/>
      </c>
      <c r="T110" s="3" t="str">
        <f>IFERROR(VLOOKUP(P110,Settings!$A$6:$D$11,4,FALSE),"")</f>
        <v/>
      </c>
      <c r="U110" s="3"/>
      <c r="V110" s="6"/>
      <c r="W110" s="3"/>
    </row>
    <row r="111" spans="1:23">
      <c r="A111" s="3"/>
      <c r="B111" s="3"/>
      <c r="C111" s="6"/>
      <c r="D111" s="3"/>
      <c r="E111" s="3"/>
      <c r="F111" s="3"/>
      <c r="G111" s="3"/>
      <c r="H111" s="3"/>
      <c r="I111" s="6"/>
      <c r="J111" s="3"/>
      <c r="K111" s="3"/>
      <c r="L111" s="3"/>
      <c r="M111" s="3"/>
      <c r="N111" s="3"/>
      <c r="O111" s="3"/>
      <c r="P111" s="3"/>
      <c r="Q111" s="3" t="str">
        <f t="shared" si="1"/>
        <v/>
      </c>
      <c r="R111" s="4" t="str">
        <f>IFERROR(VLOOKUP(P111,Settings!$A$6:$D$11,2,FALSE),"")</f>
        <v/>
      </c>
      <c r="S111" s="3" t="str">
        <f>IFERROR(VLOOKUP(P111,Settings!$A$6:$D$11,3,FALSE),"")</f>
        <v/>
      </c>
      <c r="T111" s="3" t="str">
        <f>IFERROR(VLOOKUP(P111,Settings!$A$6:$D$11,4,FALSE),"")</f>
        <v/>
      </c>
      <c r="U111" s="3"/>
      <c r="V111" s="6"/>
      <c r="W111" s="3"/>
    </row>
    <row r="112" spans="1:23">
      <c r="A112" s="3"/>
      <c r="B112" s="3"/>
      <c r="C112" s="6"/>
      <c r="D112" s="3"/>
      <c r="E112" s="3"/>
      <c r="F112" s="3"/>
      <c r="G112" s="3"/>
      <c r="H112" s="3"/>
      <c r="I112" s="6"/>
      <c r="J112" s="3"/>
      <c r="K112" s="3"/>
      <c r="L112" s="3"/>
      <c r="M112" s="3"/>
      <c r="N112" s="3"/>
      <c r="O112" s="3"/>
      <c r="P112" s="3"/>
      <c r="Q112" s="3" t="str">
        <f t="shared" si="1"/>
        <v/>
      </c>
      <c r="R112" s="4" t="str">
        <f>IFERROR(VLOOKUP(P112,Settings!$A$6:$D$11,2,FALSE),"")</f>
        <v/>
      </c>
      <c r="S112" s="3" t="str">
        <f>IFERROR(VLOOKUP(P112,Settings!$A$6:$D$11,3,FALSE),"")</f>
        <v/>
      </c>
      <c r="T112" s="3" t="str">
        <f>IFERROR(VLOOKUP(P112,Settings!$A$6:$D$11,4,FALSE),"")</f>
        <v/>
      </c>
      <c r="U112" s="3"/>
      <c r="V112" s="6"/>
      <c r="W112" s="3"/>
    </row>
    <row r="113" spans="1:23">
      <c r="A113" s="3"/>
      <c r="B113" s="3"/>
      <c r="C113" s="6"/>
      <c r="D113" s="3"/>
      <c r="E113" s="3"/>
      <c r="F113" s="3"/>
      <c r="G113" s="3"/>
      <c r="H113" s="3"/>
      <c r="I113" s="6"/>
      <c r="J113" s="3"/>
      <c r="K113" s="3"/>
      <c r="L113" s="3"/>
      <c r="M113" s="3"/>
      <c r="N113" s="3"/>
      <c r="O113" s="3"/>
      <c r="P113" s="3"/>
      <c r="Q113" s="3" t="str">
        <f t="shared" si="1"/>
        <v/>
      </c>
      <c r="R113" s="4" t="str">
        <f>IFERROR(VLOOKUP(P113,Settings!$A$6:$D$11,2,FALSE),"")</f>
        <v/>
      </c>
      <c r="S113" s="3" t="str">
        <f>IFERROR(VLOOKUP(P113,Settings!$A$6:$D$11,3,FALSE),"")</f>
        <v/>
      </c>
      <c r="T113" s="3" t="str">
        <f>IFERROR(VLOOKUP(P113,Settings!$A$6:$D$11,4,FALSE),"")</f>
        <v/>
      </c>
      <c r="U113" s="3"/>
      <c r="V113" s="6"/>
      <c r="W113" s="3"/>
    </row>
    <row r="114" spans="1:23">
      <c r="A114" s="3"/>
      <c r="B114" s="3"/>
      <c r="C114" s="6"/>
      <c r="D114" s="3"/>
      <c r="E114" s="3"/>
      <c r="F114" s="3"/>
      <c r="G114" s="3"/>
      <c r="H114" s="3"/>
      <c r="I114" s="6"/>
      <c r="J114" s="3"/>
      <c r="K114" s="3"/>
      <c r="L114" s="3"/>
      <c r="M114" s="3"/>
      <c r="N114" s="3"/>
      <c r="O114" s="3"/>
      <c r="P114" s="3"/>
      <c r="Q114" s="3" t="str">
        <f t="shared" si="1"/>
        <v/>
      </c>
      <c r="R114" s="4" t="str">
        <f>IFERROR(VLOOKUP(P114,Settings!$A$6:$D$11,2,FALSE),"")</f>
        <v/>
      </c>
      <c r="S114" s="3" t="str">
        <f>IFERROR(VLOOKUP(P114,Settings!$A$6:$D$11,3,FALSE),"")</f>
        <v/>
      </c>
      <c r="T114" s="3" t="str">
        <f>IFERROR(VLOOKUP(P114,Settings!$A$6:$D$11,4,FALSE),"")</f>
        <v/>
      </c>
      <c r="U114" s="3"/>
      <c r="V114" s="6"/>
      <c r="W114" s="3"/>
    </row>
    <row r="115" spans="1:23">
      <c r="A115" s="3"/>
      <c r="B115" s="3"/>
      <c r="C115" s="6"/>
      <c r="D115" s="3"/>
      <c r="E115" s="3"/>
      <c r="F115" s="3"/>
      <c r="G115" s="3"/>
      <c r="H115" s="3"/>
      <c r="I115" s="6"/>
      <c r="J115" s="3"/>
      <c r="K115" s="3"/>
      <c r="L115" s="3"/>
      <c r="M115" s="3"/>
      <c r="N115" s="3"/>
      <c r="O115" s="3"/>
      <c r="P115" s="3"/>
      <c r="Q115" s="3" t="str">
        <f t="shared" si="1"/>
        <v/>
      </c>
      <c r="R115" s="4" t="str">
        <f>IFERROR(VLOOKUP(P115,Settings!$A$6:$D$11,2,FALSE),"")</f>
        <v/>
      </c>
      <c r="S115" s="3" t="str">
        <f>IFERROR(VLOOKUP(P115,Settings!$A$6:$D$11,3,FALSE),"")</f>
        <v/>
      </c>
      <c r="T115" s="3" t="str">
        <f>IFERROR(VLOOKUP(P115,Settings!$A$6:$D$11,4,FALSE),"")</f>
        <v/>
      </c>
      <c r="U115" s="3"/>
      <c r="V115" s="6"/>
      <c r="W115" s="3"/>
    </row>
    <row r="116" spans="1:23">
      <c r="A116" s="3"/>
      <c r="B116" s="3"/>
      <c r="C116" s="6"/>
      <c r="D116" s="3"/>
      <c r="E116" s="3"/>
      <c r="F116" s="3"/>
      <c r="G116" s="3"/>
      <c r="H116" s="3"/>
      <c r="I116" s="6"/>
      <c r="J116" s="3"/>
      <c r="K116" s="3"/>
      <c r="L116" s="3"/>
      <c r="M116" s="3"/>
      <c r="N116" s="3"/>
      <c r="O116" s="3"/>
      <c r="P116" s="3"/>
      <c r="Q116" s="3" t="str">
        <f t="shared" si="1"/>
        <v/>
      </c>
      <c r="R116" s="4" t="str">
        <f>IFERROR(VLOOKUP(P116,Settings!$A$6:$D$11,2,FALSE),"")</f>
        <v/>
      </c>
      <c r="S116" s="3" t="str">
        <f>IFERROR(VLOOKUP(P116,Settings!$A$6:$D$11,3,FALSE),"")</f>
        <v/>
      </c>
      <c r="T116" s="3" t="str">
        <f>IFERROR(VLOOKUP(P116,Settings!$A$6:$D$11,4,FALSE),"")</f>
        <v/>
      </c>
      <c r="U116" s="3"/>
      <c r="V116" s="6"/>
      <c r="W116" s="3"/>
    </row>
    <row r="117" spans="1:23">
      <c r="A117" s="3"/>
      <c r="B117" s="3"/>
      <c r="C117" s="6"/>
      <c r="D117" s="3"/>
      <c r="E117" s="3"/>
      <c r="F117" s="3"/>
      <c r="G117" s="3"/>
      <c r="H117" s="3"/>
      <c r="I117" s="6"/>
      <c r="J117" s="3"/>
      <c r="K117" s="3"/>
      <c r="L117" s="3"/>
      <c r="M117" s="3"/>
      <c r="N117" s="3"/>
      <c r="O117" s="3"/>
      <c r="P117" s="3"/>
      <c r="Q117" s="3" t="str">
        <f t="shared" si="1"/>
        <v/>
      </c>
      <c r="R117" s="4" t="str">
        <f>IFERROR(VLOOKUP(P117,Settings!$A$6:$D$11,2,FALSE),"")</f>
        <v/>
      </c>
      <c r="S117" s="3" t="str">
        <f>IFERROR(VLOOKUP(P117,Settings!$A$6:$D$11,3,FALSE),"")</f>
        <v/>
      </c>
      <c r="T117" s="3" t="str">
        <f>IFERROR(VLOOKUP(P117,Settings!$A$6:$D$11,4,FALSE),"")</f>
        <v/>
      </c>
      <c r="U117" s="3"/>
      <c r="V117" s="6"/>
      <c r="W117" s="3"/>
    </row>
    <row r="118" spans="1:23">
      <c r="A118" s="3"/>
      <c r="B118" s="3"/>
      <c r="C118" s="6"/>
      <c r="D118" s="3"/>
      <c r="E118" s="3"/>
      <c r="F118" s="3"/>
      <c r="G118" s="3"/>
      <c r="H118" s="3"/>
      <c r="I118" s="6"/>
      <c r="J118" s="3"/>
      <c r="K118" s="3"/>
      <c r="L118" s="3"/>
      <c r="M118" s="3"/>
      <c r="N118" s="3"/>
      <c r="O118" s="3"/>
      <c r="P118" s="3"/>
      <c r="Q118" s="3" t="str">
        <f t="shared" si="1"/>
        <v/>
      </c>
      <c r="R118" s="4" t="str">
        <f>IFERROR(VLOOKUP(P118,Settings!$A$6:$D$11,2,FALSE),"")</f>
        <v/>
      </c>
      <c r="S118" s="3" t="str">
        <f>IFERROR(VLOOKUP(P118,Settings!$A$6:$D$11,3,FALSE),"")</f>
        <v/>
      </c>
      <c r="T118" s="3" t="str">
        <f>IFERROR(VLOOKUP(P118,Settings!$A$6:$D$11,4,FALSE),"")</f>
        <v/>
      </c>
      <c r="U118" s="3"/>
      <c r="V118" s="6"/>
      <c r="W118" s="3"/>
    </row>
    <row r="119" spans="1:23">
      <c r="A119" s="3"/>
      <c r="B119" s="3"/>
      <c r="C119" s="6"/>
      <c r="D119" s="3"/>
      <c r="E119" s="3"/>
      <c r="F119" s="3"/>
      <c r="G119" s="3"/>
      <c r="H119" s="3"/>
      <c r="I119" s="6"/>
      <c r="J119" s="3"/>
      <c r="K119" s="3"/>
      <c r="L119" s="3"/>
      <c r="M119" s="3"/>
      <c r="N119" s="3"/>
      <c r="O119" s="3"/>
      <c r="P119" s="3"/>
      <c r="Q119" s="3" t="str">
        <f t="shared" si="1"/>
        <v/>
      </c>
      <c r="R119" s="4" t="str">
        <f>IFERROR(VLOOKUP(P119,Settings!$A$6:$D$11,2,FALSE),"")</f>
        <v/>
      </c>
      <c r="S119" s="3" t="str">
        <f>IFERROR(VLOOKUP(P119,Settings!$A$6:$D$11,3,FALSE),"")</f>
        <v/>
      </c>
      <c r="T119" s="3" t="str">
        <f>IFERROR(VLOOKUP(P119,Settings!$A$6:$D$11,4,FALSE),"")</f>
        <v/>
      </c>
      <c r="U119" s="3"/>
      <c r="V119" s="6"/>
      <c r="W119" s="3"/>
    </row>
    <row r="120" spans="1:23">
      <c r="A120" s="3"/>
      <c r="B120" s="3"/>
      <c r="C120" s="6"/>
      <c r="D120" s="3"/>
      <c r="E120" s="3"/>
      <c r="F120" s="3"/>
      <c r="G120" s="3"/>
      <c r="H120" s="3"/>
      <c r="I120" s="6"/>
      <c r="J120" s="3"/>
      <c r="K120" s="3"/>
      <c r="L120" s="3"/>
      <c r="M120" s="3"/>
      <c r="N120" s="3"/>
      <c r="O120" s="3"/>
      <c r="P120" s="3"/>
      <c r="Q120" s="3" t="str">
        <f t="shared" si="1"/>
        <v/>
      </c>
      <c r="R120" s="4" t="str">
        <f>IFERROR(VLOOKUP(P120,Settings!$A$6:$D$11,2,FALSE),"")</f>
        <v/>
      </c>
      <c r="S120" s="3" t="str">
        <f>IFERROR(VLOOKUP(P120,Settings!$A$6:$D$11,3,FALSE),"")</f>
        <v/>
      </c>
      <c r="T120" s="3" t="str">
        <f>IFERROR(VLOOKUP(P120,Settings!$A$6:$D$11,4,FALSE),"")</f>
        <v/>
      </c>
      <c r="U120" s="3"/>
      <c r="V120" s="6"/>
      <c r="W120" s="3"/>
    </row>
    <row r="121" spans="1:23">
      <c r="A121" s="3"/>
      <c r="B121" s="3"/>
      <c r="C121" s="6"/>
      <c r="D121" s="3"/>
      <c r="E121" s="3"/>
      <c r="F121" s="3"/>
      <c r="G121" s="3"/>
      <c r="H121" s="3"/>
      <c r="I121" s="6"/>
      <c r="J121" s="3"/>
      <c r="K121" s="3"/>
      <c r="L121" s="3"/>
      <c r="M121" s="3"/>
      <c r="N121" s="3"/>
      <c r="O121" s="3"/>
      <c r="P121" s="3"/>
      <c r="Q121" s="3" t="str">
        <f t="shared" si="1"/>
        <v/>
      </c>
      <c r="R121" s="4" t="str">
        <f>IFERROR(VLOOKUP(P121,Settings!$A$6:$D$11,2,FALSE),"")</f>
        <v/>
      </c>
      <c r="S121" s="3" t="str">
        <f>IFERROR(VLOOKUP(P121,Settings!$A$6:$D$11,3,FALSE),"")</f>
        <v/>
      </c>
      <c r="T121" s="3" t="str">
        <f>IFERROR(VLOOKUP(P121,Settings!$A$6:$D$11,4,FALSE),"")</f>
        <v/>
      </c>
      <c r="U121" s="3"/>
      <c r="V121" s="6"/>
      <c r="W121" s="3"/>
    </row>
    <row r="122" spans="1:23">
      <c r="A122" s="3"/>
      <c r="B122" s="3"/>
      <c r="C122" s="6"/>
      <c r="D122" s="3"/>
      <c r="E122" s="3"/>
      <c r="F122" s="3"/>
      <c r="G122" s="3"/>
      <c r="H122" s="3"/>
      <c r="I122" s="6"/>
      <c r="J122" s="3"/>
      <c r="K122" s="3"/>
      <c r="L122" s="3"/>
      <c r="M122" s="3"/>
      <c r="N122" s="3"/>
      <c r="O122" s="3"/>
      <c r="P122" s="3"/>
      <c r="Q122" s="3" t="str">
        <f t="shared" si="1"/>
        <v/>
      </c>
      <c r="R122" s="4" t="str">
        <f>IFERROR(VLOOKUP(P122,Settings!$A$6:$D$11,2,FALSE),"")</f>
        <v/>
      </c>
      <c r="S122" s="3" t="str">
        <f>IFERROR(VLOOKUP(P122,Settings!$A$6:$D$11,3,FALSE),"")</f>
        <v/>
      </c>
      <c r="T122" s="3" t="str">
        <f>IFERROR(VLOOKUP(P122,Settings!$A$6:$D$11,4,FALSE),"")</f>
        <v/>
      </c>
      <c r="U122" s="3"/>
      <c r="V122" s="6"/>
      <c r="W122" s="3"/>
    </row>
    <row r="123" spans="1:23">
      <c r="A123" s="3"/>
      <c r="B123" s="3"/>
      <c r="C123" s="6"/>
      <c r="D123" s="3"/>
      <c r="E123" s="3"/>
      <c r="F123" s="3"/>
      <c r="G123" s="3"/>
      <c r="H123" s="3"/>
      <c r="I123" s="6"/>
      <c r="J123" s="3"/>
      <c r="K123" s="3"/>
      <c r="L123" s="3"/>
      <c r="M123" s="3"/>
      <c r="N123" s="3"/>
      <c r="O123" s="3"/>
      <c r="P123" s="3"/>
      <c r="Q123" s="3" t="str">
        <f t="shared" si="1"/>
        <v/>
      </c>
      <c r="R123" s="4" t="str">
        <f>IFERROR(VLOOKUP(P123,Settings!$A$6:$D$11,2,FALSE),"")</f>
        <v/>
      </c>
      <c r="S123" s="3" t="str">
        <f>IFERROR(VLOOKUP(P123,Settings!$A$6:$D$11,3,FALSE),"")</f>
        <v/>
      </c>
      <c r="T123" s="3" t="str">
        <f>IFERROR(VLOOKUP(P123,Settings!$A$6:$D$11,4,FALSE),"")</f>
        <v/>
      </c>
      <c r="U123" s="3"/>
      <c r="V123" s="6"/>
      <c r="W123" s="3"/>
    </row>
    <row r="124" spans="1:23">
      <c r="A124" s="3"/>
      <c r="B124" s="3"/>
      <c r="C124" s="6"/>
      <c r="D124" s="3"/>
      <c r="E124" s="3"/>
      <c r="F124" s="3"/>
      <c r="G124" s="3"/>
      <c r="H124" s="3"/>
      <c r="I124" s="6"/>
      <c r="J124" s="3"/>
      <c r="K124" s="3"/>
      <c r="L124" s="3"/>
      <c r="M124" s="3"/>
      <c r="N124" s="3"/>
      <c r="O124" s="3"/>
      <c r="P124" s="3"/>
      <c r="Q124" s="3" t="str">
        <f t="shared" si="1"/>
        <v/>
      </c>
      <c r="R124" s="4" t="str">
        <f>IFERROR(VLOOKUP(P124,Settings!$A$6:$D$11,2,FALSE),"")</f>
        <v/>
      </c>
      <c r="S124" s="3" t="str">
        <f>IFERROR(VLOOKUP(P124,Settings!$A$6:$D$11,3,FALSE),"")</f>
        <v/>
      </c>
      <c r="T124" s="3" t="str">
        <f>IFERROR(VLOOKUP(P124,Settings!$A$6:$D$11,4,FALSE),"")</f>
        <v/>
      </c>
      <c r="U124" s="3"/>
      <c r="V124" s="6"/>
      <c r="W124" s="3"/>
    </row>
    <row r="125" spans="1:23">
      <c r="A125" s="3"/>
      <c r="B125" s="3"/>
      <c r="C125" s="6"/>
      <c r="D125" s="3"/>
      <c r="E125" s="3"/>
      <c r="F125" s="3"/>
      <c r="G125" s="3"/>
      <c r="H125" s="3"/>
      <c r="I125" s="6"/>
      <c r="J125" s="3"/>
      <c r="K125" s="3"/>
      <c r="L125" s="3"/>
      <c r="M125" s="3"/>
      <c r="N125" s="3"/>
      <c r="O125" s="3"/>
      <c r="P125" s="3"/>
      <c r="Q125" s="3" t="str">
        <f t="shared" si="1"/>
        <v/>
      </c>
      <c r="R125" s="4" t="str">
        <f>IFERROR(VLOOKUP(P125,Settings!$A$6:$D$11,2,FALSE),"")</f>
        <v/>
      </c>
      <c r="S125" s="3" t="str">
        <f>IFERROR(VLOOKUP(P125,Settings!$A$6:$D$11,3,FALSE),"")</f>
        <v/>
      </c>
      <c r="T125" s="3" t="str">
        <f>IFERROR(VLOOKUP(P125,Settings!$A$6:$D$11,4,FALSE),"")</f>
        <v/>
      </c>
      <c r="U125" s="3"/>
      <c r="V125" s="6"/>
      <c r="W125" s="3"/>
    </row>
    <row r="126" spans="1:23">
      <c r="A126" s="3"/>
      <c r="B126" s="3"/>
      <c r="C126" s="6"/>
      <c r="D126" s="3"/>
      <c r="E126" s="3"/>
      <c r="F126" s="3"/>
      <c r="G126" s="3"/>
      <c r="H126" s="3"/>
      <c r="I126" s="6"/>
      <c r="J126" s="3"/>
      <c r="K126" s="3"/>
      <c r="L126" s="3"/>
      <c r="M126" s="3"/>
      <c r="N126" s="3"/>
      <c r="O126" s="3"/>
      <c r="P126" s="3"/>
      <c r="Q126" s="3" t="str">
        <f t="shared" si="1"/>
        <v/>
      </c>
      <c r="R126" s="4" t="str">
        <f>IFERROR(VLOOKUP(P126,Settings!$A$6:$D$11,2,FALSE),"")</f>
        <v/>
      </c>
      <c r="S126" s="3" t="str">
        <f>IFERROR(VLOOKUP(P126,Settings!$A$6:$D$11,3,FALSE),"")</f>
        <v/>
      </c>
      <c r="T126" s="3" t="str">
        <f>IFERROR(VLOOKUP(P126,Settings!$A$6:$D$11,4,FALSE),"")</f>
        <v/>
      </c>
      <c r="U126" s="3"/>
      <c r="V126" s="6"/>
      <c r="W126" s="3"/>
    </row>
    <row r="127" spans="1:23">
      <c r="A127" s="3"/>
      <c r="B127" s="3"/>
      <c r="C127" s="6"/>
      <c r="D127" s="3"/>
      <c r="E127" s="3"/>
      <c r="F127" s="3"/>
      <c r="G127" s="3"/>
      <c r="H127" s="3"/>
      <c r="I127" s="6"/>
      <c r="J127" s="3"/>
      <c r="K127" s="3"/>
      <c r="L127" s="3"/>
      <c r="M127" s="3"/>
      <c r="N127" s="3"/>
      <c r="O127" s="3"/>
      <c r="P127" s="3"/>
      <c r="Q127" s="3" t="str">
        <f t="shared" si="1"/>
        <v/>
      </c>
      <c r="R127" s="4" t="str">
        <f>IFERROR(VLOOKUP(P127,Settings!$A$6:$D$11,2,FALSE),"")</f>
        <v/>
      </c>
      <c r="S127" s="3" t="str">
        <f>IFERROR(VLOOKUP(P127,Settings!$A$6:$D$11,3,FALSE),"")</f>
        <v/>
      </c>
      <c r="T127" s="3" t="str">
        <f>IFERROR(VLOOKUP(P127,Settings!$A$6:$D$11,4,FALSE),"")</f>
        <v/>
      </c>
      <c r="U127" s="3"/>
      <c r="V127" s="6"/>
      <c r="W127" s="3"/>
    </row>
    <row r="128" spans="1:23">
      <c r="A128" s="3"/>
      <c r="B128" s="3"/>
      <c r="C128" s="6"/>
      <c r="D128" s="3"/>
      <c r="E128" s="3"/>
      <c r="F128" s="3"/>
      <c r="G128" s="3"/>
      <c r="H128" s="3"/>
      <c r="I128" s="6"/>
      <c r="J128" s="3"/>
      <c r="K128" s="3"/>
      <c r="L128" s="3"/>
      <c r="M128" s="3"/>
      <c r="N128" s="3"/>
      <c r="O128" s="3"/>
      <c r="P128" s="3"/>
      <c r="Q128" s="3" t="str">
        <f t="shared" si="1"/>
        <v/>
      </c>
      <c r="R128" s="4" t="str">
        <f>IFERROR(VLOOKUP(P128,Settings!$A$6:$D$11,2,FALSE),"")</f>
        <v/>
      </c>
      <c r="S128" s="3" t="str">
        <f>IFERROR(VLOOKUP(P128,Settings!$A$6:$D$11,3,FALSE),"")</f>
        <v/>
      </c>
      <c r="T128" s="3" t="str">
        <f>IFERROR(VLOOKUP(P128,Settings!$A$6:$D$11,4,FALSE),"")</f>
        <v/>
      </c>
      <c r="U128" s="3"/>
      <c r="V128" s="6"/>
      <c r="W128" s="3"/>
    </row>
    <row r="129" spans="1:23">
      <c r="A129" s="3"/>
      <c r="B129" s="3"/>
      <c r="C129" s="6"/>
      <c r="D129" s="3"/>
      <c r="E129" s="3"/>
      <c r="F129" s="3"/>
      <c r="G129" s="3"/>
      <c r="H129" s="3"/>
      <c r="I129" s="6"/>
      <c r="J129" s="3"/>
      <c r="K129" s="3"/>
      <c r="L129" s="3"/>
      <c r="M129" s="3"/>
      <c r="N129" s="3"/>
      <c r="O129" s="3"/>
      <c r="P129" s="3"/>
      <c r="Q129" s="3" t="str">
        <f t="shared" si="1"/>
        <v/>
      </c>
      <c r="R129" s="4" t="str">
        <f>IFERROR(VLOOKUP(P129,Settings!$A$6:$D$11,2,FALSE),"")</f>
        <v/>
      </c>
      <c r="S129" s="3" t="str">
        <f>IFERROR(VLOOKUP(P129,Settings!$A$6:$D$11,3,FALSE),"")</f>
        <v/>
      </c>
      <c r="T129" s="3" t="str">
        <f>IFERROR(VLOOKUP(P129,Settings!$A$6:$D$11,4,FALSE),"")</f>
        <v/>
      </c>
      <c r="U129" s="3"/>
      <c r="V129" s="6"/>
      <c r="W129" s="3"/>
    </row>
    <row r="130" spans="1:23">
      <c r="A130" s="3"/>
      <c r="B130" s="3"/>
      <c r="C130" s="6"/>
      <c r="D130" s="3"/>
      <c r="E130" s="3"/>
      <c r="F130" s="3"/>
      <c r="G130" s="3"/>
      <c r="H130" s="3"/>
      <c r="I130" s="6"/>
      <c r="J130" s="3"/>
      <c r="K130" s="3"/>
      <c r="L130" s="3"/>
      <c r="M130" s="3"/>
      <c r="N130" s="3"/>
      <c r="O130" s="3"/>
      <c r="P130" s="3"/>
      <c r="Q130" s="3" t="str">
        <f t="shared" ref="Q130:Q193" si="2">IF(P130="","",IF(LEFT(P130,2)="OV","Office + Virtual","Office Only"))</f>
        <v/>
      </c>
      <c r="R130" s="4" t="str">
        <f>IFERROR(VLOOKUP(P130,Settings!$A$6:$D$11,2,FALSE),"")</f>
        <v/>
      </c>
      <c r="S130" s="3" t="str">
        <f>IFERROR(VLOOKUP(P130,Settings!$A$6:$D$11,3,FALSE),"")</f>
        <v/>
      </c>
      <c r="T130" s="3" t="str">
        <f>IFERROR(VLOOKUP(P130,Settings!$A$6:$D$11,4,FALSE),"")</f>
        <v/>
      </c>
      <c r="U130" s="3"/>
      <c r="V130" s="6"/>
      <c r="W130" s="3"/>
    </row>
    <row r="131" spans="1:23">
      <c r="A131" s="3"/>
      <c r="B131" s="3"/>
      <c r="C131" s="6"/>
      <c r="D131" s="3"/>
      <c r="E131" s="3"/>
      <c r="F131" s="3"/>
      <c r="G131" s="3"/>
      <c r="H131" s="3"/>
      <c r="I131" s="6"/>
      <c r="J131" s="3"/>
      <c r="K131" s="3"/>
      <c r="L131" s="3"/>
      <c r="M131" s="3"/>
      <c r="N131" s="3"/>
      <c r="O131" s="3"/>
      <c r="P131" s="3"/>
      <c r="Q131" s="3" t="str">
        <f t="shared" si="2"/>
        <v/>
      </c>
      <c r="R131" s="4" t="str">
        <f>IFERROR(VLOOKUP(P131,Settings!$A$6:$D$11,2,FALSE),"")</f>
        <v/>
      </c>
      <c r="S131" s="3" t="str">
        <f>IFERROR(VLOOKUP(P131,Settings!$A$6:$D$11,3,FALSE),"")</f>
        <v/>
      </c>
      <c r="T131" s="3" t="str">
        <f>IFERROR(VLOOKUP(P131,Settings!$A$6:$D$11,4,FALSE),"")</f>
        <v/>
      </c>
      <c r="U131" s="3"/>
      <c r="V131" s="6"/>
      <c r="W131" s="3"/>
    </row>
    <row r="132" spans="1:23">
      <c r="A132" s="3"/>
      <c r="B132" s="3"/>
      <c r="C132" s="6"/>
      <c r="D132" s="3"/>
      <c r="E132" s="3"/>
      <c r="F132" s="3"/>
      <c r="G132" s="3"/>
      <c r="H132" s="3"/>
      <c r="I132" s="6"/>
      <c r="J132" s="3"/>
      <c r="K132" s="3"/>
      <c r="L132" s="3"/>
      <c r="M132" s="3"/>
      <c r="N132" s="3"/>
      <c r="O132" s="3"/>
      <c r="P132" s="3"/>
      <c r="Q132" s="3" t="str">
        <f t="shared" si="2"/>
        <v/>
      </c>
      <c r="R132" s="4" t="str">
        <f>IFERROR(VLOOKUP(P132,Settings!$A$6:$D$11,2,FALSE),"")</f>
        <v/>
      </c>
      <c r="S132" s="3" t="str">
        <f>IFERROR(VLOOKUP(P132,Settings!$A$6:$D$11,3,FALSE),"")</f>
        <v/>
      </c>
      <c r="T132" s="3" t="str">
        <f>IFERROR(VLOOKUP(P132,Settings!$A$6:$D$11,4,FALSE),"")</f>
        <v/>
      </c>
      <c r="U132" s="3"/>
      <c r="V132" s="6"/>
      <c r="W132" s="3"/>
    </row>
    <row r="133" spans="1:23">
      <c r="A133" s="3"/>
      <c r="B133" s="3"/>
      <c r="C133" s="6"/>
      <c r="D133" s="3"/>
      <c r="E133" s="3"/>
      <c r="F133" s="3"/>
      <c r="G133" s="3"/>
      <c r="H133" s="3"/>
      <c r="I133" s="6"/>
      <c r="J133" s="3"/>
      <c r="K133" s="3"/>
      <c r="L133" s="3"/>
      <c r="M133" s="3"/>
      <c r="N133" s="3"/>
      <c r="O133" s="3"/>
      <c r="P133" s="3"/>
      <c r="Q133" s="3" t="str">
        <f t="shared" si="2"/>
        <v/>
      </c>
      <c r="R133" s="4" t="str">
        <f>IFERROR(VLOOKUP(P133,Settings!$A$6:$D$11,2,FALSE),"")</f>
        <v/>
      </c>
      <c r="S133" s="3" t="str">
        <f>IFERROR(VLOOKUP(P133,Settings!$A$6:$D$11,3,FALSE),"")</f>
        <v/>
      </c>
      <c r="T133" s="3" t="str">
        <f>IFERROR(VLOOKUP(P133,Settings!$A$6:$D$11,4,FALSE),"")</f>
        <v/>
      </c>
      <c r="U133" s="3"/>
      <c r="V133" s="6"/>
      <c r="W133" s="3"/>
    </row>
    <row r="134" spans="1:23">
      <c r="A134" s="3"/>
      <c r="B134" s="3"/>
      <c r="C134" s="6"/>
      <c r="D134" s="3"/>
      <c r="E134" s="3"/>
      <c r="F134" s="3"/>
      <c r="G134" s="3"/>
      <c r="H134" s="3"/>
      <c r="I134" s="6"/>
      <c r="J134" s="3"/>
      <c r="K134" s="3"/>
      <c r="L134" s="3"/>
      <c r="M134" s="3"/>
      <c r="N134" s="3"/>
      <c r="O134" s="3"/>
      <c r="P134" s="3"/>
      <c r="Q134" s="3" t="str">
        <f t="shared" si="2"/>
        <v/>
      </c>
      <c r="R134" s="4" t="str">
        <f>IFERROR(VLOOKUP(P134,Settings!$A$6:$D$11,2,FALSE),"")</f>
        <v/>
      </c>
      <c r="S134" s="3" t="str">
        <f>IFERROR(VLOOKUP(P134,Settings!$A$6:$D$11,3,FALSE),"")</f>
        <v/>
      </c>
      <c r="T134" s="3" t="str">
        <f>IFERROR(VLOOKUP(P134,Settings!$A$6:$D$11,4,FALSE),"")</f>
        <v/>
      </c>
      <c r="U134" s="3"/>
      <c r="V134" s="6"/>
      <c r="W134" s="3"/>
    </row>
    <row r="135" spans="1:23">
      <c r="A135" s="3"/>
      <c r="B135" s="3"/>
      <c r="C135" s="6"/>
      <c r="D135" s="3"/>
      <c r="E135" s="3"/>
      <c r="F135" s="3"/>
      <c r="G135" s="3"/>
      <c r="H135" s="3"/>
      <c r="I135" s="6"/>
      <c r="J135" s="3"/>
      <c r="K135" s="3"/>
      <c r="L135" s="3"/>
      <c r="M135" s="3"/>
      <c r="N135" s="3"/>
      <c r="O135" s="3"/>
      <c r="P135" s="3"/>
      <c r="Q135" s="3" t="str">
        <f t="shared" si="2"/>
        <v/>
      </c>
      <c r="R135" s="4" t="str">
        <f>IFERROR(VLOOKUP(P135,Settings!$A$6:$D$11,2,FALSE),"")</f>
        <v/>
      </c>
      <c r="S135" s="3" t="str">
        <f>IFERROR(VLOOKUP(P135,Settings!$A$6:$D$11,3,FALSE),"")</f>
        <v/>
      </c>
      <c r="T135" s="3" t="str">
        <f>IFERROR(VLOOKUP(P135,Settings!$A$6:$D$11,4,FALSE),"")</f>
        <v/>
      </c>
      <c r="U135" s="3"/>
      <c r="V135" s="6"/>
      <c r="W135" s="3"/>
    </row>
    <row r="136" spans="1:23">
      <c r="A136" s="3"/>
      <c r="B136" s="3"/>
      <c r="C136" s="6"/>
      <c r="D136" s="3"/>
      <c r="E136" s="3"/>
      <c r="F136" s="3"/>
      <c r="G136" s="3"/>
      <c r="H136" s="3"/>
      <c r="I136" s="6"/>
      <c r="J136" s="3"/>
      <c r="K136" s="3"/>
      <c r="L136" s="3"/>
      <c r="M136" s="3"/>
      <c r="N136" s="3"/>
      <c r="O136" s="3"/>
      <c r="P136" s="3"/>
      <c r="Q136" s="3" t="str">
        <f t="shared" si="2"/>
        <v/>
      </c>
      <c r="R136" s="4" t="str">
        <f>IFERROR(VLOOKUP(P136,Settings!$A$6:$D$11,2,FALSE),"")</f>
        <v/>
      </c>
      <c r="S136" s="3" t="str">
        <f>IFERROR(VLOOKUP(P136,Settings!$A$6:$D$11,3,FALSE),"")</f>
        <v/>
      </c>
      <c r="T136" s="3" t="str">
        <f>IFERROR(VLOOKUP(P136,Settings!$A$6:$D$11,4,FALSE),"")</f>
        <v/>
      </c>
      <c r="U136" s="3"/>
      <c r="V136" s="6"/>
      <c r="W136" s="3"/>
    </row>
    <row r="137" spans="1:23">
      <c r="A137" s="3"/>
      <c r="B137" s="3"/>
      <c r="C137" s="6"/>
      <c r="D137" s="3"/>
      <c r="E137" s="3"/>
      <c r="F137" s="3"/>
      <c r="G137" s="3"/>
      <c r="H137" s="3"/>
      <c r="I137" s="6"/>
      <c r="J137" s="3"/>
      <c r="K137" s="3"/>
      <c r="L137" s="3"/>
      <c r="M137" s="3"/>
      <c r="N137" s="3"/>
      <c r="O137" s="3"/>
      <c r="P137" s="3"/>
      <c r="Q137" s="3" t="str">
        <f t="shared" si="2"/>
        <v/>
      </c>
      <c r="R137" s="4" t="str">
        <f>IFERROR(VLOOKUP(P137,Settings!$A$6:$D$11,2,FALSE),"")</f>
        <v/>
      </c>
      <c r="S137" s="3" t="str">
        <f>IFERROR(VLOOKUP(P137,Settings!$A$6:$D$11,3,FALSE),"")</f>
        <v/>
      </c>
      <c r="T137" s="3" t="str">
        <f>IFERROR(VLOOKUP(P137,Settings!$A$6:$D$11,4,FALSE),"")</f>
        <v/>
      </c>
      <c r="U137" s="3"/>
      <c r="V137" s="6"/>
      <c r="W137" s="3"/>
    </row>
    <row r="138" spans="1:23">
      <c r="A138" s="3"/>
      <c r="B138" s="3"/>
      <c r="C138" s="6"/>
      <c r="D138" s="3"/>
      <c r="E138" s="3"/>
      <c r="F138" s="3"/>
      <c r="G138" s="3"/>
      <c r="H138" s="3"/>
      <c r="I138" s="6"/>
      <c r="J138" s="3"/>
      <c r="K138" s="3"/>
      <c r="L138" s="3"/>
      <c r="M138" s="3"/>
      <c r="N138" s="3"/>
      <c r="O138" s="3"/>
      <c r="P138" s="3"/>
      <c r="Q138" s="3" t="str">
        <f t="shared" si="2"/>
        <v/>
      </c>
      <c r="R138" s="4" t="str">
        <f>IFERROR(VLOOKUP(P138,Settings!$A$6:$D$11,2,FALSE),"")</f>
        <v/>
      </c>
      <c r="S138" s="3" t="str">
        <f>IFERROR(VLOOKUP(P138,Settings!$A$6:$D$11,3,FALSE),"")</f>
        <v/>
      </c>
      <c r="T138" s="3" t="str">
        <f>IFERROR(VLOOKUP(P138,Settings!$A$6:$D$11,4,FALSE),"")</f>
        <v/>
      </c>
      <c r="U138" s="3"/>
      <c r="V138" s="6"/>
      <c r="W138" s="3"/>
    </row>
    <row r="139" spans="1:23">
      <c r="A139" s="3"/>
      <c r="B139" s="3"/>
      <c r="C139" s="6"/>
      <c r="D139" s="3"/>
      <c r="E139" s="3"/>
      <c r="F139" s="3"/>
      <c r="G139" s="3"/>
      <c r="H139" s="3"/>
      <c r="I139" s="6"/>
      <c r="J139" s="3"/>
      <c r="K139" s="3"/>
      <c r="L139" s="3"/>
      <c r="M139" s="3"/>
      <c r="N139" s="3"/>
      <c r="O139" s="3"/>
      <c r="P139" s="3"/>
      <c r="Q139" s="3" t="str">
        <f t="shared" si="2"/>
        <v/>
      </c>
      <c r="R139" s="4" t="str">
        <f>IFERROR(VLOOKUP(P139,Settings!$A$6:$D$11,2,FALSE),"")</f>
        <v/>
      </c>
      <c r="S139" s="3" t="str">
        <f>IFERROR(VLOOKUP(P139,Settings!$A$6:$D$11,3,FALSE),"")</f>
        <v/>
      </c>
      <c r="T139" s="3" t="str">
        <f>IFERROR(VLOOKUP(P139,Settings!$A$6:$D$11,4,FALSE),"")</f>
        <v/>
      </c>
      <c r="U139" s="3"/>
      <c r="V139" s="6"/>
      <c r="W139" s="3"/>
    </row>
    <row r="140" spans="1:23">
      <c r="A140" s="3"/>
      <c r="B140" s="3"/>
      <c r="C140" s="6"/>
      <c r="D140" s="3"/>
      <c r="E140" s="3"/>
      <c r="F140" s="3"/>
      <c r="G140" s="3"/>
      <c r="H140" s="3"/>
      <c r="I140" s="6"/>
      <c r="J140" s="3"/>
      <c r="K140" s="3"/>
      <c r="L140" s="3"/>
      <c r="M140" s="3"/>
      <c r="N140" s="3"/>
      <c r="O140" s="3"/>
      <c r="P140" s="3"/>
      <c r="Q140" s="3" t="str">
        <f t="shared" si="2"/>
        <v/>
      </c>
      <c r="R140" s="4" t="str">
        <f>IFERROR(VLOOKUP(P140,Settings!$A$6:$D$11,2,FALSE),"")</f>
        <v/>
      </c>
      <c r="S140" s="3" t="str">
        <f>IFERROR(VLOOKUP(P140,Settings!$A$6:$D$11,3,FALSE),"")</f>
        <v/>
      </c>
      <c r="T140" s="3" t="str">
        <f>IFERROR(VLOOKUP(P140,Settings!$A$6:$D$11,4,FALSE),"")</f>
        <v/>
      </c>
      <c r="U140" s="3"/>
      <c r="V140" s="6"/>
      <c r="W140" s="3"/>
    </row>
    <row r="141" spans="1:23">
      <c r="A141" s="3"/>
      <c r="B141" s="3"/>
      <c r="C141" s="6"/>
      <c r="D141" s="3"/>
      <c r="E141" s="3"/>
      <c r="F141" s="3"/>
      <c r="G141" s="3"/>
      <c r="H141" s="3"/>
      <c r="I141" s="6"/>
      <c r="J141" s="3"/>
      <c r="K141" s="3"/>
      <c r="L141" s="3"/>
      <c r="M141" s="3"/>
      <c r="N141" s="3"/>
      <c r="O141" s="3"/>
      <c r="P141" s="3"/>
      <c r="Q141" s="3" t="str">
        <f t="shared" si="2"/>
        <v/>
      </c>
      <c r="R141" s="4" t="str">
        <f>IFERROR(VLOOKUP(P141,Settings!$A$6:$D$11,2,FALSE),"")</f>
        <v/>
      </c>
      <c r="S141" s="3" t="str">
        <f>IFERROR(VLOOKUP(P141,Settings!$A$6:$D$11,3,FALSE),"")</f>
        <v/>
      </c>
      <c r="T141" s="3" t="str">
        <f>IFERROR(VLOOKUP(P141,Settings!$A$6:$D$11,4,FALSE),"")</f>
        <v/>
      </c>
      <c r="U141" s="3"/>
      <c r="V141" s="6"/>
      <c r="W141" s="3"/>
    </row>
    <row r="142" spans="1:23">
      <c r="A142" s="3"/>
      <c r="B142" s="3"/>
      <c r="C142" s="6"/>
      <c r="D142" s="3"/>
      <c r="E142" s="3"/>
      <c r="F142" s="3"/>
      <c r="G142" s="3"/>
      <c r="H142" s="3"/>
      <c r="I142" s="6"/>
      <c r="J142" s="3"/>
      <c r="K142" s="3"/>
      <c r="L142" s="3"/>
      <c r="M142" s="3"/>
      <c r="N142" s="3"/>
      <c r="O142" s="3"/>
      <c r="P142" s="3"/>
      <c r="Q142" s="3" t="str">
        <f t="shared" si="2"/>
        <v/>
      </c>
      <c r="R142" s="4" t="str">
        <f>IFERROR(VLOOKUP(P142,Settings!$A$6:$D$11,2,FALSE),"")</f>
        <v/>
      </c>
      <c r="S142" s="3" t="str">
        <f>IFERROR(VLOOKUP(P142,Settings!$A$6:$D$11,3,FALSE),"")</f>
        <v/>
      </c>
      <c r="T142" s="3" t="str">
        <f>IFERROR(VLOOKUP(P142,Settings!$A$6:$D$11,4,FALSE),"")</f>
        <v/>
      </c>
      <c r="U142" s="3"/>
      <c r="V142" s="6"/>
      <c r="W142" s="3"/>
    </row>
    <row r="143" spans="1:23">
      <c r="A143" s="3"/>
      <c r="B143" s="3"/>
      <c r="C143" s="6"/>
      <c r="D143" s="3"/>
      <c r="E143" s="3"/>
      <c r="F143" s="3"/>
      <c r="G143" s="3"/>
      <c r="H143" s="3"/>
      <c r="I143" s="6"/>
      <c r="J143" s="3"/>
      <c r="K143" s="3"/>
      <c r="L143" s="3"/>
      <c r="M143" s="3"/>
      <c r="N143" s="3"/>
      <c r="O143" s="3"/>
      <c r="P143" s="3"/>
      <c r="Q143" s="3" t="str">
        <f t="shared" si="2"/>
        <v/>
      </c>
      <c r="R143" s="4" t="str">
        <f>IFERROR(VLOOKUP(P143,Settings!$A$6:$D$11,2,FALSE),"")</f>
        <v/>
      </c>
      <c r="S143" s="3" t="str">
        <f>IFERROR(VLOOKUP(P143,Settings!$A$6:$D$11,3,FALSE),"")</f>
        <v/>
      </c>
      <c r="T143" s="3" t="str">
        <f>IFERROR(VLOOKUP(P143,Settings!$A$6:$D$11,4,FALSE),"")</f>
        <v/>
      </c>
      <c r="U143" s="3"/>
      <c r="V143" s="6"/>
      <c r="W143" s="3"/>
    </row>
    <row r="144" spans="1:23">
      <c r="A144" s="3"/>
      <c r="B144" s="3"/>
      <c r="C144" s="6"/>
      <c r="D144" s="3"/>
      <c r="E144" s="3"/>
      <c r="F144" s="3"/>
      <c r="G144" s="3"/>
      <c r="H144" s="3"/>
      <c r="I144" s="6"/>
      <c r="J144" s="3"/>
      <c r="K144" s="3"/>
      <c r="L144" s="3"/>
      <c r="M144" s="3"/>
      <c r="N144" s="3"/>
      <c r="O144" s="3"/>
      <c r="P144" s="3"/>
      <c r="Q144" s="3" t="str">
        <f t="shared" si="2"/>
        <v/>
      </c>
      <c r="R144" s="4" t="str">
        <f>IFERROR(VLOOKUP(P144,Settings!$A$6:$D$11,2,FALSE),"")</f>
        <v/>
      </c>
      <c r="S144" s="3" t="str">
        <f>IFERROR(VLOOKUP(P144,Settings!$A$6:$D$11,3,FALSE),"")</f>
        <v/>
      </c>
      <c r="T144" s="3" t="str">
        <f>IFERROR(VLOOKUP(P144,Settings!$A$6:$D$11,4,FALSE),"")</f>
        <v/>
      </c>
      <c r="U144" s="3"/>
      <c r="V144" s="6"/>
      <c r="W144" s="3"/>
    </row>
    <row r="145" spans="1:23">
      <c r="A145" s="3"/>
      <c r="B145" s="3"/>
      <c r="C145" s="6"/>
      <c r="D145" s="3"/>
      <c r="E145" s="3"/>
      <c r="F145" s="3"/>
      <c r="G145" s="3"/>
      <c r="H145" s="3"/>
      <c r="I145" s="6"/>
      <c r="J145" s="3"/>
      <c r="K145" s="3"/>
      <c r="L145" s="3"/>
      <c r="M145" s="3"/>
      <c r="N145" s="3"/>
      <c r="O145" s="3"/>
      <c r="P145" s="3"/>
      <c r="Q145" s="3" t="str">
        <f t="shared" si="2"/>
        <v/>
      </c>
      <c r="R145" s="4" t="str">
        <f>IFERROR(VLOOKUP(P145,Settings!$A$6:$D$11,2,FALSE),"")</f>
        <v/>
      </c>
      <c r="S145" s="3" t="str">
        <f>IFERROR(VLOOKUP(P145,Settings!$A$6:$D$11,3,FALSE),"")</f>
        <v/>
      </c>
      <c r="T145" s="3" t="str">
        <f>IFERROR(VLOOKUP(P145,Settings!$A$6:$D$11,4,FALSE),"")</f>
        <v/>
      </c>
      <c r="U145" s="3"/>
      <c r="V145" s="6"/>
      <c r="W145" s="3"/>
    </row>
    <row r="146" spans="1:23">
      <c r="A146" s="3"/>
      <c r="B146" s="3"/>
      <c r="C146" s="6"/>
      <c r="D146" s="3"/>
      <c r="E146" s="3"/>
      <c r="F146" s="3"/>
      <c r="G146" s="3"/>
      <c r="H146" s="3"/>
      <c r="I146" s="6"/>
      <c r="J146" s="3"/>
      <c r="K146" s="3"/>
      <c r="L146" s="3"/>
      <c r="M146" s="3"/>
      <c r="N146" s="3"/>
      <c r="O146" s="3"/>
      <c r="P146" s="3"/>
      <c r="Q146" s="3" t="str">
        <f t="shared" si="2"/>
        <v/>
      </c>
      <c r="R146" s="4" t="str">
        <f>IFERROR(VLOOKUP(P146,Settings!$A$6:$D$11,2,FALSE),"")</f>
        <v/>
      </c>
      <c r="S146" s="3" t="str">
        <f>IFERROR(VLOOKUP(P146,Settings!$A$6:$D$11,3,FALSE),"")</f>
        <v/>
      </c>
      <c r="T146" s="3" t="str">
        <f>IFERROR(VLOOKUP(P146,Settings!$A$6:$D$11,4,FALSE),"")</f>
        <v/>
      </c>
      <c r="U146" s="3"/>
      <c r="V146" s="6"/>
      <c r="W146" s="3"/>
    </row>
    <row r="147" spans="1:23">
      <c r="A147" s="3"/>
      <c r="B147" s="3"/>
      <c r="C147" s="6"/>
      <c r="D147" s="3"/>
      <c r="E147" s="3"/>
      <c r="F147" s="3"/>
      <c r="G147" s="3"/>
      <c r="H147" s="3"/>
      <c r="I147" s="6"/>
      <c r="J147" s="3"/>
      <c r="K147" s="3"/>
      <c r="L147" s="3"/>
      <c r="M147" s="3"/>
      <c r="N147" s="3"/>
      <c r="O147" s="3"/>
      <c r="P147" s="3"/>
      <c r="Q147" s="3" t="str">
        <f t="shared" si="2"/>
        <v/>
      </c>
      <c r="R147" s="4" t="str">
        <f>IFERROR(VLOOKUP(P147,Settings!$A$6:$D$11,2,FALSE),"")</f>
        <v/>
      </c>
      <c r="S147" s="3" t="str">
        <f>IFERROR(VLOOKUP(P147,Settings!$A$6:$D$11,3,FALSE),"")</f>
        <v/>
      </c>
      <c r="T147" s="3" t="str">
        <f>IFERROR(VLOOKUP(P147,Settings!$A$6:$D$11,4,FALSE),"")</f>
        <v/>
      </c>
      <c r="U147" s="3"/>
      <c r="V147" s="6"/>
      <c r="W147" s="3"/>
    </row>
    <row r="148" spans="1:23">
      <c r="A148" s="3"/>
      <c r="B148" s="3"/>
      <c r="C148" s="6"/>
      <c r="D148" s="3"/>
      <c r="E148" s="3"/>
      <c r="F148" s="3"/>
      <c r="G148" s="3"/>
      <c r="H148" s="3"/>
      <c r="I148" s="6"/>
      <c r="J148" s="3"/>
      <c r="K148" s="3"/>
      <c r="L148" s="3"/>
      <c r="M148" s="3"/>
      <c r="N148" s="3"/>
      <c r="O148" s="3"/>
      <c r="P148" s="3"/>
      <c r="Q148" s="3" t="str">
        <f t="shared" si="2"/>
        <v/>
      </c>
      <c r="R148" s="4" t="str">
        <f>IFERROR(VLOOKUP(P148,Settings!$A$6:$D$11,2,FALSE),"")</f>
        <v/>
      </c>
      <c r="S148" s="3" t="str">
        <f>IFERROR(VLOOKUP(P148,Settings!$A$6:$D$11,3,FALSE),"")</f>
        <v/>
      </c>
      <c r="T148" s="3" t="str">
        <f>IFERROR(VLOOKUP(P148,Settings!$A$6:$D$11,4,FALSE),"")</f>
        <v/>
      </c>
      <c r="U148" s="3"/>
      <c r="V148" s="6"/>
      <c r="W148" s="3"/>
    </row>
    <row r="149" spans="1:23">
      <c r="A149" s="3"/>
      <c r="B149" s="3"/>
      <c r="C149" s="6"/>
      <c r="D149" s="3"/>
      <c r="E149" s="3"/>
      <c r="F149" s="3"/>
      <c r="G149" s="3"/>
      <c r="H149" s="3"/>
      <c r="I149" s="6"/>
      <c r="J149" s="3"/>
      <c r="K149" s="3"/>
      <c r="L149" s="3"/>
      <c r="M149" s="3"/>
      <c r="N149" s="3"/>
      <c r="O149" s="3"/>
      <c r="P149" s="3"/>
      <c r="Q149" s="3" t="str">
        <f t="shared" si="2"/>
        <v/>
      </c>
      <c r="R149" s="4" t="str">
        <f>IFERROR(VLOOKUP(P149,Settings!$A$6:$D$11,2,FALSE),"")</f>
        <v/>
      </c>
      <c r="S149" s="3" t="str">
        <f>IFERROR(VLOOKUP(P149,Settings!$A$6:$D$11,3,FALSE),"")</f>
        <v/>
      </c>
      <c r="T149" s="3" t="str">
        <f>IFERROR(VLOOKUP(P149,Settings!$A$6:$D$11,4,FALSE),"")</f>
        <v/>
      </c>
      <c r="U149" s="3"/>
      <c r="V149" s="6"/>
      <c r="W149" s="3"/>
    </row>
    <row r="150" spans="1:23">
      <c r="A150" s="3"/>
      <c r="B150" s="3"/>
      <c r="C150" s="6"/>
      <c r="D150" s="3"/>
      <c r="E150" s="3"/>
      <c r="F150" s="3"/>
      <c r="G150" s="3"/>
      <c r="H150" s="3"/>
      <c r="I150" s="6"/>
      <c r="J150" s="3"/>
      <c r="K150" s="3"/>
      <c r="L150" s="3"/>
      <c r="M150" s="3"/>
      <c r="N150" s="3"/>
      <c r="O150" s="3"/>
      <c r="P150" s="3"/>
      <c r="Q150" s="3" t="str">
        <f t="shared" si="2"/>
        <v/>
      </c>
      <c r="R150" s="4" t="str">
        <f>IFERROR(VLOOKUP(P150,Settings!$A$6:$D$11,2,FALSE),"")</f>
        <v/>
      </c>
      <c r="S150" s="3" t="str">
        <f>IFERROR(VLOOKUP(P150,Settings!$A$6:$D$11,3,FALSE),"")</f>
        <v/>
      </c>
      <c r="T150" s="3" t="str">
        <f>IFERROR(VLOOKUP(P150,Settings!$A$6:$D$11,4,FALSE),"")</f>
        <v/>
      </c>
      <c r="U150" s="3"/>
      <c r="V150" s="6"/>
      <c r="W150" s="3"/>
    </row>
    <row r="151" spans="1:23">
      <c r="A151" s="3"/>
      <c r="B151" s="3"/>
      <c r="C151" s="6"/>
      <c r="D151" s="3"/>
      <c r="E151" s="3"/>
      <c r="F151" s="3"/>
      <c r="G151" s="3"/>
      <c r="H151" s="3"/>
      <c r="I151" s="6"/>
      <c r="J151" s="3"/>
      <c r="K151" s="3"/>
      <c r="L151" s="3"/>
      <c r="M151" s="3"/>
      <c r="N151" s="3"/>
      <c r="O151" s="3"/>
      <c r="P151" s="3"/>
      <c r="Q151" s="3" t="str">
        <f t="shared" si="2"/>
        <v/>
      </c>
      <c r="R151" s="4" t="str">
        <f>IFERROR(VLOOKUP(P151,Settings!$A$6:$D$11,2,FALSE),"")</f>
        <v/>
      </c>
      <c r="S151" s="3" t="str">
        <f>IFERROR(VLOOKUP(P151,Settings!$A$6:$D$11,3,FALSE),"")</f>
        <v/>
      </c>
      <c r="T151" s="3" t="str">
        <f>IFERROR(VLOOKUP(P151,Settings!$A$6:$D$11,4,FALSE),"")</f>
        <v/>
      </c>
      <c r="U151" s="3"/>
      <c r="V151" s="6"/>
      <c r="W151" s="3"/>
    </row>
    <row r="152" spans="1:23">
      <c r="A152" s="3"/>
      <c r="B152" s="3"/>
      <c r="C152" s="6"/>
      <c r="D152" s="3"/>
      <c r="E152" s="3"/>
      <c r="F152" s="3"/>
      <c r="G152" s="3"/>
      <c r="H152" s="3"/>
      <c r="I152" s="6"/>
      <c r="J152" s="3"/>
      <c r="K152" s="3"/>
      <c r="L152" s="3"/>
      <c r="M152" s="3"/>
      <c r="N152" s="3"/>
      <c r="O152" s="3"/>
      <c r="P152" s="3"/>
      <c r="Q152" s="3" t="str">
        <f t="shared" si="2"/>
        <v/>
      </c>
      <c r="R152" s="4" t="str">
        <f>IFERROR(VLOOKUP(P152,Settings!$A$6:$D$11,2,FALSE),"")</f>
        <v/>
      </c>
      <c r="S152" s="3" t="str">
        <f>IFERROR(VLOOKUP(P152,Settings!$A$6:$D$11,3,FALSE),"")</f>
        <v/>
      </c>
      <c r="T152" s="3" t="str">
        <f>IFERROR(VLOOKUP(P152,Settings!$A$6:$D$11,4,FALSE),"")</f>
        <v/>
      </c>
      <c r="U152" s="3"/>
      <c r="V152" s="6"/>
      <c r="W152" s="3"/>
    </row>
    <row r="153" spans="1:23">
      <c r="A153" s="3"/>
      <c r="B153" s="3"/>
      <c r="C153" s="6"/>
      <c r="D153" s="3"/>
      <c r="E153" s="3"/>
      <c r="F153" s="3"/>
      <c r="G153" s="3"/>
      <c r="H153" s="3"/>
      <c r="I153" s="6"/>
      <c r="J153" s="3"/>
      <c r="K153" s="3"/>
      <c r="L153" s="3"/>
      <c r="M153" s="3"/>
      <c r="N153" s="3"/>
      <c r="O153" s="3"/>
      <c r="P153" s="3"/>
      <c r="Q153" s="3" t="str">
        <f t="shared" si="2"/>
        <v/>
      </c>
      <c r="R153" s="4" t="str">
        <f>IFERROR(VLOOKUP(P153,Settings!$A$6:$D$11,2,FALSE),"")</f>
        <v/>
      </c>
      <c r="S153" s="3" t="str">
        <f>IFERROR(VLOOKUP(P153,Settings!$A$6:$D$11,3,FALSE),"")</f>
        <v/>
      </c>
      <c r="T153" s="3" t="str">
        <f>IFERROR(VLOOKUP(P153,Settings!$A$6:$D$11,4,FALSE),"")</f>
        <v/>
      </c>
      <c r="U153" s="3"/>
      <c r="V153" s="6"/>
      <c r="W153" s="3"/>
    </row>
    <row r="154" spans="1:23">
      <c r="A154" s="3"/>
      <c r="B154" s="3"/>
      <c r="C154" s="6"/>
      <c r="D154" s="3"/>
      <c r="E154" s="3"/>
      <c r="F154" s="3"/>
      <c r="G154" s="3"/>
      <c r="H154" s="3"/>
      <c r="I154" s="6"/>
      <c r="J154" s="3"/>
      <c r="K154" s="3"/>
      <c r="L154" s="3"/>
      <c r="M154" s="3"/>
      <c r="N154" s="3"/>
      <c r="O154" s="3"/>
      <c r="P154" s="3"/>
      <c r="Q154" s="3" t="str">
        <f t="shared" si="2"/>
        <v/>
      </c>
      <c r="R154" s="4" t="str">
        <f>IFERROR(VLOOKUP(P154,Settings!$A$6:$D$11,2,FALSE),"")</f>
        <v/>
      </c>
      <c r="S154" s="3" t="str">
        <f>IFERROR(VLOOKUP(P154,Settings!$A$6:$D$11,3,FALSE),"")</f>
        <v/>
      </c>
      <c r="T154" s="3" t="str">
        <f>IFERROR(VLOOKUP(P154,Settings!$A$6:$D$11,4,FALSE),"")</f>
        <v/>
      </c>
      <c r="U154" s="3"/>
      <c r="V154" s="6"/>
      <c r="W154" s="3"/>
    </row>
    <row r="155" spans="1:23">
      <c r="A155" s="3"/>
      <c r="B155" s="3"/>
      <c r="C155" s="6"/>
      <c r="D155" s="3"/>
      <c r="E155" s="3"/>
      <c r="F155" s="3"/>
      <c r="G155" s="3"/>
      <c r="H155" s="3"/>
      <c r="I155" s="6"/>
      <c r="J155" s="3"/>
      <c r="K155" s="3"/>
      <c r="L155" s="3"/>
      <c r="M155" s="3"/>
      <c r="N155" s="3"/>
      <c r="O155" s="3"/>
      <c r="P155" s="3"/>
      <c r="Q155" s="3" t="str">
        <f t="shared" si="2"/>
        <v/>
      </c>
      <c r="R155" s="4" t="str">
        <f>IFERROR(VLOOKUP(P155,Settings!$A$6:$D$11,2,FALSE),"")</f>
        <v/>
      </c>
      <c r="S155" s="3" t="str">
        <f>IFERROR(VLOOKUP(P155,Settings!$A$6:$D$11,3,FALSE),"")</f>
        <v/>
      </c>
      <c r="T155" s="3" t="str">
        <f>IFERROR(VLOOKUP(P155,Settings!$A$6:$D$11,4,FALSE),"")</f>
        <v/>
      </c>
      <c r="U155" s="3"/>
      <c r="V155" s="6"/>
      <c r="W155" s="3"/>
    </row>
    <row r="156" spans="1:23">
      <c r="A156" s="3"/>
      <c r="B156" s="3"/>
      <c r="C156" s="6"/>
      <c r="D156" s="3"/>
      <c r="E156" s="3"/>
      <c r="F156" s="3"/>
      <c r="G156" s="3"/>
      <c r="H156" s="3"/>
      <c r="I156" s="6"/>
      <c r="J156" s="3"/>
      <c r="K156" s="3"/>
      <c r="L156" s="3"/>
      <c r="M156" s="3"/>
      <c r="N156" s="3"/>
      <c r="O156" s="3"/>
      <c r="P156" s="3"/>
      <c r="Q156" s="3" t="str">
        <f t="shared" si="2"/>
        <v/>
      </c>
      <c r="R156" s="4" t="str">
        <f>IFERROR(VLOOKUP(P156,Settings!$A$6:$D$11,2,FALSE),"")</f>
        <v/>
      </c>
      <c r="S156" s="3" t="str">
        <f>IFERROR(VLOOKUP(P156,Settings!$A$6:$D$11,3,FALSE),"")</f>
        <v/>
      </c>
      <c r="T156" s="3" t="str">
        <f>IFERROR(VLOOKUP(P156,Settings!$A$6:$D$11,4,FALSE),"")</f>
        <v/>
      </c>
      <c r="U156" s="3"/>
      <c r="V156" s="6"/>
      <c r="W156" s="3"/>
    </row>
    <row r="157" spans="1:23">
      <c r="A157" s="3"/>
      <c r="B157" s="3"/>
      <c r="C157" s="6"/>
      <c r="D157" s="3"/>
      <c r="E157" s="3"/>
      <c r="F157" s="3"/>
      <c r="G157" s="3"/>
      <c r="H157" s="3"/>
      <c r="I157" s="6"/>
      <c r="J157" s="3"/>
      <c r="K157" s="3"/>
      <c r="L157" s="3"/>
      <c r="M157" s="3"/>
      <c r="N157" s="3"/>
      <c r="O157" s="3"/>
      <c r="P157" s="3"/>
      <c r="Q157" s="3" t="str">
        <f t="shared" si="2"/>
        <v/>
      </c>
      <c r="R157" s="4" t="str">
        <f>IFERROR(VLOOKUP(P157,Settings!$A$6:$D$11,2,FALSE),"")</f>
        <v/>
      </c>
      <c r="S157" s="3" t="str">
        <f>IFERROR(VLOOKUP(P157,Settings!$A$6:$D$11,3,FALSE),"")</f>
        <v/>
      </c>
      <c r="T157" s="3" t="str">
        <f>IFERROR(VLOOKUP(P157,Settings!$A$6:$D$11,4,FALSE),"")</f>
        <v/>
      </c>
      <c r="U157" s="3"/>
      <c r="V157" s="6"/>
      <c r="W157" s="3"/>
    </row>
    <row r="158" spans="1:23">
      <c r="A158" s="3"/>
      <c r="B158" s="3"/>
      <c r="C158" s="6"/>
      <c r="D158" s="3"/>
      <c r="E158" s="3"/>
      <c r="F158" s="3"/>
      <c r="G158" s="3"/>
      <c r="H158" s="3"/>
      <c r="I158" s="6"/>
      <c r="J158" s="3"/>
      <c r="K158" s="3"/>
      <c r="L158" s="3"/>
      <c r="M158" s="3"/>
      <c r="N158" s="3"/>
      <c r="O158" s="3"/>
      <c r="P158" s="3"/>
      <c r="Q158" s="3" t="str">
        <f t="shared" si="2"/>
        <v/>
      </c>
      <c r="R158" s="4" t="str">
        <f>IFERROR(VLOOKUP(P158,Settings!$A$6:$D$11,2,FALSE),"")</f>
        <v/>
      </c>
      <c r="S158" s="3" t="str">
        <f>IFERROR(VLOOKUP(P158,Settings!$A$6:$D$11,3,FALSE),"")</f>
        <v/>
      </c>
      <c r="T158" s="3" t="str">
        <f>IFERROR(VLOOKUP(P158,Settings!$A$6:$D$11,4,FALSE),"")</f>
        <v/>
      </c>
      <c r="U158" s="3"/>
      <c r="V158" s="6"/>
      <c r="W158" s="3"/>
    </row>
    <row r="159" spans="1:23">
      <c r="A159" s="3"/>
      <c r="B159" s="3"/>
      <c r="C159" s="6"/>
      <c r="D159" s="3"/>
      <c r="E159" s="3"/>
      <c r="F159" s="3"/>
      <c r="G159" s="3"/>
      <c r="H159" s="3"/>
      <c r="I159" s="6"/>
      <c r="J159" s="3"/>
      <c r="K159" s="3"/>
      <c r="L159" s="3"/>
      <c r="M159" s="3"/>
      <c r="N159" s="3"/>
      <c r="O159" s="3"/>
      <c r="P159" s="3"/>
      <c r="Q159" s="3" t="str">
        <f t="shared" si="2"/>
        <v/>
      </c>
      <c r="R159" s="4" t="str">
        <f>IFERROR(VLOOKUP(P159,Settings!$A$6:$D$11,2,FALSE),"")</f>
        <v/>
      </c>
      <c r="S159" s="3" t="str">
        <f>IFERROR(VLOOKUP(P159,Settings!$A$6:$D$11,3,FALSE),"")</f>
        <v/>
      </c>
      <c r="T159" s="3" t="str">
        <f>IFERROR(VLOOKUP(P159,Settings!$A$6:$D$11,4,FALSE),"")</f>
        <v/>
      </c>
      <c r="U159" s="3"/>
      <c r="V159" s="6"/>
      <c r="W159" s="3"/>
    </row>
    <row r="160" spans="1:23">
      <c r="A160" s="3"/>
      <c r="B160" s="3"/>
      <c r="C160" s="6"/>
      <c r="D160" s="3"/>
      <c r="E160" s="3"/>
      <c r="F160" s="3"/>
      <c r="G160" s="3"/>
      <c r="H160" s="3"/>
      <c r="I160" s="6"/>
      <c r="J160" s="3"/>
      <c r="K160" s="3"/>
      <c r="L160" s="3"/>
      <c r="M160" s="3"/>
      <c r="N160" s="3"/>
      <c r="O160" s="3"/>
      <c r="P160" s="3"/>
      <c r="Q160" s="3" t="str">
        <f t="shared" si="2"/>
        <v/>
      </c>
      <c r="R160" s="4" t="str">
        <f>IFERROR(VLOOKUP(P160,Settings!$A$6:$D$11,2,FALSE),"")</f>
        <v/>
      </c>
      <c r="S160" s="3" t="str">
        <f>IFERROR(VLOOKUP(P160,Settings!$A$6:$D$11,3,FALSE),"")</f>
        <v/>
      </c>
      <c r="T160" s="3" t="str">
        <f>IFERROR(VLOOKUP(P160,Settings!$A$6:$D$11,4,FALSE),"")</f>
        <v/>
      </c>
      <c r="U160" s="3"/>
      <c r="V160" s="6"/>
      <c r="W160" s="3"/>
    </row>
    <row r="161" spans="1:23">
      <c r="A161" s="3"/>
      <c r="B161" s="3"/>
      <c r="C161" s="6"/>
      <c r="D161" s="3"/>
      <c r="E161" s="3"/>
      <c r="F161" s="3"/>
      <c r="G161" s="3"/>
      <c r="H161" s="3"/>
      <c r="I161" s="6"/>
      <c r="J161" s="3"/>
      <c r="K161" s="3"/>
      <c r="L161" s="3"/>
      <c r="M161" s="3"/>
      <c r="N161" s="3"/>
      <c r="O161" s="3"/>
      <c r="P161" s="3"/>
      <c r="Q161" s="3" t="str">
        <f t="shared" si="2"/>
        <v/>
      </c>
      <c r="R161" s="4" t="str">
        <f>IFERROR(VLOOKUP(P161,Settings!$A$6:$D$11,2,FALSE),"")</f>
        <v/>
      </c>
      <c r="S161" s="3" t="str">
        <f>IFERROR(VLOOKUP(P161,Settings!$A$6:$D$11,3,FALSE),"")</f>
        <v/>
      </c>
      <c r="T161" s="3" t="str">
        <f>IFERROR(VLOOKUP(P161,Settings!$A$6:$D$11,4,FALSE),"")</f>
        <v/>
      </c>
      <c r="U161" s="3"/>
      <c r="V161" s="6"/>
      <c r="W161" s="3"/>
    </row>
    <row r="162" spans="1:23">
      <c r="A162" s="3"/>
      <c r="B162" s="3"/>
      <c r="C162" s="6"/>
      <c r="D162" s="3"/>
      <c r="E162" s="3"/>
      <c r="F162" s="3"/>
      <c r="G162" s="3"/>
      <c r="H162" s="3"/>
      <c r="I162" s="6"/>
      <c r="J162" s="3"/>
      <c r="K162" s="3"/>
      <c r="L162" s="3"/>
      <c r="M162" s="3"/>
      <c r="N162" s="3"/>
      <c r="O162" s="3"/>
      <c r="P162" s="3"/>
      <c r="Q162" s="3" t="str">
        <f t="shared" si="2"/>
        <v/>
      </c>
      <c r="R162" s="4" t="str">
        <f>IFERROR(VLOOKUP(P162,Settings!$A$6:$D$11,2,FALSE),"")</f>
        <v/>
      </c>
      <c r="S162" s="3" t="str">
        <f>IFERROR(VLOOKUP(P162,Settings!$A$6:$D$11,3,FALSE),"")</f>
        <v/>
      </c>
      <c r="T162" s="3" t="str">
        <f>IFERROR(VLOOKUP(P162,Settings!$A$6:$D$11,4,FALSE),"")</f>
        <v/>
      </c>
      <c r="U162" s="3"/>
      <c r="V162" s="6"/>
      <c r="W162" s="3"/>
    </row>
    <row r="163" spans="1:23">
      <c r="A163" s="3"/>
      <c r="B163" s="3"/>
      <c r="C163" s="6"/>
      <c r="D163" s="3"/>
      <c r="E163" s="3"/>
      <c r="F163" s="3"/>
      <c r="G163" s="3"/>
      <c r="H163" s="3"/>
      <c r="I163" s="6"/>
      <c r="J163" s="3"/>
      <c r="K163" s="3"/>
      <c r="L163" s="3"/>
      <c r="M163" s="3"/>
      <c r="N163" s="3"/>
      <c r="O163" s="3"/>
      <c r="P163" s="3"/>
      <c r="Q163" s="3" t="str">
        <f t="shared" si="2"/>
        <v/>
      </c>
      <c r="R163" s="4" t="str">
        <f>IFERROR(VLOOKUP(P163,Settings!$A$6:$D$11,2,FALSE),"")</f>
        <v/>
      </c>
      <c r="S163" s="3" t="str">
        <f>IFERROR(VLOOKUP(P163,Settings!$A$6:$D$11,3,FALSE),"")</f>
        <v/>
      </c>
      <c r="T163" s="3" t="str">
        <f>IFERROR(VLOOKUP(P163,Settings!$A$6:$D$11,4,FALSE),"")</f>
        <v/>
      </c>
      <c r="U163" s="3"/>
      <c r="V163" s="6"/>
      <c r="W163" s="3"/>
    </row>
    <row r="164" spans="1:23">
      <c r="A164" s="3"/>
      <c r="B164" s="3"/>
      <c r="C164" s="6"/>
      <c r="D164" s="3"/>
      <c r="E164" s="3"/>
      <c r="F164" s="3"/>
      <c r="G164" s="3"/>
      <c r="H164" s="3"/>
      <c r="I164" s="6"/>
      <c r="J164" s="3"/>
      <c r="K164" s="3"/>
      <c r="L164" s="3"/>
      <c r="M164" s="3"/>
      <c r="N164" s="3"/>
      <c r="O164" s="3"/>
      <c r="P164" s="3"/>
      <c r="Q164" s="3" t="str">
        <f t="shared" si="2"/>
        <v/>
      </c>
      <c r="R164" s="4" t="str">
        <f>IFERROR(VLOOKUP(P164,Settings!$A$6:$D$11,2,FALSE),"")</f>
        <v/>
      </c>
      <c r="S164" s="3" t="str">
        <f>IFERROR(VLOOKUP(P164,Settings!$A$6:$D$11,3,FALSE),"")</f>
        <v/>
      </c>
      <c r="T164" s="3" t="str">
        <f>IFERROR(VLOOKUP(P164,Settings!$A$6:$D$11,4,FALSE),"")</f>
        <v/>
      </c>
      <c r="U164" s="3"/>
      <c r="V164" s="6"/>
      <c r="W164" s="3"/>
    </row>
    <row r="165" spans="1:23">
      <c r="A165" s="3"/>
      <c r="B165" s="3"/>
      <c r="C165" s="6"/>
      <c r="D165" s="3"/>
      <c r="E165" s="3"/>
      <c r="F165" s="3"/>
      <c r="G165" s="3"/>
      <c r="H165" s="3"/>
      <c r="I165" s="6"/>
      <c r="J165" s="3"/>
      <c r="K165" s="3"/>
      <c r="L165" s="3"/>
      <c r="M165" s="3"/>
      <c r="N165" s="3"/>
      <c r="O165" s="3"/>
      <c r="P165" s="3"/>
      <c r="Q165" s="3" t="str">
        <f t="shared" si="2"/>
        <v/>
      </c>
      <c r="R165" s="4" t="str">
        <f>IFERROR(VLOOKUP(P165,Settings!$A$6:$D$11,2,FALSE),"")</f>
        <v/>
      </c>
      <c r="S165" s="3" t="str">
        <f>IFERROR(VLOOKUP(P165,Settings!$A$6:$D$11,3,FALSE),"")</f>
        <v/>
      </c>
      <c r="T165" s="3" t="str">
        <f>IFERROR(VLOOKUP(P165,Settings!$A$6:$D$11,4,FALSE),"")</f>
        <v/>
      </c>
      <c r="U165" s="3"/>
      <c r="V165" s="6"/>
      <c r="W165" s="3"/>
    </row>
    <row r="166" spans="1:23">
      <c r="A166" s="3"/>
      <c r="B166" s="3"/>
      <c r="C166" s="6"/>
      <c r="D166" s="3"/>
      <c r="E166" s="3"/>
      <c r="F166" s="3"/>
      <c r="G166" s="3"/>
      <c r="H166" s="3"/>
      <c r="I166" s="6"/>
      <c r="J166" s="3"/>
      <c r="K166" s="3"/>
      <c r="L166" s="3"/>
      <c r="M166" s="3"/>
      <c r="N166" s="3"/>
      <c r="O166" s="3"/>
      <c r="P166" s="3"/>
      <c r="Q166" s="3" t="str">
        <f t="shared" si="2"/>
        <v/>
      </c>
      <c r="R166" s="4" t="str">
        <f>IFERROR(VLOOKUP(P166,Settings!$A$6:$D$11,2,FALSE),"")</f>
        <v/>
      </c>
      <c r="S166" s="3" t="str">
        <f>IFERROR(VLOOKUP(P166,Settings!$A$6:$D$11,3,FALSE),"")</f>
        <v/>
      </c>
      <c r="T166" s="3" t="str">
        <f>IFERROR(VLOOKUP(P166,Settings!$A$6:$D$11,4,FALSE),"")</f>
        <v/>
      </c>
      <c r="U166" s="3"/>
      <c r="V166" s="6"/>
      <c r="W166" s="3"/>
    </row>
    <row r="167" spans="1:23">
      <c r="A167" s="3"/>
      <c r="B167" s="3"/>
      <c r="C167" s="6"/>
      <c r="D167" s="3"/>
      <c r="E167" s="3"/>
      <c r="F167" s="3"/>
      <c r="G167" s="3"/>
      <c r="H167" s="3"/>
      <c r="I167" s="6"/>
      <c r="J167" s="3"/>
      <c r="K167" s="3"/>
      <c r="L167" s="3"/>
      <c r="M167" s="3"/>
      <c r="N167" s="3"/>
      <c r="O167" s="3"/>
      <c r="P167" s="3"/>
      <c r="Q167" s="3" t="str">
        <f t="shared" si="2"/>
        <v/>
      </c>
      <c r="R167" s="4" t="str">
        <f>IFERROR(VLOOKUP(P167,Settings!$A$6:$D$11,2,FALSE),"")</f>
        <v/>
      </c>
      <c r="S167" s="3" t="str">
        <f>IFERROR(VLOOKUP(P167,Settings!$A$6:$D$11,3,FALSE),"")</f>
        <v/>
      </c>
      <c r="T167" s="3" t="str">
        <f>IFERROR(VLOOKUP(P167,Settings!$A$6:$D$11,4,FALSE),"")</f>
        <v/>
      </c>
      <c r="U167" s="3"/>
      <c r="V167" s="6"/>
      <c r="W167" s="3"/>
    </row>
    <row r="168" spans="1:23">
      <c r="A168" s="3"/>
      <c r="B168" s="3"/>
      <c r="C168" s="6"/>
      <c r="D168" s="3"/>
      <c r="E168" s="3"/>
      <c r="F168" s="3"/>
      <c r="G168" s="3"/>
      <c r="H168" s="3"/>
      <c r="I168" s="6"/>
      <c r="J168" s="3"/>
      <c r="K168" s="3"/>
      <c r="L168" s="3"/>
      <c r="M168" s="3"/>
      <c r="N168" s="3"/>
      <c r="O168" s="3"/>
      <c r="P168" s="3"/>
      <c r="Q168" s="3" t="str">
        <f t="shared" si="2"/>
        <v/>
      </c>
      <c r="R168" s="4" t="str">
        <f>IFERROR(VLOOKUP(P168,Settings!$A$6:$D$11,2,FALSE),"")</f>
        <v/>
      </c>
      <c r="S168" s="3" t="str">
        <f>IFERROR(VLOOKUP(P168,Settings!$A$6:$D$11,3,FALSE),"")</f>
        <v/>
      </c>
      <c r="T168" s="3" t="str">
        <f>IFERROR(VLOOKUP(P168,Settings!$A$6:$D$11,4,FALSE),"")</f>
        <v/>
      </c>
      <c r="U168" s="3"/>
      <c r="V168" s="6"/>
      <c r="W168" s="3"/>
    </row>
    <row r="169" spans="1:23">
      <c r="A169" s="3"/>
      <c r="B169" s="3"/>
      <c r="C169" s="6"/>
      <c r="D169" s="3"/>
      <c r="E169" s="3"/>
      <c r="F169" s="3"/>
      <c r="G169" s="3"/>
      <c r="H169" s="3"/>
      <c r="I169" s="6"/>
      <c r="J169" s="3"/>
      <c r="K169" s="3"/>
      <c r="L169" s="3"/>
      <c r="M169" s="3"/>
      <c r="N169" s="3"/>
      <c r="O169" s="3"/>
      <c r="P169" s="3"/>
      <c r="Q169" s="3" t="str">
        <f t="shared" si="2"/>
        <v/>
      </c>
      <c r="R169" s="4" t="str">
        <f>IFERROR(VLOOKUP(P169,Settings!$A$6:$D$11,2,FALSE),"")</f>
        <v/>
      </c>
      <c r="S169" s="3" t="str">
        <f>IFERROR(VLOOKUP(P169,Settings!$A$6:$D$11,3,FALSE),"")</f>
        <v/>
      </c>
      <c r="T169" s="3" t="str">
        <f>IFERROR(VLOOKUP(P169,Settings!$A$6:$D$11,4,FALSE),"")</f>
        <v/>
      </c>
      <c r="U169" s="3"/>
      <c r="V169" s="6"/>
      <c r="W169" s="3"/>
    </row>
    <row r="170" spans="1:23">
      <c r="A170" s="3"/>
      <c r="B170" s="3"/>
      <c r="C170" s="6"/>
      <c r="D170" s="3"/>
      <c r="E170" s="3"/>
      <c r="F170" s="3"/>
      <c r="G170" s="3"/>
      <c r="H170" s="3"/>
      <c r="I170" s="6"/>
      <c r="J170" s="3"/>
      <c r="K170" s="3"/>
      <c r="L170" s="3"/>
      <c r="M170" s="3"/>
      <c r="N170" s="3"/>
      <c r="O170" s="3"/>
      <c r="P170" s="3"/>
      <c r="Q170" s="3" t="str">
        <f t="shared" si="2"/>
        <v/>
      </c>
      <c r="R170" s="4" t="str">
        <f>IFERROR(VLOOKUP(P170,Settings!$A$6:$D$11,2,FALSE),"")</f>
        <v/>
      </c>
      <c r="S170" s="3" t="str">
        <f>IFERROR(VLOOKUP(P170,Settings!$A$6:$D$11,3,FALSE),"")</f>
        <v/>
      </c>
      <c r="T170" s="3" t="str">
        <f>IFERROR(VLOOKUP(P170,Settings!$A$6:$D$11,4,FALSE),"")</f>
        <v/>
      </c>
      <c r="U170" s="3"/>
      <c r="V170" s="6"/>
      <c r="W170" s="3"/>
    </row>
    <row r="171" spans="1:23">
      <c r="A171" s="3"/>
      <c r="B171" s="3"/>
      <c r="C171" s="6"/>
      <c r="D171" s="3"/>
      <c r="E171" s="3"/>
      <c r="F171" s="3"/>
      <c r="G171" s="3"/>
      <c r="H171" s="3"/>
      <c r="I171" s="6"/>
      <c r="J171" s="3"/>
      <c r="K171" s="3"/>
      <c r="L171" s="3"/>
      <c r="M171" s="3"/>
      <c r="N171" s="3"/>
      <c r="O171" s="3"/>
      <c r="P171" s="3"/>
      <c r="Q171" s="3" t="str">
        <f t="shared" si="2"/>
        <v/>
      </c>
      <c r="R171" s="4" t="str">
        <f>IFERROR(VLOOKUP(P171,Settings!$A$6:$D$11,2,FALSE),"")</f>
        <v/>
      </c>
      <c r="S171" s="3" t="str">
        <f>IFERROR(VLOOKUP(P171,Settings!$A$6:$D$11,3,FALSE),"")</f>
        <v/>
      </c>
      <c r="T171" s="3" t="str">
        <f>IFERROR(VLOOKUP(P171,Settings!$A$6:$D$11,4,FALSE),"")</f>
        <v/>
      </c>
      <c r="U171" s="3"/>
      <c r="V171" s="6"/>
      <c r="W171" s="3"/>
    </row>
    <row r="172" spans="1:23">
      <c r="A172" s="3"/>
      <c r="B172" s="3"/>
      <c r="C172" s="6"/>
      <c r="D172" s="3"/>
      <c r="E172" s="3"/>
      <c r="F172" s="3"/>
      <c r="G172" s="3"/>
      <c r="H172" s="3"/>
      <c r="I172" s="6"/>
      <c r="J172" s="3"/>
      <c r="K172" s="3"/>
      <c r="L172" s="3"/>
      <c r="M172" s="3"/>
      <c r="N172" s="3"/>
      <c r="O172" s="3"/>
      <c r="P172" s="3"/>
      <c r="Q172" s="3" t="str">
        <f t="shared" si="2"/>
        <v/>
      </c>
      <c r="R172" s="4" t="str">
        <f>IFERROR(VLOOKUP(P172,Settings!$A$6:$D$11,2,FALSE),"")</f>
        <v/>
      </c>
      <c r="S172" s="3" t="str">
        <f>IFERROR(VLOOKUP(P172,Settings!$A$6:$D$11,3,FALSE),"")</f>
        <v/>
      </c>
      <c r="T172" s="3" t="str">
        <f>IFERROR(VLOOKUP(P172,Settings!$A$6:$D$11,4,FALSE),"")</f>
        <v/>
      </c>
      <c r="U172" s="3"/>
      <c r="V172" s="6"/>
      <c r="W172" s="3"/>
    </row>
    <row r="173" spans="1:23">
      <c r="A173" s="3"/>
      <c r="B173" s="3"/>
      <c r="C173" s="6"/>
      <c r="D173" s="3"/>
      <c r="E173" s="3"/>
      <c r="F173" s="3"/>
      <c r="G173" s="3"/>
      <c r="H173" s="3"/>
      <c r="I173" s="6"/>
      <c r="J173" s="3"/>
      <c r="K173" s="3"/>
      <c r="L173" s="3"/>
      <c r="M173" s="3"/>
      <c r="N173" s="3"/>
      <c r="O173" s="3"/>
      <c r="P173" s="3"/>
      <c r="Q173" s="3" t="str">
        <f t="shared" si="2"/>
        <v/>
      </c>
      <c r="R173" s="4" t="str">
        <f>IFERROR(VLOOKUP(P173,Settings!$A$6:$D$11,2,FALSE),"")</f>
        <v/>
      </c>
      <c r="S173" s="3" t="str">
        <f>IFERROR(VLOOKUP(P173,Settings!$A$6:$D$11,3,FALSE),"")</f>
        <v/>
      </c>
      <c r="T173" s="3" t="str">
        <f>IFERROR(VLOOKUP(P173,Settings!$A$6:$D$11,4,FALSE),"")</f>
        <v/>
      </c>
      <c r="U173" s="3"/>
      <c r="V173" s="6"/>
      <c r="W173" s="3"/>
    </row>
    <row r="174" spans="1:23">
      <c r="A174" s="3"/>
      <c r="B174" s="3"/>
      <c r="C174" s="6"/>
      <c r="D174" s="3"/>
      <c r="E174" s="3"/>
      <c r="F174" s="3"/>
      <c r="G174" s="3"/>
      <c r="H174" s="3"/>
      <c r="I174" s="6"/>
      <c r="J174" s="3"/>
      <c r="K174" s="3"/>
      <c r="L174" s="3"/>
      <c r="M174" s="3"/>
      <c r="N174" s="3"/>
      <c r="O174" s="3"/>
      <c r="P174" s="3"/>
      <c r="Q174" s="3" t="str">
        <f t="shared" si="2"/>
        <v/>
      </c>
      <c r="R174" s="4" t="str">
        <f>IFERROR(VLOOKUP(P174,Settings!$A$6:$D$11,2,FALSE),"")</f>
        <v/>
      </c>
      <c r="S174" s="3" t="str">
        <f>IFERROR(VLOOKUP(P174,Settings!$A$6:$D$11,3,FALSE),"")</f>
        <v/>
      </c>
      <c r="T174" s="3" t="str">
        <f>IFERROR(VLOOKUP(P174,Settings!$A$6:$D$11,4,FALSE),"")</f>
        <v/>
      </c>
      <c r="U174" s="3"/>
      <c r="V174" s="6"/>
      <c r="W174" s="3"/>
    </row>
    <row r="175" spans="1:23">
      <c r="A175" s="3"/>
      <c r="B175" s="3"/>
      <c r="C175" s="6"/>
      <c r="D175" s="3"/>
      <c r="E175" s="3"/>
      <c r="F175" s="3"/>
      <c r="G175" s="3"/>
      <c r="H175" s="3"/>
      <c r="I175" s="6"/>
      <c r="J175" s="3"/>
      <c r="K175" s="3"/>
      <c r="L175" s="3"/>
      <c r="M175" s="3"/>
      <c r="N175" s="3"/>
      <c r="O175" s="3"/>
      <c r="P175" s="3"/>
      <c r="Q175" s="3" t="str">
        <f t="shared" si="2"/>
        <v/>
      </c>
      <c r="R175" s="4" t="str">
        <f>IFERROR(VLOOKUP(P175,Settings!$A$6:$D$11,2,FALSE),"")</f>
        <v/>
      </c>
      <c r="S175" s="3" t="str">
        <f>IFERROR(VLOOKUP(P175,Settings!$A$6:$D$11,3,FALSE),"")</f>
        <v/>
      </c>
      <c r="T175" s="3" t="str">
        <f>IFERROR(VLOOKUP(P175,Settings!$A$6:$D$11,4,FALSE),"")</f>
        <v/>
      </c>
      <c r="U175" s="3"/>
      <c r="V175" s="6"/>
      <c r="W175" s="3"/>
    </row>
    <row r="176" spans="1:23">
      <c r="A176" s="3"/>
      <c r="B176" s="3"/>
      <c r="C176" s="6"/>
      <c r="D176" s="3"/>
      <c r="E176" s="3"/>
      <c r="F176" s="3"/>
      <c r="G176" s="3"/>
      <c r="H176" s="3"/>
      <c r="I176" s="6"/>
      <c r="J176" s="3"/>
      <c r="K176" s="3"/>
      <c r="L176" s="3"/>
      <c r="M176" s="3"/>
      <c r="N176" s="3"/>
      <c r="O176" s="3"/>
      <c r="P176" s="3"/>
      <c r="Q176" s="3" t="str">
        <f t="shared" si="2"/>
        <v/>
      </c>
      <c r="R176" s="4" t="str">
        <f>IFERROR(VLOOKUP(P176,Settings!$A$6:$D$11,2,FALSE),"")</f>
        <v/>
      </c>
      <c r="S176" s="3" t="str">
        <f>IFERROR(VLOOKUP(P176,Settings!$A$6:$D$11,3,FALSE),"")</f>
        <v/>
      </c>
      <c r="T176" s="3" t="str">
        <f>IFERROR(VLOOKUP(P176,Settings!$A$6:$D$11,4,FALSE),"")</f>
        <v/>
      </c>
      <c r="U176" s="3"/>
      <c r="V176" s="6"/>
      <c r="W176" s="3"/>
    </row>
    <row r="177" spans="1:23">
      <c r="A177" s="3"/>
      <c r="B177" s="3"/>
      <c r="C177" s="6"/>
      <c r="D177" s="3"/>
      <c r="E177" s="3"/>
      <c r="F177" s="3"/>
      <c r="G177" s="3"/>
      <c r="H177" s="3"/>
      <c r="I177" s="6"/>
      <c r="J177" s="3"/>
      <c r="K177" s="3"/>
      <c r="L177" s="3"/>
      <c r="M177" s="3"/>
      <c r="N177" s="3"/>
      <c r="O177" s="3"/>
      <c r="P177" s="3"/>
      <c r="Q177" s="3" t="str">
        <f t="shared" si="2"/>
        <v/>
      </c>
      <c r="R177" s="4" t="str">
        <f>IFERROR(VLOOKUP(P177,Settings!$A$6:$D$11,2,FALSE),"")</f>
        <v/>
      </c>
      <c r="S177" s="3" t="str">
        <f>IFERROR(VLOOKUP(P177,Settings!$A$6:$D$11,3,FALSE),"")</f>
        <v/>
      </c>
      <c r="T177" s="3" t="str">
        <f>IFERROR(VLOOKUP(P177,Settings!$A$6:$D$11,4,FALSE),"")</f>
        <v/>
      </c>
      <c r="U177" s="3"/>
      <c r="V177" s="6"/>
      <c r="W177" s="3"/>
    </row>
    <row r="178" spans="1:23">
      <c r="A178" s="3"/>
      <c r="B178" s="3"/>
      <c r="C178" s="6"/>
      <c r="D178" s="3"/>
      <c r="E178" s="3"/>
      <c r="F178" s="3"/>
      <c r="G178" s="3"/>
      <c r="H178" s="3"/>
      <c r="I178" s="6"/>
      <c r="J178" s="3"/>
      <c r="K178" s="3"/>
      <c r="L178" s="3"/>
      <c r="M178" s="3"/>
      <c r="N178" s="3"/>
      <c r="O178" s="3"/>
      <c r="P178" s="3"/>
      <c r="Q178" s="3" t="str">
        <f t="shared" si="2"/>
        <v/>
      </c>
      <c r="R178" s="4" t="str">
        <f>IFERROR(VLOOKUP(P178,Settings!$A$6:$D$11,2,FALSE),"")</f>
        <v/>
      </c>
      <c r="S178" s="3" t="str">
        <f>IFERROR(VLOOKUP(P178,Settings!$A$6:$D$11,3,FALSE),"")</f>
        <v/>
      </c>
      <c r="T178" s="3" t="str">
        <f>IFERROR(VLOOKUP(P178,Settings!$A$6:$D$11,4,FALSE),"")</f>
        <v/>
      </c>
      <c r="U178" s="3"/>
      <c r="V178" s="6"/>
      <c r="W178" s="3"/>
    </row>
    <row r="179" spans="1:23">
      <c r="A179" s="3"/>
      <c r="B179" s="3"/>
      <c r="C179" s="6"/>
      <c r="D179" s="3"/>
      <c r="E179" s="3"/>
      <c r="F179" s="3"/>
      <c r="G179" s="3"/>
      <c r="H179" s="3"/>
      <c r="I179" s="6"/>
      <c r="J179" s="3"/>
      <c r="K179" s="3"/>
      <c r="L179" s="3"/>
      <c r="M179" s="3"/>
      <c r="N179" s="3"/>
      <c r="O179" s="3"/>
      <c r="P179" s="3"/>
      <c r="Q179" s="3" t="str">
        <f t="shared" si="2"/>
        <v/>
      </c>
      <c r="R179" s="4" t="str">
        <f>IFERROR(VLOOKUP(P179,Settings!$A$6:$D$11,2,FALSE),"")</f>
        <v/>
      </c>
      <c r="S179" s="3" t="str">
        <f>IFERROR(VLOOKUP(P179,Settings!$A$6:$D$11,3,FALSE),"")</f>
        <v/>
      </c>
      <c r="T179" s="3" t="str">
        <f>IFERROR(VLOOKUP(P179,Settings!$A$6:$D$11,4,FALSE),"")</f>
        <v/>
      </c>
      <c r="U179" s="3"/>
      <c r="V179" s="6"/>
      <c r="W179" s="3"/>
    </row>
    <row r="180" spans="1:23">
      <c r="A180" s="3"/>
      <c r="B180" s="3"/>
      <c r="C180" s="6"/>
      <c r="D180" s="3"/>
      <c r="E180" s="3"/>
      <c r="F180" s="3"/>
      <c r="G180" s="3"/>
      <c r="H180" s="3"/>
      <c r="I180" s="6"/>
      <c r="J180" s="3"/>
      <c r="K180" s="3"/>
      <c r="L180" s="3"/>
      <c r="M180" s="3"/>
      <c r="N180" s="3"/>
      <c r="O180" s="3"/>
      <c r="P180" s="3"/>
      <c r="Q180" s="3" t="str">
        <f t="shared" si="2"/>
        <v/>
      </c>
      <c r="R180" s="4" t="str">
        <f>IFERROR(VLOOKUP(P180,Settings!$A$6:$D$11,2,FALSE),"")</f>
        <v/>
      </c>
      <c r="S180" s="3" t="str">
        <f>IFERROR(VLOOKUP(P180,Settings!$A$6:$D$11,3,FALSE),"")</f>
        <v/>
      </c>
      <c r="T180" s="3" t="str">
        <f>IFERROR(VLOOKUP(P180,Settings!$A$6:$D$11,4,FALSE),"")</f>
        <v/>
      </c>
      <c r="U180" s="3"/>
      <c r="V180" s="6"/>
      <c r="W180" s="3"/>
    </row>
    <row r="181" spans="1:23">
      <c r="A181" s="3"/>
      <c r="B181" s="3"/>
      <c r="C181" s="6"/>
      <c r="D181" s="3"/>
      <c r="E181" s="3"/>
      <c r="F181" s="3"/>
      <c r="G181" s="3"/>
      <c r="H181" s="3"/>
      <c r="I181" s="6"/>
      <c r="J181" s="3"/>
      <c r="K181" s="3"/>
      <c r="L181" s="3"/>
      <c r="M181" s="3"/>
      <c r="N181" s="3"/>
      <c r="O181" s="3"/>
      <c r="P181" s="3"/>
      <c r="Q181" s="3" t="str">
        <f t="shared" si="2"/>
        <v/>
      </c>
      <c r="R181" s="4" t="str">
        <f>IFERROR(VLOOKUP(P181,Settings!$A$6:$D$11,2,FALSE),"")</f>
        <v/>
      </c>
      <c r="S181" s="3" t="str">
        <f>IFERROR(VLOOKUP(P181,Settings!$A$6:$D$11,3,FALSE),"")</f>
        <v/>
      </c>
      <c r="T181" s="3" t="str">
        <f>IFERROR(VLOOKUP(P181,Settings!$A$6:$D$11,4,FALSE),"")</f>
        <v/>
      </c>
      <c r="U181" s="3"/>
      <c r="V181" s="6"/>
      <c r="W181" s="3"/>
    </row>
    <row r="182" spans="1:23">
      <c r="A182" s="3"/>
      <c r="B182" s="3"/>
      <c r="C182" s="6"/>
      <c r="D182" s="3"/>
      <c r="E182" s="3"/>
      <c r="F182" s="3"/>
      <c r="G182" s="3"/>
      <c r="H182" s="3"/>
      <c r="I182" s="6"/>
      <c r="J182" s="3"/>
      <c r="K182" s="3"/>
      <c r="L182" s="3"/>
      <c r="M182" s="3"/>
      <c r="N182" s="3"/>
      <c r="O182" s="3"/>
      <c r="P182" s="3"/>
      <c r="Q182" s="3" t="str">
        <f t="shared" si="2"/>
        <v/>
      </c>
      <c r="R182" s="4" t="str">
        <f>IFERROR(VLOOKUP(P182,Settings!$A$6:$D$11,2,FALSE),"")</f>
        <v/>
      </c>
      <c r="S182" s="3" t="str">
        <f>IFERROR(VLOOKUP(P182,Settings!$A$6:$D$11,3,FALSE),"")</f>
        <v/>
      </c>
      <c r="T182" s="3" t="str">
        <f>IFERROR(VLOOKUP(P182,Settings!$A$6:$D$11,4,FALSE),"")</f>
        <v/>
      </c>
      <c r="U182" s="3"/>
      <c r="V182" s="6"/>
      <c r="W182" s="3"/>
    </row>
    <row r="183" spans="1:23">
      <c r="A183" s="3"/>
      <c r="B183" s="3"/>
      <c r="C183" s="6"/>
      <c r="D183" s="3"/>
      <c r="E183" s="3"/>
      <c r="F183" s="3"/>
      <c r="G183" s="3"/>
      <c r="H183" s="3"/>
      <c r="I183" s="6"/>
      <c r="J183" s="3"/>
      <c r="K183" s="3"/>
      <c r="L183" s="3"/>
      <c r="M183" s="3"/>
      <c r="N183" s="3"/>
      <c r="O183" s="3"/>
      <c r="P183" s="3"/>
      <c r="Q183" s="3" t="str">
        <f t="shared" si="2"/>
        <v/>
      </c>
      <c r="R183" s="4" t="str">
        <f>IFERROR(VLOOKUP(P183,Settings!$A$6:$D$11,2,FALSE),"")</f>
        <v/>
      </c>
      <c r="S183" s="3" t="str">
        <f>IFERROR(VLOOKUP(P183,Settings!$A$6:$D$11,3,FALSE),"")</f>
        <v/>
      </c>
      <c r="T183" s="3" t="str">
        <f>IFERROR(VLOOKUP(P183,Settings!$A$6:$D$11,4,FALSE),"")</f>
        <v/>
      </c>
      <c r="U183" s="3"/>
      <c r="V183" s="6"/>
      <c r="W183" s="3"/>
    </row>
    <row r="184" spans="1:23">
      <c r="A184" s="3"/>
      <c r="B184" s="3"/>
      <c r="C184" s="6"/>
      <c r="D184" s="3"/>
      <c r="E184" s="3"/>
      <c r="F184" s="3"/>
      <c r="G184" s="3"/>
      <c r="H184" s="3"/>
      <c r="I184" s="6"/>
      <c r="J184" s="3"/>
      <c r="K184" s="3"/>
      <c r="L184" s="3"/>
      <c r="M184" s="3"/>
      <c r="N184" s="3"/>
      <c r="O184" s="3"/>
      <c r="P184" s="3"/>
      <c r="Q184" s="3" t="str">
        <f t="shared" si="2"/>
        <v/>
      </c>
      <c r="R184" s="4" t="str">
        <f>IFERROR(VLOOKUP(P184,Settings!$A$6:$D$11,2,FALSE),"")</f>
        <v/>
      </c>
      <c r="S184" s="3" t="str">
        <f>IFERROR(VLOOKUP(P184,Settings!$A$6:$D$11,3,FALSE),"")</f>
        <v/>
      </c>
      <c r="T184" s="3" t="str">
        <f>IFERROR(VLOOKUP(P184,Settings!$A$6:$D$11,4,FALSE),"")</f>
        <v/>
      </c>
      <c r="U184" s="3"/>
      <c r="V184" s="6"/>
      <c r="W184" s="3"/>
    </row>
    <row r="185" spans="1:23">
      <c r="A185" s="3"/>
      <c r="B185" s="3"/>
      <c r="C185" s="6"/>
      <c r="D185" s="3"/>
      <c r="E185" s="3"/>
      <c r="F185" s="3"/>
      <c r="G185" s="3"/>
      <c r="H185" s="3"/>
      <c r="I185" s="6"/>
      <c r="J185" s="3"/>
      <c r="K185" s="3"/>
      <c r="L185" s="3"/>
      <c r="M185" s="3"/>
      <c r="N185" s="3"/>
      <c r="O185" s="3"/>
      <c r="P185" s="3"/>
      <c r="Q185" s="3" t="str">
        <f t="shared" si="2"/>
        <v/>
      </c>
      <c r="R185" s="4" t="str">
        <f>IFERROR(VLOOKUP(P185,Settings!$A$6:$D$11,2,FALSE),"")</f>
        <v/>
      </c>
      <c r="S185" s="3" t="str">
        <f>IFERROR(VLOOKUP(P185,Settings!$A$6:$D$11,3,FALSE),"")</f>
        <v/>
      </c>
      <c r="T185" s="3" t="str">
        <f>IFERROR(VLOOKUP(P185,Settings!$A$6:$D$11,4,FALSE),"")</f>
        <v/>
      </c>
      <c r="U185" s="3"/>
      <c r="V185" s="6"/>
      <c r="W185" s="3"/>
    </row>
    <row r="186" spans="1:23">
      <c r="A186" s="3"/>
      <c r="B186" s="3"/>
      <c r="C186" s="6"/>
      <c r="D186" s="3"/>
      <c r="E186" s="3"/>
      <c r="F186" s="3"/>
      <c r="G186" s="3"/>
      <c r="H186" s="3"/>
      <c r="I186" s="6"/>
      <c r="J186" s="3"/>
      <c r="K186" s="3"/>
      <c r="L186" s="3"/>
      <c r="M186" s="3"/>
      <c r="N186" s="3"/>
      <c r="O186" s="3"/>
      <c r="P186" s="3"/>
      <c r="Q186" s="3" t="str">
        <f t="shared" si="2"/>
        <v/>
      </c>
      <c r="R186" s="4" t="str">
        <f>IFERROR(VLOOKUP(P186,Settings!$A$6:$D$11,2,FALSE),"")</f>
        <v/>
      </c>
      <c r="S186" s="3" t="str">
        <f>IFERROR(VLOOKUP(P186,Settings!$A$6:$D$11,3,FALSE),"")</f>
        <v/>
      </c>
      <c r="T186" s="3" t="str">
        <f>IFERROR(VLOOKUP(P186,Settings!$A$6:$D$11,4,FALSE),"")</f>
        <v/>
      </c>
      <c r="U186" s="3"/>
      <c r="V186" s="6"/>
      <c r="W186" s="3"/>
    </row>
    <row r="187" spans="1:23">
      <c r="A187" s="3"/>
      <c r="B187" s="3"/>
      <c r="C187" s="6"/>
      <c r="D187" s="3"/>
      <c r="E187" s="3"/>
      <c r="F187" s="3"/>
      <c r="G187" s="3"/>
      <c r="H187" s="3"/>
      <c r="I187" s="6"/>
      <c r="J187" s="3"/>
      <c r="K187" s="3"/>
      <c r="L187" s="3"/>
      <c r="M187" s="3"/>
      <c r="N187" s="3"/>
      <c r="O187" s="3"/>
      <c r="P187" s="3"/>
      <c r="Q187" s="3" t="str">
        <f t="shared" si="2"/>
        <v/>
      </c>
      <c r="R187" s="4" t="str">
        <f>IFERROR(VLOOKUP(P187,Settings!$A$6:$D$11,2,FALSE),"")</f>
        <v/>
      </c>
      <c r="S187" s="3" t="str">
        <f>IFERROR(VLOOKUP(P187,Settings!$A$6:$D$11,3,FALSE),"")</f>
        <v/>
      </c>
      <c r="T187" s="3" t="str">
        <f>IFERROR(VLOOKUP(P187,Settings!$A$6:$D$11,4,FALSE),"")</f>
        <v/>
      </c>
      <c r="U187" s="3"/>
      <c r="V187" s="6"/>
      <c r="W187" s="3"/>
    </row>
    <row r="188" spans="1:23">
      <c r="A188" s="3"/>
      <c r="B188" s="3"/>
      <c r="C188" s="6"/>
      <c r="D188" s="3"/>
      <c r="E188" s="3"/>
      <c r="F188" s="3"/>
      <c r="G188" s="3"/>
      <c r="H188" s="3"/>
      <c r="I188" s="6"/>
      <c r="J188" s="3"/>
      <c r="K188" s="3"/>
      <c r="L188" s="3"/>
      <c r="M188" s="3"/>
      <c r="N188" s="3"/>
      <c r="O188" s="3"/>
      <c r="P188" s="3"/>
      <c r="Q188" s="3" t="str">
        <f t="shared" si="2"/>
        <v/>
      </c>
      <c r="R188" s="4" t="str">
        <f>IFERROR(VLOOKUP(P188,Settings!$A$6:$D$11,2,FALSE),"")</f>
        <v/>
      </c>
      <c r="S188" s="3" t="str">
        <f>IFERROR(VLOOKUP(P188,Settings!$A$6:$D$11,3,FALSE),"")</f>
        <v/>
      </c>
      <c r="T188" s="3" t="str">
        <f>IFERROR(VLOOKUP(P188,Settings!$A$6:$D$11,4,FALSE),"")</f>
        <v/>
      </c>
      <c r="U188" s="3"/>
      <c r="V188" s="6"/>
      <c r="W188" s="3"/>
    </row>
    <row r="189" spans="1:23">
      <c r="A189" s="3"/>
      <c r="B189" s="3"/>
      <c r="C189" s="6"/>
      <c r="D189" s="3"/>
      <c r="E189" s="3"/>
      <c r="F189" s="3"/>
      <c r="G189" s="3"/>
      <c r="H189" s="3"/>
      <c r="I189" s="6"/>
      <c r="J189" s="3"/>
      <c r="K189" s="3"/>
      <c r="L189" s="3"/>
      <c r="M189" s="3"/>
      <c r="N189" s="3"/>
      <c r="O189" s="3"/>
      <c r="P189" s="3"/>
      <c r="Q189" s="3" t="str">
        <f t="shared" si="2"/>
        <v/>
      </c>
      <c r="R189" s="4" t="str">
        <f>IFERROR(VLOOKUP(P189,Settings!$A$6:$D$11,2,FALSE),"")</f>
        <v/>
      </c>
      <c r="S189" s="3" t="str">
        <f>IFERROR(VLOOKUP(P189,Settings!$A$6:$D$11,3,FALSE),"")</f>
        <v/>
      </c>
      <c r="T189" s="3" t="str">
        <f>IFERROR(VLOOKUP(P189,Settings!$A$6:$D$11,4,FALSE),"")</f>
        <v/>
      </c>
      <c r="U189" s="3"/>
      <c r="V189" s="6"/>
      <c r="W189" s="3"/>
    </row>
    <row r="190" spans="1:23">
      <c r="A190" s="3"/>
      <c r="B190" s="3"/>
      <c r="C190" s="6"/>
      <c r="D190" s="3"/>
      <c r="E190" s="3"/>
      <c r="F190" s="3"/>
      <c r="G190" s="3"/>
      <c r="H190" s="3"/>
      <c r="I190" s="6"/>
      <c r="J190" s="3"/>
      <c r="K190" s="3"/>
      <c r="L190" s="3"/>
      <c r="M190" s="3"/>
      <c r="N190" s="3"/>
      <c r="O190" s="3"/>
      <c r="P190" s="3"/>
      <c r="Q190" s="3" t="str">
        <f t="shared" si="2"/>
        <v/>
      </c>
      <c r="R190" s="4" t="str">
        <f>IFERROR(VLOOKUP(P190,Settings!$A$6:$D$11,2,FALSE),"")</f>
        <v/>
      </c>
      <c r="S190" s="3" t="str">
        <f>IFERROR(VLOOKUP(P190,Settings!$A$6:$D$11,3,FALSE),"")</f>
        <v/>
      </c>
      <c r="T190" s="3" t="str">
        <f>IFERROR(VLOOKUP(P190,Settings!$A$6:$D$11,4,FALSE),"")</f>
        <v/>
      </c>
      <c r="U190" s="3"/>
      <c r="V190" s="6"/>
      <c r="W190" s="3"/>
    </row>
    <row r="191" spans="1:23">
      <c r="A191" s="3"/>
      <c r="B191" s="3"/>
      <c r="C191" s="6"/>
      <c r="D191" s="3"/>
      <c r="E191" s="3"/>
      <c r="F191" s="3"/>
      <c r="G191" s="3"/>
      <c r="H191" s="3"/>
      <c r="I191" s="6"/>
      <c r="J191" s="3"/>
      <c r="K191" s="3"/>
      <c r="L191" s="3"/>
      <c r="M191" s="3"/>
      <c r="N191" s="3"/>
      <c r="O191" s="3"/>
      <c r="P191" s="3"/>
      <c r="Q191" s="3" t="str">
        <f t="shared" si="2"/>
        <v/>
      </c>
      <c r="R191" s="4" t="str">
        <f>IFERROR(VLOOKUP(P191,Settings!$A$6:$D$11,2,FALSE),"")</f>
        <v/>
      </c>
      <c r="S191" s="3" t="str">
        <f>IFERROR(VLOOKUP(P191,Settings!$A$6:$D$11,3,FALSE),"")</f>
        <v/>
      </c>
      <c r="T191" s="3" t="str">
        <f>IFERROR(VLOOKUP(P191,Settings!$A$6:$D$11,4,FALSE),"")</f>
        <v/>
      </c>
      <c r="U191" s="3"/>
      <c r="V191" s="6"/>
      <c r="W191" s="3"/>
    </row>
    <row r="192" spans="1:23">
      <c r="A192" s="3"/>
      <c r="B192" s="3"/>
      <c r="C192" s="6"/>
      <c r="D192" s="3"/>
      <c r="E192" s="3"/>
      <c r="F192" s="3"/>
      <c r="G192" s="3"/>
      <c r="H192" s="3"/>
      <c r="I192" s="6"/>
      <c r="J192" s="3"/>
      <c r="K192" s="3"/>
      <c r="L192" s="3"/>
      <c r="M192" s="3"/>
      <c r="N192" s="3"/>
      <c r="O192" s="3"/>
      <c r="P192" s="3"/>
      <c r="Q192" s="3" t="str">
        <f t="shared" si="2"/>
        <v/>
      </c>
      <c r="R192" s="4" t="str">
        <f>IFERROR(VLOOKUP(P192,Settings!$A$6:$D$11,2,FALSE),"")</f>
        <v/>
      </c>
      <c r="S192" s="3" t="str">
        <f>IFERROR(VLOOKUP(P192,Settings!$A$6:$D$11,3,FALSE),"")</f>
        <v/>
      </c>
      <c r="T192" s="3" t="str">
        <f>IFERROR(VLOOKUP(P192,Settings!$A$6:$D$11,4,FALSE),"")</f>
        <v/>
      </c>
      <c r="U192" s="3"/>
      <c r="V192" s="6"/>
      <c r="W192" s="3"/>
    </row>
    <row r="193" spans="1:23">
      <c r="A193" s="3"/>
      <c r="B193" s="3"/>
      <c r="C193" s="6"/>
      <c r="D193" s="3"/>
      <c r="E193" s="3"/>
      <c r="F193" s="3"/>
      <c r="G193" s="3"/>
      <c r="H193" s="3"/>
      <c r="I193" s="6"/>
      <c r="J193" s="3"/>
      <c r="K193" s="3"/>
      <c r="L193" s="3"/>
      <c r="M193" s="3"/>
      <c r="N193" s="3"/>
      <c r="O193" s="3"/>
      <c r="P193" s="3"/>
      <c r="Q193" s="3" t="str">
        <f t="shared" si="2"/>
        <v/>
      </c>
      <c r="R193" s="4" t="str">
        <f>IFERROR(VLOOKUP(P193,Settings!$A$6:$D$11,2,FALSE),"")</f>
        <v/>
      </c>
      <c r="S193" s="3" t="str">
        <f>IFERROR(VLOOKUP(P193,Settings!$A$6:$D$11,3,FALSE),"")</f>
        <v/>
      </c>
      <c r="T193" s="3" t="str">
        <f>IFERROR(VLOOKUP(P193,Settings!$A$6:$D$11,4,FALSE),"")</f>
        <v/>
      </c>
      <c r="U193" s="3"/>
      <c r="V193" s="6"/>
      <c r="W193" s="3"/>
    </row>
    <row r="194" spans="1:23">
      <c r="A194" s="3"/>
      <c r="B194" s="3"/>
      <c r="C194" s="6"/>
      <c r="D194" s="3"/>
      <c r="E194" s="3"/>
      <c r="F194" s="3"/>
      <c r="G194" s="3"/>
      <c r="H194" s="3"/>
      <c r="I194" s="6"/>
      <c r="J194" s="3"/>
      <c r="K194" s="3"/>
      <c r="L194" s="3"/>
      <c r="M194" s="3"/>
      <c r="N194" s="3"/>
      <c r="O194" s="3"/>
      <c r="P194" s="3"/>
      <c r="Q194" s="3" t="str">
        <f t="shared" ref="Q194:Q257" si="3">IF(P194="","",IF(LEFT(P194,2)="OV","Office + Virtual","Office Only"))</f>
        <v/>
      </c>
      <c r="R194" s="4" t="str">
        <f>IFERROR(VLOOKUP(P194,Settings!$A$6:$D$11,2,FALSE),"")</f>
        <v/>
      </c>
      <c r="S194" s="3" t="str">
        <f>IFERROR(VLOOKUP(P194,Settings!$A$6:$D$11,3,FALSE),"")</f>
        <v/>
      </c>
      <c r="T194" s="3" t="str">
        <f>IFERROR(VLOOKUP(P194,Settings!$A$6:$D$11,4,FALSE),"")</f>
        <v/>
      </c>
      <c r="U194" s="3"/>
      <c r="V194" s="6"/>
      <c r="W194" s="3"/>
    </row>
    <row r="195" spans="1:23">
      <c r="A195" s="3"/>
      <c r="B195" s="3"/>
      <c r="C195" s="6"/>
      <c r="D195" s="3"/>
      <c r="E195" s="3"/>
      <c r="F195" s="3"/>
      <c r="G195" s="3"/>
      <c r="H195" s="3"/>
      <c r="I195" s="6"/>
      <c r="J195" s="3"/>
      <c r="K195" s="3"/>
      <c r="L195" s="3"/>
      <c r="M195" s="3"/>
      <c r="N195" s="3"/>
      <c r="O195" s="3"/>
      <c r="P195" s="3"/>
      <c r="Q195" s="3" t="str">
        <f t="shared" si="3"/>
        <v/>
      </c>
      <c r="R195" s="4" t="str">
        <f>IFERROR(VLOOKUP(P195,Settings!$A$6:$D$11,2,FALSE),"")</f>
        <v/>
      </c>
      <c r="S195" s="3" t="str">
        <f>IFERROR(VLOOKUP(P195,Settings!$A$6:$D$11,3,FALSE),"")</f>
        <v/>
      </c>
      <c r="T195" s="3" t="str">
        <f>IFERROR(VLOOKUP(P195,Settings!$A$6:$D$11,4,FALSE),"")</f>
        <v/>
      </c>
      <c r="U195" s="3"/>
      <c r="V195" s="6"/>
      <c r="W195" s="3"/>
    </row>
    <row r="196" spans="1:23">
      <c r="A196" s="3"/>
      <c r="B196" s="3"/>
      <c r="C196" s="6"/>
      <c r="D196" s="3"/>
      <c r="E196" s="3"/>
      <c r="F196" s="3"/>
      <c r="G196" s="3"/>
      <c r="H196" s="3"/>
      <c r="I196" s="6"/>
      <c r="J196" s="3"/>
      <c r="K196" s="3"/>
      <c r="L196" s="3"/>
      <c r="M196" s="3"/>
      <c r="N196" s="3"/>
      <c r="O196" s="3"/>
      <c r="P196" s="3"/>
      <c r="Q196" s="3" t="str">
        <f t="shared" si="3"/>
        <v/>
      </c>
      <c r="R196" s="4" t="str">
        <f>IFERROR(VLOOKUP(P196,Settings!$A$6:$D$11,2,FALSE),"")</f>
        <v/>
      </c>
      <c r="S196" s="3" t="str">
        <f>IFERROR(VLOOKUP(P196,Settings!$A$6:$D$11,3,FALSE),"")</f>
        <v/>
      </c>
      <c r="T196" s="3" t="str">
        <f>IFERROR(VLOOKUP(P196,Settings!$A$6:$D$11,4,FALSE),"")</f>
        <v/>
      </c>
      <c r="U196" s="3"/>
      <c r="V196" s="6"/>
      <c r="W196" s="3"/>
    </row>
    <row r="197" spans="1:23">
      <c r="A197" s="3"/>
      <c r="B197" s="3"/>
      <c r="C197" s="6"/>
      <c r="D197" s="3"/>
      <c r="E197" s="3"/>
      <c r="F197" s="3"/>
      <c r="G197" s="3"/>
      <c r="H197" s="3"/>
      <c r="I197" s="6"/>
      <c r="J197" s="3"/>
      <c r="K197" s="3"/>
      <c r="L197" s="3"/>
      <c r="M197" s="3"/>
      <c r="N197" s="3"/>
      <c r="O197" s="3"/>
      <c r="P197" s="3"/>
      <c r="Q197" s="3" t="str">
        <f t="shared" si="3"/>
        <v/>
      </c>
      <c r="R197" s="4" t="str">
        <f>IFERROR(VLOOKUP(P197,Settings!$A$6:$D$11,2,FALSE),"")</f>
        <v/>
      </c>
      <c r="S197" s="3" t="str">
        <f>IFERROR(VLOOKUP(P197,Settings!$A$6:$D$11,3,FALSE),"")</f>
        <v/>
      </c>
      <c r="T197" s="3" t="str">
        <f>IFERROR(VLOOKUP(P197,Settings!$A$6:$D$11,4,FALSE),"")</f>
        <v/>
      </c>
      <c r="U197" s="3"/>
      <c r="V197" s="6"/>
      <c r="W197" s="3"/>
    </row>
    <row r="198" spans="1:23">
      <c r="A198" s="3"/>
      <c r="B198" s="3"/>
      <c r="C198" s="6"/>
      <c r="D198" s="3"/>
      <c r="E198" s="3"/>
      <c r="F198" s="3"/>
      <c r="G198" s="3"/>
      <c r="H198" s="3"/>
      <c r="I198" s="6"/>
      <c r="J198" s="3"/>
      <c r="K198" s="3"/>
      <c r="L198" s="3"/>
      <c r="M198" s="3"/>
      <c r="N198" s="3"/>
      <c r="O198" s="3"/>
      <c r="P198" s="3"/>
      <c r="Q198" s="3" t="str">
        <f t="shared" si="3"/>
        <v/>
      </c>
      <c r="R198" s="4" t="str">
        <f>IFERROR(VLOOKUP(P198,Settings!$A$6:$D$11,2,FALSE),"")</f>
        <v/>
      </c>
      <c r="S198" s="3" t="str">
        <f>IFERROR(VLOOKUP(P198,Settings!$A$6:$D$11,3,FALSE),"")</f>
        <v/>
      </c>
      <c r="T198" s="3" t="str">
        <f>IFERROR(VLOOKUP(P198,Settings!$A$6:$D$11,4,FALSE),"")</f>
        <v/>
      </c>
      <c r="U198" s="3"/>
      <c r="V198" s="6"/>
      <c r="W198" s="3"/>
    </row>
    <row r="199" spans="1:23">
      <c r="A199" s="3"/>
      <c r="B199" s="3"/>
      <c r="C199" s="6"/>
      <c r="D199" s="3"/>
      <c r="E199" s="3"/>
      <c r="F199" s="3"/>
      <c r="G199" s="3"/>
      <c r="H199" s="3"/>
      <c r="I199" s="6"/>
      <c r="J199" s="3"/>
      <c r="K199" s="3"/>
      <c r="L199" s="3"/>
      <c r="M199" s="3"/>
      <c r="N199" s="3"/>
      <c r="O199" s="3"/>
      <c r="P199" s="3"/>
      <c r="Q199" s="3" t="str">
        <f t="shared" si="3"/>
        <v/>
      </c>
      <c r="R199" s="4" t="str">
        <f>IFERROR(VLOOKUP(P199,Settings!$A$6:$D$11,2,FALSE),"")</f>
        <v/>
      </c>
      <c r="S199" s="3" t="str">
        <f>IFERROR(VLOOKUP(P199,Settings!$A$6:$D$11,3,FALSE),"")</f>
        <v/>
      </c>
      <c r="T199" s="3" t="str">
        <f>IFERROR(VLOOKUP(P199,Settings!$A$6:$D$11,4,FALSE),"")</f>
        <v/>
      </c>
      <c r="U199" s="3"/>
      <c r="V199" s="6"/>
      <c r="W199" s="3"/>
    </row>
    <row r="200" spans="1:23">
      <c r="A200" s="3"/>
      <c r="B200" s="3"/>
      <c r="C200" s="6"/>
      <c r="D200" s="3"/>
      <c r="E200" s="3"/>
      <c r="F200" s="3"/>
      <c r="G200" s="3"/>
      <c r="H200" s="3"/>
      <c r="I200" s="6"/>
      <c r="J200" s="3"/>
      <c r="K200" s="3"/>
      <c r="L200" s="3"/>
      <c r="M200" s="3"/>
      <c r="N200" s="3"/>
      <c r="O200" s="3"/>
      <c r="P200" s="3"/>
      <c r="Q200" s="3" t="str">
        <f t="shared" si="3"/>
        <v/>
      </c>
      <c r="R200" s="4" t="str">
        <f>IFERROR(VLOOKUP(P200,Settings!$A$6:$D$11,2,FALSE),"")</f>
        <v/>
      </c>
      <c r="S200" s="3" t="str">
        <f>IFERROR(VLOOKUP(P200,Settings!$A$6:$D$11,3,FALSE),"")</f>
        <v/>
      </c>
      <c r="T200" s="3" t="str">
        <f>IFERROR(VLOOKUP(P200,Settings!$A$6:$D$11,4,FALSE),"")</f>
        <v/>
      </c>
      <c r="U200" s="3"/>
      <c r="V200" s="6"/>
      <c r="W200" s="3"/>
    </row>
    <row r="201" spans="1:23">
      <c r="A201" s="3"/>
      <c r="B201" s="3"/>
      <c r="C201" s="6"/>
      <c r="D201" s="3"/>
      <c r="E201" s="3"/>
      <c r="F201" s="3"/>
      <c r="G201" s="3"/>
      <c r="H201" s="3"/>
      <c r="I201" s="6"/>
      <c r="J201" s="3"/>
      <c r="K201" s="3"/>
      <c r="L201" s="3"/>
      <c r="M201" s="3"/>
      <c r="N201" s="3"/>
      <c r="O201" s="3"/>
      <c r="P201" s="3"/>
      <c r="Q201" s="3" t="str">
        <f t="shared" si="3"/>
        <v/>
      </c>
      <c r="R201" s="4" t="str">
        <f>IFERROR(VLOOKUP(P201,Settings!$A$6:$D$11,2,FALSE),"")</f>
        <v/>
      </c>
      <c r="S201" s="3" t="str">
        <f>IFERROR(VLOOKUP(P201,Settings!$A$6:$D$11,3,FALSE),"")</f>
        <v/>
      </c>
      <c r="T201" s="3" t="str">
        <f>IFERROR(VLOOKUP(P201,Settings!$A$6:$D$11,4,FALSE),"")</f>
        <v/>
      </c>
      <c r="U201" s="3"/>
      <c r="V201" s="6"/>
      <c r="W201" s="3"/>
    </row>
    <row r="202" spans="1:23">
      <c r="A202" s="3"/>
      <c r="B202" s="3"/>
      <c r="C202" s="6"/>
      <c r="D202" s="3"/>
      <c r="E202" s="3"/>
      <c r="F202" s="3"/>
      <c r="G202" s="3"/>
      <c r="H202" s="3"/>
      <c r="I202" s="6"/>
      <c r="J202" s="3"/>
      <c r="K202" s="3"/>
      <c r="L202" s="3"/>
      <c r="M202" s="3"/>
      <c r="N202" s="3"/>
      <c r="O202" s="3"/>
      <c r="P202" s="3"/>
      <c r="Q202" s="3" t="str">
        <f t="shared" si="3"/>
        <v/>
      </c>
      <c r="R202" s="4" t="str">
        <f>IFERROR(VLOOKUP(P202,Settings!$A$6:$D$11,2,FALSE),"")</f>
        <v/>
      </c>
      <c r="S202" s="3" t="str">
        <f>IFERROR(VLOOKUP(P202,Settings!$A$6:$D$11,3,FALSE),"")</f>
        <v/>
      </c>
      <c r="T202" s="3" t="str">
        <f>IFERROR(VLOOKUP(P202,Settings!$A$6:$D$11,4,FALSE),"")</f>
        <v/>
      </c>
      <c r="U202" s="3"/>
      <c r="V202" s="6"/>
      <c r="W202" s="3"/>
    </row>
    <row r="203" spans="1:23">
      <c r="A203" s="3"/>
      <c r="B203" s="3"/>
      <c r="C203" s="6"/>
      <c r="D203" s="3"/>
      <c r="E203" s="3"/>
      <c r="F203" s="3"/>
      <c r="G203" s="3"/>
      <c r="H203" s="3"/>
      <c r="I203" s="6"/>
      <c r="J203" s="3"/>
      <c r="K203" s="3"/>
      <c r="L203" s="3"/>
      <c r="M203" s="3"/>
      <c r="N203" s="3"/>
      <c r="O203" s="3"/>
      <c r="P203" s="3"/>
      <c r="Q203" s="3" t="str">
        <f t="shared" si="3"/>
        <v/>
      </c>
      <c r="R203" s="4" t="str">
        <f>IFERROR(VLOOKUP(P203,Settings!$A$6:$D$11,2,FALSE),"")</f>
        <v/>
      </c>
      <c r="S203" s="3" t="str">
        <f>IFERROR(VLOOKUP(P203,Settings!$A$6:$D$11,3,FALSE),"")</f>
        <v/>
      </c>
      <c r="T203" s="3" t="str">
        <f>IFERROR(VLOOKUP(P203,Settings!$A$6:$D$11,4,FALSE),"")</f>
        <v/>
      </c>
      <c r="U203" s="3"/>
      <c r="V203" s="6"/>
      <c r="W203" s="3"/>
    </row>
    <row r="204" spans="1:23">
      <c r="A204" s="3"/>
      <c r="B204" s="3"/>
      <c r="C204" s="6"/>
      <c r="D204" s="3"/>
      <c r="E204" s="3"/>
      <c r="F204" s="3"/>
      <c r="G204" s="3"/>
      <c r="H204" s="3"/>
      <c r="I204" s="6"/>
      <c r="J204" s="3"/>
      <c r="K204" s="3"/>
      <c r="L204" s="3"/>
      <c r="M204" s="3"/>
      <c r="N204" s="3"/>
      <c r="O204" s="3"/>
      <c r="P204" s="3"/>
      <c r="Q204" s="3" t="str">
        <f t="shared" si="3"/>
        <v/>
      </c>
      <c r="R204" s="4" t="str">
        <f>IFERROR(VLOOKUP(P204,Settings!$A$6:$D$11,2,FALSE),"")</f>
        <v/>
      </c>
      <c r="S204" s="3" t="str">
        <f>IFERROR(VLOOKUP(P204,Settings!$A$6:$D$11,3,FALSE),"")</f>
        <v/>
      </c>
      <c r="T204" s="3" t="str">
        <f>IFERROR(VLOOKUP(P204,Settings!$A$6:$D$11,4,FALSE),"")</f>
        <v/>
      </c>
      <c r="U204" s="3"/>
      <c r="V204" s="6"/>
      <c r="W204" s="3"/>
    </row>
    <row r="205" spans="1:23">
      <c r="A205" s="3"/>
      <c r="B205" s="3"/>
      <c r="C205" s="6"/>
      <c r="D205" s="3"/>
      <c r="E205" s="3"/>
      <c r="F205" s="3"/>
      <c r="G205" s="3"/>
      <c r="H205" s="3"/>
      <c r="I205" s="6"/>
      <c r="J205" s="3"/>
      <c r="K205" s="3"/>
      <c r="L205" s="3"/>
      <c r="M205" s="3"/>
      <c r="N205" s="3"/>
      <c r="O205" s="3"/>
      <c r="P205" s="3"/>
      <c r="Q205" s="3" t="str">
        <f t="shared" si="3"/>
        <v/>
      </c>
      <c r="R205" s="4" t="str">
        <f>IFERROR(VLOOKUP(P205,Settings!$A$6:$D$11,2,FALSE),"")</f>
        <v/>
      </c>
      <c r="S205" s="3" t="str">
        <f>IFERROR(VLOOKUP(P205,Settings!$A$6:$D$11,3,FALSE),"")</f>
        <v/>
      </c>
      <c r="T205" s="3" t="str">
        <f>IFERROR(VLOOKUP(P205,Settings!$A$6:$D$11,4,FALSE),"")</f>
        <v/>
      </c>
      <c r="U205" s="3"/>
      <c r="V205" s="6"/>
      <c r="W205" s="3"/>
    </row>
    <row r="206" spans="1:23">
      <c r="A206" s="3"/>
      <c r="B206" s="3"/>
      <c r="C206" s="6"/>
      <c r="D206" s="3"/>
      <c r="E206" s="3"/>
      <c r="F206" s="3"/>
      <c r="G206" s="3"/>
      <c r="H206" s="3"/>
      <c r="I206" s="6"/>
      <c r="J206" s="3"/>
      <c r="K206" s="3"/>
      <c r="L206" s="3"/>
      <c r="M206" s="3"/>
      <c r="N206" s="3"/>
      <c r="O206" s="3"/>
      <c r="P206" s="3"/>
      <c r="Q206" s="3" t="str">
        <f t="shared" si="3"/>
        <v/>
      </c>
      <c r="R206" s="4" t="str">
        <f>IFERROR(VLOOKUP(P206,Settings!$A$6:$D$11,2,FALSE),"")</f>
        <v/>
      </c>
      <c r="S206" s="3" t="str">
        <f>IFERROR(VLOOKUP(P206,Settings!$A$6:$D$11,3,FALSE),"")</f>
        <v/>
      </c>
      <c r="T206" s="3" t="str">
        <f>IFERROR(VLOOKUP(P206,Settings!$A$6:$D$11,4,FALSE),"")</f>
        <v/>
      </c>
      <c r="U206" s="3"/>
      <c r="V206" s="6"/>
      <c r="W206" s="3"/>
    </row>
    <row r="207" spans="1:23">
      <c r="A207" s="3"/>
      <c r="B207" s="3"/>
      <c r="C207" s="6"/>
      <c r="D207" s="3"/>
      <c r="E207" s="3"/>
      <c r="F207" s="3"/>
      <c r="G207" s="3"/>
      <c r="H207" s="3"/>
      <c r="I207" s="6"/>
      <c r="J207" s="3"/>
      <c r="K207" s="3"/>
      <c r="L207" s="3"/>
      <c r="M207" s="3"/>
      <c r="N207" s="3"/>
      <c r="O207" s="3"/>
      <c r="P207" s="3"/>
      <c r="Q207" s="3" t="str">
        <f t="shared" si="3"/>
        <v/>
      </c>
      <c r="R207" s="4" t="str">
        <f>IFERROR(VLOOKUP(P207,Settings!$A$6:$D$11,2,FALSE),"")</f>
        <v/>
      </c>
      <c r="S207" s="3" t="str">
        <f>IFERROR(VLOOKUP(P207,Settings!$A$6:$D$11,3,FALSE),"")</f>
        <v/>
      </c>
      <c r="T207" s="3" t="str">
        <f>IFERROR(VLOOKUP(P207,Settings!$A$6:$D$11,4,FALSE),"")</f>
        <v/>
      </c>
      <c r="U207" s="3"/>
      <c r="V207" s="6"/>
      <c r="W207" s="3"/>
    </row>
    <row r="208" spans="1:23">
      <c r="A208" s="3"/>
      <c r="B208" s="3"/>
      <c r="C208" s="6"/>
      <c r="D208" s="3"/>
      <c r="E208" s="3"/>
      <c r="F208" s="3"/>
      <c r="G208" s="3"/>
      <c r="H208" s="3"/>
      <c r="I208" s="6"/>
      <c r="J208" s="3"/>
      <c r="K208" s="3"/>
      <c r="L208" s="3"/>
      <c r="M208" s="3"/>
      <c r="N208" s="3"/>
      <c r="O208" s="3"/>
      <c r="P208" s="3"/>
      <c r="Q208" s="3" t="str">
        <f t="shared" si="3"/>
        <v/>
      </c>
      <c r="R208" s="4" t="str">
        <f>IFERROR(VLOOKUP(P208,Settings!$A$6:$D$11,2,FALSE),"")</f>
        <v/>
      </c>
      <c r="S208" s="3" t="str">
        <f>IFERROR(VLOOKUP(P208,Settings!$A$6:$D$11,3,FALSE),"")</f>
        <v/>
      </c>
      <c r="T208" s="3" t="str">
        <f>IFERROR(VLOOKUP(P208,Settings!$A$6:$D$11,4,FALSE),"")</f>
        <v/>
      </c>
      <c r="U208" s="3"/>
      <c r="V208" s="6"/>
      <c r="W208" s="3"/>
    </row>
    <row r="209" spans="1:23">
      <c r="A209" s="3"/>
      <c r="B209" s="3"/>
      <c r="C209" s="6"/>
      <c r="D209" s="3"/>
      <c r="E209" s="3"/>
      <c r="F209" s="3"/>
      <c r="G209" s="3"/>
      <c r="H209" s="3"/>
      <c r="I209" s="6"/>
      <c r="J209" s="3"/>
      <c r="K209" s="3"/>
      <c r="L209" s="3"/>
      <c r="M209" s="3"/>
      <c r="N209" s="3"/>
      <c r="O209" s="3"/>
      <c r="P209" s="3"/>
      <c r="Q209" s="3" t="str">
        <f t="shared" si="3"/>
        <v/>
      </c>
      <c r="R209" s="4" t="str">
        <f>IFERROR(VLOOKUP(P209,Settings!$A$6:$D$11,2,FALSE),"")</f>
        <v/>
      </c>
      <c r="S209" s="3" t="str">
        <f>IFERROR(VLOOKUP(P209,Settings!$A$6:$D$11,3,FALSE),"")</f>
        <v/>
      </c>
      <c r="T209" s="3" t="str">
        <f>IFERROR(VLOOKUP(P209,Settings!$A$6:$D$11,4,FALSE),"")</f>
        <v/>
      </c>
      <c r="U209" s="3"/>
      <c r="V209" s="6"/>
      <c r="W209" s="3"/>
    </row>
    <row r="210" spans="1:23">
      <c r="A210" s="3"/>
      <c r="B210" s="3"/>
      <c r="C210" s="6"/>
      <c r="D210" s="3"/>
      <c r="E210" s="3"/>
      <c r="F210" s="3"/>
      <c r="G210" s="3"/>
      <c r="H210" s="3"/>
      <c r="I210" s="6"/>
      <c r="J210" s="3"/>
      <c r="K210" s="3"/>
      <c r="L210" s="3"/>
      <c r="M210" s="3"/>
      <c r="N210" s="3"/>
      <c r="O210" s="3"/>
      <c r="P210" s="3"/>
      <c r="Q210" s="3" t="str">
        <f t="shared" si="3"/>
        <v/>
      </c>
      <c r="R210" s="4" t="str">
        <f>IFERROR(VLOOKUP(P210,Settings!$A$6:$D$11,2,FALSE),"")</f>
        <v/>
      </c>
      <c r="S210" s="3" t="str">
        <f>IFERROR(VLOOKUP(P210,Settings!$A$6:$D$11,3,FALSE),"")</f>
        <v/>
      </c>
      <c r="T210" s="3" t="str">
        <f>IFERROR(VLOOKUP(P210,Settings!$A$6:$D$11,4,FALSE),"")</f>
        <v/>
      </c>
      <c r="U210" s="3"/>
      <c r="V210" s="6"/>
      <c r="W210" s="3"/>
    </row>
    <row r="211" spans="1:23">
      <c r="A211" s="3"/>
      <c r="B211" s="3"/>
      <c r="C211" s="6"/>
      <c r="D211" s="3"/>
      <c r="E211" s="3"/>
      <c r="F211" s="3"/>
      <c r="G211" s="3"/>
      <c r="H211" s="3"/>
      <c r="I211" s="6"/>
      <c r="J211" s="3"/>
      <c r="K211" s="3"/>
      <c r="L211" s="3"/>
      <c r="M211" s="3"/>
      <c r="N211" s="3"/>
      <c r="O211" s="3"/>
      <c r="P211" s="3"/>
      <c r="Q211" s="3" t="str">
        <f t="shared" si="3"/>
        <v/>
      </c>
      <c r="R211" s="4" t="str">
        <f>IFERROR(VLOOKUP(P211,Settings!$A$6:$D$11,2,FALSE),"")</f>
        <v/>
      </c>
      <c r="S211" s="3" t="str">
        <f>IFERROR(VLOOKUP(P211,Settings!$A$6:$D$11,3,FALSE),"")</f>
        <v/>
      </c>
      <c r="T211" s="3" t="str">
        <f>IFERROR(VLOOKUP(P211,Settings!$A$6:$D$11,4,FALSE),"")</f>
        <v/>
      </c>
      <c r="U211" s="3"/>
      <c r="V211" s="6"/>
      <c r="W211" s="3"/>
    </row>
    <row r="212" spans="1:23">
      <c r="A212" s="3"/>
      <c r="B212" s="3"/>
      <c r="C212" s="6"/>
      <c r="D212" s="3"/>
      <c r="E212" s="3"/>
      <c r="F212" s="3"/>
      <c r="G212" s="3"/>
      <c r="H212" s="3"/>
      <c r="I212" s="6"/>
      <c r="J212" s="3"/>
      <c r="K212" s="3"/>
      <c r="L212" s="3"/>
      <c r="M212" s="3"/>
      <c r="N212" s="3"/>
      <c r="O212" s="3"/>
      <c r="P212" s="3"/>
      <c r="Q212" s="3" t="str">
        <f t="shared" si="3"/>
        <v/>
      </c>
      <c r="R212" s="4" t="str">
        <f>IFERROR(VLOOKUP(P212,Settings!$A$6:$D$11,2,FALSE),"")</f>
        <v/>
      </c>
      <c r="S212" s="3" t="str">
        <f>IFERROR(VLOOKUP(P212,Settings!$A$6:$D$11,3,FALSE),"")</f>
        <v/>
      </c>
      <c r="T212" s="3" t="str">
        <f>IFERROR(VLOOKUP(P212,Settings!$A$6:$D$11,4,FALSE),"")</f>
        <v/>
      </c>
      <c r="U212" s="3"/>
      <c r="V212" s="6"/>
      <c r="W212" s="3"/>
    </row>
    <row r="213" spans="1:23">
      <c r="A213" s="3"/>
      <c r="B213" s="3"/>
      <c r="C213" s="6"/>
      <c r="D213" s="3"/>
      <c r="E213" s="3"/>
      <c r="F213" s="3"/>
      <c r="G213" s="3"/>
      <c r="H213" s="3"/>
      <c r="I213" s="6"/>
      <c r="J213" s="3"/>
      <c r="K213" s="3"/>
      <c r="L213" s="3"/>
      <c r="M213" s="3"/>
      <c r="N213" s="3"/>
      <c r="O213" s="3"/>
      <c r="P213" s="3"/>
      <c r="Q213" s="3" t="str">
        <f t="shared" si="3"/>
        <v/>
      </c>
      <c r="R213" s="4" t="str">
        <f>IFERROR(VLOOKUP(P213,Settings!$A$6:$D$11,2,FALSE),"")</f>
        <v/>
      </c>
      <c r="S213" s="3" t="str">
        <f>IFERROR(VLOOKUP(P213,Settings!$A$6:$D$11,3,FALSE),"")</f>
        <v/>
      </c>
      <c r="T213" s="3" t="str">
        <f>IFERROR(VLOOKUP(P213,Settings!$A$6:$D$11,4,FALSE),"")</f>
        <v/>
      </c>
      <c r="U213" s="3"/>
      <c r="V213" s="6"/>
      <c r="W213" s="3"/>
    </row>
    <row r="214" spans="1:23">
      <c r="A214" s="3"/>
      <c r="B214" s="3"/>
      <c r="C214" s="6"/>
      <c r="D214" s="3"/>
      <c r="E214" s="3"/>
      <c r="F214" s="3"/>
      <c r="G214" s="3"/>
      <c r="H214" s="3"/>
      <c r="I214" s="6"/>
      <c r="J214" s="3"/>
      <c r="K214" s="3"/>
      <c r="L214" s="3"/>
      <c r="M214" s="3"/>
      <c r="N214" s="3"/>
      <c r="O214" s="3"/>
      <c r="P214" s="3"/>
      <c r="Q214" s="3" t="str">
        <f t="shared" si="3"/>
        <v/>
      </c>
      <c r="R214" s="4" t="str">
        <f>IFERROR(VLOOKUP(P214,Settings!$A$6:$D$11,2,FALSE),"")</f>
        <v/>
      </c>
      <c r="S214" s="3" t="str">
        <f>IFERROR(VLOOKUP(P214,Settings!$A$6:$D$11,3,FALSE),"")</f>
        <v/>
      </c>
      <c r="T214" s="3" t="str">
        <f>IFERROR(VLOOKUP(P214,Settings!$A$6:$D$11,4,FALSE),"")</f>
        <v/>
      </c>
      <c r="U214" s="3"/>
      <c r="V214" s="6"/>
      <c r="W214" s="3"/>
    </row>
    <row r="215" spans="1:23">
      <c r="A215" s="3"/>
      <c r="B215" s="3"/>
      <c r="C215" s="6"/>
      <c r="D215" s="3"/>
      <c r="E215" s="3"/>
      <c r="F215" s="3"/>
      <c r="G215" s="3"/>
      <c r="H215" s="3"/>
      <c r="I215" s="6"/>
      <c r="J215" s="3"/>
      <c r="K215" s="3"/>
      <c r="L215" s="3"/>
      <c r="M215" s="3"/>
      <c r="N215" s="3"/>
      <c r="O215" s="3"/>
      <c r="P215" s="3"/>
      <c r="Q215" s="3" t="str">
        <f t="shared" si="3"/>
        <v/>
      </c>
      <c r="R215" s="4" t="str">
        <f>IFERROR(VLOOKUP(P215,Settings!$A$6:$D$11,2,FALSE),"")</f>
        <v/>
      </c>
      <c r="S215" s="3" t="str">
        <f>IFERROR(VLOOKUP(P215,Settings!$A$6:$D$11,3,FALSE),"")</f>
        <v/>
      </c>
      <c r="T215" s="3" t="str">
        <f>IFERROR(VLOOKUP(P215,Settings!$A$6:$D$11,4,FALSE),"")</f>
        <v/>
      </c>
      <c r="U215" s="3"/>
      <c r="V215" s="6"/>
      <c r="W215" s="3"/>
    </row>
    <row r="216" spans="1:23">
      <c r="A216" s="3"/>
      <c r="B216" s="3"/>
      <c r="C216" s="6"/>
      <c r="D216" s="3"/>
      <c r="E216" s="3"/>
      <c r="F216" s="3"/>
      <c r="G216" s="3"/>
      <c r="H216" s="3"/>
      <c r="I216" s="6"/>
      <c r="J216" s="3"/>
      <c r="K216" s="3"/>
      <c r="L216" s="3"/>
      <c r="M216" s="3"/>
      <c r="N216" s="3"/>
      <c r="O216" s="3"/>
      <c r="P216" s="3"/>
      <c r="Q216" s="3" t="str">
        <f t="shared" si="3"/>
        <v/>
      </c>
      <c r="R216" s="4" t="str">
        <f>IFERROR(VLOOKUP(P216,Settings!$A$6:$D$11,2,FALSE),"")</f>
        <v/>
      </c>
      <c r="S216" s="3" t="str">
        <f>IFERROR(VLOOKUP(P216,Settings!$A$6:$D$11,3,FALSE),"")</f>
        <v/>
      </c>
      <c r="T216" s="3" t="str">
        <f>IFERROR(VLOOKUP(P216,Settings!$A$6:$D$11,4,FALSE),"")</f>
        <v/>
      </c>
      <c r="U216" s="3"/>
      <c r="V216" s="6"/>
      <c r="W216" s="3"/>
    </row>
    <row r="217" spans="1:23">
      <c r="A217" s="3"/>
      <c r="B217" s="3"/>
      <c r="C217" s="6"/>
      <c r="D217" s="3"/>
      <c r="E217" s="3"/>
      <c r="F217" s="3"/>
      <c r="G217" s="3"/>
      <c r="H217" s="3"/>
      <c r="I217" s="6"/>
      <c r="J217" s="3"/>
      <c r="K217" s="3"/>
      <c r="L217" s="3"/>
      <c r="M217" s="3"/>
      <c r="N217" s="3"/>
      <c r="O217" s="3"/>
      <c r="P217" s="3"/>
      <c r="Q217" s="3" t="str">
        <f t="shared" si="3"/>
        <v/>
      </c>
      <c r="R217" s="4" t="str">
        <f>IFERROR(VLOOKUP(P217,Settings!$A$6:$D$11,2,FALSE),"")</f>
        <v/>
      </c>
      <c r="S217" s="3" t="str">
        <f>IFERROR(VLOOKUP(P217,Settings!$A$6:$D$11,3,FALSE),"")</f>
        <v/>
      </c>
      <c r="T217" s="3" t="str">
        <f>IFERROR(VLOOKUP(P217,Settings!$A$6:$D$11,4,FALSE),"")</f>
        <v/>
      </c>
      <c r="U217" s="3"/>
      <c r="V217" s="6"/>
      <c r="W217" s="3"/>
    </row>
    <row r="218" spans="1:23">
      <c r="A218" s="3"/>
      <c r="B218" s="3"/>
      <c r="C218" s="6"/>
      <c r="D218" s="3"/>
      <c r="E218" s="3"/>
      <c r="F218" s="3"/>
      <c r="G218" s="3"/>
      <c r="H218" s="3"/>
      <c r="I218" s="6"/>
      <c r="J218" s="3"/>
      <c r="K218" s="3"/>
      <c r="L218" s="3"/>
      <c r="M218" s="3"/>
      <c r="N218" s="3"/>
      <c r="O218" s="3"/>
      <c r="P218" s="3"/>
      <c r="Q218" s="3" t="str">
        <f t="shared" si="3"/>
        <v/>
      </c>
      <c r="R218" s="4" t="str">
        <f>IFERROR(VLOOKUP(P218,Settings!$A$6:$D$11,2,FALSE),"")</f>
        <v/>
      </c>
      <c r="S218" s="3" t="str">
        <f>IFERROR(VLOOKUP(P218,Settings!$A$6:$D$11,3,FALSE),"")</f>
        <v/>
      </c>
      <c r="T218" s="3" t="str">
        <f>IFERROR(VLOOKUP(P218,Settings!$A$6:$D$11,4,FALSE),"")</f>
        <v/>
      </c>
      <c r="U218" s="3"/>
      <c r="V218" s="6"/>
      <c r="W218" s="3"/>
    </row>
    <row r="219" spans="1:23">
      <c r="A219" s="3"/>
      <c r="B219" s="3"/>
      <c r="C219" s="6"/>
      <c r="D219" s="3"/>
      <c r="E219" s="3"/>
      <c r="F219" s="3"/>
      <c r="G219" s="3"/>
      <c r="H219" s="3"/>
      <c r="I219" s="6"/>
      <c r="J219" s="3"/>
      <c r="K219" s="3"/>
      <c r="L219" s="3"/>
      <c r="M219" s="3"/>
      <c r="N219" s="3"/>
      <c r="O219" s="3"/>
      <c r="P219" s="3"/>
      <c r="Q219" s="3" t="str">
        <f t="shared" si="3"/>
        <v/>
      </c>
      <c r="R219" s="4" t="str">
        <f>IFERROR(VLOOKUP(P219,Settings!$A$6:$D$11,2,FALSE),"")</f>
        <v/>
      </c>
      <c r="S219" s="3" t="str">
        <f>IFERROR(VLOOKUP(P219,Settings!$A$6:$D$11,3,FALSE),"")</f>
        <v/>
      </c>
      <c r="T219" s="3" t="str">
        <f>IFERROR(VLOOKUP(P219,Settings!$A$6:$D$11,4,FALSE),"")</f>
        <v/>
      </c>
      <c r="U219" s="3"/>
      <c r="V219" s="6"/>
      <c r="W219" s="3"/>
    </row>
    <row r="220" spans="1:23">
      <c r="A220" s="3"/>
      <c r="B220" s="3"/>
      <c r="C220" s="6"/>
      <c r="D220" s="3"/>
      <c r="E220" s="3"/>
      <c r="F220" s="3"/>
      <c r="G220" s="3"/>
      <c r="H220" s="3"/>
      <c r="I220" s="6"/>
      <c r="J220" s="3"/>
      <c r="K220" s="3"/>
      <c r="L220" s="3"/>
      <c r="M220" s="3"/>
      <c r="N220" s="3"/>
      <c r="O220" s="3"/>
      <c r="P220" s="3"/>
      <c r="Q220" s="3" t="str">
        <f t="shared" si="3"/>
        <v/>
      </c>
      <c r="R220" s="4" t="str">
        <f>IFERROR(VLOOKUP(P220,Settings!$A$6:$D$11,2,FALSE),"")</f>
        <v/>
      </c>
      <c r="S220" s="3" t="str">
        <f>IFERROR(VLOOKUP(P220,Settings!$A$6:$D$11,3,FALSE),"")</f>
        <v/>
      </c>
      <c r="T220" s="3" t="str">
        <f>IFERROR(VLOOKUP(P220,Settings!$A$6:$D$11,4,FALSE),"")</f>
        <v/>
      </c>
      <c r="U220" s="3"/>
      <c r="V220" s="6"/>
      <c r="W220" s="3"/>
    </row>
    <row r="221" spans="1:23">
      <c r="A221" s="3"/>
      <c r="B221" s="3"/>
      <c r="C221" s="6"/>
      <c r="D221" s="3"/>
      <c r="E221" s="3"/>
      <c r="F221" s="3"/>
      <c r="G221" s="3"/>
      <c r="H221" s="3"/>
      <c r="I221" s="6"/>
      <c r="J221" s="3"/>
      <c r="K221" s="3"/>
      <c r="L221" s="3"/>
      <c r="M221" s="3"/>
      <c r="N221" s="3"/>
      <c r="O221" s="3"/>
      <c r="P221" s="3"/>
      <c r="Q221" s="3" t="str">
        <f t="shared" si="3"/>
        <v/>
      </c>
      <c r="R221" s="4" t="str">
        <f>IFERROR(VLOOKUP(P221,Settings!$A$6:$D$11,2,FALSE),"")</f>
        <v/>
      </c>
      <c r="S221" s="3" t="str">
        <f>IFERROR(VLOOKUP(P221,Settings!$A$6:$D$11,3,FALSE),"")</f>
        <v/>
      </c>
      <c r="T221" s="3" t="str">
        <f>IFERROR(VLOOKUP(P221,Settings!$A$6:$D$11,4,FALSE),"")</f>
        <v/>
      </c>
      <c r="U221" s="3"/>
      <c r="V221" s="6"/>
      <c r="W221" s="3"/>
    </row>
    <row r="222" spans="1:23">
      <c r="A222" s="3"/>
      <c r="B222" s="3"/>
      <c r="C222" s="6"/>
      <c r="D222" s="3"/>
      <c r="E222" s="3"/>
      <c r="F222" s="3"/>
      <c r="G222" s="3"/>
      <c r="H222" s="3"/>
      <c r="I222" s="6"/>
      <c r="J222" s="3"/>
      <c r="K222" s="3"/>
      <c r="L222" s="3"/>
      <c r="M222" s="3"/>
      <c r="N222" s="3"/>
      <c r="O222" s="3"/>
      <c r="P222" s="3"/>
      <c r="Q222" s="3" t="str">
        <f t="shared" si="3"/>
        <v/>
      </c>
      <c r="R222" s="4" t="str">
        <f>IFERROR(VLOOKUP(P222,Settings!$A$6:$D$11,2,FALSE),"")</f>
        <v/>
      </c>
      <c r="S222" s="3" t="str">
        <f>IFERROR(VLOOKUP(P222,Settings!$A$6:$D$11,3,FALSE),"")</f>
        <v/>
      </c>
      <c r="T222" s="3" t="str">
        <f>IFERROR(VLOOKUP(P222,Settings!$A$6:$D$11,4,FALSE),"")</f>
        <v/>
      </c>
      <c r="U222" s="3"/>
      <c r="V222" s="6"/>
      <c r="W222" s="3"/>
    </row>
    <row r="223" spans="1:23">
      <c r="A223" s="3"/>
      <c r="B223" s="3"/>
      <c r="C223" s="6"/>
      <c r="D223" s="3"/>
      <c r="E223" s="3"/>
      <c r="F223" s="3"/>
      <c r="G223" s="3"/>
      <c r="H223" s="3"/>
      <c r="I223" s="6"/>
      <c r="J223" s="3"/>
      <c r="K223" s="3"/>
      <c r="L223" s="3"/>
      <c r="M223" s="3"/>
      <c r="N223" s="3"/>
      <c r="O223" s="3"/>
      <c r="P223" s="3"/>
      <c r="Q223" s="3" t="str">
        <f t="shared" si="3"/>
        <v/>
      </c>
      <c r="R223" s="4" t="str">
        <f>IFERROR(VLOOKUP(P223,Settings!$A$6:$D$11,2,FALSE),"")</f>
        <v/>
      </c>
      <c r="S223" s="3" t="str">
        <f>IFERROR(VLOOKUP(P223,Settings!$A$6:$D$11,3,FALSE),"")</f>
        <v/>
      </c>
      <c r="T223" s="3" t="str">
        <f>IFERROR(VLOOKUP(P223,Settings!$A$6:$D$11,4,FALSE),"")</f>
        <v/>
      </c>
      <c r="U223" s="3"/>
      <c r="V223" s="6"/>
      <c r="W223" s="3"/>
    </row>
    <row r="224" spans="1:23">
      <c r="A224" s="3"/>
      <c r="B224" s="3"/>
      <c r="C224" s="6"/>
      <c r="D224" s="3"/>
      <c r="E224" s="3"/>
      <c r="F224" s="3"/>
      <c r="G224" s="3"/>
      <c r="H224" s="3"/>
      <c r="I224" s="6"/>
      <c r="J224" s="3"/>
      <c r="K224" s="3"/>
      <c r="L224" s="3"/>
      <c r="M224" s="3"/>
      <c r="N224" s="3"/>
      <c r="O224" s="3"/>
      <c r="P224" s="3"/>
      <c r="Q224" s="3" t="str">
        <f t="shared" si="3"/>
        <v/>
      </c>
      <c r="R224" s="4" t="str">
        <f>IFERROR(VLOOKUP(P224,Settings!$A$6:$D$11,2,FALSE),"")</f>
        <v/>
      </c>
      <c r="S224" s="3" t="str">
        <f>IFERROR(VLOOKUP(P224,Settings!$A$6:$D$11,3,FALSE),"")</f>
        <v/>
      </c>
      <c r="T224" s="3" t="str">
        <f>IFERROR(VLOOKUP(P224,Settings!$A$6:$D$11,4,FALSE),"")</f>
        <v/>
      </c>
      <c r="U224" s="3"/>
      <c r="V224" s="6"/>
      <c r="W224" s="3"/>
    </row>
    <row r="225" spans="1:23">
      <c r="A225" s="3"/>
      <c r="B225" s="3"/>
      <c r="C225" s="6"/>
      <c r="D225" s="3"/>
      <c r="E225" s="3"/>
      <c r="F225" s="3"/>
      <c r="G225" s="3"/>
      <c r="H225" s="3"/>
      <c r="I225" s="6"/>
      <c r="J225" s="3"/>
      <c r="K225" s="3"/>
      <c r="L225" s="3"/>
      <c r="M225" s="3"/>
      <c r="N225" s="3"/>
      <c r="O225" s="3"/>
      <c r="P225" s="3"/>
      <c r="Q225" s="3" t="str">
        <f t="shared" si="3"/>
        <v/>
      </c>
      <c r="R225" s="4" t="str">
        <f>IFERROR(VLOOKUP(P225,Settings!$A$6:$D$11,2,FALSE),"")</f>
        <v/>
      </c>
      <c r="S225" s="3" t="str">
        <f>IFERROR(VLOOKUP(P225,Settings!$A$6:$D$11,3,FALSE),"")</f>
        <v/>
      </c>
      <c r="T225" s="3" t="str">
        <f>IFERROR(VLOOKUP(P225,Settings!$A$6:$D$11,4,FALSE),"")</f>
        <v/>
      </c>
      <c r="U225" s="3"/>
      <c r="V225" s="6"/>
      <c r="W225" s="3"/>
    </row>
    <row r="226" spans="1:23">
      <c r="A226" s="3"/>
      <c r="B226" s="3"/>
      <c r="C226" s="6"/>
      <c r="D226" s="3"/>
      <c r="E226" s="3"/>
      <c r="F226" s="3"/>
      <c r="G226" s="3"/>
      <c r="H226" s="3"/>
      <c r="I226" s="6"/>
      <c r="J226" s="3"/>
      <c r="K226" s="3"/>
      <c r="L226" s="3"/>
      <c r="M226" s="3"/>
      <c r="N226" s="3"/>
      <c r="O226" s="3"/>
      <c r="P226" s="3"/>
      <c r="Q226" s="3" t="str">
        <f t="shared" si="3"/>
        <v/>
      </c>
      <c r="R226" s="4" t="str">
        <f>IFERROR(VLOOKUP(P226,Settings!$A$6:$D$11,2,FALSE),"")</f>
        <v/>
      </c>
      <c r="S226" s="3" t="str">
        <f>IFERROR(VLOOKUP(P226,Settings!$A$6:$D$11,3,FALSE),"")</f>
        <v/>
      </c>
      <c r="T226" s="3" t="str">
        <f>IFERROR(VLOOKUP(P226,Settings!$A$6:$D$11,4,FALSE),"")</f>
        <v/>
      </c>
      <c r="U226" s="3"/>
      <c r="V226" s="6"/>
      <c r="W226" s="3"/>
    </row>
    <row r="227" spans="1:23">
      <c r="A227" s="3"/>
      <c r="B227" s="3"/>
      <c r="C227" s="6"/>
      <c r="D227" s="3"/>
      <c r="E227" s="3"/>
      <c r="F227" s="3"/>
      <c r="G227" s="3"/>
      <c r="H227" s="3"/>
      <c r="I227" s="6"/>
      <c r="J227" s="3"/>
      <c r="K227" s="3"/>
      <c r="L227" s="3"/>
      <c r="M227" s="3"/>
      <c r="N227" s="3"/>
      <c r="O227" s="3"/>
      <c r="P227" s="3"/>
      <c r="Q227" s="3" t="str">
        <f t="shared" si="3"/>
        <v/>
      </c>
      <c r="R227" s="4" t="str">
        <f>IFERROR(VLOOKUP(P227,Settings!$A$6:$D$11,2,FALSE),"")</f>
        <v/>
      </c>
      <c r="S227" s="3" t="str">
        <f>IFERROR(VLOOKUP(P227,Settings!$A$6:$D$11,3,FALSE),"")</f>
        <v/>
      </c>
      <c r="T227" s="3" t="str">
        <f>IFERROR(VLOOKUP(P227,Settings!$A$6:$D$11,4,FALSE),"")</f>
        <v/>
      </c>
      <c r="U227" s="3"/>
      <c r="V227" s="6"/>
      <c r="W227" s="3"/>
    </row>
    <row r="228" spans="1:23">
      <c r="A228" s="3"/>
      <c r="B228" s="3"/>
      <c r="C228" s="6"/>
      <c r="D228" s="3"/>
      <c r="E228" s="3"/>
      <c r="F228" s="3"/>
      <c r="G228" s="3"/>
      <c r="H228" s="3"/>
      <c r="I228" s="6"/>
      <c r="J228" s="3"/>
      <c r="K228" s="3"/>
      <c r="L228" s="3"/>
      <c r="M228" s="3"/>
      <c r="N228" s="3"/>
      <c r="O228" s="3"/>
      <c r="P228" s="3"/>
      <c r="Q228" s="3" t="str">
        <f t="shared" si="3"/>
        <v/>
      </c>
      <c r="R228" s="4" t="str">
        <f>IFERROR(VLOOKUP(P228,Settings!$A$6:$D$11,2,FALSE),"")</f>
        <v/>
      </c>
      <c r="S228" s="3" t="str">
        <f>IFERROR(VLOOKUP(P228,Settings!$A$6:$D$11,3,FALSE),"")</f>
        <v/>
      </c>
      <c r="T228" s="3" t="str">
        <f>IFERROR(VLOOKUP(P228,Settings!$A$6:$D$11,4,FALSE),"")</f>
        <v/>
      </c>
      <c r="U228" s="3"/>
      <c r="V228" s="6"/>
      <c r="W228" s="3"/>
    </row>
    <row r="229" spans="1:23">
      <c r="A229" s="3"/>
      <c r="B229" s="3"/>
      <c r="C229" s="6"/>
      <c r="D229" s="3"/>
      <c r="E229" s="3"/>
      <c r="F229" s="3"/>
      <c r="G229" s="3"/>
      <c r="H229" s="3"/>
      <c r="I229" s="6"/>
      <c r="J229" s="3"/>
      <c r="K229" s="3"/>
      <c r="L229" s="3"/>
      <c r="M229" s="3"/>
      <c r="N229" s="3"/>
      <c r="O229" s="3"/>
      <c r="P229" s="3"/>
      <c r="Q229" s="3" t="str">
        <f t="shared" si="3"/>
        <v/>
      </c>
      <c r="R229" s="4" t="str">
        <f>IFERROR(VLOOKUP(P229,Settings!$A$6:$D$11,2,FALSE),"")</f>
        <v/>
      </c>
      <c r="S229" s="3" t="str">
        <f>IFERROR(VLOOKUP(P229,Settings!$A$6:$D$11,3,FALSE),"")</f>
        <v/>
      </c>
      <c r="T229" s="3" t="str">
        <f>IFERROR(VLOOKUP(P229,Settings!$A$6:$D$11,4,FALSE),"")</f>
        <v/>
      </c>
      <c r="U229" s="3"/>
      <c r="V229" s="6"/>
      <c r="W229" s="3"/>
    </row>
    <row r="230" spans="1:23">
      <c r="A230" s="3"/>
      <c r="B230" s="3"/>
      <c r="C230" s="6"/>
      <c r="D230" s="3"/>
      <c r="E230" s="3"/>
      <c r="F230" s="3"/>
      <c r="G230" s="3"/>
      <c r="H230" s="3"/>
      <c r="I230" s="6"/>
      <c r="J230" s="3"/>
      <c r="K230" s="3"/>
      <c r="L230" s="3"/>
      <c r="M230" s="3"/>
      <c r="N230" s="3"/>
      <c r="O230" s="3"/>
      <c r="P230" s="3"/>
      <c r="Q230" s="3" t="str">
        <f t="shared" si="3"/>
        <v/>
      </c>
      <c r="R230" s="4" t="str">
        <f>IFERROR(VLOOKUP(P230,Settings!$A$6:$D$11,2,FALSE),"")</f>
        <v/>
      </c>
      <c r="S230" s="3" t="str">
        <f>IFERROR(VLOOKUP(P230,Settings!$A$6:$D$11,3,FALSE),"")</f>
        <v/>
      </c>
      <c r="T230" s="3" t="str">
        <f>IFERROR(VLOOKUP(P230,Settings!$A$6:$D$11,4,FALSE),"")</f>
        <v/>
      </c>
      <c r="U230" s="3"/>
      <c r="V230" s="6"/>
      <c r="W230" s="3"/>
    </row>
    <row r="231" spans="1:23">
      <c r="A231" s="3"/>
      <c r="B231" s="3"/>
      <c r="C231" s="6"/>
      <c r="D231" s="3"/>
      <c r="E231" s="3"/>
      <c r="F231" s="3"/>
      <c r="G231" s="3"/>
      <c r="H231" s="3"/>
      <c r="I231" s="6"/>
      <c r="J231" s="3"/>
      <c r="K231" s="3"/>
      <c r="L231" s="3"/>
      <c r="M231" s="3"/>
      <c r="N231" s="3"/>
      <c r="O231" s="3"/>
      <c r="P231" s="3"/>
      <c r="Q231" s="3" t="str">
        <f t="shared" si="3"/>
        <v/>
      </c>
      <c r="R231" s="4" t="str">
        <f>IFERROR(VLOOKUP(P231,Settings!$A$6:$D$11,2,FALSE),"")</f>
        <v/>
      </c>
      <c r="S231" s="3" t="str">
        <f>IFERROR(VLOOKUP(P231,Settings!$A$6:$D$11,3,FALSE),"")</f>
        <v/>
      </c>
      <c r="T231" s="3" t="str">
        <f>IFERROR(VLOOKUP(P231,Settings!$A$6:$D$11,4,FALSE),"")</f>
        <v/>
      </c>
      <c r="U231" s="3"/>
      <c r="V231" s="6"/>
      <c r="W231" s="3"/>
    </row>
    <row r="232" spans="1:23">
      <c r="A232" s="3"/>
      <c r="B232" s="3"/>
      <c r="C232" s="6"/>
      <c r="D232" s="3"/>
      <c r="E232" s="3"/>
      <c r="F232" s="3"/>
      <c r="G232" s="3"/>
      <c r="H232" s="3"/>
      <c r="I232" s="6"/>
      <c r="J232" s="3"/>
      <c r="K232" s="3"/>
      <c r="L232" s="3"/>
      <c r="M232" s="3"/>
      <c r="N232" s="3"/>
      <c r="O232" s="3"/>
      <c r="P232" s="3"/>
      <c r="Q232" s="3" t="str">
        <f t="shared" si="3"/>
        <v/>
      </c>
      <c r="R232" s="4" t="str">
        <f>IFERROR(VLOOKUP(P232,Settings!$A$6:$D$11,2,FALSE),"")</f>
        <v/>
      </c>
      <c r="S232" s="3" t="str">
        <f>IFERROR(VLOOKUP(P232,Settings!$A$6:$D$11,3,FALSE),"")</f>
        <v/>
      </c>
      <c r="T232" s="3" t="str">
        <f>IFERROR(VLOOKUP(P232,Settings!$A$6:$D$11,4,FALSE),"")</f>
        <v/>
      </c>
      <c r="U232" s="3"/>
      <c r="V232" s="6"/>
      <c r="W232" s="3"/>
    </row>
    <row r="233" spans="1:23">
      <c r="A233" s="3"/>
      <c r="B233" s="3"/>
      <c r="C233" s="6"/>
      <c r="D233" s="3"/>
      <c r="E233" s="3"/>
      <c r="F233" s="3"/>
      <c r="G233" s="3"/>
      <c r="H233" s="3"/>
      <c r="I233" s="6"/>
      <c r="J233" s="3"/>
      <c r="K233" s="3"/>
      <c r="L233" s="3"/>
      <c r="M233" s="3"/>
      <c r="N233" s="3"/>
      <c r="O233" s="3"/>
      <c r="P233" s="3"/>
      <c r="Q233" s="3" t="str">
        <f t="shared" si="3"/>
        <v/>
      </c>
      <c r="R233" s="4" t="str">
        <f>IFERROR(VLOOKUP(P233,Settings!$A$6:$D$11,2,FALSE),"")</f>
        <v/>
      </c>
      <c r="S233" s="3" t="str">
        <f>IFERROR(VLOOKUP(P233,Settings!$A$6:$D$11,3,FALSE),"")</f>
        <v/>
      </c>
      <c r="T233" s="3" t="str">
        <f>IFERROR(VLOOKUP(P233,Settings!$A$6:$D$11,4,FALSE),"")</f>
        <v/>
      </c>
      <c r="U233" s="3"/>
      <c r="V233" s="6"/>
      <c r="W233" s="3"/>
    </row>
    <row r="234" spans="1:23">
      <c r="A234" s="3"/>
      <c r="B234" s="3"/>
      <c r="C234" s="6"/>
      <c r="D234" s="3"/>
      <c r="E234" s="3"/>
      <c r="F234" s="3"/>
      <c r="G234" s="3"/>
      <c r="H234" s="3"/>
      <c r="I234" s="6"/>
      <c r="J234" s="3"/>
      <c r="K234" s="3"/>
      <c r="L234" s="3"/>
      <c r="M234" s="3"/>
      <c r="N234" s="3"/>
      <c r="O234" s="3"/>
      <c r="P234" s="3"/>
      <c r="Q234" s="3" t="str">
        <f t="shared" si="3"/>
        <v/>
      </c>
      <c r="R234" s="4" t="str">
        <f>IFERROR(VLOOKUP(P234,Settings!$A$6:$D$11,2,FALSE),"")</f>
        <v/>
      </c>
      <c r="S234" s="3" t="str">
        <f>IFERROR(VLOOKUP(P234,Settings!$A$6:$D$11,3,FALSE),"")</f>
        <v/>
      </c>
      <c r="T234" s="3" t="str">
        <f>IFERROR(VLOOKUP(P234,Settings!$A$6:$D$11,4,FALSE),"")</f>
        <v/>
      </c>
      <c r="U234" s="3"/>
      <c r="V234" s="6"/>
      <c r="W234" s="3"/>
    </row>
    <row r="235" spans="1:23">
      <c r="A235" s="3"/>
      <c r="B235" s="3"/>
      <c r="C235" s="6"/>
      <c r="D235" s="3"/>
      <c r="E235" s="3"/>
      <c r="F235" s="3"/>
      <c r="G235" s="3"/>
      <c r="H235" s="3"/>
      <c r="I235" s="6"/>
      <c r="J235" s="3"/>
      <c r="K235" s="3"/>
      <c r="L235" s="3"/>
      <c r="M235" s="3"/>
      <c r="N235" s="3"/>
      <c r="O235" s="3"/>
      <c r="P235" s="3"/>
      <c r="Q235" s="3" t="str">
        <f t="shared" si="3"/>
        <v/>
      </c>
      <c r="R235" s="4" t="str">
        <f>IFERROR(VLOOKUP(P235,Settings!$A$6:$D$11,2,FALSE),"")</f>
        <v/>
      </c>
      <c r="S235" s="3" t="str">
        <f>IFERROR(VLOOKUP(P235,Settings!$A$6:$D$11,3,FALSE),"")</f>
        <v/>
      </c>
      <c r="T235" s="3" t="str">
        <f>IFERROR(VLOOKUP(P235,Settings!$A$6:$D$11,4,FALSE),"")</f>
        <v/>
      </c>
      <c r="U235" s="3"/>
      <c r="V235" s="6"/>
      <c r="W235" s="3"/>
    </row>
    <row r="236" spans="1:23">
      <c r="A236" s="3"/>
      <c r="B236" s="3"/>
      <c r="C236" s="6"/>
      <c r="D236" s="3"/>
      <c r="E236" s="3"/>
      <c r="F236" s="3"/>
      <c r="G236" s="3"/>
      <c r="H236" s="3"/>
      <c r="I236" s="6"/>
      <c r="J236" s="3"/>
      <c r="K236" s="3"/>
      <c r="L236" s="3"/>
      <c r="M236" s="3"/>
      <c r="N236" s="3"/>
      <c r="O236" s="3"/>
      <c r="P236" s="3"/>
      <c r="Q236" s="3" t="str">
        <f t="shared" si="3"/>
        <v/>
      </c>
      <c r="R236" s="4" t="str">
        <f>IFERROR(VLOOKUP(P236,Settings!$A$6:$D$11,2,FALSE),"")</f>
        <v/>
      </c>
      <c r="S236" s="3" t="str">
        <f>IFERROR(VLOOKUP(P236,Settings!$A$6:$D$11,3,FALSE),"")</f>
        <v/>
      </c>
      <c r="T236" s="3" t="str">
        <f>IFERROR(VLOOKUP(P236,Settings!$A$6:$D$11,4,FALSE),"")</f>
        <v/>
      </c>
      <c r="U236" s="3"/>
      <c r="V236" s="6"/>
      <c r="W236" s="3"/>
    </row>
    <row r="237" spans="1:23">
      <c r="A237" s="3"/>
      <c r="B237" s="3"/>
      <c r="C237" s="6"/>
      <c r="D237" s="3"/>
      <c r="E237" s="3"/>
      <c r="F237" s="3"/>
      <c r="G237" s="3"/>
      <c r="H237" s="3"/>
      <c r="I237" s="6"/>
      <c r="J237" s="3"/>
      <c r="K237" s="3"/>
      <c r="L237" s="3"/>
      <c r="M237" s="3"/>
      <c r="N237" s="3"/>
      <c r="O237" s="3"/>
      <c r="P237" s="3"/>
      <c r="Q237" s="3" t="str">
        <f t="shared" si="3"/>
        <v/>
      </c>
      <c r="R237" s="4" t="str">
        <f>IFERROR(VLOOKUP(P237,Settings!$A$6:$D$11,2,FALSE),"")</f>
        <v/>
      </c>
      <c r="S237" s="3" t="str">
        <f>IFERROR(VLOOKUP(P237,Settings!$A$6:$D$11,3,FALSE),"")</f>
        <v/>
      </c>
      <c r="T237" s="3" t="str">
        <f>IFERROR(VLOOKUP(P237,Settings!$A$6:$D$11,4,FALSE),"")</f>
        <v/>
      </c>
      <c r="U237" s="3"/>
      <c r="V237" s="6"/>
      <c r="W237" s="3"/>
    </row>
    <row r="238" spans="1:23">
      <c r="A238" s="3"/>
      <c r="B238" s="3"/>
      <c r="C238" s="6"/>
      <c r="D238" s="3"/>
      <c r="E238" s="3"/>
      <c r="F238" s="3"/>
      <c r="G238" s="3"/>
      <c r="H238" s="3"/>
      <c r="I238" s="6"/>
      <c r="J238" s="3"/>
      <c r="K238" s="3"/>
      <c r="L238" s="3"/>
      <c r="M238" s="3"/>
      <c r="N238" s="3"/>
      <c r="O238" s="3"/>
      <c r="P238" s="3"/>
      <c r="Q238" s="3" t="str">
        <f t="shared" si="3"/>
        <v/>
      </c>
      <c r="R238" s="4" t="str">
        <f>IFERROR(VLOOKUP(P238,Settings!$A$6:$D$11,2,FALSE),"")</f>
        <v/>
      </c>
      <c r="S238" s="3" t="str">
        <f>IFERROR(VLOOKUP(P238,Settings!$A$6:$D$11,3,FALSE),"")</f>
        <v/>
      </c>
      <c r="T238" s="3" t="str">
        <f>IFERROR(VLOOKUP(P238,Settings!$A$6:$D$11,4,FALSE),"")</f>
        <v/>
      </c>
      <c r="U238" s="3"/>
      <c r="V238" s="6"/>
      <c r="W238" s="3"/>
    </row>
    <row r="239" spans="1:23">
      <c r="A239" s="3"/>
      <c r="B239" s="3"/>
      <c r="C239" s="6"/>
      <c r="D239" s="3"/>
      <c r="E239" s="3"/>
      <c r="F239" s="3"/>
      <c r="G239" s="3"/>
      <c r="H239" s="3"/>
      <c r="I239" s="6"/>
      <c r="J239" s="3"/>
      <c r="K239" s="3"/>
      <c r="L239" s="3"/>
      <c r="M239" s="3"/>
      <c r="N239" s="3"/>
      <c r="O239" s="3"/>
      <c r="P239" s="3"/>
      <c r="Q239" s="3" t="str">
        <f t="shared" si="3"/>
        <v/>
      </c>
      <c r="R239" s="4" t="str">
        <f>IFERROR(VLOOKUP(P239,Settings!$A$6:$D$11,2,FALSE),"")</f>
        <v/>
      </c>
      <c r="S239" s="3" t="str">
        <f>IFERROR(VLOOKUP(P239,Settings!$A$6:$D$11,3,FALSE),"")</f>
        <v/>
      </c>
      <c r="T239" s="3" t="str">
        <f>IFERROR(VLOOKUP(P239,Settings!$A$6:$D$11,4,FALSE),"")</f>
        <v/>
      </c>
      <c r="U239" s="3"/>
      <c r="V239" s="6"/>
      <c r="W239" s="3"/>
    </row>
    <row r="240" spans="1:23">
      <c r="A240" s="3"/>
      <c r="B240" s="3"/>
      <c r="C240" s="6"/>
      <c r="D240" s="3"/>
      <c r="E240" s="3"/>
      <c r="F240" s="3"/>
      <c r="G240" s="3"/>
      <c r="H240" s="3"/>
      <c r="I240" s="6"/>
      <c r="J240" s="3"/>
      <c r="K240" s="3"/>
      <c r="L240" s="3"/>
      <c r="M240" s="3"/>
      <c r="N240" s="3"/>
      <c r="O240" s="3"/>
      <c r="P240" s="3"/>
      <c r="Q240" s="3" t="str">
        <f t="shared" si="3"/>
        <v/>
      </c>
      <c r="R240" s="4" t="str">
        <f>IFERROR(VLOOKUP(P240,Settings!$A$6:$D$11,2,FALSE),"")</f>
        <v/>
      </c>
      <c r="S240" s="3" t="str">
        <f>IFERROR(VLOOKUP(P240,Settings!$A$6:$D$11,3,FALSE),"")</f>
        <v/>
      </c>
      <c r="T240" s="3" t="str">
        <f>IFERROR(VLOOKUP(P240,Settings!$A$6:$D$11,4,FALSE),"")</f>
        <v/>
      </c>
      <c r="U240" s="3"/>
      <c r="V240" s="6"/>
      <c r="W240" s="3"/>
    </row>
    <row r="241" spans="1:23">
      <c r="A241" s="3"/>
      <c r="B241" s="3"/>
      <c r="C241" s="6"/>
      <c r="D241" s="3"/>
      <c r="E241" s="3"/>
      <c r="F241" s="3"/>
      <c r="G241" s="3"/>
      <c r="H241" s="3"/>
      <c r="I241" s="6"/>
      <c r="J241" s="3"/>
      <c r="K241" s="3"/>
      <c r="L241" s="3"/>
      <c r="M241" s="3"/>
      <c r="N241" s="3"/>
      <c r="O241" s="3"/>
      <c r="P241" s="3"/>
      <c r="Q241" s="3" t="str">
        <f t="shared" si="3"/>
        <v/>
      </c>
      <c r="R241" s="4" t="str">
        <f>IFERROR(VLOOKUP(P241,Settings!$A$6:$D$11,2,FALSE),"")</f>
        <v/>
      </c>
      <c r="S241" s="3" t="str">
        <f>IFERROR(VLOOKUP(P241,Settings!$A$6:$D$11,3,FALSE),"")</f>
        <v/>
      </c>
      <c r="T241" s="3" t="str">
        <f>IFERROR(VLOOKUP(P241,Settings!$A$6:$D$11,4,FALSE),"")</f>
        <v/>
      </c>
      <c r="U241" s="3"/>
      <c r="V241" s="6"/>
      <c r="W241" s="3"/>
    </row>
    <row r="242" spans="1:23">
      <c r="A242" s="3"/>
      <c r="B242" s="3"/>
      <c r="C242" s="6"/>
      <c r="D242" s="3"/>
      <c r="E242" s="3"/>
      <c r="F242" s="3"/>
      <c r="G242" s="3"/>
      <c r="H242" s="3"/>
      <c r="I242" s="6"/>
      <c r="J242" s="3"/>
      <c r="K242" s="3"/>
      <c r="L242" s="3"/>
      <c r="M242" s="3"/>
      <c r="N242" s="3"/>
      <c r="O242" s="3"/>
      <c r="P242" s="3"/>
      <c r="Q242" s="3" t="str">
        <f t="shared" si="3"/>
        <v/>
      </c>
      <c r="R242" s="4" t="str">
        <f>IFERROR(VLOOKUP(P242,Settings!$A$6:$D$11,2,FALSE),"")</f>
        <v/>
      </c>
      <c r="S242" s="3" t="str">
        <f>IFERROR(VLOOKUP(P242,Settings!$A$6:$D$11,3,FALSE),"")</f>
        <v/>
      </c>
      <c r="T242" s="3" t="str">
        <f>IFERROR(VLOOKUP(P242,Settings!$A$6:$D$11,4,FALSE),"")</f>
        <v/>
      </c>
      <c r="U242" s="3"/>
      <c r="V242" s="6"/>
      <c r="W242" s="3"/>
    </row>
    <row r="243" spans="1:23">
      <c r="A243" s="3"/>
      <c r="B243" s="3"/>
      <c r="C243" s="6"/>
      <c r="D243" s="3"/>
      <c r="E243" s="3"/>
      <c r="F243" s="3"/>
      <c r="G243" s="3"/>
      <c r="H243" s="3"/>
      <c r="I243" s="6"/>
      <c r="J243" s="3"/>
      <c r="K243" s="3"/>
      <c r="L243" s="3"/>
      <c r="M243" s="3"/>
      <c r="N243" s="3"/>
      <c r="O243" s="3"/>
      <c r="P243" s="3"/>
      <c r="Q243" s="3" t="str">
        <f t="shared" si="3"/>
        <v/>
      </c>
      <c r="R243" s="4" t="str">
        <f>IFERROR(VLOOKUP(P243,Settings!$A$6:$D$11,2,FALSE),"")</f>
        <v/>
      </c>
      <c r="S243" s="3" t="str">
        <f>IFERROR(VLOOKUP(P243,Settings!$A$6:$D$11,3,FALSE),"")</f>
        <v/>
      </c>
      <c r="T243" s="3" t="str">
        <f>IFERROR(VLOOKUP(P243,Settings!$A$6:$D$11,4,FALSE),"")</f>
        <v/>
      </c>
      <c r="U243" s="3"/>
      <c r="V243" s="6"/>
      <c r="W243" s="3"/>
    </row>
    <row r="244" spans="1:23">
      <c r="A244" s="3"/>
      <c r="B244" s="3"/>
      <c r="C244" s="6"/>
      <c r="D244" s="3"/>
      <c r="E244" s="3"/>
      <c r="F244" s="3"/>
      <c r="G244" s="3"/>
      <c r="H244" s="3"/>
      <c r="I244" s="6"/>
      <c r="J244" s="3"/>
      <c r="K244" s="3"/>
      <c r="L244" s="3"/>
      <c r="M244" s="3"/>
      <c r="N244" s="3"/>
      <c r="O244" s="3"/>
      <c r="P244" s="3"/>
      <c r="Q244" s="3" t="str">
        <f t="shared" si="3"/>
        <v/>
      </c>
      <c r="R244" s="4" t="str">
        <f>IFERROR(VLOOKUP(P244,Settings!$A$6:$D$11,2,FALSE),"")</f>
        <v/>
      </c>
      <c r="S244" s="3" t="str">
        <f>IFERROR(VLOOKUP(P244,Settings!$A$6:$D$11,3,FALSE),"")</f>
        <v/>
      </c>
      <c r="T244" s="3" t="str">
        <f>IFERROR(VLOOKUP(P244,Settings!$A$6:$D$11,4,FALSE),"")</f>
        <v/>
      </c>
      <c r="U244" s="3"/>
      <c r="V244" s="6"/>
      <c r="W244" s="3"/>
    </row>
    <row r="245" spans="1:23">
      <c r="A245" s="3"/>
      <c r="B245" s="3"/>
      <c r="C245" s="6"/>
      <c r="D245" s="3"/>
      <c r="E245" s="3"/>
      <c r="F245" s="3"/>
      <c r="G245" s="3"/>
      <c r="H245" s="3"/>
      <c r="I245" s="6"/>
      <c r="J245" s="3"/>
      <c r="K245" s="3"/>
      <c r="L245" s="3"/>
      <c r="M245" s="3"/>
      <c r="N245" s="3"/>
      <c r="O245" s="3"/>
      <c r="P245" s="3"/>
      <c r="Q245" s="3" t="str">
        <f t="shared" si="3"/>
        <v/>
      </c>
      <c r="R245" s="4" t="str">
        <f>IFERROR(VLOOKUP(P245,Settings!$A$6:$D$11,2,FALSE),"")</f>
        <v/>
      </c>
      <c r="S245" s="3" t="str">
        <f>IFERROR(VLOOKUP(P245,Settings!$A$6:$D$11,3,FALSE),"")</f>
        <v/>
      </c>
      <c r="T245" s="3" t="str">
        <f>IFERROR(VLOOKUP(P245,Settings!$A$6:$D$11,4,FALSE),"")</f>
        <v/>
      </c>
      <c r="U245" s="3"/>
      <c r="V245" s="6"/>
      <c r="W245" s="3"/>
    </row>
    <row r="246" spans="1:23">
      <c r="A246" s="3"/>
      <c r="B246" s="3"/>
      <c r="C246" s="6"/>
      <c r="D246" s="3"/>
      <c r="E246" s="3"/>
      <c r="F246" s="3"/>
      <c r="G246" s="3"/>
      <c r="H246" s="3"/>
      <c r="I246" s="6"/>
      <c r="J246" s="3"/>
      <c r="K246" s="3"/>
      <c r="L246" s="3"/>
      <c r="M246" s="3"/>
      <c r="N246" s="3"/>
      <c r="O246" s="3"/>
      <c r="P246" s="3"/>
      <c r="Q246" s="3" t="str">
        <f t="shared" si="3"/>
        <v/>
      </c>
      <c r="R246" s="4" t="str">
        <f>IFERROR(VLOOKUP(P246,Settings!$A$6:$D$11,2,FALSE),"")</f>
        <v/>
      </c>
      <c r="S246" s="3" t="str">
        <f>IFERROR(VLOOKUP(P246,Settings!$A$6:$D$11,3,FALSE),"")</f>
        <v/>
      </c>
      <c r="T246" s="3" t="str">
        <f>IFERROR(VLOOKUP(P246,Settings!$A$6:$D$11,4,FALSE),"")</f>
        <v/>
      </c>
      <c r="U246" s="3"/>
      <c r="V246" s="6"/>
      <c r="W246" s="3"/>
    </row>
    <row r="247" spans="1:23">
      <c r="A247" s="3"/>
      <c r="B247" s="3"/>
      <c r="C247" s="6"/>
      <c r="D247" s="3"/>
      <c r="E247" s="3"/>
      <c r="F247" s="3"/>
      <c r="G247" s="3"/>
      <c r="H247" s="3"/>
      <c r="I247" s="6"/>
      <c r="J247" s="3"/>
      <c r="K247" s="3"/>
      <c r="L247" s="3"/>
      <c r="M247" s="3"/>
      <c r="N247" s="3"/>
      <c r="O247" s="3"/>
      <c r="P247" s="3"/>
      <c r="Q247" s="3" t="str">
        <f t="shared" si="3"/>
        <v/>
      </c>
      <c r="R247" s="4" t="str">
        <f>IFERROR(VLOOKUP(P247,Settings!$A$6:$D$11,2,FALSE),"")</f>
        <v/>
      </c>
      <c r="S247" s="3" t="str">
        <f>IFERROR(VLOOKUP(P247,Settings!$A$6:$D$11,3,FALSE),"")</f>
        <v/>
      </c>
      <c r="T247" s="3" t="str">
        <f>IFERROR(VLOOKUP(P247,Settings!$A$6:$D$11,4,FALSE),"")</f>
        <v/>
      </c>
      <c r="U247" s="3"/>
      <c r="V247" s="6"/>
      <c r="W247" s="3"/>
    </row>
    <row r="248" spans="1:23">
      <c r="A248" s="3"/>
      <c r="B248" s="3"/>
      <c r="C248" s="6"/>
      <c r="D248" s="3"/>
      <c r="E248" s="3"/>
      <c r="F248" s="3"/>
      <c r="G248" s="3"/>
      <c r="H248" s="3"/>
      <c r="I248" s="6"/>
      <c r="J248" s="3"/>
      <c r="K248" s="3"/>
      <c r="L248" s="3"/>
      <c r="M248" s="3"/>
      <c r="N248" s="3"/>
      <c r="O248" s="3"/>
      <c r="P248" s="3"/>
      <c r="Q248" s="3" t="str">
        <f t="shared" si="3"/>
        <v/>
      </c>
      <c r="R248" s="4" t="str">
        <f>IFERROR(VLOOKUP(P248,Settings!$A$6:$D$11,2,FALSE),"")</f>
        <v/>
      </c>
      <c r="S248" s="3" t="str">
        <f>IFERROR(VLOOKUP(P248,Settings!$A$6:$D$11,3,FALSE),"")</f>
        <v/>
      </c>
      <c r="T248" s="3" t="str">
        <f>IFERROR(VLOOKUP(P248,Settings!$A$6:$D$11,4,FALSE),"")</f>
        <v/>
      </c>
      <c r="U248" s="3"/>
      <c r="V248" s="6"/>
      <c r="W248" s="3"/>
    </row>
    <row r="249" spans="1:23">
      <c r="A249" s="3"/>
      <c r="B249" s="3"/>
      <c r="C249" s="6"/>
      <c r="D249" s="3"/>
      <c r="E249" s="3"/>
      <c r="F249" s="3"/>
      <c r="G249" s="3"/>
      <c r="H249" s="3"/>
      <c r="I249" s="6"/>
      <c r="J249" s="3"/>
      <c r="K249" s="3"/>
      <c r="L249" s="3"/>
      <c r="M249" s="3"/>
      <c r="N249" s="3"/>
      <c r="O249" s="3"/>
      <c r="P249" s="3"/>
      <c r="Q249" s="3" t="str">
        <f t="shared" si="3"/>
        <v/>
      </c>
      <c r="R249" s="4" t="str">
        <f>IFERROR(VLOOKUP(P249,Settings!$A$6:$D$11,2,FALSE),"")</f>
        <v/>
      </c>
      <c r="S249" s="3" t="str">
        <f>IFERROR(VLOOKUP(P249,Settings!$A$6:$D$11,3,FALSE),"")</f>
        <v/>
      </c>
      <c r="T249" s="3" t="str">
        <f>IFERROR(VLOOKUP(P249,Settings!$A$6:$D$11,4,FALSE),"")</f>
        <v/>
      </c>
      <c r="U249" s="3"/>
      <c r="V249" s="6"/>
      <c r="W249" s="3"/>
    </row>
    <row r="250" spans="1:23">
      <c r="A250" s="3"/>
      <c r="B250" s="3"/>
      <c r="C250" s="6"/>
      <c r="D250" s="3"/>
      <c r="E250" s="3"/>
      <c r="F250" s="3"/>
      <c r="G250" s="3"/>
      <c r="H250" s="3"/>
      <c r="I250" s="6"/>
      <c r="J250" s="3"/>
      <c r="K250" s="3"/>
      <c r="L250" s="3"/>
      <c r="M250" s="3"/>
      <c r="N250" s="3"/>
      <c r="O250" s="3"/>
      <c r="P250" s="3"/>
      <c r="Q250" s="3" t="str">
        <f t="shared" si="3"/>
        <v/>
      </c>
      <c r="R250" s="4" t="str">
        <f>IFERROR(VLOOKUP(P250,Settings!$A$6:$D$11,2,FALSE),"")</f>
        <v/>
      </c>
      <c r="S250" s="3" t="str">
        <f>IFERROR(VLOOKUP(P250,Settings!$A$6:$D$11,3,FALSE),"")</f>
        <v/>
      </c>
      <c r="T250" s="3" t="str">
        <f>IFERROR(VLOOKUP(P250,Settings!$A$6:$D$11,4,FALSE),"")</f>
        <v/>
      </c>
      <c r="U250" s="3"/>
      <c r="V250" s="6"/>
      <c r="W250" s="3"/>
    </row>
    <row r="251" spans="1:23">
      <c r="A251" s="3"/>
      <c r="B251" s="3"/>
      <c r="C251" s="6"/>
      <c r="D251" s="3"/>
      <c r="E251" s="3"/>
      <c r="F251" s="3"/>
      <c r="G251" s="3"/>
      <c r="H251" s="3"/>
      <c r="I251" s="6"/>
      <c r="J251" s="3"/>
      <c r="K251" s="3"/>
      <c r="L251" s="3"/>
      <c r="M251" s="3"/>
      <c r="N251" s="3"/>
      <c r="O251" s="3"/>
      <c r="P251" s="3"/>
      <c r="Q251" s="3" t="str">
        <f t="shared" si="3"/>
        <v/>
      </c>
      <c r="R251" s="4" t="str">
        <f>IFERROR(VLOOKUP(P251,Settings!$A$6:$D$11,2,FALSE),"")</f>
        <v/>
      </c>
      <c r="S251" s="3" t="str">
        <f>IFERROR(VLOOKUP(P251,Settings!$A$6:$D$11,3,FALSE),"")</f>
        <v/>
      </c>
      <c r="T251" s="3" t="str">
        <f>IFERROR(VLOOKUP(P251,Settings!$A$6:$D$11,4,FALSE),"")</f>
        <v/>
      </c>
      <c r="U251" s="3"/>
      <c r="V251" s="6"/>
      <c r="W251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01"/>
  <sheetViews>
    <sheetView workbookViewId="0"/>
  </sheetViews>
  <sheetFormatPr defaultRowHeight="14.25"/>
  <cols>
    <col min="1" max="1" width="10.75" customWidth="1"/>
    <col min="2" max="2" width="13.5" customWidth="1"/>
    <col min="3" max="3" width="9.125" customWidth="1"/>
    <col min="4" max="4" width="11.5" customWidth="1"/>
    <col min="5" max="5" width="8.125" customWidth="1"/>
    <col min="6" max="6" width="7.875" customWidth="1"/>
    <col min="7" max="7" width="10.125" customWidth="1"/>
    <col min="8" max="8" width="13" customWidth="1"/>
    <col min="9" max="9" width="14" customWidth="1"/>
    <col min="10" max="10" width="11.75" customWidth="1"/>
    <col min="11" max="11" width="11.625" customWidth="1"/>
    <col min="12" max="12" width="12.375" customWidth="1"/>
    <col min="13" max="13" width="9.25" customWidth="1"/>
    <col min="14" max="14" width="10" customWidth="1"/>
    <col min="15" max="15" width="13.5" customWidth="1"/>
    <col min="16" max="16" width="14.25" customWidth="1"/>
    <col min="17" max="17" width="15.875" customWidth="1"/>
    <col min="18" max="18" width="12.75" customWidth="1"/>
    <col min="19" max="19" width="10.75" customWidth="1"/>
    <col min="20" max="20" width="5.25" customWidth="1"/>
    <col min="21" max="21" width="5" customWidth="1"/>
  </cols>
  <sheetData>
    <row r="1" spans="1:21" ht="30">
      <c r="A1" s="1" t="s">
        <v>17</v>
      </c>
      <c r="B1" s="1" t="s">
        <v>20</v>
      </c>
      <c r="C1" s="1" t="s">
        <v>18</v>
      </c>
      <c r="D1" s="1" t="s">
        <v>19</v>
      </c>
      <c r="E1" s="1" t="s">
        <v>28</v>
      </c>
      <c r="F1" s="1" t="s">
        <v>29</v>
      </c>
      <c r="G1" s="1" t="s">
        <v>30</v>
      </c>
      <c r="H1" s="1" t="s">
        <v>34</v>
      </c>
      <c r="I1" s="1" t="s">
        <v>35</v>
      </c>
      <c r="J1" s="1" t="s">
        <v>7</v>
      </c>
      <c r="K1" s="1" t="s">
        <v>36</v>
      </c>
      <c r="L1" s="1" t="s">
        <v>37</v>
      </c>
      <c r="M1" s="1" t="s">
        <v>38</v>
      </c>
      <c r="N1" s="1" t="s">
        <v>39</v>
      </c>
      <c r="O1" s="1" t="s">
        <v>40</v>
      </c>
      <c r="P1" s="1" t="s">
        <v>41</v>
      </c>
      <c r="Q1" s="1" t="s">
        <v>8</v>
      </c>
      <c r="R1" s="1" t="s">
        <v>42</v>
      </c>
      <c r="S1" s="1" t="s">
        <v>43</v>
      </c>
      <c r="T1" s="1" t="s">
        <v>44</v>
      </c>
      <c r="U1" s="1" t="s">
        <v>3</v>
      </c>
    </row>
    <row r="2" spans="1:21">
      <c r="F2" t="str">
        <f t="shared" ref="F2:F65" si="0">IF(E2="","",IF(LEFT(E2,2)="OV","Office + Virtual","Office Only"))</f>
        <v/>
      </c>
      <c r="G2" s="2" t="str">
        <f>IFERROR(VLOOKUP(E2,Settings!$A$6:$D$11,2,FALSE),"")</f>
        <v/>
      </c>
      <c r="H2" s="7"/>
      <c r="J2" s="2" t="str">
        <f t="shared" ref="J2:J65" si="1">IF(OR(G2="",I2=""),"",G2*I2)</f>
        <v/>
      </c>
      <c r="K2" t="str">
        <f>IFERROR(VLOOKUP(E2,Settings!$A$6:$D$11,3,FALSE),"")</f>
        <v/>
      </c>
      <c r="L2" t="str">
        <f>IFERROR(VLOOKUP(E2,Settings!$A$6:$D$11,4,FALSE),"")</f>
        <v/>
      </c>
      <c r="M2">
        <f>COUNTIFS('Visit Tracking'!$B$2:$B$1001,A2,'Visit Tracking'!$G$2:$G$1001,"Office",'Visit Tracking'!$J$2:$J$1001,"Completed")</f>
        <v>0</v>
      </c>
      <c r="N2">
        <f>COUNTIFS('Visit Tracking'!$B$2:$B$1001,A2,'Visit Tracking'!$G$2:$G$1001,"Virtual",'Visit Tracking'!$J$2:$J$1001,"Completed")</f>
        <v>0</v>
      </c>
      <c r="O2" t="str">
        <f t="shared" ref="O2:O65" si="2">IF(K2="","",K2-M2)</f>
        <v/>
      </c>
      <c r="P2" t="str">
        <f t="shared" ref="P2:P65" si="3">IF(L2="","",L2-N2)</f>
        <v/>
      </c>
      <c r="Q2" s="2">
        <f>(M2*Settings!$B$3)+(N2*Settings!$B$4)</f>
        <v>0</v>
      </c>
      <c r="R2" s="2" t="str">
        <f t="shared" ref="R2:R65" si="4">IF(J2="","",J2-Q2)</f>
        <v/>
      </c>
      <c r="S2" t="str">
        <f t="shared" ref="S2:S65" si="5">IF(R2="","",IF(R2&lt;0,"NEGATIVE","OK"))</f>
        <v/>
      </c>
    </row>
    <row r="3" spans="1:21">
      <c r="F3" t="str">
        <f t="shared" si="0"/>
        <v/>
      </c>
      <c r="G3" s="2" t="str">
        <f>IFERROR(VLOOKUP(E3,Settings!$A$6:$D$11,2,FALSE),"")</f>
        <v/>
      </c>
      <c r="H3" s="7"/>
      <c r="J3" s="2" t="str">
        <f t="shared" si="1"/>
        <v/>
      </c>
      <c r="K3" t="str">
        <f>IFERROR(VLOOKUP(E3,Settings!$A$6:$D$11,3,FALSE),"")</f>
        <v/>
      </c>
      <c r="L3" t="str">
        <f>IFERROR(VLOOKUP(E3,Settings!$A$6:$D$11,4,FALSE),"")</f>
        <v/>
      </c>
      <c r="M3">
        <f>COUNTIFS('Visit Tracking'!$B$2:$B$1001,A3,'Visit Tracking'!$G$2:$G$1001,"Office",'Visit Tracking'!$J$2:$J$1001,"Completed")</f>
        <v>0</v>
      </c>
      <c r="N3">
        <f>COUNTIFS('Visit Tracking'!$B$2:$B$1001,A3,'Visit Tracking'!$G$2:$G$1001,"Virtual",'Visit Tracking'!$J$2:$J$1001,"Completed")</f>
        <v>0</v>
      </c>
      <c r="O3" t="str">
        <f t="shared" si="2"/>
        <v/>
      </c>
      <c r="P3" t="str">
        <f t="shared" si="3"/>
        <v/>
      </c>
      <c r="Q3" s="2">
        <f>(M3*Settings!$B$3)+(N3*Settings!$B$4)</f>
        <v>0</v>
      </c>
      <c r="R3" s="2" t="str">
        <f t="shared" si="4"/>
        <v/>
      </c>
      <c r="S3" t="str">
        <f t="shared" si="5"/>
        <v/>
      </c>
    </row>
    <row r="4" spans="1:21">
      <c r="F4" t="str">
        <f t="shared" si="0"/>
        <v/>
      </c>
      <c r="G4" s="2" t="str">
        <f>IFERROR(VLOOKUP(E4,Settings!$A$6:$D$11,2,FALSE),"")</f>
        <v/>
      </c>
      <c r="H4" s="7"/>
      <c r="J4" s="2" t="str">
        <f t="shared" si="1"/>
        <v/>
      </c>
      <c r="K4" t="str">
        <f>IFERROR(VLOOKUP(E4,Settings!$A$6:$D$11,3,FALSE),"")</f>
        <v/>
      </c>
      <c r="L4" t="str">
        <f>IFERROR(VLOOKUP(E4,Settings!$A$6:$D$11,4,FALSE),"")</f>
        <v/>
      </c>
      <c r="M4">
        <f>COUNTIFS('Visit Tracking'!$B$2:$B$1001,A4,'Visit Tracking'!$G$2:$G$1001,"Office",'Visit Tracking'!$J$2:$J$1001,"Completed")</f>
        <v>0</v>
      </c>
      <c r="N4">
        <f>COUNTIFS('Visit Tracking'!$B$2:$B$1001,A4,'Visit Tracking'!$G$2:$G$1001,"Virtual",'Visit Tracking'!$J$2:$J$1001,"Completed")</f>
        <v>0</v>
      </c>
      <c r="O4" t="str">
        <f t="shared" si="2"/>
        <v/>
      </c>
      <c r="P4" t="str">
        <f t="shared" si="3"/>
        <v/>
      </c>
      <c r="Q4" s="2">
        <f>(M4*Settings!$B$3)+(N4*Settings!$B$4)</f>
        <v>0</v>
      </c>
      <c r="R4" s="2" t="str">
        <f t="shared" si="4"/>
        <v/>
      </c>
      <c r="S4" t="str">
        <f t="shared" si="5"/>
        <v/>
      </c>
    </row>
    <row r="5" spans="1:21">
      <c r="F5" t="str">
        <f t="shared" si="0"/>
        <v/>
      </c>
      <c r="G5" s="2" t="str">
        <f>IFERROR(VLOOKUP(E5,Settings!$A$6:$D$11,2,FALSE),"")</f>
        <v/>
      </c>
      <c r="H5" s="7"/>
      <c r="J5" s="2" t="str">
        <f t="shared" si="1"/>
        <v/>
      </c>
      <c r="K5" t="str">
        <f>IFERROR(VLOOKUP(E5,Settings!$A$6:$D$11,3,FALSE),"")</f>
        <v/>
      </c>
      <c r="L5" t="str">
        <f>IFERROR(VLOOKUP(E5,Settings!$A$6:$D$11,4,FALSE),"")</f>
        <v/>
      </c>
      <c r="M5">
        <f>COUNTIFS('Visit Tracking'!$B$2:$B$1001,A5,'Visit Tracking'!$G$2:$G$1001,"Office",'Visit Tracking'!$J$2:$J$1001,"Completed")</f>
        <v>0</v>
      </c>
      <c r="N5">
        <f>COUNTIFS('Visit Tracking'!$B$2:$B$1001,A5,'Visit Tracking'!$G$2:$G$1001,"Virtual",'Visit Tracking'!$J$2:$J$1001,"Completed")</f>
        <v>0</v>
      </c>
      <c r="O5" t="str">
        <f t="shared" si="2"/>
        <v/>
      </c>
      <c r="P5" t="str">
        <f t="shared" si="3"/>
        <v/>
      </c>
      <c r="Q5" s="2">
        <f>(M5*Settings!$B$3)+(N5*Settings!$B$4)</f>
        <v>0</v>
      </c>
      <c r="R5" s="2" t="str">
        <f t="shared" si="4"/>
        <v/>
      </c>
      <c r="S5" t="str">
        <f t="shared" si="5"/>
        <v/>
      </c>
    </row>
    <row r="6" spans="1:21">
      <c r="F6" t="str">
        <f t="shared" si="0"/>
        <v/>
      </c>
      <c r="G6" s="2" t="str">
        <f>IFERROR(VLOOKUP(E6,Settings!$A$6:$D$11,2,FALSE),"")</f>
        <v/>
      </c>
      <c r="H6" s="7"/>
      <c r="J6" s="2" t="str">
        <f t="shared" si="1"/>
        <v/>
      </c>
      <c r="K6" t="str">
        <f>IFERROR(VLOOKUP(E6,Settings!$A$6:$D$11,3,FALSE),"")</f>
        <v/>
      </c>
      <c r="L6" t="str">
        <f>IFERROR(VLOOKUP(E6,Settings!$A$6:$D$11,4,FALSE),"")</f>
        <v/>
      </c>
      <c r="M6">
        <f>COUNTIFS('Visit Tracking'!$B$2:$B$1001,A6,'Visit Tracking'!$G$2:$G$1001,"Office",'Visit Tracking'!$J$2:$J$1001,"Completed")</f>
        <v>0</v>
      </c>
      <c r="N6">
        <f>COUNTIFS('Visit Tracking'!$B$2:$B$1001,A6,'Visit Tracking'!$G$2:$G$1001,"Virtual",'Visit Tracking'!$J$2:$J$1001,"Completed")</f>
        <v>0</v>
      </c>
      <c r="O6" t="str">
        <f t="shared" si="2"/>
        <v/>
      </c>
      <c r="P6" t="str">
        <f t="shared" si="3"/>
        <v/>
      </c>
      <c r="Q6" s="2">
        <f>(M6*Settings!$B$3)+(N6*Settings!$B$4)</f>
        <v>0</v>
      </c>
      <c r="R6" s="2" t="str">
        <f t="shared" si="4"/>
        <v/>
      </c>
      <c r="S6" t="str">
        <f t="shared" si="5"/>
        <v/>
      </c>
    </row>
    <row r="7" spans="1:21">
      <c r="F7" t="str">
        <f t="shared" si="0"/>
        <v/>
      </c>
      <c r="G7" s="2" t="str">
        <f>IFERROR(VLOOKUP(E7,Settings!$A$6:$D$11,2,FALSE),"")</f>
        <v/>
      </c>
      <c r="H7" s="7"/>
      <c r="J7" s="2" t="str">
        <f t="shared" si="1"/>
        <v/>
      </c>
      <c r="K7" t="str">
        <f>IFERROR(VLOOKUP(E7,Settings!$A$6:$D$11,3,FALSE),"")</f>
        <v/>
      </c>
      <c r="L7" t="str">
        <f>IFERROR(VLOOKUP(E7,Settings!$A$6:$D$11,4,FALSE),"")</f>
        <v/>
      </c>
      <c r="M7">
        <f>COUNTIFS('Visit Tracking'!$B$2:$B$1001,A7,'Visit Tracking'!$G$2:$G$1001,"Office",'Visit Tracking'!$J$2:$J$1001,"Completed")</f>
        <v>0</v>
      </c>
      <c r="N7">
        <f>COUNTIFS('Visit Tracking'!$B$2:$B$1001,A7,'Visit Tracking'!$G$2:$G$1001,"Virtual",'Visit Tracking'!$J$2:$J$1001,"Completed")</f>
        <v>0</v>
      </c>
      <c r="O7" t="str">
        <f t="shared" si="2"/>
        <v/>
      </c>
      <c r="P7" t="str">
        <f t="shared" si="3"/>
        <v/>
      </c>
      <c r="Q7" s="2">
        <f>(M7*Settings!$B$3)+(N7*Settings!$B$4)</f>
        <v>0</v>
      </c>
      <c r="R7" s="2" t="str">
        <f t="shared" si="4"/>
        <v/>
      </c>
      <c r="S7" t="str">
        <f t="shared" si="5"/>
        <v/>
      </c>
    </row>
    <row r="8" spans="1:21">
      <c r="F8" t="str">
        <f t="shared" si="0"/>
        <v/>
      </c>
      <c r="G8" s="2" t="str">
        <f>IFERROR(VLOOKUP(E8,Settings!$A$6:$D$11,2,FALSE),"")</f>
        <v/>
      </c>
      <c r="H8" s="7"/>
      <c r="J8" s="2" t="str">
        <f t="shared" si="1"/>
        <v/>
      </c>
      <c r="K8" t="str">
        <f>IFERROR(VLOOKUP(E8,Settings!$A$6:$D$11,3,FALSE),"")</f>
        <v/>
      </c>
      <c r="L8" t="str">
        <f>IFERROR(VLOOKUP(E8,Settings!$A$6:$D$11,4,FALSE),"")</f>
        <v/>
      </c>
      <c r="M8">
        <f>COUNTIFS('Visit Tracking'!$B$2:$B$1001,A8,'Visit Tracking'!$G$2:$G$1001,"Office",'Visit Tracking'!$J$2:$J$1001,"Completed")</f>
        <v>0</v>
      </c>
      <c r="N8">
        <f>COUNTIFS('Visit Tracking'!$B$2:$B$1001,A8,'Visit Tracking'!$G$2:$G$1001,"Virtual",'Visit Tracking'!$J$2:$J$1001,"Completed")</f>
        <v>0</v>
      </c>
      <c r="O8" t="str">
        <f t="shared" si="2"/>
        <v/>
      </c>
      <c r="P8" t="str">
        <f t="shared" si="3"/>
        <v/>
      </c>
      <c r="Q8" s="2">
        <f>(M8*Settings!$B$3)+(N8*Settings!$B$4)</f>
        <v>0</v>
      </c>
      <c r="R8" s="2" t="str">
        <f t="shared" si="4"/>
        <v/>
      </c>
      <c r="S8" t="str">
        <f t="shared" si="5"/>
        <v/>
      </c>
    </row>
    <row r="9" spans="1:21">
      <c r="F9" t="str">
        <f t="shared" si="0"/>
        <v/>
      </c>
      <c r="G9" s="2" t="str">
        <f>IFERROR(VLOOKUP(E9,Settings!$A$6:$D$11,2,FALSE),"")</f>
        <v/>
      </c>
      <c r="H9" s="7"/>
      <c r="J9" s="2" t="str">
        <f t="shared" si="1"/>
        <v/>
      </c>
      <c r="K9" t="str">
        <f>IFERROR(VLOOKUP(E9,Settings!$A$6:$D$11,3,FALSE),"")</f>
        <v/>
      </c>
      <c r="L9" t="str">
        <f>IFERROR(VLOOKUP(E9,Settings!$A$6:$D$11,4,FALSE),"")</f>
        <v/>
      </c>
      <c r="M9">
        <f>COUNTIFS('Visit Tracking'!$B$2:$B$1001,A9,'Visit Tracking'!$G$2:$G$1001,"Office",'Visit Tracking'!$J$2:$J$1001,"Completed")</f>
        <v>0</v>
      </c>
      <c r="N9">
        <f>COUNTIFS('Visit Tracking'!$B$2:$B$1001,A9,'Visit Tracking'!$G$2:$G$1001,"Virtual",'Visit Tracking'!$J$2:$J$1001,"Completed")</f>
        <v>0</v>
      </c>
      <c r="O9" t="str">
        <f t="shared" si="2"/>
        <v/>
      </c>
      <c r="P9" t="str">
        <f t="shared" si="3"/>
        <v/>
      </c>
      <c r="Q9" s="2">
        <f>(M9*Settings!$B$3)+(N9*Settings!$B$4)</f>
        <v>0</v>
      </c>
      <c r="R9" s="2" t="str">
        <f t="shared" si="4"/>
        <v/>
      </c>
      <c r="S9" t="str">
        <f t="shared" si="5"/>
        <v/>
      </c>
    </row>
    <row r="10" spans="1:21">
      <c r="F10" t="str">
        <f t="shared" si="0"/>
        <v/>
      </c>
      <c r="G10" s="2" t="str">
        <f>IFERROR(VLOOKUP(E10,Settings!$A$6:$D$11,2,FALSE),"")</f>
        <v/>
      </c>
      <c r="H10" s="7"/>
      <c r="J10" s="2" t="str">
        <f t="shared" si="1"/>
        <v/>
      </c>
      <c r="K10" t="str">
        <f>IFERROR(VLOOKUP(E10,Settings!$A$6:$D$11,3,FALSE),"")</f>
        <v/>
      </c>
      <c r="L10" t="str">
        <f>IFERROR(VLOOKUP(E10,Settings!$A$6:$D$11,4,FALSE),"")</f>
        <v/>
      </c>
      <c r="M10">
        <f>COUNTIFS('Visit Tracking'!$B$2:$B$1001,A10,'Visit Tracking'!$G$2:$G$1001,"Office",'Visit Tracking'!$J$2:$J$1001,"Completed")</f>
        <v>0</v>
      </c>
      <c r="N10">
        <f>COUNTIFS('Visit Tracking'!$B$2:$B$1001,A10,'Visit Tracking'!$G$2:$G$1001,"Virtual",'Visit Tracking'!$J$2:$J$1001,"Completed")</f>
        <v>0</v>
      </c>
      <c r="O10" t="str">
        <f t="shared" si="2"/>
        <v/>
      </c>
      <c r="P10" t="str">
        <f t="shared" si="3"/>
        <v/>
      </c>
      <c r="Q10" s="2">
        <f>(M10*Settings!$B$3)+(N10*Settings!$B$4)</f>
        <v>0</v>
      </c>
      <c r="R10" s="2" t="str">
        <f t="shared" si="4"/>
        <v/>
      </c>
      <c r="S10" t="str">
        <f t="shared" si="5"/>
        <v/>
      </c>
    </row>
    <row r="11" spans="1:21">
      <c r="F11" t="str">
        <f t="shared" si="0"/>
        <v/>
      </c>
      <c r="G11" s="2" t="str">
        <f>IFERROR(VLOOKUP(E11,Settings!$A$6:$D$11,2,FALSE),"")</f>
        <v/>
      </c>
      <c r="H11" s="7"/>
      <c r="J11" s="2" t="str">
        <f t="shared" si="1"/>
        <v/>
      </c>
      <c r="K11" t="str">
        <f>IFERROR(VLOOKUP(E11,Settings!$A$6:$D$11,3,FALSE),"")</f>
        <v/>
      </c>
      <c r="L11" t="str">
        <f>IFERROR(VLOOKUP(E11,Settings!$A$6:$D$11,4,FALSE),"")</f>
        <v/>
      </c>
      <c r="M11">
        <f>COUNTIFS('Visit Tracking'!$B$2:$B$1001,A11,'Visit Tracking'!$G$2:$G$1001,"Office",'Visit Tracking'!$J$2:$J$1001,"Completed")</f>
        <v>0</v>
      </c>
      <c r="N11">
        <f>COUNTIFS('Visit Tracking'!$B$2:$B$1001,A11,'Visit Tracking'!$G$2:$G$1001,"Virtual",'Visit Tracking'!$J$2:$J$1001,"Completed")</f>
        <v>0</v>
      </c>
      <c r="O11" t="str">
        <f t="shared" si="2"/>
        <v/>
      </c>
      <c r="P11" t="str">
        <f t="shared" si="3"/>
        <v/>
      </c>
      <c r="Q11" s="2">
        <f>(M11*Settings!$B$3)+(N11*Settings!$B$4)</f>
        <v>0</v>
      </c>
      <c r="R11" s="2" t="str">
        <f t="shared" si="4"/>
        <v/>
      </c>
      <c r="S11" t="str">
        <f t="shared" si="5"/>
        <v/>
      </c>
    </row>
    <row r="12" spans="1:21">
      <c r="F12" t="str">
        <f t="shared" si="0"/>
        <v/>
      </c>
      <c r="G12" s="2" t="str">
        <f>IFERROR(VLOOKUP(E12,Settings!$A$6:$D$11,2,FALSE),"")</f>
        <v/>
      </c>
      <c r="H12" s="7"/>
      <c r="J12" s="2" t="str">
        <f t="shared" si="1"/>
        <v/>
      </c>
      <c r="K12" t="str">
        <f>IFERROR(VLOOKUP(E12,Settings!$A$6:$D$11,3,FALSE),"")</f>
        <v/>
      </c>
      <c r="L12" t="str">
        <f>IFERROR(VLOOKUP(E12,Settings!$A$6:$D$11,4,FALSE),"")</f>
        <v/>
      </c>
      <c r="M12">
        <f>COUNTIFS('Visit Tracking'!$B$2:$B$1001,A12,'Visit Tracking'!$G$2:$G$1001,"Office",'Visit Tracking'!$J$2:$J$1001,"Completed")</f>
        <v>0</v>
      </c>
      <c r="N12">
        <f>COUNTIFS('Visit Tracking'!$B$2:$B$1001,A12,'Visit Tracking'!$G$2:$G$1001,"Virtual",'Visit Tracking'!$J$2:$J$1001,"Completed")</f>
        <v>0</v>
      </c>
      <c r="O12" t="str">
        <f t="shared" si="2"/>
        <v/>
      </c>
      <c r="P12" t="str">
        <f t="shared" si="3"/>
        <v/>
      </c>
      <c r="Q12" s="2">
        <f>(M12*Settings!$B$3)+(N12*Settings!$B$4)</f>
        <v>0</v>
      </c>
      <c r="R12" s="2" t="str">
        <f t="shared" si="4"/>
        <v/>
      </c>
      <c r="S12" t="str">
        <f t="shared" si="5"/>
        <v/>
      </c>
    </row>
    <row r="13" spans="1:21">
      <c r="F13" t="str">
        <f t="shared" si="0"/>
        <v/>
      </c>
      <c r="G13" s="2" t="str">
        <f>IFERROR(VLOOKUP(E13,Settings!$A$6:$D$11,2,FALSE),"")</f>
        <v/>
      </c>
      <c r="H13" s="7"/>
      <c r="J13" s="2" t="str">
        <f t="shared" si="1"/>
        <v/>
      </c>
      <c r="K13" t="str">
        <f>IFERROR(VLOOKUP(E13,Settings!$A$6:$D$11,3,FALSE),"")</f>
        <v/>
      </c>
      <c r="L13" t="str">
        <f>IFERROR(VLOOKUP(E13,Settings!$A$6:$D$11,4,FALSE),"")</f>
        <v/>
      </c>
      <c r="M13">
        <f>COUNTIFS('Visit Tracking'!$B$2:$B$1001,A13,'Visit Tracking'!$G$2:$G$1001,"Office",'Visit Tracking'!$J$2:$J$1001,"Completed")</f>
        <v>0</v>
      </c>
      <c r="N13">
        <f>COUNTIFS('Visit Tracking'!$B$2:$B$1001,A13,'Visit Tracking'!$G$2:$G$1001,"Virtual",'Visit Tracking'!$J$2:$J$1001,"Completed")</f>
        <v>0</v>
      </c>
      <c r="O13" t="str">
        <f t="shared" si="2"/>
        <v/>
      </c>
      <c r="P13" t="str">
        <f t="shared" si="3"/>
        <v/>
      </c>
      <c r="Q13" s="2">
        <f>(M13*Settings!$B$3)+(N13*Settings!$B$4)</f>
        <v>0</v>
      </c>
      <c r="R13" s="2" t="str">
        <f t="shared" si="4"/>
        <v/>
      </c>
      <c r="S13" t="str">
        <f t="shared" si="5"/>
        <v/>
      </c>
    </row>
    <row r="14" spans="1:21">
      <c r="F14" t="str">
        <f t="shared" si="0"/>
        <v/>
      </c>
      <c r="G14" s="2" t="str">
        <f>IFERROR(VLOOKUP(E14,Settings!$A$6:$D$11,2,FALSE),"")</f>
        <v/>
      </c>
      <c r="H14" s="7"/>
      <c r="J14" s="2" t="str">
        <f t="shared" si="1"/>
        <v/>
      </c>
      <c r="K14" t="str">
        <f>IFERROR(VLOOKUP(E14,Settings!$A$6:$D$11,3,FALSE),"")</f>
        <v/>
      </c>
      <c r="L14" t="str">
        <f>IFERROR(VLOOKUP(E14,Settings!$A$6:$D$11,4,FALSE),"")</f>
        <v/>
      </c>
      <c r="M14">
        <f>COUNTIFS('Visit Tracking'!$B$2:$B$1001,A14,'Visit Tracking'!$G$2:$G$1001,"Office",'Visit Tracking'!$J$2:$J$1001,"Completed")</f>
        <v>0</v>
      </c>
      <c r="N14">
        <f>COUNTIFS('Visit Tracking'!$B$2:$B$1001,A14,'Visit Tracking'!$G$2:$G$1001,"Virtual",'Visit Tracking'!$J$2:$J$1001,"Completed")</f>
        <v>0</v>
      </c>
      <c r="O14" t="str">
        <f t="shared" si="2"/>
        <v/>
      </c>
      <c r="P14" t="str">
        <f t="shared" si="3"/>
        <v/>
      </c>
      <c r="Q14" s="2">
        <f>(M14*Settings!$B$3)+(N14*Settings!$B$4)</f>
        <v>0</v>
      </c>
      <c r="R14" s="2" t="str">
        <f t="shared" si="4"/>
        <v/>
      </c>
      <c r="S14" t="str">
        <f t="shared" si="5"/>
        <v/>
      </c>
    </row>
    <row r="15" spans="1:21">
      <c r="F15" t="str">
        <f t="shared" si="0"/>
        <v/>
      </c>
      <c r="G15" s="2" t="str">
        <f>IFERROR(VLOOKUP(E15,Settings!$A$6:$D$11,2,FALSE),"")</f>
        <v/>
      </c>
      <c r="H15" s="7"/>
      <c r="J15" s="2" t="str">
        <f t="shared" si="1"/>
        <v/>
      </c>
      <c r="K15" t="str">
        <f>IFERROR(VLOOKUP(E15,Settings!$A$6:$D$11,3,FALSE),"")</f>
        <v/>
      </c>
      <c r="L15" t="str">
        <f>IFERROR(VLOOKUP(E15,Settings!$A$6:$D$11,4,FALSE),"")</f>
        <v/>
      </c>
      <c r="M15">
        <f>COUNTIFS('Visit Tracking'!$B$2:$B$1001,A15,'Visit Tracking'!$G$2:$G$1001,"Office",'Visit Tracking'!$J$2:$J$1001,"Completed")</f>
        <v>0</v>
      </c>
      <c r="N15">
        <f>COUNTIFS('Visit Tracking'!$B$2:$B$1001,A15,'Visit Tracking'!$G$2:$G$1001,"Virtual",'Visit Tracking'!$J$2:$J$1001,"Completed")</f>
        <v>0</v>
      </c>
      <c r="O15" t="str">
        <f t="shared" si="2"/>
        <v/>
      </c>
      <c r="P15" t="str">
        <f t="shared" si="3"/>
        <v/>
      </c>
      <c r="Q15" s="2">
        <f>(M15*Settings!$B$3)+(N15*Settings!$B$4)</f>
        <v>0</v>
      </c>
      <c r="R15" s="2" t="str">
        <f t="shared" si="4"/>
        <v/>
      </c>
      <c r="S15" t="str">
        <f t="shared" si="5"/>
        <v/>
      </c>
    </row>
    <row r="16" spans="1:21">
      <c r="F16" t="str">
        <f t="shared" si="0"/>
        <v/>
      </c>
      <c r="G16" s="2" t="str">
        <f>IFERROR(VLOOKUP(E16,Settings!$A$6:$D$11,2,FALSE),"")</f>
        <v/>
      </c>
      <c r="H16" s="7"/>
      <c r="J16" s="2" t="str">
        <f t="shared" si="1"/>
        <v/>
      </c>
      <c r="K16" t="str">
        <f>IFERROR(VLOOKUP(E16,Settings!$A$6:$D$11,3,FALSE),"")</f>
        <v/>
      </c>
      <c r="L16" t="str">
        <f>IFERROR(VLOOKUP(E16,Settings!$A$6:$D$11,4,FALSE),"")</f>
        <v/>
      </c>
      <c r="M16">
        <f>COUNTIFS('Visit Tracking'!$B$2:$B$1001,A16,'Visit Tracking'!$G$2:$G$1001,"Office",'Visit Tracking'!$J$2:$J$1001,"Completed")</f>
        <v>0</v>
      </c>
      <c r="N16">
        <f>COUNTIFS('Visit Tracking'!$B$2:$B$1001,A16,'Visit Tracking'!$G$2:$G$1001,"Virtual",'Visit Tracking'!$J$2:$J$1001,"Completed")</f>
        <v>0</v>
      </c>
      <c r="O16" t="str">
        <f t="shared" si="2"/>
        <v/>
      </c>
      <c r="P16" t="str">
        <f t="shared" si="3"/>
        <v/>
      </c>
      <c r="Q16" s="2">
        <f>(M16*Settings!$B$3)+(N16*Settings!$B$4)</f>
        <v>0</v>
      </c>
      <c r="R16" s="2" t="str">
        <f t="shared" si="4"/>
        <v/>
      </c>
      <c r="S16" t="str">
        <f t="shared" si="5"/>
        <v/>
      </c>
    </row>
    <row r="17" spans="6:19">
      <c r="F17" t="str">
        <f t="shared" si="0"/>
        <v/>
      </c>
      <c r="G17" s="2" t="str">
        <f>IFERROR(VLOOKUP(E17,Settings!$A$6:$D$11,2,FALSE),"")</f>
        <v/>
      </c>
      <c r="H17" s="7"/>
      <c r="J17" s="2" t="str">
        <f t="shared" si="1"/>
        <v/>
      </c>
      <c r="K17" t="str">
        <f>IFERROR(VLOOKUP(E17,Settings!$A$6:$D$11,3,FALSE),"")</f>
        <v/>
      </c>
      <c r="L17" t="str">
        <f>IFERROR(VLOOKUP(E17,Settings!$A$6:$D$11,4,FALSE),"")</f>
        <v/>
      </c>
      <c r="M17">
        <f>COUNTIFS('Visit Tracking'!$B$2:$B$1001,A17,'Visit Tracking'!$G$2:$G$1001,"Office",'Visit Tracking'!$J$2:$J$1001,"Completed")</f>
        <v>0</v>
      </c>
      <c r="N17">
        <f>COUNTIFS('Visit Tracking'!$B$2:$B$1001,A17,'Visit Tracking'!$G$2:$G$1001,"Virtual",'Visit Tracking'!$J$2:$J$1001,"Completed")</f>
        <v>0</v>
      </c>
      <c r="O17" t="str">
        <f t="shared" si="2"/>
        <v/>
      </c>
      <c r="P17" t="str">
        <f t="shared" si="3"/>
        <v/>
      </c>
      <c r="Q17" s="2">
        <f>(M17*Settings!$B$3)+(N17*Settings!$B$4)</f>
        <v>0</v>
      </c>
      <c r="R17" s="2" t="str">
        <f t="shared" si="4"/>
        <v/>
      </c>
      <c r="S17" t="str">
        <f t="shared" si="5"/>
        <v/>
      </c>
    </row>
    <row r="18" spans="6:19">
      <c r="F18" t="str">
        <f t="shared" si="0"/>
        <v/>
      </c>
      <c r="G18" s="2" t="str">
        <f>IFERROR(VLOOKUP(E18,Settings!$A$6:$D$11,2,FALSE),"")</f>
        <v/>
      </c>
      <c r="H18" s="7"/>
      <c r="J18" s="2" t="str">
        <f t="shared" si="1"/>
        <v/>
      </c>
      <c r="K18" t="str">
        <f>IFERROR(VLOOKUP(E18,Settings!$A$6:$D$11,3,FALSE),"")</f>
        <v/>
      </c>
      <c r="L18" t="str">
        <f>IFERROR(VLOOKUP(E18,Settings!$A$6:$D$11,4,FALSE),"")</f>
        <v/>
      </c>
      <c r="M18">
        <f>COUNTIFS('Visit Tracking'!$B$2:$B$1001,A18,'Visit Tracking'!$G$2:$G$1001,"Office",'Visit Tracking'!$J$2:$J$1001,"Completed")</f>
        <v>0</v>
      </c>
      <c r="N18">
        <f>COUNTIFS('Visit Tracking'!$B$2:$B$1001,A18,'Visit Tracking'!$G$2:$G$1001,"Virtual",'Visit Tracking'!$J$2:$J$1001,"Completed")</f>
        <v>0</v>
      </c>
      <c r="O18" t="str">
        <f t="shared" si="2"/>
        <v/>
      </c>
      <c r="P18" t="str">
        <f t="shared" si="3"/>
        <v/>
      </c>
      <c r="Q18" s="2">
        <f>(M18*Settings!$B$3)+(N18*Settings!$B$4)</f>
        <v>0</v>
      </c>
      <c r="R18" s="2" t="str">
        <f t="shared" si="4"/>
        <v/>
      </c>
      <c r="S18" t="str">
        <f t="shared" si="5"/>
        <v/>
      </c>
    </row>
    <row r="19" spans="6:19">
      <c r="F19" t="str">
        <f t="shared" si="0"/>
        <v/>
      </c>
      <c r="G19" s="2" t="str">
        <f>IFERROR(VLOOKUP(E19,Settings!$A$6:$D$11,2,FALSE),"")</f>
        <v/>
      </c>
      <c r="H19" s="7"/>
      <c r="J19" s="2" t="str">
        <f t="shared" si="1"/>
        <v/>
      </c>
      <c r="K19" t="str">
        <f>IFERROR(VLOOKUP(E19,Settings!$A$6:$D$11,3,FALSE),"")</f>
        <v/>
      </c>
      <c r="L19" t="str">
        <f>IFERROR(VLOOKUP(E19,Settings!$A$6:$D$11,4,FALSE),"")</f>
        <v/>
      </c>
      <c r="M19">
        <f>COUNTIFS('Visit Tracking'!$B$2:$B$1001,A19,'Visit Tracking'!$G$2:$G$1001,"Office",'Visit Tracking'!$J$2:$J$1001,"Completed")</f>
        <v>0</v>
      </c>
      <c r="N19">
        <f>COUNTIFS('Visit Tracking'!$B$2:$B$1001,A19,'Visit Tracking'!$G$2:$G$1001,"Virtual",'Visit Tracking'!$J$2:$J$1001,"Completed")</f>
        <v>0</v>
      </c>
      <c r="O19" t="str">
        <f t="shared" si="2"/>
        <v/>
      </c>
      <c r="P19" t="str">
        <f t="shared" si="3"/>
        <v/>
      </c>
      <c r="Q19" s="2">
        <f>(M19*Settings!$B$3)+(N19*Settings!$B$4)</f>
        <v>0</v>
      </c>
      <c r="R19" s="2" t="str">
        <f t="shared" si="4"/>
        <v/>
      </c>
      <c r="S19" t="str">
        <f t="shared" si="5"/>
        <v/>
      </c>
    </row>
    <row r="20" spans="6:19">
      <c r="F20" t="str">
        <f t="shared" si="0"/>
        <v/>
      </c>
      <c r="G20" s="2" t="str">
        <f>IFERROR(VLOOKUP(E20,Settings!$A$6:$D$11,2,FALSE),"")</f>
        <v/>
      </c>
      <c r="H20" s="7"/>
      <c r="J20" s="2" t="str">
        <f t="shared" si="1"/>
        <v/>
      </c>
      <c r="K20" t="str">
        <f>IFERROR(VLOOKUP(E20,Settings!$A$6:$D$11,3,FALSE),"")</f>
        <v/>
      </c>
      <c r="L20" t="str">
        <f>IFERROR(VLOOKUP(E20,Settings!$A$6:$D$11,4,FALSE),"")</f>
        <v/>
      </c>
      <c r="M20">
        <f>COUNTIFS('Visit Tracking'!$B$2:$B$1001,A20,'Visit Tracking'!$G$2:$G$1001,"Office",'Visit Tracking'!$J$2:$J$1001,"Completed")</f>
        <v>0</v>
      </c>
      <c r="N20">
        <f>COUNTIFS('Visit Tracking'!$B$2:$B$1001,A20,'Visit Tracking'!$G$2:$G$1001,"Virtual",'Visit Tracking'!$J$2:$J$1001,"Completed")</f>
        <v>0</v>
      </c>
      <c r="O20" t="str">
        <f t="shared" si="2"/>
        <v/>
      </c>
      <c r="P20" t="str">
        <f t="shared" si="3"/>
        <v/>
      </c>
      <c r="Q20" s="2">
        <f>(M20*Settings!$B$3)+(N20*Settings!$B$4)</f>
        <v>0</v>
      </c>
      <c r="R20" s="2" t="str">
        <f t="shared" si="4"/>
        <v/>
      </c>
      <c r="S20" t="str">
        <f t="shared" si="5"/>
        <v/>
      </c>
    </row>
    <row r="21" spans="6:19">
      <c r="F21" t="str">
        <f t="shared" si="0"/>
        <v/>
      </c>
      <c r="G21" s="2" t="str">
        <f>IFERROR(VLOOKUP(E21,Settings!$A$6:$D$11,2,FALSE),"")</f>
        <v/>
      </c>
      <c r="H21" s="7"/>
      <c r="J21" s="2" t="str">
        <f t="shared" si="1"/>
        <v/>
      </c>
      <c r="K21" t="str">
        <f>IFERROR(VLOOKUP(E21,Settings!$A$6:$D$11,3,FALSE),"")</f>
        <v/>
      </c>
      <c r="L21" t="str">
        <f>IFERROR(VLOOKUP(E21,Settings!$A$6:$D$11,4,FALSE),"")</f>
        <v/>
      </c>
      <c r="M21">
        <f>COUNTIFS('Visit Tracking'!$B$2:$B$1001,A21,'Visit Tracking'!$G$2:$G$1001,"Office",'Visit Tracking'!$J$2:$J$1001,"Completed")</f>
        <v>0</v>
      </c>
      <c r="N21">
        <f>COUNTIFS('Visit Tracking'!$B$2:$B$1001,A21,'Visit Tracking'!$G$2:$G$1001,"Virtual",'Visit Tracking'!$J$2:$J$1001,"Completed")</f>
        <v>0</v>
      </c>
      <c r="O21" t="str">
        <f t="shared" si="2"/>
        <v/>
      </c>
      <c r="P21" t="str">
        <f t="shared" si="3"/>
        <v/>
      </c>
      <c r="Q21" s="2">
        <f>(M21*Settings!$B$3)+(N21*Settings!$B$4)</f>
        <v>0</v>
      </c>
      <c r="R21" s="2" t="str">
        <f t="shared" si="4"/>
        <v/>
      </c>
      <c r="S21" t="str">
        <f t="shared" si="5"/>
        <v/>
      </c>
    </row>
    <row r="22" spans="6:19">
      <c r="F22" t="str">
        <f t="shared" si="0"/>
        <v/>
      </c>
      <c r="G22" s="2" t="str">
        <f>IFERROR(VLOOKUP(E22,Settings!$A$6:$D$11,2,FALSE),"")</f>
        <v/>
      </c>
      <c r="H22" s="7"/>
      <c r="J22" s="2" t="str">
        <f t="shared" si="1"/>
        <v/>
      </c>
      <c r="K22" t="str">
        <f>IFERROR(VLOOKUP(E22,Settings!$A$6:$D$11,3,FALSE),"")</f>
        <v/>
      </c>
      <c r="L22" t="str">
        <f>IFERROR(VLOOKUP(E22,Settings!$A$6:$D$11,4,FALSE),"")</f>
        <v/>
      </c>
      <c r="M22">
        <f>COUNTIFS('Visit Tracking'!$B$2:$B$1001,A22,'Visit Tracking'!$G$2:$G$1001,"Office",'Visit Tracking'!$J$2:$J$1001,"Completed")</f>
        <v>0</v>
      </c>
      <c r="N22">
        <f>COUNTIFS('Visit Tracking'!$B$2:$B$1001,A22,'Visit Tracking'!$G$2:$G$1001,"Virtual",'Visit Tracking'!$J$2:$J$1001,"Completed")</f>
        <v>0</v>
      </c>
      <c r="O22" t="str">
        <f t="shared" si="2"/>
        <v/>
      </c>
      <c r="P22" t="str">
        <f t="shared" si="3"/>
        <v/>
      </c>
      <c r="Q22" s="2">
        <f>(M22*Settings!$B$3)+(N22*Settings!$B$4)</f>
        <v>0</v>
      </c>
      <c r="R22" s="2" t="str">
        <f t="shared" si="4"/>
        <v/>
      </c>
      <c r="S22" t="str">
        <f t="shared" si="5"/>
        <v/>
      </c>
    </row>
    <row r="23" spans="6:19">
      <c r="F23" t="str">
        <f t="shared" si="0"/>
        <v/>
      </c>
      <c r="G23" s="2" t="str">
        <f>IFERROR(VLOOKUP(E23,Settings!$A$6:$D$11,2,FALSE),"")</f>
        <v/>
      </c>
      <c r="H23" s="7"/>
      <c r="J23" s="2" t="str">
        <f t="shared" si="1"/>
        <v/>
      </c>
      <c r="K23" t="str">
        <f>IFERROR(VLOOKUP(E23,Settings!$A$6:$D$11,3,FALSE),"")</f>
        <v/>
      </c>
      <c r="L23" t="str">
        <f>IFERROR(VLOOKUP(E23,Settings!$A$6:$D$11,4,FALSE),"")</f>
        <v/>
      </c>
      <c r="M23">
        <f>COUNTIFS('Visit Tracking'!$B$2:$B$1001,A23,'Visit Tracking'!$G$2:$G$1001,"Office",'Visit Tracking'!$J$2:$J$1001,"Completed")</f>
        <v>0</v>
      </c>
      <c r="N23">
        <f>COUNTIFS('Visit Tracking'!$B$2:$B$1001,A23,'Visit Tracking'!$G$2:$G$1001,"Virtual",'Visit Tracking'!$J$2:$J$1001,"Completed")</f>
        <v>0</v>
      </c>
      <c r="O23" t="str">
        <f t="shared" si="2"/>
        <v/>
      </c>
      <c r="P23" t="str">
        <f t="shared" si="3"/>
        <v/>
      </c>
      <c r="Q23" s="2">
        <f>(M23*Settings!$B$3)+(N23*Settings!$B$4)</f>
        <v>0</v>
      </c>
      <c r="R23" s="2" t="str">
        <f t="shared" si="4"/>
        <v/>
      </c>
      <c r="S23" t="str">
        <f t="shared" si="5"/>
        <v/>
      </c>
    </row>
    <row r="24" spans="6:19">
      <c r="F24" t="str">
        <f t="shared" si="0"/>
        <v/>
      </c>
      <c r="G24" s="2" t="str">
        <f>IFERROR(VLOOKUP(E24,Settings!$A$6:$D$11,2,FALSE),"")</f>
        <v/>
      </c>
      <c r="H24" s="7"/>
      <c r="J24" s="2" t="str">
        <f t="shared" si="1"/>
        <v/>
      </c>
      <c r="K24" t="str">
        <f>IFERROR(VLOOKUP(E24,Settings!$A$6:$D$11,3,FALSE),"")</f>
        <v/>
      </c>
      <c r="L24" t="str">
        <f>IFERROR(VLOOKUP(E24,Settings!$A$6:$D$11,4,FALSE),"")</f>
        <v/>
      </c>
      <c r="M24">
        <f>COUNTIFS('Visit Tracking'!$B$2:$B$1001,A24,'Visit Tracking'!$G$2:$G$1001,"Office",'Visit Tracking'!$J$2:$J$1001,"Completed")</f>
        <v>0</v>
      </c>
      <c r="N24">
        <f>COUNTIFS('Visit Tracking'!$B$2:$B$1001,A24,'Visit Tracking'!$G$2:$G$1001,"Virtual",'Visit Tracking'!$J$2:$J$1001,"Completed")</f>
        <v>0</v>
      </c>
      <c r="O24" t="str">
        <f t="shared" si="2"/>
        <v/>
      </c>
      <c r="P24" t="str">
        <f t="shared" si="3"/>
        <v/>
      </c>
      <c r="Q24" s="2">
        <f>(M24*Settings!$B$3)+(N24*Settings!$B$4)</f>
        <v>0</v>
      </c>
      <c r="R24" s="2" t="str">
        <f t="shared" si="4"/>
        <v/>
      </c>
      <c r="S24" t="str">
        <f t="shared" si="5"/>
        <v/>
      </c>
    </row>
    <row r="25" spans="6:19">
      <c r="F25" t="str">
        <f t="shared" si="0"/>
        <v/>
      </c>
      <c r="G25" s="2" t="str">
        <f>IFERROR(VLOOKUP(E25,Settings!$A$6:$D$11,2,FALSE),"")</f>
        <v/>
      </c>
      <c r="H25" s="7"/>
      <c r="J25" s="2" t="str">
        <f t="shared" si="1"/>
        <v/>
      </c>
      <c r="K25" t="str">
        <f>IFERROR(VLOOKUP(E25,Settings!$A$6:$D$11,3,FALSE),"")</f>
        <v/>
      </c>
      <c r="L25" t="str">
        <f>IFERROR(VLOOKUP(E25,Settings!$A$6:$D$11,4,FALSE),"")</f>
        <v/>
      </c>
      <c r="M25">
        <f>COUNTIFS('Visit Tracking'!$B$2:$B$1001,A25,'Visit Tracking'!$G$2:$G$1001,"Office",'Visit Tracking'!$J$2:$J$1001,"Completed")</f>
        <v>0</v>
      </c>
      <c r="N25">
        <f>COUNTIFS('Visit Tracking'!$B$2:$B$1001,A25,'Visit Tracking'!$G$2:$G$1001,"Virtual",'Visit Tracking'!$J$2:$J$1001,"Completed")</f>
        <v>0</v>
      </c>
      <c r="O25" t="str">
        <f t="shared" si="2"/>
        <v/>
      </c>
      <c r="P25" t="str">
        <f t="shared" si="3"/>
        <v/>
      </c>
      <c r="Q25" s="2">
        <f>(M25*Settings!$B$3)+(N25*Settings!$B$4)</f>
        <v>0</v>
      </c>
      <c r="R25" s="2" t="str">
        <f t="shared" si="4"/>
        <v/>
      </c>
      <c r="S25" t="str">
        <f t="shared" si="5"/>
        <v/>
      </c>
    </row>
    <row r="26" spans="6:19">
      <c r="F26" t="str">
        <f t="shared" si="0"/>
        <v/>
      </c>
      <c r="G26" s="2" t="str">
        <f>IFERROR(VLOOKUP(E26,Settings!$A$6:$D$11,2,FALSE),"")</f>
        <v/>
      </c>
      <c r="H26" s="7"/>
      <c r="J26" s="2" t="str">
        <f t="shared" si="1"/>
        <v/>
      </c>
      <c r="K26" t="str">
        <f>IFERROR(VLOOKUP(E26,Settings!$A$6:$D$11,3,FALSE),"")</f>
        <v/>
      </c>
      <c r="L26" t="str">
        <f>IFERROR(VLOOKUP(E26,Settings!$A$6:$D$11,4,FALSE),"")</f>
        <v/>
      </c>
      <c r="M26">
        <f>COUNTIFS('Visit Tracking'!$B$2:$B$1001,A26,'Visit Tracking'!$G$2:$G$1001,"Office",'Visit Tracking'!$J$2:$J$1001,"Completed")</f>
        <v>0</v>
      </c>
      <c r="N26">
        <f>COUNTIFS('Visit Tracking'!$B$2:$B$1001,A26,'Visit Tracking'!$G$2:$G$1001,"Virtual",'Visit Tracking'!$J$2:$J$1001,"Completed")</f>
        <v>0</v>
      </c>
      <c r="O26" t="str">
        <f t="shared" si="2"/>
        <v/>
      </c>
      <c r="P26" t="str">
        <f t="shared" si="3"/>
        <v/>
      </c>
      <c r="Q26" s="2">
        <f>(M26*Settings!$B$3)+(N26*Settings!$B$4)</f>
        <v>0</v>
      </c>
      <c r="R26" s="2" t="str">
        <f t="shared" si="4"/>
        <v/>
      </c>
      <c r="S26" t="str">
        <f t="shared" si="5"/>
        <v/>
      </c>
    </row>
    <row r="27" spans="6:19">
      <c r="F27" t="str">
        <f t="shared" si="0"/>
        <v/>
      </c>
      <c r="G27" s="2" t="str">
        <f>IFERROR(VLOOKUP(E27,Settings!$A$6:$D$11,2,FALSE),"")</f>
        <v/>
      </c>
      <c r="H27" s="7"/>
      <c r="J27" s="2" t="str">
        <f t="shared" si="1"/>
        <v/>
      </c>
      <c r="K27" t="str">
        <f>IFERROR(VLOOKUP(E27,Settings!$A$6:$D$11,3,FALSE),"")</f>
        <v/>
      </c>
      <c r="L27" t="str">
        <f>IFERROR(VLOOKUP(E27,Settings!$A$6:$D$11,4,FALSE),"")</f>
        <v/>
      </c>
      <c r="M27">
        <f>COUNTIFS('Visit Tracking'!$B$2:$B$1001,A27,'Visit Tracking'!$G$2:$G$1001,"Office",'Visit Tracking'!$J$2:$J$1001,"Completed")</f>
        <v>0</v>
      </c>
      <c r="N27">
        <f>COUNTIFS('Visit Tracking'!$B$2:$B$1001,A27,'Visit Tracking'!$G$2:$G$1001,"Virtual",'Visit Tracking'!$J$2:$J$1001,"Completed")</f>
        <v>0</v>
      </c>
      <c r="O27" t="str">
        <f t="shared" si="2"/>
        <v/>
      </c>
      <c r="P27" t="str">
        <f t="shared" si="3"/>
        <v/>
      </c>
      <c r="Q27" s="2">
        <f>(M27*Settings!$B$3)+(N27*Settings!$B$4)</f>
        <v>0</v>
      </c>
      <c r="R27" s="2" t="str">
        <f t="shared" si="4"/>
        <v/>
      </c>
      <c r="S27" t="str">
        <f t="shared" si="5"/>
        <v/>
      </c>
    </row>
    <row r="28" spans="6:19">
      <c r="F28" t="str">
        <f t="shared" si="0"/>
        <v/>
      </c>
      <c r="G28" s="2" t="str">
        <f>IFERROR(VLOOKUP(E28,Settings!$A$6:$D$11,2,FALSE),"")</f>
        <v/>
      </c>
      <c r="H28" s="7"/>
      <c r="J28" s="2" t="str">
        <f t="shared" si="1"/>
        <v/>
      </c>
      <c r="K28" t="str">
        <f>IFERROR(VLOOKUP(E28,Settings!$A$6:$D$11,3,FALSE),"")</f>
        <v/>
      </c>
      <c r="L28" t="str">
        <f>IFERROR(VLOOKUP(E28,Settings!$A$6:$D$11,4,FALSE),"")</f>
        <v/>
      </c>
      <c r="M28">
        <f>COUNTIFS('Visit Tracking'!$B$2:$B$1001,A28,'Visit Tracking'!$G$2:$G$1001,"Office",'Visit Tracking'!$J$2:$J$1001,"Completed")</f>
        <v>0</v>
      </c>
      <c r="N28">
        <f>COUNTIFS('Visit Tracking'!$B$2:$B$1001,A28,'Visit Tracking'!$G$2:$G$1001,"Virtual",'Visit Tracking'!$J$2:$J$1001,"Completed")</f>
        <v>0</v>
      </c>
      <c r="O28" t="str">
        <f t="shared" si="2"/>
        <v/>
      </c>
      <c r="P28" t="str">
        <f t="shared" si="3"/>
        <v/>
      </c>
      <c r="Q28" s="2">
        <f>(M28*Settings!$B$3)+(N28*Settings!$B$4)</f>
        <v>0</v>
      </c>
      <c r="R28" s="2" t="str">
        <f t="shared" si="4"/>
        <v/>
      </c>
      <c r="S28" t="str">
        <f t="shared" si="5"/>
        <v/>
      </c>
    </row>
    <row r="29" spans="6:19">
      <c r="F29" t="str">
        <f t="shared" si="0"/>
        <v/>
      </c>
      <c r="G29" s="2" t="str">
        <f>IFERROR(VLOOKUP(E29,Settings!$A$6:$D$11,2,FALSE),"")</f>
        <v/>
      </c>
      <c r="H29" s="7"/>
      <c r="J29" s="2" t="str">
        <f t="shared" si="1"/>
        <v/>
      </c>
      <c r="K29" t="str">
        <f>IFERROR(VLOOKUP(E29,Settings!$A$6:$D$11,3,FALSE),"")</f>
        <v/>
      </c>
      <c r="L29" t="str">
        <f>IFERROR(VLOOKUP(E29,Settings!$A$6:$D$11,4,FALSE),"")</f>
        <v/>
      </c>
      <c r="M29">
        <f>COUNTIFS('Visit Tracking'!$B$2:$B$1001,A29,'Visit Tracking'!$G$2:$G$1001,"Office",'Visit Tracking'!$J$2:$J$1001,"Completed")</f>
        <v>0</v>
      </c>
      <c r="N29">
        <f>COUNTIFS('Visit Tracking'!$B$2:$B$1001,A29,'Visit Tracking'!$G$2:$G$1001,"Virtual",'Visit Tracking'!$J$2:$J$1001,"Completed")</f>
        <v>0</v>
      </c>
      <c r="O29" t="str">
        <f t="shared" si="2"/>
        <v/>
      </c>
      <c r="P29" t="str">
        <f t="shared" si="3"/>
        <v/>
      </c>
      <c r="Q29" s="2">
        <f>(M29*Settings!$B$3)+(N29*Settings!$B$4)</f>
        <v>0</v>
      </c>
      <c r="R29" s="2" t="str">
        <f t="shared" si="4"/>
        <v/>
      </c>
      <c r="S29" t="str">
        <f t="shared" si="5"/>
        <v/>
      </c>
    </row>
    <row r="30" spans="6:19">
      <c r="F30" t="str">
        <f t="shared" si="0"/>
        <v/>
      </c>
      <c r="G30" s="2" t="str">
        <f>IFERROR(VLOOKUP(E30,Settings!$A$6:$D$11,2,FALSE),"")</f>
        <v/>
      </c>
      <c r="H30" s="7"/>
      <c r="J30" s="2" t="str">
        <f t="shared" si="1"/>
        <v/>
      </c>
      <c r="K30" t="str">
        <f>IFERROR(VLOOKUP(E30,Settings!$A$6:$D$11,3,FALSE),"")</f>
        <v/>
      </c>
      <c r="L30" t="str">
        <f>IFERROR(VLOOKUP(E30,Settings!$A$6:$D$11,4,FALSE),"")</f>
        <v/>
      </c>
      <c r="M30">
        <f>COUNTIFS('Visit Tracking'!$B$2:$B$1001,A30,'Visit Tracking'!$G$2:$G$1001,"Office",'Visit Tracking'!$J$2:$J$1001,"Completed")</f>
        <v>0</v>
      </c>
      <c r="N30">
        <f>COUNTIFS('Visit Tracking'!$B$2:$B$1001,A30,'Visit Tracking'!$G$2:$G$1001,"Virtual",'Visit Tracking'!$J$2:$J$1001,"Completed")</f>
        <v>0</v>
      </c>
      <c r="O30" t="str">
        <f t="shared" si="2"/>
        <v/>
      </c>
      <c r="P30" t="str">
        <f t="shared" si="3"/>
        <v/>
      </c>
      <c r="Q30" s="2">
        <f>(M30*Settings!$B$3)+(N30*Settings!$B$4)</f>
        <v>0</v>
      </c>
      <c r="R30" s="2" t="str">
        <f t="shared" si="4"/>
        <v/>
      </c>
      <c r="S30" t="str">
        <f t="shared" si="5"/>
        <v/>
      </c>
    </row>
    <row r="31" spans="6:19">
      <c r="F31" t="str">
        <f t="shared" si="0"/>
        <v/>
      </c>
      <c r="G31" s="2" t="str">
        <f>IFERROR(VLOOKUP(E31,Settings!$A$6:$D$11,2,FALSE),"")</f>
        <v/>
      </c>
      <c r="H31" s="7"/>
      <c r="J31" s="2" t="str">
        <f t="shared" si="1"/>
        <v/>
      </c>
      <c r="K31" t="str">
        <f>IFERROR(VLOOKUP(E31,Settings!$A$6:$D$11,3,FALSE),"")</f>
        <v/>
      </c>
      <c r="L31" t="str">
        <f>IFERROR(VLOOKUP(E31,Settings!$A$6:$D$11,4,FALSE),"")</f>
        <v/>
      </c>
      <c r="M31">
        <f>COUNTIFS('Visit Tracking'!$B$2:$B$1001,A31,'Visit Tracking'!$G$2:$G$1001,"Office",'Visit Tracking'!$J$2:$J$1001,"Completed")</f>
        <v>0</v>
      </c>
      <c r="N31">
        <f>COUNTIFS('Visit Tracking'!$B$2:$B$1001,A31,'Visit Tracking'!$G$2:$G$1001,"Virtual",'Visit Tracking'!$J$2:$J$1001,"Completed")</f>
        <v>0</v>
      </c>
      <c r="O31" t="str">
        <f t="shared" si="2"/>
        <v/>
      </c>
      <c r="P31" t="str">
        <f t="shared" si="3"/>
        <v/>
      </c>
      <c r="Q31" s="2">
        <f>(M31*Settings!$B$3)+(N31*Settings!$B$4)</f>
        <v>0</v>
      </c>
      <c r="R31" s="2" t="str">
        <f t="shared" si="4"/>
        <v/>
      </c>
      <c r="S31" t="str">
        <f t="shared" si="5"/>
        <v/>
      </c>
    </row>
    <row r="32" spans="6:19">
      <c r="F32" t="str">
        <f t="shared" si="0"/>
        <v/>
      </c>
      <c r="G32" s="2" t="str">
        <f>IFERROR(VLOOKUP(E32,Settings!$A$6:$D$11,2,FALSE),"")</f>
        <v/>
      </c>
      <c r="H32" s="7"/>
      <c r="J32" s="2" t="str">
        <f t="shared" si="1"/>
        <v/>
      </c>
      <c r="K32" t="str">
        <f>IFERROR(VLOOKUP(E32,Settings!$A$6:$D$11,3,FALSE),"")</f>
        <v/>
      </c>
      <c r="L32" t="str">
        <f>IFERROR(VLOOKUP(E32,Settings!$A$6:$D$11,4,FALSE),"")</f>
        <v/>
      </c>
      <c r="M32">
        <f>COUNTIFS('Visit Tracking'!$B$2:$B$1001,A32,'Visit Tracking'!$G$2:$G$1001,"Office",'Visit Tracking'!$J$2:$J$1001,"Completed")</f>
        <v>0</v>
      </c>
      <c r="N32">
        <f>COUNTIFS('Visit Tracking'!$B$2:$B$1001,A32,'Visit Tracking'!$G$2:$G$1001,"Virtual",'Visit Tracking'!$J$2:$J$1001,"Completed")</f>
        <v>0</v>
      </c>
      <c r="O32" t="str">
        <f t="shared" si="2"/>
        <v/>
      </c>
      <c r="P32" t="str">
        <f t="shared" si="3"/>
        <v/>
      </c>
      <c r="Q32" s="2">
        <f>(M32*Settings!$B$3)+(N32*Settings!$B$4)</f>
        <v>0</v>
      </c>
      <c r="R32" s="2" t="str">
        <f t="shared" si="4"/>
        <v/>
      </c>
      <c r="S32" t="str">
        <f t="shared" si="5"/>
        <v/>
      </c>
    </row>
    <row r="33" spans="6:19">
      <c r="F33" t="str">
        <f t="shared" si="0"/>
        <v/>
      </c>
      <c r="G33" s="2" t="str">
        <f>IFERROR(VLOOKUP(E33,Settings!$A$6:$D$11,2,FALSE),"")</f>
        <v/>
      </c>
      <c r="H33" s="7"/>
      <c r="J33" s="2" t="str">
        <f t="shared" si="1"/>
        <v/>
      </c>
      <c r="K33" t="str">
        <f>IFERROR(VLOOKUP(E33,Settings!$A$6:$D$11,3,FALSE),"")</f>
        <v/>
      </c>
      <c r="L33" t="str">
        <f>IFERROR(VLOOKUP(E33,Settings!$A$6:$D$11,4,FALSE),"")</f>
        <v/>
      </c>
      <c r="M33">
        <f>COUNTIFS('Visit Tracking'!$B$2:$B$1001,A33,'Visit Tracking'!$G$2:$G$1001,"Office",'Visit Tracking'!$J$2:$J$1001,"Completed")</f>
        <v>0</v>
      </c>
      <c r="N33">
        <f>COUNTIFS('Visit Tracking'!$B$2:$B$1001,A33,'Visit Tracking'!$G$2:$G$1001,"Virtual",'Visit Tracking'!$J$2:$J$1001,"Completed")</f>
        <v>0</v>
      </c>
      <c r="O33" t="str">
        <f t="shared" si="2"/>
        <v/>
      </c>
      <c r="P33" t="str">
        <f t="shared" si="3"/>
        <v/>
      </c>
      <c r="Q33" s="2">
        <f>(M33*Settings!$B$3)+(N33*Settings!$B$4)</f>
        <v>0</v>
      </c>
      <c r="R33" s="2" t="str">
        <f t="shared" si="4"/>
        <v/>
      </c>
      <c r="S33" t="str">
        <f t="shared" si="5"/>
        <v/>
      </c>
    </row>
    <row r="34" spans="6:19">
      <c r="F34" t="str">
        <f t="shared" si="0"/>
        <v/>
      </c>
      <c r="G34" s="2" t="str">
        <f>IFERROR(VLOOKUP(E34,Settings!$A$6:$D$11,2,FALSE),"")</f>
        <v/>
      </c>
      <c r="H34" s="7"/>
      <c r="J34" s="2" t="str">
        <f t="shared" si="1"/>
        <v/>
      </c>
      <c r="K34" t="str">
        <f>IFERROR(VLOOKUP(E34,Settings!$A$6:$D$11,3,FALSE),"")</f>
        <v/>
      </c>
      <c r="L34" t="str">
        <f>IFERROR(VLOOKUP(E34,Settings!$A$6:$D$11,4,FALSE),"")</f>
        <v/>
      </c>
      <c r="M34">
        <f>COUNTIFS('Visit Tracking'!$B$2:$B$1001,A34,'Visit Tracking'!$G$2:$G$1001,"Office",'Visit Tracking'!$J$2:$J$1001,"Completed")</f>
        <v>0</v>
      </c>
      <c r="N34">
        <f>COUNTIFS('Visit Tracking'!$B$2:$B$1001,A34,'Visit Tracking'!$G$2:$G$1001,"Virtual",'Visit Tracking'!$J$2:$J$1001,"Completed")</f>
        <v>0</v>
      </c>
      <c r="O34" t="str">
        <f t="shared" si="2"/>
        <v/>
      </c>
      <c r="P34" t="str">
        <f t="shared" si="3"/>
        <v/>
      </c>
      <c r="Q34" s="2">
        <f>(M34*Settings!$B$3)+(N34*Settings!$B$4)</f>
        <v>0</v>
      </c>
      <c r="R34" s="2" t="str">
        <f t="shared" si="4"/>
        <v/>
      </c>
      <c r="S34" t="str">
        <f t="shared" si="5"/>
        <v/>
      </c>
    </row>
    <row r="35" spans="6:19">
      <c r="F35" t="str">
        <f t="shared" si="0"/>
        <v/>
      </c>
      <c r="G35" s="2" t="str">
        <f>IFERROR(VLOOKUP(E35,Settings!$A$6:$D$11,2,FALSE),"")</f>
        <v/>
      </c>
      <c r="H35" s="7"/>
      <c r="J35" s="2" t="str">
        <f t="shared" si="1"/>
        <v/>
      </c>
      <c r="K35" t="str">
        <f>IFERROR(VLOOKUP(E35,Settings!$A$6:$D$11,3,FALSE),"")</f>
        <v/>
      </c>
      <c r="L35" t="str">
        <f>IFERROR(VLOOKUP(E35,Settings!$A$6:$D$11,4,FALSE),"")</f>
        <v/>
      </c>
      <c r="M35">
        <f>COUNTIFS('Visit Tracking'!$B$2:$B$1001,A35,'Visit Tracking'!$G$2:$G$1001,"Office",'Visit Tracking'!$J$2:$J$1001,"Completed")</f>
        <v>0</v>
      </c>
      <c r="N35">
        <f>COUNTIFS('Visit Tracking'!$B$2:$B$1001,A35,'Visit Tracking'!$G$2:$G$1001,"Virtual",'Visit Tracking'!$J$2:$J$1001,"Completed")</f>
        <v>0</v>
      </c>
      <c r="O35" t="str">
        <f t="shared" si="2"/>
        <v/>
      </c>
      <c r="P35" t="str">
        <f t="shared" si="3"/>
        <v/>
      </c>
      <c r="Q35" s="2">
        <f>(M35*Settings!$B$3)+(N35*Settings!$B$4)</f>
        <v>0</v>
      </c>
      <c r="R35" s="2" t="str">
        <f t="shared" si="4"/>
        <v/>
      </c>
      <c r="S35" t="str">
        <f t="shared" si="5"/>
        <v/>
      </c>
    </row>
    <row r="36" spans="6:19">
      <c r="F36" t="str">
        <f t="shared" si="0"/>
        <v/>
      </c>
      <c r="G36" s="2" t="str">
        <f>IFERROR(VLOOKUP(E36,Settings!$A$6:$D$11,2,FALSE),"")</f>
        <v/>
      </c>
      <c r="H36" s="7"/>
      <c r="J36" s="2" t="str">
        <f t="shared" si="1"/>
        <v/>
      </c>
      <c r="K36" t="str">
        <f>IFERROR(VLOOKUP(E36,Settings!$A$6:$D$11,3,FALSE),"")</f>
        <v/>
      </c>
      <c r="L36" t="str">
        <f>IFERROR(VLOOKUP(E36,Settings!$A$6:$D$11,4,FALSE),"")</f>
        <v/>
      </c>
      <c r="M36">
        <f>COUNTIFS('Visit Tracking'!$B$2:$B$1001,A36,'Visit Tracking'!$G$2:$G$1001,"Office",'Visit Tracking'!$J$2:$J$1001,"Completed")</f>
        <v>0</v>
      </c>
      <c r="N36">
        <f>COUNTIFS('Visit Tracking'!$B$2:$B$1001,A36,'Visit Tracking'!$G$2:$G$1001,"Virtual",'Visit Tracking'!$J$2:$J$1001,"Completed")</f>
        <v>0</v>
      </c>
      <c r="O36" t="str">
        <f t="shared" si="2"/>
        <v/>
      </c>
      <c r="P36" t="str">
        <f t="shared" si="3"/>
        <v/>
      </c>
      <c r="Q36" s="2">
        <f>(M36*Settings!$B$3)+(N36*Settings!$B$4)</f>
        <v>0</v>
      </c>
      <c r="R36" s="2" t="str">
        <f t="shared" si="4"/>
        <v/>
      </c>
      <c r="S36" t="str">
        <f t="shared" si="5"/>
        <v/>
      </c>
    </row>
    <row r="37" spans="6:19">
      <c r="F37" t="str">
        <f t="shared" si="0"/>
        <v/>
      </c>
      <c r="G37" s="2" t="str">
        <f>IFERROR(VLOOKUP(E37,Settings!$A$6:$D$11,2,FALSE),"")</f>
        <v/>
      </c>
      <c r="H37" s="7"/>
      <c r="J37" s="2" t="str">
        <f t="shared" si="1"/>
        <v/>
      </c>
      <c r="K37" t="str">
        <f>IFERROR(VLOOKUP(E37,Settings!$A$6:$D$11,3,FALSE),"")</f>
        <v/>
      </c>
      <c r="L37" t="str">
        <f>IFERROR(VLOOKUP(E37,Settings!$A$6:$D$11,4,FALSE),"")</f>
        <v/>
      </c>
      <c r="M37">
        <f>COUNTIFS('Visit Tracking'!$B$2:$B$1001,A37,'Visit Tracking'!$G$2:$G$1001,"Office",'Visit Tracking'!$J$2:$J$1001,"Completed")</f>
        <v>0</v>
      </c>
      <c r="N37">
        <f>COUNTIFS('Visit Tracking'!$B$2:$B$1001,A37,'Visit Tracking'!$G$2:$G$1001,"Virtual",'Visit Tracking'!$J$2:$J$1001,"Completed")</f>
        <v>0</v>
      </c>
      <c r="O37" t="str">
        <f t="shared" si="2"/>
        <v/>
      </c>
      <c r="P37" t="str">
        <f t="shared" si="3"/>
        <v/>
      </c>
      <c r="Q37" s="2">
        <f>(M37*Settings!$B$3)+(N37*Settings!$B$4)</f>
        <v>0</v>
      </c>
      <c r="R37" s="2" t="str">
        <f t="shared" si="4"/>
        <v/>
      </c>
      <c r="S37" t="str">
        <f t="shared" si="5"/>
        <v/>
      </c>
    </row>
    <row r="38" spans="6:19">
      <c r="F38" t="str">
        <f t="shared" si="0"/>
        <v/>
      </c>
      <c r="G38" s="2" t="str">
        <f>IFERROR(VLOOKUP(E38,Settings!$A$6:$D$11,2,FALSE),"")</f>
        <v/>
      </c>
      <c r="H38" s="7"/>
      <c r="J38" s="2" t="str">
        <f t="shared" si="1"/>
        <v/>
      </c>
      <c r="K38" t="str">
        <f>IFERROR(VLOOKUP(E38,Settings!$A$6:$D$11,3,FALSE),"")</f>
        <v/>
      </c>
      <c r="L38" t="str">
        <f>IFERROR(VLOOKUP(E38,Settings!$A$6:$D$11,4,FALSE),"")</f>
        <v/>
      </c>
      <c r="M38">
        <f>COUNTIFS('Visit Tracking'!$B$2:$B$1001,A38,'Visit Tracking'!$G$2:$G$1001,"Office",'Visit Tracking'!$J$2:$J$1001,"Completed")</f>
        <v>0</v>
      </c>
      <c r="N38">
        <f>COUNTIFS('Visit Tracking'!$B$2:$B$1001,A38,'Visit Tracking'!$G$2:$G$1001,"Virtual",'Visit Tracking'!$J$2:$J$1001,"Completed")</f>
        <v>0</v>
      </c>
      <c r="O38" t="str">
        <f t="shared" si="2"/>
        <v/>
      </c>
      <c r="P38" t="str">
        <f t="shared" si="3"/>
        <v/>
      </c>
      <c r="Q38" s="2">
        <f>(M38*Settings!$B$3)+(N38*Settings!$B$4)</f>
        <v>0</v>
      </c>
      <c r="R38" s="2" t="str">
        <f t="shared" si="4"/>
        <v/>
      </c>
      <c r="S38" t="str">
        <f t="shared" si="5"/>
        <v/>
      </c>
    </row>
    <row r="39" spans="6:19">
      <c r="F39" t="str">
        <f t="shared" si="0"/>
        <v/>
      </c>
      <c r="G39" s="2" t="str">
        <f>IFERROR(VLOOKUP(E39,Settings!$A$6:$D$11,2,FALSE),"")</f>
        <v/>
      </c>
      <c r="H39" s="7"/>
      <c r="J39" s="2" t="str">
        <f t="shared" si="1"/>
        <v/>
      </c>
      <c r="K39" t="str">
        <f>IFERROR(VLOOKUP(E39,Settings!$A$6:$D$11,3,FALSE),"")</f>
        <v/>
      </c>
      <c r="L39" t="str">
        <f>IFERROR(VLOOKUP(E39,Settings!$A$6:$D$11,4,FALSE),"")</f>
        <v/>
      </c>
      <c r="M39">
        <f>COUNTIFS('Visit Tracking'!$B$2:$B$1001,A39,'Visit Tracking'!$G$2:$G$1001,"Office",'Visit Tracking'!$J$2:$J$1001,"Completed")</f>
        <v>0</v>
      </c>
      <c r="N39">
        <f>COUNTIFS('Visit Tracking'!$B$2:$B$1001,A39,'Visit Tracking'!$G$2:$G$1001,"Virtual",'Visit Tracking'!$J$2:$J$1001,"Completed")</f>
        <v>0</v>
      </c>
      <c r="O39" t="str">
        <f t="shared" si="2"/>
        <v/>
      </c>
      <c r="P39" t="str">
        <f t="shared" si="3"/>
        <v/>
      </c>
      <c r="Q39" s="2">
        <f>(M39*Settings!$B$3)+(N39*Settings!$B$4)</f>
        <v>0</v>
      </c>
      <c r="R39" s="2" t="str">
        <f t="shared" si="4"/>
        <v/>
      </c>
      <c r="S39" t="str">
        <f t="shared" si="5"/>
        <v/>
      </c>
    </row>
    <row r="40" spans="6:19">
      <c r="F40" t="str">
        <f t="shared" si="0"/>
        <v/>
      </c>
      <c r="G40" s="2" t="str">
        <f>IFERROR(VLOOKUP(E40,Settings!$A$6:$D$11,2,FALSE),"")</f>
        <v/>
      </c>
      <c r="H40" s="7"/>
      <c r="J40" s="2" t="str">
        <f t="shared" si="1"/>
        <v/>
      </c>
      <c r="K40" t="str">
        <f>IFERROR(VLOOKUP(E40,Settings!$A$6:$D$11,3,FALSE),"")</f>
        <v/>
      </c>
      <c r="L40" t="str">
        <f>IFERROR(VLOOKUP(E40,Settings!$A$6:$D$11,4,FALSE),"")</f>
        <v/>
      </c>
      <c r="M40">
        <f>COUNTIFS('Visit Tracking'!$B$2:$B$1001,A40,'Visit Tracking'!$G$2:$G$1001,"Office",'Visit Tracking'!$J$2:$J$1001,"Completed")</f>
        <v>0</v>
      </c>
      <c r="N40">
        <f>COUNTIFS('Visit Tracking'!$B$2:$B$1001,A40,'Visit Tracking'!$G$2:$G$1001,"Virtual",'Visit Tracking'!$J$2:$J$1001,"Completed")</f>
        <v>0</v>
      </c>
      <c r="O40" t="str">
        <f t="shared" si="2"/>
        <v/>
      </c>
      <c r="P40" t="str">
        <f t="shared" si="3"/>
        <v/>
      </c>
      <c r="Q40" s="2">
        <f>(M40*Settings!$B$3)+(N40*Settings!$B$4)</f>
        <v>0</v>
      </c>
      <c r="R40" s="2" t="str">
        <f t="shared" si="4"/>
        <v/>
      </c>
      <c r="S40" t="str">
        <f t="shared" si="5"/>
        <v/>
      </c>
    </row>
    <row r="41" spans="6:19">
      <c r="F41" t="str">
        <f t="shared" si="0"/>
        <v/>
      </c>
      <c r="G41" s="2" t="str">
        <f>IFERROR(VLOOKUP(E41,Settings!$A$6:$D$11,2,FALSE),"")</f>
        <v/>
      </c>
      <c r="H41" s="7"/>
      <c r="J41" s="2" t="str">
        <f t="shared" si="1"/>
        <v/>
      </c>
      <c r="K41" t="str">
        <f>IFERROR(VLOOKUP(E41,Settings!$A$6:$D$11,3,FALSE),"")</f>
        <v/>
      </c>
      <c r="L41" t="str">
        <f>IFERROR(VLOOKUP(E41,Settings!$A$6:$D$11,4,FALSE),"")</f>
        <v/>
      </c>
      <c r="M41">
        <f>COUNTIFS('Visit Tracking'!$B$2:$B$1001,A41,'Visit Tracking'!$G$2:$G$1001,"Office",'Visit Tracking'!$J$2:$J$1001,"Completed")</f>
        <v>0</v>
      </c>
      <c r="N41">
        <f>COUNTIFS('Visit Tracking'!$B$2:$B$1001,A41,'Visit Tracking'!$G$2:$G$1001,"Virtual",'Visit Tracking'!$J$2:$J$1001,"Completed")</f>
        <v>0</v>
      </c>
      <c r="O41" t="str">
        <f t="shared" si="2"/>
        <v/>
      </c>
      <c r="P41" t="str">
        <f t="shared" si="3"/>
        <v/>
      </c>
      <c r="Q41" s="2">
        <f>(M41*Settings!$B$3)+(N41*Settings!$B$4)</f>
        <v>0</v>
      </c>
      <c r="R41" s="2" t="str">
        <f t="shared" si="4"/>
        <v/>
      </c>
      <c r="S41" t="str">
        <f t="shared" si="5"/>
        <v/>
      </c>
    </row>
    <row r="42" spans="6:19">
      <c r="F42" t="str">
        <f t="shared" si="0"/>
        <v/>
      </c>
      <c r="G42" s="2" t="str">
        <f>IFERROR(VLOOKUP(E42,Settings!$A$6:$D$11,2,FALSE),"")</f>
        <v/>
      </c>
      <c r="H42" s="7"/>
      <c r="J42" s="2" t="str">
        <f t="shared" si="1"/>
        <v/>
      </c>
      <c r="K42" t="str">
        <f>IFERROR(VLOOKUP(E42,Settings!$A$6:$D$11,3,FALSE),"")</f>
        <v/>
      </c>
      <c r="L42" t="str">
        <f>IFERROR(VLOOKUP(E42,Settings!$A$6:$D$11,4,FALSE),"")</f>
        <v/>
      </c>
      <c r="M42">
        <f>COUNTIFS('Visit Tracking'!$B$2:$B$1001,A42,'Visit Tracking'!$G$2:$G$1001,"Office",'Visit Tracking'!$J$2:$J$1001,"Completed")</f>
        <v>0</v>
      </c>
      <c r="N42">
        <f>COUNTIFS('Visit Tracking'!$B$2:$B$1001,A42,'Visit Tracking'!$G$2:$G$1001,"Virtual",'Visit Tracking'!$J$2:$J$1001,"Completed")</f>
        <v>0</v>
      </c>
      <c r="O42" t="str">
        <f t="shared" si="2"/>
        <v/>
      </c>
      <c r="P42" t="str">
        <f t="shared" si="3"/>
        <v/>
      </c>
      <c r="Q42" s="2">
        <f>(M42*Settings!$B$3)+(N42*Settings!$B$4)</f>
        <v>0</v>
      </c>
      <c r="R42" s="2" t="str">
        <f t="shared" si="4"/>
        <v/>
      </c>
      <c r="S42" t="str">
        <f t="shared" si="5"/>
        <v/>
      </c>
    </row>
    <row r="43" spans="6:19">
      <c r="F43" t="str">
        <f t="shared" si="0"/>
        <v/>
      </c>
      <c r="G43" s="2" t="str">
        <f>IFERROR(VLOOKUP(E43,Settings!$A$6:$D$11,2,FALSE),"")</f>
        <v/>
      </c>
      <c r="H43" s="7"/>
      <c r="J43" s="2" t="str">
        <f t="shared" si="1"/>
        <v/>
      </c>
      <c r="K43" t="str">
        <f>IFERROR(VLOOKUP(E43,Settings!$A$6:$D$11,3,FALSE),"")</f>
        <v/>
      </c>
      <c r="L43" t="str">
        <f>IFERROR(VLOOKUP(E43,Settings!$A$6:$D$11,4,FALSE),"")</f>
        <v/>
      </c>
      <c r="M43">
        <f>COUNTIFS('Visit Tracking'!$B$2:$B$1001,A43,'Visit Tracking'!$G$2:$G$1001,"Office",'Visit Tracking'!$J$2:$J$1001,"Completed")</f>
        <v>0</v>
      </c>
      <c r="N43">
        <f>COUNTIFS('Visit Tracking'!$B$2:$B$1001,A43,'Visit Tracking'!$G$2:$G$1001,"Virtual",'Visit Tracking'!$J$2:$J$1001,"Completed")</f>
        <v>0</v>
      </c>
      <c r="O43" t="str">
        <f t="shared" si="2"/>
        <v/>
      </c>
      <c r="P43" t="str">
        <f t="shared" si="3"/>
        <v/>
      </c>
      <c r="Q43" s="2">
        <f>(M43*Settings!$B$3)+(N43*Settings!$B$4)</f>
        <v>0</v>
      </c>
      <c r="R43" s="2" t="str">
        <f t="shared" si="4"/>
        <v/>
      </c>
      <c r="S43" t="str">
        <f t="shared" si="5"/>
        <v/>
      </c>
    </row>
    <row r="44" spans="6:19">
      <c r="F44" t="str">
        <f t="shared" si="0"/>
        <v/>
      </c>
      <c r="G44" s="2" t="str">
        <f>IFERROR(VLOOKUP(E44,Settings!$A$6:$D$11,2,FALSE),"")</f>
        <v/>
      </c>
      <c r="H44" s="7"/>
      <c r="J44" s="2" t="str">
        <f t="shared" si="1"/>
        <v/>
      </c>
      <c r="K44" t="str">
        <f>IFERROR(VLOOKUP(E44,Settings!$A$6:$D$11,3,FALSE),"")</f>
        <v/>
      </c>
      <c r="L44" t="str">
        <f>IFERROR(VLOOKUP(E44,Settings!$A$6:$D$11,4,FALSE),"")</f>
        <v/>
      </c>
      <c r="M44">
        <f>COUNTIFS('Visit Tracking'!$B$2:$B$1001,A44,'Visit Tracking'!$G$2:$G$1001,"Office",'Visit Tracking'!$J$2:$J$1001,"Completed")</f>
        <v>0</v>
      </c>
      <c r="N44">
        <f>COUNTIFS('Visit Tracking'!$B$2:$B$1001,A44,'Visit Tracking'!$G$2:$G$1001,"Virtual",'Visit Tracking'!$J$2:$J$1001,"Completed")</f>
        <v>0</v>
      </c>
      <c r="O44" t="str">
        <f t="shared" si="2"/>
        <v/>
      </c>
      <c r="P44" t="str">
        <f t="shared" si="3"/>
        <v/>
      </c>
      <c r="Q44" s="2">
        <f>(M44*Settings!$B$3)+(N44*Settings!$B$4)</f>
        <v>0</v>
      </c>
      <c r="R44" s="2" t="str">
        <f t="shared" si="4"/>
        <v/>
      </c>
      <c r="S44" t="str">
        <f t="shared" si="5"/>
        <v/>
      </c>
    </row>
    <row r="45" spans="6:19">
      <c r="F45" t="str">
        <f t="shared" si="0"/>
        <v/>
      </c>
      <c r="G45" s="2" t="str">
        <f>IFERROR(VLOOKUP(E45,Settings!$A$6:$D$11,2,FALSE),"")</f>
        <v/>
      </c>
      <c r="H45" s="7"/>
      <c r="J45" s="2" t="str">
        <f t="shared" si="1"/>
        <v/>
      </c>
      <c r="K45" t="str">
        <f>IFERROR(VLOOKUP(E45,Settings!$A$6:$D$11,3,FALSE),"")</f>
        <v/>
      </c>
      <c r="L45" t="str">
        <f>IFERROR(VLOOKUP(E45,Settings!$A$6:$D$11,4,FALSE),"")</f>
        <v/>
      </c>
      <c r="M45">
        <f>COUNTIFS('Visit Tracking'!$B$2:$B$1001,A45,'Visit Tracking'!$G$2:$G$1001,"Office",'Visit Tracking'!$J$2:$J$1001,"Completed")</f>
        <v>0</v>
      </c>
      <c r="N45">
        <f>COUNTIFS('Visit Tracking'!$B$2:$B$1001,A45,'Visit Tracking'!$G$2:$G$1001,"Virtual",'Visit Tracking'!$J$2:$J$1001,"Completed")</f>
        <v>0</v>
      </c>
      <c r="O45" t="str">
        <f t="shared" si="2"/>
        <v/>
      </c>
      <c r="P45" t="str">
        <f t="shared" si="3"/>
        <v/>
      </c>
      <c r="Q45" s="2">
        <f>(M45*Settings!$B$3)+(N45*Settings!$B$4)</f>
        <v>0</v>
      </c>
      <c r="R45" s="2" t="str">
        <f t="shared" si="4"/>
        <v/>
      </c>
      <c r="S45" t="str">
        <f t="shared" si="5"/>
        <v/>
      </c>
    </row>
    <row r="46" spans="6:19">
      <c r="F46" t="str">
        <f t="shared" si="0"/>
        <v/>
      </c>
      <c r="G46" s="2" t="str">
        <f>IFERROR(VLOOKUP(E46,Settings!$A$6:$D$11,2,FALSE),"")</f>
        <v/>
      </c>
      <c r="H46" s="7"/>
      <c r="J46" s="2" t="str">
        <f t="shared" si="1"/>
        <v/>
      </c>
      <c r="K46" t="str">
        <f>IFERROR(VLOOKUP(E46,Settings!$A$6:$D$11,3,FALSE),"")</f>
        <v/>
      </c>
      <c r="L46" t="str">
        <f>IFERROR(VLOOKUP(E46,Settings!$A$6:$D$11,4,FALSE),"")</f>
        <v/>
      </c>
      <c r="M46">
        <f>COUNTIFS('Visit Tracking'!$B$2:$B$1001,A46,'Visit Tracking'!$G$2:$G$1001,"Office",'Visit Tracking'!$J$2:$J$1001,"Completed")</f>
        <v>0</v>
      </c>
      <c r="N46">
        <f>COUNTIFS('Visit Tracking'!$B$2:$B$1001,A46,'Visit Tracking'!$G$2:$G$1001,"Virtual",'Visit Tracking'!$J$2:$J$1001,"Completed")</f>
        <v>0</v>
      </c>
      <c r="O46" t="str">
        <f t="shared" si="2"/>
        <v/>
      </c>
      <c r="P46" t="str">
        <f t="shared" si="3"/>
        <v/>
      </c>
      <c r="Q46" s="2">
        <f>(M46*Settings!$B$3)+(N46*Settings!$B$4)</f>
        <v>0</v>
      </c>
      <c r="R46" s="2" t="str">
        <f t="shared" si="4"/>
        <v/>
      </c>
      <c r="S46" t="str">
        <f t="shared" si="5"/>
        <v/>
      </c>
    </row>
    <row r="47" spans="6:19">
      <c r="F47" t="str">
        <f t="shared" si="0"/>
        <v/>
      </c>
      <c r="G47" s="2" t="str">
        <f>IFERROR(VLOOKUP(E47,Settings!$A$6:$D$11,2,FALSE),"")</f>
        <v/>
      </c>
      <c r="H47" s="7"/>
      <c r="J47" s="2" t="str">
        <f t="shared" si="1"/>
        <v/>
      </c>
      <c r="K47" t="str">
        <f>IFERROR(VLOOKUP(E47,Settings!$A$6:$D$11,3,FALSE),"")</f>
        <v/>
      </c>
      <c r="L47" t="str">
        <f>IFERROR(VLOOKUP(E47,Settings!$A$6:$D$11,4,FALSE),"")</f>
        <v/>
      </c>
      <c r="M47">
        <f>COUNTIFS('Visit Tracking'!$B$2:$B$1001,A47,'Visit Tracking'!$G$2:$G$1001,"Office",'Visit Tracking'!$J$2:$J$1001,"Completed")</f>
        <v>0</v>
      </c>
      <c r="N47">
        <f>COUNTIFS('Visit Tracking'!$B$2:$B$1001,A47,'Visit Tracking'!$G$2:$G$1001,"Virtual",'Visit Tracking'!$J$2:$J$1001,"Completed")</f>
        <v>0</v>
      </c>
      <c r="O47" t="str">
        <f t="shared" si="2"/>
        <v/>
      </c>
      <c r="P47" t="str">
        <f t="shared" si="3"/>
        <v/>
      </c>
      <c r="Q47" s="2">
        <f>(M47*Settings!$B$3)+(N47*Settings!$B$4)</f>
        <v>0</v>
      </c>
      <c r="R47" s="2" t="str">
        <f t="shared" si="4"/>
        <v/>
      </c>
      <c r="S47" t="str">
        <f t="shared" si="5"/>
        <v/>
      </c>
    </row>
    <row r="48" spans="6:19">
      <c r="F48" t="str">
        <f t="shared" si="0"/>
        <v/>
      </c>
      <c r="G48" s="2" t="str">
        <f>IFERROR(VLOOKUP(E48,Settings!$A$6:$D$11,2,FALSE),"")</f>
        <v/>
      </c>
      <c r="H48" s="7"/>
      <c r="J48" s="2" t="str">
        <f t="shared" si="1"/>
        <v/>
      </c>
      <c r="K48" t="str">
        <f>IFERROR(VLOOKUP(E48,Settings!$A$6:$D$11,3,FALSE),"")</f>
        <v/>
      </c>
      <c r="L48" t="str">
        <f>IFERROR(VLOOKUP(E48,Settings!$A$6:$D$11,4,FALSE),"")</f>
        <v/>
      </c>
      <c r="M48">
        <f>COUNTIFS('Visit Tracking'!$B$2:$B$1001,A48,'Visit Tracking'!$G$2:$G$1001,"Office",'Visit Tracking'!$J$2:$J$1001,"Completed")</f>
        <v>0</v>
      </c>
      <c r="N48">
        <f>COUNTIFS('Visit Tracking'!$B$2:$B$1001,A48,'Visit Tracking'!$G$2:$G$1001,"Virtual",'Visit Tracking'!$J$2:$J$1001,"Completed")</f>
        <v>0</v>
      </c>
      <c r="O48" t="str">
        <f t="shared" si="2"/>
        <v/>
      </c>
      <c r="P48" t="str">
        <f t="shared" si="3"/>
        <v/>
      </c>
      <c r="Q48" s="2">
        <f>(M48*Settings!$B$3)+(N48*Settings!$B$4)</f>
        <v>0</v>
      </c>
      <c r="R48" s="2" t="str">
        <f t="shared" si="4"/>
        <v/>
      </c>
      <c r="S48" t="str">
        <f t="shared" si="5"/>
        <v/>
      </c>
    </row>
    <row r="49" spans="6:19">
      <c r="F49" t="str">
        <f t="shared" si="0"/>
        <v/>
      </c>
      <c r="G49" s="2" t="str">
        <f>IFERROR(VLOOKUP(E49,Settings!$A$6:$D$11,2,FALSE),"")</f>
        <v/>
      </c>
      <c r="H49" s="7"/>
      <c r="J49" s="2" t="str">
        <f t="shared" si="1"/>
        <v/>
      </c>
      <c r="K49" t="str">
        <f>IFERROR(VLOOKUP(E49,Settings!$A$6:$D$11,3,FALSE),"")</f>
        <v/>
      </c>
      <c r="L49" t="str">
        <f>IFERROR(VLOOKUP(E49,Settings!$A$6:$D$11,4,FALSE),"")</f>
        <v/>
      </c>
      <c r="M49">
        <f>COUNTIFS('Visit Tracking'!$B$2:$B$1001,A49,'Visit Tracking'!$G$2:$G$1001,"Office",'Visit Tracking'!$J$2:$J$1001,"Completed")</f>
        <v>0</v>
      </c>
      <c r="N49">
        <f>COUNTIFS('Visit Tracking'!$B$2:$B$1001,A49,'Visit Tracking'!$G$2:$G$1001,"Virtual",'Visit Tracking'!$J$2:$J$1001,"Completed")</f>
        <v>0</v>
      </c>
      <c r="O49" t="str">
        <f t="shared" si="2"/>
        <v/>
      </c>
      <c r="P49" t="str">
        <f t="shared" si="3"/>
        <v/>
      </c>
      <c r="Q49" s="2">
        <f>(M49*Settings!$B$3)+(N49*Settings!$B$4)</f>
        <v>0</v>
      </c>
      <c r="R49" s="2" t="str">
        <f t="shared" si="4"/>
        <v/>
      </c>
      <c r="S49" t="str">
        <f t="shared" si="5"/>
        <v/>
      </c>
    </row>
    <row r="50" spans="6:19">
      <c r="F50" t="str">
        <f t="shared" si="0"/>
        <v/>
      </c>
      <c r="G50" s="2" t="str">
        <f>IFERROR(VLOOKUP(E50,Settings!$A$6:$D$11,2,FALSE),"")</f>
        <v/>
      </c>
      <c r="H50" s="7"/>
      <c r="J50" s="2" t="str">
        <f t="shared" si="1"/>
        <v/>
      </c>
      <c r="K50" t="str">
        <f>IFERROR(VLOOKUP(E50,Settings!$A$6:$D$11,3,FALSE),"")</f>
        <v/>
      </c>
      <c r="L50" t="str">
        <f>IFERROR(VLOOKUP(E50,Settings!$A$6:$D$11,4,FALSE),"")</f>
        <v/>
      </c>
      <c r="M50">
        <f>COUNTIFS('Visit Tracking'!$B$2:$B$1001,A50,'Visit Tracking'!$G$2:$G$1001,"Office",'Visit Tracking'!$J$2:$J$1001,"Completed")</f>
        <v>0</v>
      </c>
      <c r="N50">
        <f>COUNTIFS('Visit Tracking'!$B$2:$B$1001,A50,'Visit Tracking'!$G$2:$G$1001,"Virtual",'Visit Tracking'!$J$2:$J$1001,"Completed")</f>
        <v>0</v>
      </c>
      <c r="O50" t="str">
        <f t="shared" si="2"/>
        <v/>
      </c>
      <c r="P50" t="str">
        <f t="shared" si="3"/>
        <v/>
      </c>
      <c r="Q50" s="2">
        <f>(M50*Settings!$B$3)+(N50*Settings!$B$4)</f>
        <v>0</v>
      </c>
      <c r="R50" s="2" t="str">
        <f t="shared" si="4"/>
        <v/>
      </c>
      <c r="S50" t="str">
        <f t="shared" si="5"/>
        <v/>
      </c>
    </row>
    <row r="51" spans="6:19">
      <c r="F51" t="str">
        <f t="shared" si="0"/>
        <v/>
      </c>
      <c r="G51" s="2" t="str">
        <f>IFERROR(VLOOKUP(E51,Settings!$A$6:$D$11,2,FALSE),"")</f>
        <v/>
      </c>
      <c r="H51" s="7"/>
      <c r="J51" s="2" t="str">
        <f t="shared" si="1"/>
        <v/>
      </c>
      <c r="K51" t="str">
        <f>IFERROR(VLOOKUP(E51,Settings!$A$6:$D$11,3,FALSE),"")</f>
        <v/>
      </c>
      <c r="L51" t="str">
        <f>IFERROR(VLOOKUP(E51,Settings!$A$6:$D$11,4,FALSE),"")</f>
        <v/>
      </c>
      <c r="M51">
        <f>COUNTIFS('Visit Tracking'!$B$2:$B$1001,A51,'Visit Tracking'!$G$2:$G$1001,"Office",'Visit Tracking'!$J$2:$J$1001,"Completed")</f>
        <v>0</v>
      </c>
      <c r="N51">
        <f>COUNTIFS('Visit Tracking'!$B$2:$B$1001,A51,'Visit Tracking'!$G$2:$G$1001,"Virtual",'Visit Tracking'!$J$2:$J$1001,"Completed")</f>
        <v>0</v>
      </c>
      <c r="O51" t="str">
        <f t="shared" si="2"/>
        <v/>
      </c>
      <c r="P51" t="str">
        <f t="shared" si="3"/>
        <v/>
      </c>
      <c r="Q51" s="2">
        <f>(M51*Settings!$B$3)+(N51*Settings!$B$4)</f>
        <v>0</v>
      </c>
      <c r="R51" s="2" t="str">
        <f t="shared" si="4"/>
        <v/>
      </c>
      <c r="S51" t="str">
        <f t="shared" si="5"/>
        <v/>
      </c>
    </row>
    <row r="52" spans="6:19">
      <c r="F52" t="str">
        <f t="shared" si="0"/>
        <v/>
      </c>
      <c r="G52" s="2" t="str">
        <f>IFERROR(VLOOKUP(E52,Settings!$A$6:$D$11,2,FALSE),"")</f>
        <v/>
      </c>
      <c r="H52" s="7"/>
      <c r="J52" s="2" t="str">
        <f t="shared" si="1"/>
        <v/>
      </c>
      <c r="K52" t="str">
        <f>IFERROR(VLOOKUP(E52,Settings!$A$6:$D$11,3,FALSE),"")</f>
        <v/>
      </c>
      <c r="L52" t="str">
        <f>IFERROR(VLOOKUP(E52,Settings!$A$6:$D$11,4,FALSE),"")</f>
        <v/>
      </c>
      <c r="M52">
        <f>COUNTIFS('Visit Tracking'!$B$2:$B$1001,A52,'Visit Tracking'!$G$2:$G$1001,"Office",'Visit Tracking'!$J$2:$J$1001,"Completed")</f>
        <v>0</v>
      </c>
      <c r="N52">
        <f>COUNTIFS('Visit Tracking'!$B$2:$B$1001,A52,'Visit Tracking'!$G$2:$G$1001,"Virtual",'Visit Tracking'!$J$2:$J$1001,"Completed")</f>
        <v>0</v>
      </c>
      <c r="O52" t="str">
        <f t="shared" si="2"/>
        <v/>
      </c>
      <c r="P52" t="str">
        <f t="shared" si="3"/>
        <v/>
      </c>
      <c r="Q52" s="2">
        <f>(M52*Settings!$B$3)+(N52*Settings!$B$4)</f>
        <v>0</v>
      </c>
      <c r="R52" s="2" t="str">
        <f t="shared" si="4"/>
        <v/>
      </c>
      <c r="S52" t="str">
        <f t="shared" si="5"/>
        <v/>
      </c>
    </row>
    <row r="53" spans="6:19">
      <c r="F53" t="str">
        <f t="shared" si="0"/>
        <v/>
      </c>
      <c r="G53" s="2" t="str">
        <f>IFERROR(VLOOKUP(E53,Settings!$A$6:$D$11,2,FALSE),"")</f>
        <v/>
      </c>
      <c r="H53" s="7"/>
      <c r="J53" s="2" t="str">
        <f t="shared" si="1"/>
        <v/>
      </c>
      <c r="K53" t="str">
        <f>IFERROR(VLOOKUP(E53,Settings!$A$6:$D$11,3,FALSE),"")</f>
        <v/>
      </c>
      <c r="L53" t="str">
        <f>IFERROR(VLOOKUP(E53,Settings!$A$6:$D$11,4,FALSE),"")</f>
        <v/>
      </c>
      <c r="M53">
        <f>COUNTIFS('Visit Tracking'!$B$2:$B$1001,A53,'Visit Tracking'!$G$2:$G$1001,"Office",'Visit Tracking'!$J$2:$J$1001,"Completed")</f>
        <v>0</v>
      </c>
      <c r="N53">
        <f>COUNTIFS('Visit Tracking'!$B$2:$B$1001,A53,'Visit Tracking'!$G$2:$G$1001,"Virtual",'Visit Tracking'!$J$2:$J$1001,"Completed")</f>
        <v>0</v>
      </c>
      <c r="O53" t="str">
        <f t="shared" si="2"/>
        <v/>
      </c>
      <c r="P53" t="str">
        <f t="shared" si="3"/>
        <v/>
      </c>
      <c r="Q53" s="2">
        <f>(M53*Settings!$B$3)+(N53*Settings!$B$4)</f>
        <v>0</v>
      </c>
      <c r="R53" s="2" t="str">
        <f t="shared" si="4"/>
        <v/>
      </c>
      <c r="S53" t="str">
        <f t="shared" si="5"/>
        <v/>
      </c>
    </row>
    <row r="54" spans="6:19">
      <c r="F54" t="str">
        <f t="shared" si="0"/>
        <v/>
      </c>
      <c r="G54" s="2" t="str">
        <f>IFERROR(VLOOKUP(E54,Settings!$A$6:$D$11,2,FALSE),"")</f>
        <v/>
      </c>
      <c r="H54" s="7"/>
      <c r="J54" s="2" t="str">
        <f t="shared" si="1"/>
        <v/>
      </c>
      <c r="K54" t="str">
        <f>IFERROR(VLOOKUP(E54,Settings!$A$6:$D$11,3,FALSE),"")</f>
        <v/>
      </c>
      <c r="L54" t="str">
        <f>IFERROR(VLOOKUP(E54,Settings!$A$6:$D$11,4,FALSE),"")</f>
        <v/>
      </c>
      <c r="M54">
        <f>COUNTIFS('Visit Tracking'!$B$2:$B$1001,A54,'Visit Tracking'!$G$2:$G$1001,"Office",'Visit Tracking'!$J$2:$J$1001,"Completed")</f>
        <v>0</v>
      </c>
      <c r="N54">
        <f>COUNTIFS('Visit Tracking'!$B$2:$B$1001,A54,'Visit Tracking'!$G$2:$G$1001,"Virtual",'Visit Tracking'!$J$2:$J$1001,"Completed")</f>
        <v>0</v>
      </c>
      <c r="O54" t="str">
        <f t="shared" si="2"/>
        <v/>
      </c>
      <c r="P54" t="str">
        <f t="shared" si="3"/>
        <v/>
      </c>
      <c r="Q54" s="2">
        <f>(M54*Settings!$B$3)+(N54*Settings!$B$4)</f>
        <v>0</v>
      </c>
      <c r="R54" s="2" t="str">
        <f t="shared" si="4"/>
        <v/>
      </c>
      <c r="S54" t="str">
        <f t="shared" si="5"/>
        <v/>
      </c>
    </row>
    <row r="55" spans="6:19">
      <c r="F55" t="str">
        <f t="shared" si="0"/>
        <v/>
      </c>
      <c r="G55" s="2" t="str">
        <f>IFERROR(VLOOKUP(E55,Settings!$A$6:$D$11,2,FALSE),"")</f>
        <v/>
      </c>
      <c r="H55" s="7"/>
      <c r="J55" s="2" t="str">
        <f t="shared" si="1"/>
        <v/>
      </c>
      <c r="K55" t="str">
        <f>IFERROR(VLOOKUP(E55,Settings!$A$6:$D$11,3,FALSE),"")</f>
        <v/>
      </c>
      <c r="L55" t="str">
        <f>IFERROR(VLOOKUP(E55,Settings!$A$6:$D$11,4,FALSE),"")</f>
        <v/>
      </c>
      <c r="M55">
        <f>COUNTIFS('Visit Tracking'!$B$2:$B$1001,A55,'Visit Tracking'!$G$2:$G$1001,"Office",'Visit Tracking'!$J$2:$J$1001,"Completed")</f>
        <v>0</v>
      </c>
      <c r="N55">
        <f>COUNTIFS('Visit Tracking'!$B$2:$B$1001,A55,'Visit Tracking'!$G$2:$G$1001,"Virtual",'Visit Tracking'!$J$2:$J$1001,"Completed")</f>
        <v>0</v>
      </c>
      <c r="O55" t="str">
        <f t="shared" si="2"/>
        <v/>
      </c>
      <c r="P55" t="str">
        <f t="shared" si="3"/>
        <v/>
      </c>
      <c r="Q55" s="2">
        <f>(M55*Settings!$B$3)+(N55*Settings!$B$4)</f>
        <v>0</v>
      </c>
      <c r="R55" s="2" t="str">
        <f t="shared" si="4"/>
        <v/>
      </c>
      <c r="S55" t="str">
        <f t="shared" si="5"/>
        <v/>
      </c>
    </row>
    <row r="56" spans="6:19">
      <c r="F56" t="str">
        <f t="shared" si="0"/>
        <v/>
      </c>
      <c r="G56" s="2" t="str">
        <f>IFERROR(VLOOKUP(E56,Settings!$A$6:$D$11,2,FALSE),"")</f>
        <v/>
      </c>
      <c r="H56" s="7"/>
      <c r="J56" s="2" t="str">
        <f t="shared" si="1"/>
        <v/>
      </c>
      <c r="K56" t="str">
        <f>IFERROR(VLOOKUP(E56,Settings!$A$6:$D$11,3,FALSE),"")</f>
        <v/>
      </c>
      <c r="L56" t="str">
        <f>IFERROR(VLOOKUP(E56,Settings!$A$6:$D$11,4,FALSE),"")</f>
        <v/>
      </c>
      <c r="M56">
        <f>COUNTIFS('Visit Tracking'!$B$2:$B$1001,A56,'Visit Tracking'!$G$2:$G$1001,"Office",'Visit Tracking'!$J$2:$J$1001,"Completed")</f>
        <v>0</v>
      </c>
      <c r="N56">
        <f>COUNTIFS('Visit Tracking'!$B$2:$B$1001,A56,'Visit Tracking'!$G$2:$G$1001,"Virtual",'Visit Tracking'!$J$2:$J$1001,"Completed")</f>
        <v>0</v>
      </c>
      <c r="O56" t="str">
        <f t="shared" si="2"/>
        <v/>
      </c>
      <c r="P56" t="str">
        <f t="shared" si="3"/>
        <v/>
      </c>
      <c r="Q56" s="2">
        <f>(M56*Settings!$B$3)+(N56*Settings!$B$4)</f>
        <v>0</v>
      </c>
      <c r="R56" s="2" t="str">
        <f t="shared" si="4"/>
        <v/>
      </c>
      <c r="S56" t="str">
        <f t="shared" si="5"/>
        <v/>
      </c>
    </row>
    <row r="57" spans="6:19">
      <c r="F57" t="str">
        <f t="shared" si="0"/>
        <v/>
      </c>
      <c r="G57" s="2" t="str">
        <f>IFERROR(VLOOKUP(E57,Settings!$A$6:$D$11,2,FALSE),"")</f>
        <v/>
      </c>
      <c r="H57" s="7"/>
      <c r="J57" s="2" t="str">
        <f t="shared" si="1"/>
        <v/>
      </c>
      <c r="K57" t="str">
        <f>IFERROR(VLOOKUP(E57,Settings!$A$6:$D$11,3,FALSE),"")</f>
        <v/>
      </c>
      <c r="L57" t="str">
        <f>IFERROR(VLOOKUP(E57,Settings!$A$6:$D$11,4,FALSE),"")</f>
        <v/>
      </c>
      <c r="M57">
        <f>COUNTIFS('Visit Tracking'!$B$2:$B$1001,A57,'Visit Tracking'!$G$2:$G$1001,"Office",'Visit Tracking'!$J$2:$J$1001,"Completed")</f>
        <v>0</v>
      </c>
      <c r="N57">
        <f>COUNTIFS('Visit Tracking'!$B$2:$B$1001,A57,'Visit Tracking'!$G$2:$G$1001,"Virtual",'Visit Tracking'!$J$2:$J$1001,"Completed")</f>
        <v>0</v>
      </c>
      <c r="O57" t="str">
        <f t="shared" si="2"/>
        <v/>
      </c>
      <c r="P57" t="str">
        <f t="shared" si="3"/>
        <v/>
      </c>
      <c r="Q57" s="2">
        <f>(M57*Settings!$B$3)+(N57*Settings!$B$4)</f>
        <v>0</v>
      </c>
      <c r="R57" s="2" t="str">
        <f t="shared" si="4"/>
        <v/>
      </c>
      <c r="S57" t="str">
        <f t="shared" si="5"/>
        <v/>
      </c>
    </row>
    <row r="58" spans="6:19">
      <c r="F58" t="str">
        <f t="shared" si="0"/>
        <v/>
      </c>
      <c r="G58" s="2" t="str">
        <f>IFERROR(VLOOKUP(E58,Settings!$A$6:$D$11,2,FALSE),"")</f>
        <v/>
      </c>
      <c r="H58" s="7"/>
      <c r="J58" s="2" t="str">
        <f t="shared" si="1"/>
        <v/>
      </c>
      <c r="K58" t="str">
        <f>IFERROR(VLOOKUP(E58,Settings!$A$6:$D$11,3,FALSE),"")</f>
        <v/>
      </c>
      <c r="L58" t="str">
        <f>IFERROR(VLOOKUP(E58,Settings!$A$6:$D$11,4,FALSE),"")</f>
        <v/>
      </c>
      <c r="M58">
        <f>COUNTIFS('Visit Tracking'!$B$2:$B$1001,A58,'Visit Tracking'!$G$2:$G$1001,"Office",'Visit Tracking'!$J$2:$J$1001,"Completed")</f>
        <v>0</v>
      </c>
      <c r="N58">
        <f>COUNTIFS('Visit Tracking'!$B$2:$B$1001,A58,'Visit Tracking'!$G$2:$G$1001,"Virtual",'Visit Tracking'!$J$2:$J$1001,"Completed")</f>
        <v>0</v>
      </c>
      <c r="O58" t="str">
        <f t="shared" si="2"/>
        <v/>
      </c>
      <c r="P58" t="str">
        <f t="shared" si="3"/>
        <v/>
      </c>
      <c r="Q58" s="2">
        <f>(M58*Settings!$B$3)+(N58*Settings!$B$4)</f>
        <v>0</v>
      </c>
      <c r="R58" s="2" t="str">
        <f t="shared" si="4"/>
        <v/>
      </c>
      <c r="S58" t="str">
        <f t="shared" si="5"/>
        <v/>
      </c>
    </row>
    <row r="59" spans="6:19">
      <c r="F59" t="str">
        <f t="shared" si="0"/>
        <v/>
      </c>
      <c r="G59" s="2" t="str">
        <f>IFERROR(VLOOKUP(E59,Settings!$A$6:$D$11,2,FALSE),"")</f>
        <v/>
      </c>
      <c r="H59" s="7"/>
      <c r="J59" s="2" t="str">
        <f t="shared" si="1"/>
        <v/>
      </c>
      <c r="K59" t="str">
        <f>IFERROR(VLOOKUP(E59,Settings!$A$6:$D$11,3,FALSE),"")</f>
        <v/>
      </c>
      <c r="L59" t="str">
        <f>IFERROR(VLOOKUP(E59,Settings!$A$6:$D$11,4,FALSE),"")</f>
        <v/>
      </c>
      <c r="M59">
        <f>COUNTIFS('Visit Tracking'!$B$2:$B$1001,A59,'Visit Tracking'!$G$2:$G$1001,"Office",'Visit Tracking'!$J$2:$J$1001,"Completed")</f>
        <v>0</v>
      </c>
      <c r="N59">
        <f>COUNTIFS('Visit Tracking'!$B$2:$B$1001,A59,'Visit Tracking'!$G$2:$G$1001,"Virtual",'Visit Tracking'!$J$2:$J$1001,"Completed")</f>
        <v>0</v>
      </c>
      <c r="O59" t="str">
        <f t="shared" si="2"/>
        <v/>
      </c>
      <c r="P59" t="str">
        <f t="shared" si="3"/>
        <v/>
      </c>
      <c r="Q59" s="2">
        <f>(M59*Settings!$B$3)+(N59*Settings!$B$4)</f>
        <v>0</v>
      </c>
      <c r="R59" s="2" t="str">
        <f t="shared" si="4"/>
        <v/>
      </c>
      <c r="S59" t="str">
        <f t="shared" si="5"/>
        <v/>
      </c>
    </row>
    <row r="60" spans="6:19">
      <c r="F60" t="str">
        <f t="shared" si="0"/>
        <v/>
      </c>
      <c r="G60" s="2" t="str">
        <f>IFERROR(VLOOKUP(E60,Settings!$A$6:$D$11,2,FALSE),"")</f>
        <v/>
      </c>
      <c r="H60" s="7"/>
      <c r="J60" s="2" t="str">
        <f t="shared" si="1"/>
        <v/>
      </c>
      <c r="K60" t="str">
        <f>IFERROR(VLOOKUP(E60,Settings!$A$6:$D$11,3,FALSE),"")</f>
        <v/>
      </c>
      <c r="L60" t="str">
        <f>IFERROR(VLOOKUP(E60,Settings!$A$6:$D$11,4,FALSE),"")</f>
        <v/>
      </c>
      <c r="M60">
        <f>COUNTIFS('Visit Tracking'!$B$2:$B$1001,A60,'Visit Tracking'!$G$2:$G$1001,"Office",'Visit Tracking'!$J$2:$J$1001,"Completed")</f>
        <v>0</v>
      </c>
      <c r="N60">
        <f>COUNTIFS('Visit Tracking'!$B$2:$B$1001,A60,'Visit Tracking'!$G$2:$G$1001,"Virtual",'Visit Tracking'!$J$2:$J$1001,"Completed")</f>
        <v>0</v>
      </c>
      <c r="O60" t="str">
        <f t="shared" si="2"/>
        <v/>
      </c>
      <c r="P60" t="str">
        <f t="shared" si="3"/>
        <v/>
      </c>
      <c r="Q60" s="2">
        <f>(M60*Settings!$B$3)+(N60*Settings!$B$4)</f>
        <v>0</v>
      </c>
      <c r="R60" s="2" t="str">
        <f t="shared" si="4"/>
        <v/>
      </c>
      <c r="S60" t="str">
        <f t="shared" si="5"/>
        <v/>
      </c>
    </row>
    <row r="61" spans="6:19">
      <c r="F61" t="str">
        <f t="shared" si="0"/>
        <v/>
      </c>
      <c r="G61" s="2" t="str">
        <f>IFERROR(VLOOKUP(E61,Settings!$A$6:$D$11,2,FALSE),"")</f>
        <v/>
      </c>
      <c r="H61" s="7"/>
      <c r="J61" s="2" t="str">
        <f t="shared" si="1"/>
        <v/>
      </c>
      <c r="K61" t="str">
        <f>IFERROR(VLOOKUP(E61,Settings!$A$6:$D$11,3,FALSE),"")</f>
        <v/>
      </c>
      <c r="L61" t="str">
        <f>IFERROR(VLOOKUP(E61,Settings!$A$6:$D$11,4,FALSE),"")</f>
        <v/>
      </c>
      <c r="M61">
        <f>COUNTIFS('Visit Tracking'!$B$2:$B$1001,A61,'Visit Tracking'!$G$2:$G$1001,"Office",'Visit Tracking'!$J$2:$J$1001,"Completed")</f>
        <v>0</v>
      </c>
      <c r="N61">
        <f>COUNTIFS('Visit Tracking'!$B$2:$B$1001,A61,'Visit Tracking'!$G$2:$G$1001,"Virtual",'Visit Tracking'!$J$2:$J$1001,"Completed")</f>
        <v>0</v>
      </c>
      <c r="O61" t="str">
        <f t="shared" si="2"/>
        <v/>
      </c>
      <c r="P61" t="str">
        <f t="shared" si="3"/>
        <v/>
      </c>
      <c r="Q61" s="2">
        <f>(M61*Settings!$B$3)+(N61*Settings!$B$4)</f>
        <v>0</v>
      </c>
      <c r="R61" s="2" t="str">
        <f t="shared" si="4"/>
        <v/>
      </c>
      <c r="S61" t="str">
        <f t="shared" si="5"/>
        <v/>
      </c>
    </row>
    <row r="62" spans="6:19">
      <c r="F62" t="str">
        <f t="shared" si="0"/>
        <v/>
      </c>
      <c r="G62" s="2" t="str">
        <f>IFERROR(VLOOKUP(E62,Settings!$A$6:$D$11,2,FALSE),"")</f>
        <v/>
      </c>
      <c r="H62" s="7"/>
      <c r="J62" s="2" t="str">
        <f t="shared" si="1"/>
        <v/>
      </c>
      <c r="K62" t="str">
        <f>IFERROR(VLOOKUP(E62,Settings!$A$6:$D$11,3,FALSE),"")</f>
        <v/>
      </c>
      <c r="L62" t="str">
        <f>IFERROR(VLOOKUP(E62,Settings!$A$6:$D$11,4,FALSE),"")</f>
        <v/>
      </c>
      <c r="M62">
        <f>COUNTIFS('Visit Tracking'!$B$2:$B$1001,A62,'Visit Tracking'!$G$2:$G$1001,"Office",'Visit Tracking'!$J$2:$J$1001,"Completed")</f>
        <v>0</v>
      </c>
      <c r="N62">
        <f>COUNTIFS('Visit Tracking'!$B$2:$B$1001,A62,'Visit Tracking'!$G$2:$G$1001,"Virtual",'Visit Tracking'!$J$2:$J$1001,"Completed")</f>
        <v>0</v>
      </c>
      <c r="O62" t="str">
        <f t="shared" si="2"/>
        <v/>
      </c>
      <c r="P62" t="str">
        <f t="shared" si="3"/>
        <v/>
      </c>
      <c r="Q62" s="2">
        <f>(M62*Settings!$B$3)+(N62*Settings!$B$4)</f>
        <v>0</v>
      </c>
      <c r="R62" s="2" t="str">
        <f t="shared" si="4"/>
        <v/>
      </c>
      <c r="S62" t="str">
        <f t="shared" si="5"/>
        <v/>
      </c>
    </row>
    <row r="63" spans="6:19">
      <c r="F63" t="str">
        <f t="shared" si="0"/>
        <v/>
      </c>
      <c r="G63" s="2" t="str">
        <f>IFERROR(VLOOKUP(E63,Settings!$A$6:$D$11,2,FALSE),"")</f>
        <v/>
      </c>
      <c r="H63" s="7"/>
      <c r="J63" s="2" t="str">
        <f t="shared" si="1"/>
        <v/>
      </c>
      <c r="K63" t="str">
        <f>IFERROR(VLOOKUP(E63,Settings!$A$6:$D$11,3,FALSE),"")</f>
        <v/>
      </c>
      <c r="L63" t="str">
        <f>IFERROR(VLOOKUP(E63,Settings!$A$6:$D$11,4,FALSE),"")</f>
        <v/>
      </c>
      <c r="M63">
        <f>COUNTIFS('Visit Tracking'!$B$2:$B$1001,A63,'Visit Tracking'!$G$2:$G$1001,"Office",'Visit Tracking'!$J$2:$J$1001,"Completed")</f>
        <v>0</v>
      </c>
      <c r="N63">
        <f>COUNTIFS('Visit Tracking'!$B$2:$B$1001,A63,'Visit Tracking'!$G$2:$G$1001,"Virtual",'Visit Tracking'!$J$2:$J$1001,"Completed")</f>
        <v>0</v>
      </c>
      <c r="O63" t="str">
        <f t="shared" si="2"/>
        <v/>
      </c>
      <c r="P63" t="str">
        <f t="shared" si="3"/>
        <v/>
      </c>
      <c r="Q63" s="2">
        <f>(M63*Settings!$B$3)+(N63*Settings!$B$4)</f>
        <v>0</v>
      </c>
      <c r="R63" s="2" t="str">
        <f t="shared" si="4"/>
        <v/>
      </c>
      <c r="S63" t="str">
        <f t="shared" si="5"/>
        <v/>
      </c>
    </row>
    <row r="64" spans="6:19">
      <c r="F64" t="str">
        <f t="shared" si="0"/>
        <v/>
      </c>
      <c r="G64" s="2" t="str">
        <f>IFERROR(VLOOKUP(E64,Settings!$A$6:$D$11,2,FALSE),"")</f>
        <v/>
      </c>
      <c r="H64" s="7"/>
      <c r="J64" s="2" t="str">
        <f t="shared" si="1"/>
        <v/>
      </c>
      <c r="K64" t="str">
        <f>IFERROR(VLOOKUP(E64,Settings!$A$6:$D$11,3,FALSE),"")</f>
        <v/>
      </c>
      <c r="L64" t="str">
        <f>IFERROR(VLOOKUP(E64,Settings!$A$6:$D$11,4,FALSE),"")</f>
        <v/>
      </c>
      <c r="M64">
        <f>COUNTIFS('Visit Tracking'!$B$2:$B$1001,A64,'Visit Tracking'!$G$2:$G$1001,"Office",'Visit Tracking'!$J$2:$J$1001,"Completed")</f>
        <v>0</v>
      </c>
      <c r="N64">
        <f>COUNTIFS('Visit Tracking'!$B$2:$B$1001,A64,'Visit Tracking'!$G$2:$G$1001,"Virtual",'Visit Tracking'!$J$2:$J$1001,"Completed")</f>
        <v>0</v>
      </c>
      <c r="O64" t="str">
        <f t="shared" si="2"/>
        <v/>
      </c>
      <c r="P64" t="str">
        <f t="shared" si="3"/>
        <v/>
      </c>
      <c r="Q64" s="2">
        <f>(M64*Settings!$B$3)+(N64*Settings!$B$4)</f>
        <v>0</v>
      </c>
      <c r="R64" s="2" t="str">
        <f t="shared" si="4"/>
        <v/>
      </c>
      <c r="S64" t="str">
        <f t="shared" si="5"/>
        <v/>
      </c>
    </row>
    <row r="65" spans="6:19">
      <c r="F65" t="str">
        <f t="shared" si="0"/>
        <v/>
      </c>
      <c r="G65" s="2" t="str">
        <f>IFERROR(VLOOKUP(E65,Settings!$A$6:$D$11,2,FALSE),"")</f>
        <v/>
      </c>
      <c r="H65" s="7"/>
      <c r="J65" s="2" t="str">
        <f t="shared" si="1"/>
        <v/>
      </c>
      <c r="K65" t="str">
        <f>IFERROR(VLOOKUP(E65,Settings!$A$6:$D$11,3,FALSE),"")</f>
        <v/>
      </c>
      <c r="L65" t="str">
        <f>IFERROR(VLOOKUP(E65,Settings!$A$6:$D$11,4,FALSE),"")</f>
        <v/>
      </c>
      <c r="M65">
        <f>COUNTIFS('Visit Tracking'!$B$2:$B$1001,A65,'Visit Tracking'!$G$2:$G$1001,"Office",'Visit Tracking'!$J$2:$J$1001,"Completed")</f>
        <v>0</v>
      </c>
      <c r="N65">
        <f>COUNTIFS('Visit Tracking'!$B$2:$B$1001,A65,'Visit Tracking'!$G$2:$G$1001,"Virtual",'Visit Tracking'!$J$2:$J$1001,"Completed")</f>
        <v>0</v>
      </c>
      <c r="O65" t="str">
        <f t="shared" si="2"/>
        <v/>
      </c>
      <c r="P65" t="str">
        <f t="shared" si="3"/>
        <v/>
      </c>
      <c r="Q65" s="2">
        <f>(M65*Settings!$B$3)+(N65*Settings!$B$4)</f>
        <v>0</v>
      </c>
      <c r="R65" s="2" t="str">
        <f t="shared" si="4"/>
        <v/>
      </c>
      <c r="S65" t="str">
        <f t="shared" si="5"/>
        <v/>
      </c>
    </row>
    <row r="66" spans="6:19">
      <c r="F66" t="str">
        <f t="shared" ref="F66:F129" si="6">IF(E66="","",IF(LEFT(E66,2)="OV","Office + Virtual","Office Only"))</f>
        <v/>
      </c>
      <c r="G66" s="2" t="str">
        <f>IFERROR(VLOOKUP(E66,Settings!$A$6:$D$11,2,FALSE),"")</f>
        <v/>
      </c>
      <c r="H66" s="7"/>
      <c r="J66" s="2" t="str">
        <f t="shared" ref="J66:J129" si="7">IF(OR(G66="",I66=""),"",G66*I66)</f>
        <v/>
      </c>
      <c r="K66" t="str">
        <f>IFERROR(VLOOKUP(E66,Settings!$A$6:$D$11,3,FALSE),"")</f>
        <v/>
      </c>
      <c r="L66" t="str">
        <f>IFERROR(VLOOKUP(E66,Settings!$A$6:$D$11,4,FALSE),"")</f>
        <v/>
      </c>
      <c r="M66">
        <f>COUNTIFS('Visit Tracking'!$B$2:$B$1001,A66,'Visit Tracking'!$G$2:$G$1001,"Office",'Visit Tracking'!$J$2:$J$1001,"Completed")</f>
        <v>0</v>
      </c>
      <c r="N66">
        <f>COUNTIFS('Visit Tracking'!$B$2:$B$1001,A66,'Visit Tracking'!$G$2:$G$1001,"Virtual",'Visit Tracking'!$J$2:$J$1001,"Completed")</f>
        <v>0</v>
      </c>
      <c r="O66" t="str">
        <f t="shared" ref="O66:O129" si="8">IF(K66="","",K66-M66)</f>
        <v/>
      </c>
      <c r="P66" t="str">
        <f t="shared" ref="P66:P129" si="9">IF(L66="","",L66-N66)</f>
        <v/>
      </c>
      <c r="Q66" s="2">
        <f>(M66*Settings!$B$3)+(N66*Settings!$B$4)</f>
        <v>0</v>
      </c>
      <c r="R66" s="2" t="str">
        <f t="shared" ref="R66:R129" si="10">IF(J66="","",J66-Q66)</f>
        <v/>
      </c>
      <c r="S66" t="str">
        <f t="shared" ref="S66:S129" si="11">IF(R66="","",IF(R66&lt;0,"NEGATIVE","OK"))</f>
        <v/>
      </c>
    </row>
    <row r="67" spans="6:19">
      <c r="F67" t="str">
        <f t="shared" si="6"/>
        <v/>
      </c>
      <c r="G67" s="2" t="str">
        <f>IFERROR(VLOOKUP(E67,Settings!$A$6:$D$11,2,FALSE),"")</f>
        <v/>
      </c>
      <c r="H67" s="7"/>
      <c r="J67" s="2" t="str">
        <f t="shared" si="7"/>
        <v/>
      </c>
      <c r="K67" t="str">
        <f>IFERROR(VLOOKUP(E67,Settings!$A$6:$D$11,3,FALSE),"")</f>
        <v/>
      </c>
      <c r="L67" t="str">
        <f>IFERROR(VLOOKUP(E67,Settings!$A$6:$D$11,4,FALSE),"")</f>
        <v/>
      </c>
      <c r="M67">
        <f>COUNTIFS('Visit Tracking'!$B$2:$B$1001,A67,'Visit Tracking'!$G$2:$G$1001,"Office",'Visit Tracking'!$J$2:$J$1001,"Completed")</f>
        <v>0</v>
      </c>
      <c r="N67">
        <f>COUNTIFS('Visit Tracking'!$B$2:$B$1001,A67,'Visit Tracking'!$G$2:$G$1001,"Virtual",'Visit Tracking'!$J$2:$J$1001,"Completed")</f>
        <v>0</v>
      </c>
      <c r="O67" t="str">
        <f t="shared" si="8"/>
        <v/>
      </c>
      <c r="P67" t="str">
        <f t="shared" si="9"/>
        <v/>
      </c>
      <c r="Q67" s="2">
        <f>(M67*Settings!$B$3)+(N67*Settings!$B$4)</f>
        <v>0</v>
      </c>
      <c r="R67" s="2" t="str">
        <f t="shared" si="10"/>
        <v/>
      </c>
      <c r="S67" t="str">
        <f t="shared" si="11"/>
        <v/>
      </c>
    </row>
    <row r="68" spans="6:19">
      <c r="F68" t="str">
        <f t="shared" si="6"/>
        <v/>
      </c>
      <c r="G68" s="2" t="str">
        <f>IFERROR(VLOOKUP(E68,Settings!$A$6:$D$11,2,FALSE),"")</f>
        <v/>
      </c>
      <c r="H68" s="7"/>
      <c r="J68" s="2" t="str">
        <f t="shared" si="7"/>
        <v/>
      </c>
      <c r="K68" t="str">
        <f>IFERROR(VLOOKUP(E68,Settings!$A$6:$D$11,3,FALSE),"")</f>
        <v/>
      </c>
      <c r="L68" t="str">
        <f>IFERROR(VLOOKUP(E68,Settings!$A$6:$D$11,4,FALSE),"")</f>
        <v/>
      </c>
      <c r="M68">
        <f>COUNTIFS('Visit Tracking'!$B$2:$B$1001,A68,'Visit Tracking'!$G$2:$G$1001,"Office",'Visit Tracking'!$J$2:$J$1001,"Completed")</f>
        <v>0</v>
      </c>
      <c r="N68">
        <f>COUNTIFS('Visit Tracking'!$B$2:$B$1001,A68,'Visit Tracking'!$G$2:$G$1001,"Virtual",'Visit Tracking'!$J$2:$J$1001,"Completed")</f>
        <v>0</v>
      </c>
      <c r="O68" t="str">
        <f t="shared" si="8"/>
        <v/>
      </c>
      <c r="P68" t="str">
        <f t="shared" si="9"/>
        <v/>
      </c>
      <c r="Q68" s="2">
        <f>(M68*Settings!$B$3)+(N68*Settings!$B$4)</f>
        <v>0</v>
      </c>
      <c r="R68" s="2" t="str">
        <f t="shared" si="10"/>
        <v/>
      </c>
      <c r="S68" t="str">
        <f t="shared" si="11"/>
        <v/>
      </c>
    </row>
    <row r="69" spans="6:19">
      <c r="F69" t="str">
        <f t="shared" si="6"/>
        <v/>
      </c>
      <c r="G69" s="2" t="str">
        <f>IFERROR(VLOOKUP(E69,Settings!$A$6:$D$11,2,FALSE),"")</f>
        <v/>
      </c>
      <c r="H69" s="7"/>
      <c r="J69" s="2" t="str">
        <f t="shared" si="7"/>
        <v/>
      </c>
      <c r="K69" t="str">
        <f>IFERROR(VLOOKUP(E69,Settings!$A$6:$D$11,3,FALSE),"")</f>
        <v/>
      </c>
      <c r="L69" t="str">
        <f>IFERROR(VLOOKUP(E69,Settings!$A$6:$D$11,4,FALSE),"")</f>
        <v/>
      </c>
      <c r="M69">
        <f>COUNTIFS('Visit Tracking'!$B$2:$B$1001,A69,'Visit Tracking'!$G$2:$G$1001,"Office",'Visit Tracking'!$J$2:$J$1001,"Completed")</f>
        <v>0</v>
      </c>
      <c r="N69">
        <f>COUNTIFS('Visit Tracking'!$B$2:$B$1001,A69,'Visit Tracking'!$G$2:$G$1001,"Virtual",'Visit Tracking'!$J$2:$J$1001,"Completed")</f>
        <v>0</v>
      </c>
      <c r="O69" t="str">
        <f t="shared" si="8"/>
        <v/>
      </c>
      <c r="P69" t="str">
        <f t="shared" si="9"/>
        <v/>
      </c>
      <c r="Q69" s="2">
        <f>(M69*Settings!$B$3)+(N69*Settings!$B$4)</f>
        <v>0</v>
      </c>
      <c r="R69" s="2" t="str">
        <f t="shared" si="10"/>
        <v/>
      </c>
      <c r="S69" t="str">
        <f t="shared" si="11"/>
        <v/>
      </c>
    </row>
    <row r="70" spans="6:19">
      <c r="F70" t="str">
        <f t="shared" si="6"/>
        <v/>
      </c>
      <c r="G70" s="2" t="str">
        <f>IFERROR(VLOOKUP(E70,Settings!$A$6:$D$11,2,FALSE),"")</f>
        <v/>
      </c>
      <c r="H70" s="7"/>
      <c r="J70" s="2" t="str">
        <f t="shared" si="7"/>
        <v/>
      </c>
      <c r="K70" t="str">
        <f>IFERROR(VLOOKUP(E70,Settings!$A$6:$D$11,3,FALSE),"")</f>
        <v/>
      </c>
      <c r="L70" t="str">
        <f>IFERROR(VLOOKUP(E70,Settings!$A$6:$D$11,4,FALSE),"")</f>
        <v/>
      </c>
      <c r="M70">
        <f>COUNTIFS('Visit Tracking'!$B$2:$B$1001,A70,'Visit Tracking'!$G$2:$G$1001,"Office",'Visit Tracking'!$J$2:$J$1001,"Completed")</f>
        <v>0</v>
      </c>
      <c r="N70">
        <f>COUNTIFS('Visit Tracking'!$B$2:$B$1001,A70,'Visit Tracking'!$G$2:$G$1001,"Virtual",'Visit Tracking'!$J$2:$J$1001,"Completed")</f>
        <v>0</v>
      </c>
      <c r="O70" t="str">
        <f t="shared" si="8"/>
        <v/>
      </c>
      <c r="P70" t="str">
        <f t="shared" si="9"/>
        <v/>
      </c>
      <c r="Q70" s="2">
        <f>(M70*Settings!$B$3)+(N70*Settings!$B$4)</f>
        <v>0</v>
      </c>
      <c r="R70" s="2" t="str">
        <f t="shared" si="10"/>
        <v/>
      </c>
      <c r="S70" t="str">
        <f t="shared" si="11"/>
        <v/>
      </c>
    </row>
    <row r="71" spans="6:19">
      <c r="F71" t="str">
        <f t="shared" si="6"/>
        <v/>
      </c>
      <c r="G71" s="2" t="str">
        <f>IFERROR(VLOOKUP(E71,Settings!$A$6:$D$11,2,FALSE),"")</f>
        <v/>
      </c>
      <c r="H71" s="7"/>
      <c r="J71" s="2" t="str">
        <f t="shared" si="7"/>
        <v/>
      </c>
      <c r="K71" t="str">
        <f>IFERROR(VLOOKUP(E71,Settings!$A$6:$D$11,3,FALSE),"")</f>
        <v/>
      </c>
      <c r="L71" t="str">
        <f>IFERROR(VLOOKUP(E71,Settings!$A$6:$D$11,4,FALSE),"")</f>
        <v/>
      </c>
      <c r="M71">
        <f>COUNTIFS('Visit Tracking'!$B$2:$B$1001,A71,'Visit Tracking'!$G$2:$G$1001,"Office",'Visit Tracking'!$J$2:$J$1001,"Completed")</f>
        <v>0</v>
      </c>
      <c r="N71">
        <f>COUNTIFS('Visit Tracking'!$B$2:$B$1001,A71,'Visit Tracking'!$G$2:$G$1001,"Virtual",'Visit Tracking'!$J$2:$J$1001,"Completed")</f>
        <v>0</v>
      </c>
      <c r="O71" t="str">
        <f t="shared" si="8"/>
        <v/>
      </c>
      <c r="P71" t="str">
        <f t="shared" si="9"/>
        <v/>
      </c>
      <c r="Q71" s="2">
        <f>(M71*Settings!$B$3)+(N71*Settings!$B$4)</f>
        <v>0</v>
      </c>
      <c r="R71" s="2" t="str">
        <f t="shared" si="10"/>
        <v/>
      </c>
      <c r="S71" t="str">
        <f t="shared" si="11"/>
        <v/>
      </c>
    </row>
    <row r="72" spans="6:19">
      <c r="F72" t="str">
        <f t="shared" si="6"/>
        <v/>
      </c>
      <c r="G72" s="2" t="str">
        <f>IFERROR(VLOOKUP(E72,Settings!$A$6:$D$11,2,FALSE),"")</f>
        <v/>
      </c>
      <c r="H72" s="7"/>
      <c r="J72" s="2" t="str">
        <f t="shared" si="7"/>
        <v/>
      </c>
      <c r="K72" t="str">
        <f>IFERROR(VLOOKUP(E72,Settings!$A$6:$D$11,3,FALSE),"")</f>
        <v/>
      </c>
      <c r="L72" t="str">
        <f>IFERROR(VLOOKUP(E72,Settings!$A$6:$D$11,4,FALSE),"")</f>
        <v/>
      </c>
      <c r="M72">
        <f>COUNTIFS('Visit Tracking'!$B$2:$B$1001,A72,'Visit Tracking'!$G$2:$G$1001,"Office",'Visit Tracking'!$J$2:$J$1001,"Completed")</f>
        <v>0</v>
      </c>
      <c r="N72">
        <f>COUNTIFS('Visit Tracking'!$B$2:$B$1001,A72,'Visit Tracking'!$G$2:$G$1001,"Virtual",'Visit Tracking'!$J$2:$J$1001,"Completed")</f>
        <v>0</v>
      </c>
      <c r="O72" t="str">
        <f t="shared" si="8"/>
        <v/>
      </c>
      <c r="P72" t="str">
        <f t="shared" si="9"/>
        <v/>
      </c>
      <c r="Q72" s="2">
        <f>(M72*Settings!$B$3)+(N72*Settings!$B$4)</f>
        <v>0</v>
      </c>
      <c r="R72" s="2" t="str">
        <f t="shared" si="10"/>
        <v/>
      </c>
      <c r="S72" t="str">
        <f t="shared" si="11"/>
        <v/>
      </c>
    </row>
    <row r="73" spans="6:19">
      <c r="F73" t="str">
        <f t="shared" si="6"/>
        <v/>
      </c>
      <c r="G73" s="2" t="str">
        <f>IFERROR(VLOOKUP(E73,Settings!$A$6:$D$11,2,FALSE),"")</f>
        <v/>
      </c>
      <c r="H73" s="7"/>
      <c r="J73" s="2" t="str">
        <f t="shared" si="7"/>
        <v/>
      </c>
      <c r="K73" t="str">
        <f>IFERROR(VLOOKUP(E73,Settings!$A$6:$D$11,3,FALSE),"")</f>
        <v/>
      </c>
      <c r="L73" t="str">
        <f>IFERROR(VLOOKUP(E73,Settings!$A$6:$D$11,4,FALSE),"")</f>
        <v/>
      </c>
      <c r="M73">
        <f>COUNTIFS('Visit Tracking'!$B$2:$B$1001,A73,'Visit Tracking'!$G$2:$G$1001,"Office",'Visit Tracking'!$J$2:$J$1001,"Completed")</f>
        <v>0</v>
      </c>
      <c r="N73">
        <f>COUNTIFS('Visit Tracking'!$B$2:$B$1001,A73,'Visit Tracking'!$G$2:$G$1001,"Virtual",'Visit Tracking'!$J$2:$J$1001,"Completed")</f>
        <v>0</v>
      </c>
      <c r="O73" t="str">
        <f t="shared" si="8"/>
        <v/>
      </c>
      <c r="P73" t="str">
        <f t="shared" si="9"/>
        <v/>
      </c>
      <c r="Q73" s="2">
        <f>(M73*Settings!$B$3)+(N73*Settings!$B$4)</f>
        <v>0</v>
      </c>
      <c r="R73" s="2" t="str">
        <f t="shared" si="10"/>
        <v/>
      </c>
      <c r="S73" t="str">
        <f t="shared" si="11"/>
        <v/>
      </c>
    </row>
    <row r="74" spans="6:19">
      <c r="F74" t="str">
        <f t="shared" si="6"/>
        <v/>
      </c>
      <c r="G74" s="2" t="str">
        <f>IFERROR(VLOOKUP(E74,Settings!$A$6:$D$11,2,FALSE),"")</f>
        <v/>
      </c>
      <c r="H74" s="7"/>
      <c r="J74" s="2" t="str">
        <f t="shared" si="7"/>
        <v/>
      </c>
      <c r="K74" t="str">
        <f>IFERROR(VLOOKUP(E74,Settings!$A$6:$D$11,3,FALSE),"")</f>
        <v/>
      </c>
      <c r="L74" t="str">
        <f>IFERROR(VLOOKUP(E74,Settings!$A$6:$D$11,4,FALSE),"")</f>
        <v/>
      </c>
      <c r="M74">
        <f>COUNTIFS('Visit Tracking'!$B$2:$B$1001,A74,'Visit Tracking'!$G$2:$G$1001,"Office",'Visit Tracking'!$J$2:$J$1001,"Completed")</f>
        <v>0</v>
      </c>
      <c r="N74">
        <f>COUNTIFS('Visit Tracking'!$B$2:$B$1001,A74,'Visit Tracking'!$G$2:$G$1001,"Virtual",'Visit Tracking'!$J$2:$J$1001,"Completed")</f>
        <v>0</v>
      </c>
      <c r="O74" t="str">
        <f t="shared" si="8"/>
        <v/>
      </c>
      <c r="P74" t="str">
        <f t="shared" si="9"/>
        <v/>
      </c>
      <c r="Q74" s="2">
        <f>(M74*Settings!$B$3)+(N74*Settings!$B$4)</f>
        <v>0</v>
      </c>
      <c r="R74" s="2" t="str">
        <f t="shared" si="10"/>
        <v/>
      </c>
      <c r="S74" t="str">
        <f t="shared" si="11"/>
        <v/>
      </c>
    </row>
    <row r="75" spans="6:19">
      <c r="F75" t="str">
        <f t="shared" si="6"/>
        <v/>
      </c>
      <c r="G75" s="2" t="str">
        <f>IFERROR(VLOOKUP(E75,Settings!$A$6:$D$11,2,FALSE),"")</f>
        <v/>
      </c>
      <c r="H75" s="7"/>
      <c r="J75" s="2" t="str">
        <f t="shared" si="7"/>
        <v/>
      </c>
      <c r="K75" t="str">
        <f>IFERROR(VLOOKUP(E75,Settings!$A$6:$D$11,3,FALSE),"")</f>
        <v/>
      </c>
      <c r="L75" t="str">
        <f>IFERROR(VLOOKUP(E75,Settings!$A$6:$D$11,4,FALSE),"")</f>
        <v/>
      </c>
      <c r="M75">
        <f>COUNTIFS('Visit Tracking'!$B$2:$B$1001,A75,'Visit Tracking'!$G$2:$G$1001,"Office",'Visit Tracking'!$J$2:$J$1001,"Completed")</f>
        <v>0</v>
      </c>
      <c r="N75">
        <f>COUNTIFS('Visit Tracking'!$B$2:$B$1001,A75,'Visit Tracking'!$G$2:$G$1001,"Virtual",'Visit Tracking'!$J$2:$J$1001,"Completed")</f>
        <v>0</v>
      </c>
      <c r="O75" t="str">
        <f t="shared" si="8"/>
        <v/>
      </c>
      <c r="P75" t="str">
        <f t="shared" si="9"/>
        <v/>
      </c>
      <c r="Q75" s="2">
        <f>(M75*Settings!$B$3)+(N75*Settings!$B$4)</f>
        <v>0</v>
      </c>
      <c r="R75" s="2" t="str">
        <f t="shared" si="10"/>
        <v/>
      </c>
      <c r="S75" t="str">
        <f t="shared" si="11"/>
        <v/>
      </c>
    </row>
    <row r="76" spans="6:19">
      <c r="F76" t="str">
        <f t="shared" si="6"/>
        <v/>
      </c>
      <c r="G76" s="2" t="str">
        <f>IFERROR(VLOOKUP(E76,Settings!$A$6:$D$11,2,FALSE),"")</f>
        <v/>
      </c>
      <c r="H76" s="7"/>
      <c r="J76" s="2" t="str">
        <f t="shared" si="7"/>
        <v/>
      </c>
      <c r="K76" t="str">
        <f>IFERROR(VLOOKUP(E76,Settings!$A$6:$D$11,3,FALSE),"")</f>
        <v/>
      </c>
      <c r="L76" t="str">
        <f>IFERROR(VLOOKUP(E76,Settings!$A$6:$D$11,4,FALSE),"")</f>
        <v/>
      </c>
      <c r="M76">
        <f>COUNTIFS('Visit Tracking'!$B$2:$B$1001,A76,'Visit Tracking'!$G$2:$G$1001,"Office",'Visit Tracking'!$J$2:$J$1001,"Completed")</f>
        <v>0</v>
      </c>
      <c r="N76">
        <f>COUNTIFS('Visit Tracking'!$B$2:$B$1001,A76,'Visit Tracking'!$G$2:$G$1001,"Virtual",'Visit Tracking'!$J$2:$J$1001,"Completed")</f>
        <v>0</v>
      </c>
      <c r="O76" t="str">
        <f t="shared" si="8"/>
        <v/>
      </c>
      <c r="P76" t="str">
        <f t="shared" si="9"/>
        <v/>
      </c>
      <c r="Q76" s="2">
        <f>(M76*Settings!$B$3)+(N76*Settings!$B$4)</f>
        <v>0</v>
      </c>
      <c r="R76" s="2" t="str">
        <f t="shared" si="10"/>
        <v/>
      </c>
      <c r="S76" t="str">
        <f t="shared" si="11"/>
        <v/>
      </c>
    </row>
    <row r="77" spans="6:19">
      <c r="F77" t="str">
        <f t="shared" si="6"/>
        <v/>
      </c>
      <c r="G77" s="2" t="str">
        <f>IFERROR(VLOOKUP(E77,Settings!$A$6:$D$11,2,FALSE),"")</f>
        <v/>
      </c>
      <c r="H77" s="7"/>
      <c r="J77" s="2" t="str">
        <f t="shared" si="7"/>
        <v/>
      </c>
      <c r="K77" t="str">
        <f>IFERROR(VLOOKUP(E77,Settings!$A$6:$D$11,3,FALSE),"")</f>
        <v/>
      </c>
      <c r="L77" t="str">
        <f>IFERROR(VLOOKUP(E77,Settings!$A$6:$D$11,4,FALSE),"")</f>
        <v/>
      </c>
      <c r="M77">
        <f>COUNTIFS('Visit Tracking'!$B$2:$B$1001,A77,'Visit Tracking'!$G$2:$G$1001,"Office",'Visit Tracking'!$J$2:$J$1001,"Completed")</f>
        <v>0</v>
      </c>
      <c r="N77">
        <f>COUNTIFS('Visit Tracking'!$B$2:$B$1001,A77,'Visit Tracking'!$G$2:$G$1001,"Virtual",'Visit Tracking'!$J$2:$J$1001,"Completed")</f>
        <v>0</v>
      </c>
      <c r="O77" t="str">
        <f t="shared" si="8"/>
        <v/>
      </c>
      <c r="P77" t="str">
        <f t="shared" si="9"/>
        <v/>
      </c>
      <c r="Q77" s="2">
        <f>(M77*Settings!$B$3)+(N77*Settings!$B$4)</f>
        <v>0</v>
      </c>
      <c r="R77" s="2" t="str">
        <f t="shared" si="10"/>
        <v/>
      </c>
      <c r="S77" t="str">
        <f t="shared" si="11"/>
        <v/>
      </c>
    </row>
    <row r="78" spans="6:19">
      <c r="F78" t="str">
        <f t="shared" si="6"/>
        <v/>
      </c>
      <c r="G78" s="2" t="str">
        <f>IFERROR(VLOOKUP(E78,Settings!$A$6:$D$11,2,FALSE),"")</f>
        <v/>
      </c>
      <c r="H78" s="7"/>
      <c r="J78" s="2" t="str">
        <f t="shared" si="7"/>
        <v/>
      </c>
      <c r="K78" t="str">
        <f>IFERROR(VLOOKUP(E78,Settings!$A$6:$D$11,3,FALSE),"")</f>
        <v/>
      </c>
      <c r="L78" t="str">
        <f>IFERROR(VLOOKUP(E78,Settings!$A$6:$D$11,4,FALSE),"")</f>
        <v/>
      </c>
      <c r="M78">
        <f>COUNTIFS('Visit Tracking'!$B$2:$B$1001,A78,'Visit Tracking'!$G$2:$G$1001,"Office",'Visit Tracking'!$J$2:$J$1001,"Completed")</f>
        <v>0</v>
      </c>
      <c r="N78">
        <f>COUNTIFS('Visit Tracking'!$B$2:$B$1001,A78,'Visit Tracking'!$G$2:$G$1001,"Virtual",'Visit Tracking'!$J$2:$J$1001,"Completed")</f>
        <v>0</v>
      </c>
      <c r="O78" t="str">
        <f t="shared" si="8"/>
        <v/>
      </c>
      <c r="P78" t="str">
        <f t="shared" si="9"/>
        <v/>
      </c>
      <c r="Q78" s="2">
        <f>(M78*Settings!$B$3)+(N78*Settings!$B$4)</f>
        <v>0</v>
      </c>
      <c r="R78" s="2" t="str">
        <f t="shared" si="10"/>
        <v/>
      </c>
      <c r="S78" t="str">
        <f t="shared" si="11"/>
        <v/>
      </c>
    </row>
    <row r="79" spans="6:19">
      <c r="F79" t="str">
        <f t="shared" si="6"/>
        <v/>
      </c>
      <c r="G79" s="2" t="str">
        <f>IFERROR(VLOOKUP(E79,Settings!$A$6:$D$11,2,FALSE),"")</f>
        <v/>
      </c>
      <c r="H79" s="7"/>
      <c r="J79" s="2" t="str">
        <f t="shared" si="7"/>
        <v/>
      </c>
      <c r="K79" t="str">
        <f>IFERROR(VLOOKUP(E79,Settings!$A$6:$D$11,3,FALSE),"")</f>
        <v/>
      </c>
      <c r="L79" t="str">
        <f>IFERROR(VLOOKUP(E79,Settings!$A$6:$D$11,4,FALSE),"")</f>
        <v/>
      </c>
      <c r="M79">
        <f>COUNTIFS('Visit Tracking'!$B$2:$B$1001,A79,'Visit Tracking'!$G$2:$G$1001,"Office",'Visit Tracking'!$J$2:$J$1001,"Completed")</f>
        <v>0</v>
      </c>
      <c r="N79">
        <f>COUNTIFS('Visit Tracking'!$B$2:$B$1001,A79,'Visit Tracking'!$G$2:$G$1001,"Virtual",'Visit Tracking'!$J$2:$J$1001,"Completed")</f>
        <v>0</v>
      </c>
      <c r="O79" t="str">
        <f t="shared" si="8"/>
        <v/>
      </c>
      <c r="P79" t="str">
        <f t="shared" si="9"/>
        <v/>
      </c>
      <c r="Q79" s="2">
        <f>(M79*Settings!$B$3)+(N79*Settings!$B$4)</f>
        <v>0</v>
      </c>
      <c r="R79" s="2" t="str">
        <f t="shared" si="10"/>
        <v/>
      </c>
      <c r="S79" t="str">
        <f t="shared" si="11"/>
        <v/>
      </c>
    </row>
    <row r="80" spans="6:19">
      <c r="F80" t="str">
        <f t="shared" si="6"/>
        <v/>
      </c>
      <c r="G80" s="2" t="str">
        <f>IFERROR(VLOOKUP(E80,Settings!$A$6:$D$11,2,FALSE),"")</f>
        <v/>
      </c>
      <c r="H80" s="7"/>
      <c r="J80" s="2" t="str">
        <f t="shared" si="7"/>
        <v/>
      </c>
      <c r="K80" t="str">
        <f>IFERROR(VLOOKUP(E80,Settings!$A$6:$D$11,3,FALSE),"")</f>
        <v/>
      </c>
      <c r="L80" t="str">
        <f>IFERROR(VLOOKUP(E80,Settings!$A$6:$D$11,4,FALSE),"")</f>
        <v/>
      </c>
      <c r="M80">
        <f>COUNTIFS('Visit Tracking'!$B$2:$B$1001,A80,'Visit Tracking'!$G$2:$G$1001,"Office",'Visit Tracking'!$J$2:$J$1001,"Completed")</f>
        <v>0</v>
      </c>
      <c r="N80">
        <f>COUNTIFS('Visit Tracking'!$B$2:$B$1001,A80,'Visit Tracking'!$G$2:$G$1001,"Virtual",'Visit Tracking'!$J$2:$J$1001,"Completed")</f>
        <v>0</v>
      </c>
      <c r="O80" t="str">
        <f t="shared" si="8"/>
        <v/>
      </c>
      <c r="P80" t="str">
        <f t="shared" si="9"/>
        <v/>
      </c>
      <c r="Q80" s="2">
        <f>(M80*Settings!$B$3)+(N80*Settings!$B$4)</f>
        <v>0</v>
      </c>
      <c r="R80" s="2" t="str">
        <f t="shared" si="10"/>
        <v/>
      </c>
      <c r="S80" t="str">
        <f t="shared" si="11"/>
        <v/>
      </c>
    </row>
    <row r="81" spans="6:19">
      <c r="F81" t="str">
        <f t="shared" si="6"/>
        <v/>
      </c>
      <c r="G81" s="2" t="str">
        <f>IFERROR(VLOOKUP(E81,Settings!$A$6:$D$11,2,FALSE),"")</f>
        <v/>
      </c>
      <c r="H81" s="7"/>
      <c r="J81" s="2" t="str">
        <f t="shared" si="7"/>
        <v/>
      </c>
      <c r="K81" t="str">
        <f>IFERROR(VLOOKUP(E81,Settings!$A$6:$D$11,3,FALSE),"")</f>
        <v/>
      </c>
      <c r="L81" t="str">
        <f>IFERROR(VLOOKUP(E81,Settings!$A$6:$D$11,4,FALSE),"")</f>
        <v/>
      </c>
      <c r="M81">
        <f>COUNTIFS('Visit Tracking'!$B$2:$B$1001,A81,'Visit Tracking'!$G$2:$G$1001,"Office",'Visit Tracking'!$J$2:$J$1001,"Completed")</f>
        <v>0</v>
      </c>
      <c r="N81">
        <f>COUNTIFS('Visit Tracking'!$B$2:$B$1001,A81,'Visit Tracking'!$G$2:$G$1001,"Virtual",'Visit Tracking'!$J$2:$J$1001,"Completed")</f>
        <v>0</v>
      </c>
      <c r="O81" t="str">
        <f t="shared" si="8"/>
        <v/>
      </c>
      <c r="P81" t="str">
        <f t="shared" si="9"/>
        <v/>
      </c>
      <c r="Q81" s="2">
        <f>(M81*Settings!$B$3)+(N81*Settings!$B$4)</f>
        <v>0</v>
      </c>
      <c r="R81" s="2" t="str">
        <f t="shared" si="10"/>
        <v/>
      </c>
      <c r="S81" t="str">
        <f t="shared" si="11"/>
        <v/>
      </c>
    </row>
    <row r="82" spans="6:19">
      <c r="F82" t="str">
        <f t="shared" si="6"/>
        <v/>
      </c>
      <c r="G82" s="2" t="str">
        <f>IFERROR(VLOOKUP(E82,Settings!$A$6:$D$11,2,FALSE),"")</f>
        <v/>
      </c>
      <c r="H82" s="7"/>
      <c r="J82" s="2" t="str">
        <f t="shared" si="7"/>
        <v/>
      </c>
      <c r="K82" t="str">
        <f>IFERROR(VLOOKUP(E82,Settings!$A$6:$D$11,3,FALSE),"")</f>
        <v/>
      </c>
      <c r="L82" t="str">
        <f>IFERROR(VLOOKUP(E82,Settings!$A$6:$D$11,4,FALSE),"")</f>
        <v/>
      </c>
      <c r="M82">
        <f>COUNTIFS('Visit Tracking'!$B$2:$B$1001,A82,'Visit Tracking'!$G$2:$G$1001,"Office",'Visit Tracking'!$J$2:$J$1001,"Completed")</f>
        <v>0</v>
      </c>
      <c r="N82">
        <f>COUNTIFS('Visit Tracking'!$B$2:$B$1001,A82,'Visit Tracking'!$G$2:$G$1001,"Virtual",'Visit Tracking'!$J$2:$J$1001,"Completed")</f>
        <v>0</v>
      </c>
      <c r="O82" t="str">
        <f t="shared" si="8"/>
        <v/>
      </c>
      <c r="P82" t="str">
        <f t="shared" si="9"/>
        <v/>
      </c>
      <c r="Q82" s="2">
        <f>(M82*Settings!$B$3)+(N82*Settings!$B$4)</f>
        <v>0</v>
      </c>
      <c r="R82" s="2" t="str">
        <f t="shared" si="10"/>
        <v/>
      </c>
      <c r="S82" t="str">
        <f t="shared" si="11"/>
        <v/>
      </c>
    </row>
    <row r="83" spans="6:19">
      <c r="F83" t="str">
        <f t="shared" si="6"/>
        <v/>
      </c>
      <c r="G83" s="2" t="str">
        <f>IFERROR(VLOOKUP(E83,Settings!$A$6:$D$11,2,FALSE),"")</f>
        <v/>
      </c>
      <c r="H83" s="7"/>
      <c r="J83" s="2" t="str">
        <f t="shared" si="7"/>
        <v/>
      </c>
      <c r="K83" t="str">
        <f>IFERROR(VLOOKUP(E83,Settings!$A$6:$D$11,3,FALSE),"")</f>
        <v/>
      </c>
      <c r="L83" t="str">
        <f>IFERROR(VLOOKUP(E83,Settings!$A$6:$D$11,4,FALSE),"")</f>
        <v/>
      </c>
      <c r="M83">
        <f>COUNTIFS('Visit Tracking'!$B$2:$B$1001,A83,'Visit Tracking'!$G$2:$G$1001,"Office",'Visit Tracking'!$J$2:$J$1001,"Completed")</f>
        <v>0</v>
      </c>
      <c r="N83">
        <f>COUNTIFS('Visit Tracking'!$B$2:$B$1001,A83,'Visit Tracking'!$G$2:$G$1001,"Virtual",'Visit Tracking'!$J$2:$J$1001,"Completed")</f>
        <v>0</v>
      </c>
      <c r="O83" t="str">
        <f t="shared" si="8"/>
        <v/>
      </c>
      <c r="P83" t="str">
        <f t="shared" si="9"/>
        <v/>
      </c>
      <c r="Q83" s="2">
        <f>(M83*Settings!$B$3)+(N83*Settings!$B$4)</f>
        <v>0</v>
      </c>
      <c r="R83" s="2" t="str">
        <f t="shared" si="10"/>
        <v/>
      </c>
      <c r="S83" t="str">
        <f t="shared" si="11"/>
        <v/>
      </c>
    </row>
    <row r="84" spans="6:19">
      <c r="F84" t="str">
        <f t="shared" si="6"/>
        <v/>
      </c>
      <c r="G84" s="2" t="str">
        <f>IFERROR(VLOOKUP(E84,Settings!$A$6:$D$11,2,FALSE),"")</f>
        <v/>
      </c>
      <c r="H84" s="7"/>
      <c r="J84" s="2" t="str">
        <f t="shared" si="7"/>
        <v/>
      </c>
      <c r="K84" t="str">
        <f>IFERROR(VLOOKUP(E84,Settings!$A$6:$D$11,3,FALSE),"")</f>
        <v/>
      </c>
      <c r="L84" t="str">
        <f>IFERROR(VLOOKUP(E84,Settings!$A$6:$D$11,4,FALSE),"")</f>
        <v/>
      </c>
      <c r="M84">
        <f>COUNTIFS('Visit Tracking'!$B$2:$B$1001,A84,'Visit Tracking'!$G$2:$G$1001,"Office",'Visit Tracking'!$J$2:$J$1001,"Completed")</f>
        <v>0</v>
      </c>
      <c r="N84">
        <f>COUNTIFS('Visit Tracking'!$B$2:$B$1001,A84,'Visit Tracking'!$G$2:$G$1001,"Virtual",'Visit Tracking'!$J$2:$J$1001,"Completed")</f>
        <v>0</v>
      </c>
      <c r="O84" t="str">
        <f t="shared" si="8"/>
        <v/>
      </c>
      <c r="P84" t="str">
        <f t="shared" si="9"/>
        <v/>
      </c>
      <c r="Q84" s="2">
        <f>(M84*Settings!$B$3)+(N84*Settings!$B$4)</f>
        <v>0</v>
      </c>
      <c r="R84" s="2" t="str">
        <f t="shared" si="10"/>
        <v/>
      </c>
      <c r="S84" t="str">
        <f t="shared" si="11"/>
        <v/>
      </c>
    </row>
    <row r="85" spans="6:19">
      <c r="F85" t="str">
        <f t="shared" si="6"/>
        <v/>
      </c>
      <c r="G85" s="2" t="str">
        <f>IFERROR(VLOOKUP(E85,Settings!$A$6:$D$11,2,FALSE),"")</f>
        <v/>
      </c>
      <c r="H85" s="7"/>
      <c r="J85" s="2" t="str">
        <f t="shared" si="7"/>
        <v/>
      </c>
      <c r="K85" t="str">
        <f>IFERROR(VLOOKUP(E85,Settings!$A$6:$D$11,3,FALSE),"")</f>
        <v/>
      </c>
      <c r="L85" t="str">
        <f>IFERROR(VLOOKUP(E85,Settings!$A$6:$D$11,4,FALSE),"")</f>
        <v/>
      </c>
      <c r="M85">
        <f>COUNTIFS('Visit Tracking'!$B$2:$B$1001,A85,'Visit Tracking'!$G$2:$G$1001,"Office",'Visit Tracking'!$J$2:$J$1001,"Completed")</f>
        <v>0</v>
      </c>
      <c r="N85">
        <f>COUNTIFS('Visit Tracking'!$B$2:$B$1001,A85,'Visit Tracking'!$G$2:$G$1001,"Virtual",'Visit Tracking'!$J$2:$J$1001,"Completed")</f>
        <v>0</v>
      </c>
      <c r="O85" t="str">
        <f t="shared" si="8"/>
        <v/>
      </c>
      <c r="P85" t="str">
        <f t="shared" si="9"/>
        <v/>
      </c>
      <c r="Q85" s="2">
        <f>(M85*Settings!$B$3)+(N85*Settings!$B$4)</f>
        <v>0</v>
      </c>
      <c r="R85" s="2" t="str">
        <f t="shared" si="10"/>
        <v/>
      </c>
      <c r="S85" t="str">
        <f t="shared" si="11"/>
        <v/>
      </c>
    </row>
    <row r="86" spans="6:19">
      <c r="F86" t="str">
        <f t="shared" si="6"/>
        <v/>
      </c>
      <c r="G86" s="2" t="str">
        <f>IFERROR(VLOOKUP(E86,Settings!$A$6:$D$11,2,FALSE),"")</f>
        <v/>
      </c>
      <c r="H86" s="7"/>
      <c r="J86" s="2" t="str">
        <f t="shared" si="7"/>
        <v/>
      </c>
      <c r="K86" t="str">
        <f>IFERROR(VLOOKUP(E86,Settings!$A$6:$D$11,3,FALSE),"")</f>
        <v/>
      </c>
      <c r="L86" t="str">
        <f>IFERROR(VLOOKUP(E86,Settings!$A$6:$D$11,4,FALSE),"")</f>
        <v/>
      </c>
      <c r="M86">
        <f>COUNTIFS('Visit Tracking'!$B$2:$B$1001,A86,'Visit Tracking'!$G$2:$G$1001,"Office",'Visit Tracking'!$J$2:$J$1001,"Completed")</f>
        <v>0</v>
      </c>
      <c r="N86">
        <f>COUNTIFS('Visit Tracking'!$B$2:$B$1001,A86,'Visit Tracking'!$G$2:$G$1001,"Virtual",'Visit Tracking'!$J$2:$J$1001,"Completed")</f>
        <v>0</v>
      </c>
      <c r="O86" t="str">
        <f t="shared" si="8"/>
        <v/>
      </c>
      <c r="P86" t="str">
        <f t="shared" si="9"/>
        <v/>
      </c>
      <c r="Q86" s="2">
        <f>(M86*Settings!$B$3)+(N86*Settings!$B$4)</f>
        <v>0</v>
      </c>
      <c r="R86" s="2" t="str">
        <f t="shared" si="10"/>
        <v/>
      </c>
      <c r="S86" t="str">
        <f t="shared" si="11"/>
        <v/>
      </c>
    </row>
    <row r="87" spans="6:19">
      <c r="F87" t="str">
        <f t="shared" si="6"/>
        <v/>
      </c>
      <c r="G87" s="2" t="str">
        <f>IFERROR(VLOOKUP(E87,Settings!$A$6:$D$11,2,FALSE),"")</f>
        <v/>
      </c>
      <c r="H87" s="7"/>
      <c r="J87" s="2" t="str">
        <f t="shared" si="7"/>
        <v/>
      </c>
      <c r="K87" t="str">
        <f>IFERROR(VLOOKUP(E87,Settings!$A$6:$D$11,3,FALSE),"")</f>
        <v/>
      </c>
      <c r="L87" t="str">
        <f>IFERROR(VLOOKUP(E87,Settings!$A$6:$D$11,4,FALSE),"")</f>
        <v/>
      </c>
      <c r="M87">
        <f>COUNTIFS('Visit Tracking'!$B$2:$B$1001,A87,'Visit Tracking'!$G$2:$G$1001,"Office",'Visit Tracking'!$J$2:$J$1001,"Completed")</f>
        <v>0</v>
      </c>
      <c r="N87">
        <f>COUNTIFS('Visit Tracking'!$B$2:$B$1001,A87,'Visit Tracking'!$G$2:$G$1001,"Virtual",'Visit Tracking'!$J$2:$J$1001,"Completed")</f>
        <v>0</v>
      </c>
      <c r="O87" t="str">
        <f t="shared" si="8"/>
        <v/>
      </c>
      <c r="P87" t="str">
        <f t="shared" si="9"/>
        <v/>
      </c>
      <c r="Q87" s="2">
        <f>(M87*Settings!$B$3)+(N87*Settings!$B$4)</f>
        <v>0</v>
      </c>
      <c r="R87" s="2" t="str">
        <f t="shared" si="10"/>
        <v/>
      </c>
      <c r="S87" t="str">
        <f t="shared" si="11"/>
        <v/>
      </c>
    </row>
    <row r="88" spans="6:19">
      <c r="F88" t="str">
        <f t="shared" si="6"/>
        <v/>
      </c>
      <c r="G88" s="2" t="str">
        <f>IFERROR(VLOOKUP(E88,Settings!$A$6:$D$11,2,FALSE),"")</f>
        <v/>
      </c>
      <c r="H88" s="7"/>
      <c r="J88" s="2" t="str">
        <f t="shared" si="7"/>
        <v/>
      </c>
      <c r="K88" t="str">
        <f>IFERROR(VLOOKUP(E88,Settings!$A$6:$D$11,3,FALSE),"")</f>
        <v/>
      </c>
      <c r="L88" t="str">
        <f>IFERROR(VLOOKUP(E88,Settings!$A$6:$D$11,4,FALSE),"")</f>
        <v/>
      </c>
      <c r="M88">
        <f>COUNTIFS('Visit Tracking'!$B$2:$B$1001,A88,'Visit Tracking'!$G$2:$G$1001,"Office",'Visit Tracking'!$J$2:$J$1001,"Completed")</f>
        <v>0</v>
      </c>
      <c r="N88">
        <f>COUNTIFS('Visit Tracking'!$B$2:$B$1001,A88,'Visit Tracking'!$G$2:$G$1001,"Virtual",'Visit Tracking'!$J$2:$J$1001,"Completed")</f>
        <v>0</v>
      </c>
      <c r="O88" t="str">
        <f t="shared" si="8"/>
        <v/>
      </c>
      <c r="P88" t="str">
        <f t="shared" si="9"/>
        <v/>
      </c>
      <c r="Q88" s="2">
        <f>(M88*Settings!$B$3)+(N88*Settings!$B$4)</f>
        <v>0</v>
      </c>
      <c r="R88" s="2" t="str">
        <f t="shared" si="10"/>
        <v/>
      </c>
      <c r="S88" t="str">
        <f t="shared" si="11"/>
        <v/>
      </c>
    </row>
    <row r="89" spans="6:19">
      <c r="F89" t="str">
        <f t="shared" si="6"/>
        <v/>
      </c>
      <c r="G89" s="2" t="str">
        <f>IFERROR(VLOOKUP(E89,Settings!$A$6:$D$11,2,FALSE),"")</f>
        <v/>
      </c>
      <c r="H89" s="7"/>
      <c r="J89" s="2" t="str">
        <f t="shared" si="7"/>
        <v/>
      </c>
      <c r="K89" t="str">
        <f>IFERROR(VLOOKUP(E89,Settings!$A$6:$D$11,3,FALSE),"")</f>
        <v/>
      </c>
      <c r="L89" t="str">
        <f>IFERROR(VLOOKUP(E89,Settings!$A$6:$D$11,4,FALSE),"")</f>
        <v/>
      </c>
      <c r="M89">
        <f>COUNTIFS('Visit Tracking'!$B$2:$B$1001,A89,'Visit Tracking'!$G$2:$G$1001,"Office",'Visit Tracking'!$J$2:$J$1001,"Completed")</f>
        <v>0</v>
      </c>
      <c r="N89">
        <f>COUNTIFS('Visit Tracking'!$B$2:$B$1001,A89,'Visit Tracking'!$G$2:$G$1001,"Virtual",'Visit Tracking'!$J$2:$J$1001,"Completed")</f>
        <v>0</v>
      </c>
      <c r="O89" t="str">
        <f t="shared" si="8"/>
        <v/>
      </c>
      <c r="P89" t="str">
        <f t="shared" si="9"/>
        <v/>
      </c>
      <c r="Q89" s="2">
        <f>(M89*Settings!$B$3)+(N89*Settings!$B$4)</f>
        <v>0</v>
      </c>
      <c r="R89" s="2" t="str">
        <f t="shared" si="10"/>
        <v/>
      </c>
      <c r="S89" t="str">
        <f t="shared" si="11"/>
        <v/>
      </c>
    </row>
    <row r="90" spans="6:19">
      <c r="F90" t="str">
        <f t="shared" si="6"/>
        <v/>
      </c>
      <c r="G90" s="2" t="str">
        <f>IFERROR(VLOOKUP(E90,Settings!$A$6:$D$11,2,FALSE),"")</f>
        <v/>
      </c>
      <c r="H90" s="7"/>
      <c r="J90" s="2" t="str">
        <f t="shared" si="7"/>
        <v/>
      </c>
      <c r="K90" t="str">
        <f>IFERROR(VLOOKUP(E90,Settings!$A$6:$D$11,3,FALSE),"")</f>
        <v/>
      </c>
      <c r="L90" t="str">
        <f>IFERROR(VLOOKUP(E90,Settings!$A$6:$D$11,4,FALSE),"")</f>
        <v/>
      </c>
      <c r="M90">
        <f>COUNTIFS('Visit Tracking'!$B$2:$B$1001,A90,'Visit Tracking'!$G$2:$G$1001,"Office",'Visit Tracking'!$J$2:$J$1001,"Completed")</f>
        <v>0</v>
      </c>
      <c r="N90">
        <f>COUNTIFS('Visit Tracking'!$B$2:$B$1001,A90,'Visit Tracking'!$G$2:$G$1001,"Virtual",'Visit Tracking'!$J$2:$J$1001,"Completed")</f>
        <v>0</v>
      </c>
      <c r="O90" t="str">
        <f t="shared" si="8"/>
        <v/>
      </c>
      <c r="P90" t="str">
        <f t="shared" si="9"/>
        <v/>
      </c>
      <c r="Q90" s="2">
        <f>(M90*Settings!$B$3)+(N90*Settings!$B$4)</f>
        <v>0</v>
      </c>
      <c r="R90" s="2" t="str">
        <f t="shared" si="10"/>
        <v/>
      </c>
      <c r="S90" t="str">
        <f t="shared" si="11"/>
        <v/>
      </c>
    </row>
    <row r="91" spans="6:19">
      <c r="F91" t="str">
        <f t="shared" si="6"/>
        <v/>
      </c>
      <c r="G91" s="2" t="str">
        <f>IFERROR(VLOOKUP(E91,Settings!$A$6:$D$11,2,FALSE),"")</f>
        <v/>
      </c>
      <c r="H91" s="7"/>
      <c r="J91" s="2" t="str">
        <f t="shared" si="7"/>
        <v/>
      </c>
      <c r="K91" t="str">
        <f>IFERROR(VLOOKUP(E91,Settings!$A$6:$D$11,3,FALSE),"")</f>
        <v/>
      </c>
      <c r="L91" t="str">
        <f>IFERROR(VLOOKUP(E91,Settings!$A$6:$D$11,4,FALSE),"")</f>
        <v/>
      </c>
      <c r="M91">
        <f>COUNTIFS('Visit Tracking'!$B$2:$B$1001,A91,'Visit Tracking'!$G$2:$G$1001,"Office",'Visit Tracking'!$J$2:$J$1001,"Completed")</f>
        <v>0</v>
      </c>
      <c r="N91">
        <f>COUNTIFS('Visit Tracking'!$B$2:$B$1001,A91,'Visit Tracking'!$G$2:$G$1001,"Virtual",'Visit Tracking'!$J$2:$J$1001,"Completed")</f>
        <v>0</v>
      </c>
      <c r="O91" t="str">
        <f t="shared" si="8"/>
        <v/>
      </c>
      <c r="P91" t="str">
        <f t="shared" si="9"/>
        <v/>
      </c>
      <c r="Q91" s="2">
        <f>(M91*Settings!$B$3)+(N91*Settings!$B$4)</f>
        <v>0</v>
      </c>
      <c r="R91" s="2" t="str">
        <f t="shared" si="10"/>
        <v/>
      </c>
      <c r="S91" t="str">
        <f t="shared" si="11"/>
        <v/>
      </c>
    </row>
    <row r="92" spans="6:19">
      <c r="F92" t="str">
        <f t="shared" si="6"/>
        <v/>
      </c>
      <c r="G92" s="2" t="str">
        <f>IFERROR(VLOOKUP(E92,Settings!$A$6:$D$11,2,FALSE),"")</f>
        <v/>
      </c>
      <c r="H92" s="7"/>
      <c r="J92" s="2" t="str">
        <f t="shared" si="7"/>
        <v/>
      </c>
      <c r="K92" t="str">
        <f>IFERROR(VLOOKUP(E92,Settings!$A$6:$D$11,3,FALSE),"")</f>
        <v/>
      </c>
      <c r="L92" t="str">
        <f>IFERROR(VLOOKUP(E92,Settings!$A$6:$D$11,4,FALSE),"")</f>
        <v/>
      </c>
      <c r="M92">
        <f>COUNTIFS('Visit Tracking'!$B$2:$B$1001,A92,'Visit Tracking'!$G$2:$G$1001,"Office",'Visit Tracking'!$J$2:$J$1001,"Completed")</f>
        <v>0</v>
      </c>
      <c r="N92">
        <f>COUNTIFS('Visit Tracking'!$B$2:$B$1001,A92,'Visit Tracking'!$G$2:$G$1001,"Virtual",'Visit Tracking'!$J$2:$J$1001,"Completed")</f>
        <v>0</v>
      </c>
      <c r="O92" t="str">
        <f t="shared" si="8"/>
        <v/>
      </c>
      <c r="P92" t="str">
        <f t="shared" si="9"/>
        <v/>
      </c>
      <c r="Q92" s="2">
        <f>(M92*Settings!$B$3)+(N92*Settings!$B$4)</f>
        <v>0</v>
      </c>
      <c r="R92" s="2" t="str">
        <f t="shared" si="10"/>
        <v/>
      </c>
      <c r="S92" t="str">
        <f t="shared" si="11"/>
        <v/>
      </c>
    </row>
    <row r="93" spans="6:19">
      <c r="F93" t="str">
        <f t="shared" si="6"/>
        <v/>
      </c>
      <c r="G93" s="2" t="str">
        <f>IFERROR(VLOOKUP(E93,Settings!$A$6:$D$11,2,FALSE),"")</f>
        <v/>
      </c>
      <c r="H93" s="7"/>
      <c r="J93" s="2" t="str">
        <f t="shared" si="7"/>
        <v/>
      </c>
      <c r="K93" t="str">
        <f>IFERROR(VLOOKUP(E93,Settings!$A$6:$D$11,3,FALSE),"")</f>
        <v/>
      </c>
      <c r="L93" t="str">
        <f>IFERROR(VLOOKUP(E93,Settings!$A$6:$D$11,4,FALSE),"")</f>
        <v/>
      </c>
      <c r="M93">
        <f>COUNTIFS('Visit Tracking'!$B$2:$B$1001,A93,'Visit Tracking'!$G$2:$G$1001,"Office",'Visit Tracking'!$J$2:$J$1001,"Completed")</f>
        <v>0</v>
      </c>
      <c r="N93">
        <f>COUNTIFS('Visit Tracking'!$B$2:$B$1001,A93,'Visit Tracking'!$G$2:$G$1001,"Virtual",'Visit Tracking'!$J$2:$J$1001,"Completed")</f>
        <v>0</v>
      </c>
      <c r="O93" t="str">
        <f t="shared" si="8"/>
        <v/>
      </c>
      <c r="P93" t="str">
        <f t="shared" si="9"/>
        <v/>
      </c>
      <c r="Q93" s="2">
        <f>(M93*Settings!$B$3)+(N93*Settings!$B$4)</f>
        <v>0</v>
      </c>
      <c r="R93" s="2" t="str">
        <f t="shared" si="10"/>
        <v/>
      </c>
      <c r="S93" t="str">
        <f t="shared" si="11"/>
        <v/>
      </c>
    </row>
    <row r="94" spans="6:19">
      <c r="F94" t="str">
        <f t="shared" si="6"/>
        <v/>
      </c>
      <c r="G94" s="2" t="str">
        <f>IFERROR(VLOOKUP(E94,Settings!$A$6:$D$11,2,FALSE),"")</f>
        <v/>
      </c>
      <c r="H94" s="7"/>
      <c r="J94" s="2" t="str">
        <f t="shared" si="7"/>
        <v/>
      </c>
      <c r="K94" t="str">
        <f>IFERROR(VLOOKUP(E94,Settings!$A$6:$D$11,3,FALSE),"")</f>
        <v/>
      </c>
      <c r="L94" t="str">
        <f>IFERROR(VLOOKUP(E94,Settings!$A$6:$D$11,4,FALSE),"")</f>
        <v/>
      </c>
      <c r="M94">
        <f>COUNTIFS('Visit Tracking'!$B$2:$B$1001,A94,'Visit Tracking'!$G$2:$G$1001,"Office",'Visit Tracking'!$J$2:$J$1001,"Completed")</f>
        <v>0</v>
      </c>
      <c r="N94">
        <f>COUNTIFS('Visit Tracking'!$B$2:$B$1001,A94,'Visit Tracking'!$G$2:$G$1001,"Virtual",'Visit Tracking'!$J$2:$J$1001,"Completed")</f>
        <v>0</v>
      </c>
      <c r="O94" t="str">
        <f t="shared" si="8"/>
        <v/>
      </c>
      <c r="P94" t="str">
        <f t="shared" si="9"/>
        <v/>
      </c>
      <c r="Q94" s="2">
        <f>(M94*Settings!$B$3)+(N94*Settings!$B$4)</f>
        <v>0</v>
      </c>
      <c r="R94" s="2" t="str">
        <f t="shared" si="10"/>
        <v/>
      </c>
      <c r="S94" t="str">
        <f t="shared" si="11"/>
        <v/>
      </c>
    </row>
    <row r="95" spans="6:19">
      <c r="F95" t="str">
        <f t="shared" si="6"/>
        <v/>
      </c>
      <c r="G95" s="2" t="str">
        <f>IFERROR(VLOOKUP(E95,Settings!$A$6:$D$11,2,FALSE),"")</f>
        <v/>
      </c>
      <c r="H95" s="7"/>
      <c r="J95" s="2" t="str">
        <f t="shared" si="7"/>
        <v/>
      </c>
      <c r="K95" t="str">
        <f>IFERROR(VLOOKUP(E95,Settings!$A$6:$D$11,3,FALSE),"")</f>
        <v/>
      </c>
      <c r="L95" t="str">
        <f>IFERROR(VLOOKUP(E95,Settings!$A$6:$D$11,4,FALSE),"")</f>
        <v/>
      </c>
      <c r="M95">
        <f>COUNTIFS('Visit Tracking'!$B$2:$B$1001,A95,'Visit Tracking'!$G$2:$G$1001,"Office",'Visit Tracking'!$J$2:$J$1001,"Completed")</f>
        <v>0</v>
      </c>
      <c r="N95">
        <f>COUNTIFS('Visit Tracking'!$B$2:$B$1001,A95,'Visit Tracking'!$G$2:$G$1001,"Virtual",'Visit Tracking'!$J$2:$J$1001,"Completed")</f>
        <v>0</v>
      </c>
      <c r="O95" t="str">
        <f t="shared" si="8"/>
        <v/>
      </c>
      <c r="P95" t="str">
        <f t="shared" si="9"/>
        <v/>
      </c>
      <c r="Q95" s="2">
        <f>(M95*Settings!$B$3)+(N95*Settings!$B$4)</f>
        <v>0</v>
      </c>
      <c r="R95" s="2" t="str">
        <f t="shared" si="10"/>
        <v/>
      </c>
      <c r="S95" t="str">
        <f t="shared" si="11"/>
        <v/>
      </c>
    </row>
    <row r="96" spans="6:19">
      <c r="F96" t="str">
        <f t="shared" si="6"/>
        <v/>
      </c>
      <c r="G96" s="2" t="str">
        <f>IFERROR(VLOOKUP(E96,Settings!$A$6:$D$11,2,FALSE),"")</f>
        <v/>
      </c>
      <c r="H96" s="7"/>
      <c r="J96" s="2" t="str">
        <f t="shared" si="7"/>
        <v/>
      </c>
      <c r="K96" t="str">
        <f>IFERROR(VLOOKUP(E96,Settings!$A$6:$D$11,3,FALSE),"")</f>
        <v/>
      </c>
      <c r="L96" t="str">
        <f>IFERROR(VLOOKUP(E96,Settings!$A$6:$D$11,4,FALSE),"")</f>
        <v/>
      </c>
      <c r="M96">
        <f>COUNTIFS('Visit Tracking'!$B$2:$B$1001,A96,'Visit Tracking'!$G$2:$G$1001,"Office",'Visit Tracking'!$J$2:$J$1001,"Completed")</f>
        <v>0</v>
      </c>
      <c r="N96">
        <f>COUNTIFS('Visit Tracking'!$B$2:$B$1001,A96,'Visit Tracking'!$G$2:$G$1001,"Virtual",'Visit Tracking'!$J$2:$J$1001,"Completed")</f>
        <v>0</v>
      </c>
      <c r="O96" t="str">
        <f t="shared" si="8"/>
        <v/>
      </c>
      <c r="P96" t="str">
        <f t="shared" si="9"/>
        <v/>
      </c>
      <c r="Q96" s="2">
        <f>(M96*Settings!$B$3)+(N96*Settings!$B$4)</f>
        <v>0</v>
      </c>
      <c r="R96" s="2" t="str">
        <f t="shared" si="10"/>
        <v/>
      </c>
      <c r="S96" t="str">
        <f t="shared" si="11"/>
        <v/>
      </c>
    </row>
    <row r="97" spans="6:19">
      <c r="F97" t="str">
        <f t="shared" si="6"/>
        <v/>
      </c>
      <c r="G97" s="2" t="str">
        <f>IFERROR(VLOOKUP(E97,Settings!$A$6:$D$11,2,FALSE),"")</f>
        <v/>
      </c>
      <c r="H97" s="7"/>
      <c r="J97" s="2" t="str">
        <f t="shared" si="7"/>
        <v/>
      </c>
      <c r="K97" t="str">
        <f>IFERROR(VLOOKUP(E97,Settings!$A$6:$D$11,3,FALSE),"")</f>
        <v/>
      </c>
      <c r="L97" t="str">
        <f>IFERROR(VLOOKUP(E97,Settings!$A$6:$D$11,4,FALSE),"")</f>
        <v/>
      </c>
      <c r="M97">
        <f>COUNTIFS('Visit Tracking'!$B$2:$B$1001,A97,'Visit Tracking'!$G$2:$G$1001,"Office",'Visit Tracking'!$J$2:$J$1001,"Completed")</f>
        <v>0</v>
      </c>
      <c r="N97">
        <f>COUNTIFS('Visit Tracking'!$B$2:$B$1001,A97,'Visit Tracking'!$G$2:$G$1001,"Virtual",'Visit Tracking'!$J$2:$J$1001,"Completed")</f>
        <v>0</v>
      </c>
      <c r="O97" t="str">
        <f t="shared" si="8"/>
        <v/>
      </c>
      <c r="P97" t="str">
        <f t="shared" si="9"/>
        <v/>
      </c>
      <c r="Q97" s="2">
        <f>(M97*Settings!$B$3)+(N97*Settings!$B$4)</f>
        <v>0</v>
      </c>
      <c r="R97" s="2" t="str">
        <f t="shared" si="10"/>
        <v/>
      </c>
      <c r="S97" t="str">
        <f t="shared" si="11"/>
        <v/>
      </c>
    </row>
    <row r="98" spans="6:19">
      <c r="F98" t="str">
        <f t="shared" si="6"/>
        <v/>
      </c>
      <c r="G98" s="2" t="str">
        <f>IFERROR(VLOOKUP(E98,Settings!$A$6:$D$11,2,FALSE),"")</f>
        <v/>
      </c>
      <c r="H98" s="7"/>
      <c r="J98" s="2" t="str">
        <f t="shared" si="7"/>
        <v/>
      </c>
      <c r="K98" t="str">
        <f>IFERROR(VLOOKUP(E98,Settings!$A$6:$D$11,3,FALSE),"")</f>
        <v/>
      </c>
      <c r="L98" t="str">
        <f>IFERROR(VLOOKUP(E98,Settings!$A$6:$D$11,4,FALSE),"")</f>
        <v/>
      </c>
      <c r="M98">
        <f>COUNTIFS('Visit Tracking'!$B$2:$B$1001,A98,'Visit Tracking'!$G$2:$G$1001,"Office",'Visit Tracking'!$J$2:$J$1001,"Completed")</f>
        <v>0</v>
      </c>
      <c r="N98">
        <f>COUNTIFS('Visit Tracking'!$B$2:$B$1001,A98,'Visit Tracking'!$G$2:$G$1001,"Virtual",'Visit Tracking'!$J$2:$J$1001,"Completed")</f>
        <v>0</v>
      </c>
      <c r="O98" t="str">
        <f t="shared" si="8"/>
        <v/>
      </c>
      <c r="P98" t="str">
        <f t="shared" si="9"/>
        <v/>
      </c>
      <c r="Q98" s="2">
        <f>(M98*Settings!$B$3)+(N98*Settings!$B$4)</f>
        <v>0</v>
      </c>
      <c r="R98" s="2" t="str">
        <f t="shared" si="10"/>
        <v/>
      </c>
      <c r="S98" t="str">
        <f t="shared" si="11"/>
        <v/>
      </c>
    </row>
    <row r="99" spans="6:19">
      <c r="F99" t="str">
        <f t="shared" si="6"/>
        <v/>
      </c>
      <c r="G99" s="2" t="str">
        <f>IFERROR(VLOOKUP(E99,Settings!$A$6:$D$11,2,FALSE),"")</f>
        <v/>
      </c>
      <c r="H99" s="7"/>
      <c r="J99" s="2" t="str">
        <f t="shared" si="7"/>
        <v/>
      </c>
      <c r="K99" t="str">
        <f>IFERROR(VLOOKUP(E99,Settings!$A$6:$D$11,3,FALSE),"")</f>
        <v/>
      </c>
      <c r="L99" t="str">
        <f>IFERROR(VLOOKUP(E99,Settings!$A$6:$D$11,4,FALSE),"")</f>
        <v/>
      </c>
      <c r="M99">
        <f>COUNTIFS('Visit Tracking'!$B$2:$B$1001,A99,'Visit Tracking'!$G$2:$G$1001,"Office",'Visit Tracking'!$J$2:$J$1001,"Completed")</f>
        <v>0</v>
      </c>
      <c r="N99">
        <f>COUNTIFS('Visit Tracking'!$B$2:$B$1001,A99,'Visit Tracking'!$G$2:$G$1001,"Virtual",'Visit Tracking'!$J$2:$J$1001,"Completed")</f>
        <v>0</v>
      </c>
      <c r="O99" t="str">
        <f t="shared" si="8"/>
        <v/>
      </c>
      <c r="P99" t="str">
        <f t="shared" si="9"/>
        <v/>
      </c>
      <c r="Q99" s="2">
        <f>(M99*Settings!$B$3)+(N99*Settings!$B$4)</f>
        <v>0</v>
      </c>
      <c r="R99" s="2" t="str">
        <f t="shared" si="10"/>
        <v/>
      </c>
      <c r="S99" t="str">
        <f t="shared" si="11"/>
        <v/>
      </c>
    </row>
    <row r="100" spans="6:19">
      <c r="F100" t="str">
        <f t="shared" si="6"/>
        <v/>
      </c>
      <c r="G100" s="2" t="str">
        <f>IFERROR(VLOOKUP(E100,Settings!$A$6:$D$11,2,FALSE),"")</f>
        <v/>
      </c>
      <c r="H100" s="7"/>
      <c r="J100" s="2" t="str">
        <f t="shared" si="7"/>
        <v/>
      </c>
      <c r="K100" t="str">
        <f>IFERROR(VLOOKUP(E100,Settings!$A$6:$D$11,3,FALSE),"")</f>
        <v/>
      </c>
      <c r="L100" t="str">
        <f>IFERROR(VLOOKUP(E100,Settings!$A$6:$D$11,4,FALSE),"")</f>
        <v/>
      </c>
      <c r="M100">
        <f>COUNTIFS('Visit Tracking'!$B$2:$B$1001,A100,'Visit Tracking'!$G$2:$G$1001,"Office",'Visit Tracking'!$J$2:$J$1001,"Completed")</f>
        <v>0</v>
      </c>
      <c r="N100">
        <f>COUNTIFS('Visit Tracking'!$B$2:$B$1001,A100,'Visit Tracking'!$G$2:$G$1001,"Virtual",'Visit Tracking'!$J$2:$J$1001,"Completed")</f>
        <v>0</v>
      </c>
      <c r="O100" t="str">
        <f t="shared" si="8"/>
        <v/>
      </c>
      <c r="P100" t="str">
        <f t="shared" si="9"/>
        <v/>
      </c>
      <c r="Q100" s="2">
        <f>(M100*Settings!$B$3)+(N100*Settings!$B$4)</f>
        <v>0</v>
      </c>
      <c r="R100" s="2" t="str">
        <f t="shared" si="10"/>
        <v/>
      </c>
      <c r="S100" t="str">
        <f t="shared" si="11"/>
        <v/>
      </c>
    </row>
    <row r="101" spans="6:19">
      <c r="F101" t="str">
        <f t="shared" si="6"/>
        <v/>
      </c>
      <c r="G101" s="2" t="str">
        <f>IFERROR(VLOOKUP(E101,Settings!$A$6:$D$11,2,FALSE),"")</f>
        <v/>
      </c>
      <c r="H101" s="7"/>
      <c r="J101" s="2" t="str">
        <f t="shared" si="7"/>
        <v/>
      </c>
      <c r="K101" t="str">
        <f>IFERROR(VLOOKUP(E101,Settings!$A$6:$D$11,3,FALSE),"")</f>
        <v/>
      </c>
      <c r="L101" t="str">
        <f>IFERROR(VLOOKUP(E101,Settings!$A$6:$D$11,4,FALSE),"")</f>
        <v/>
      </c>
      <c r="M101">
        <f>COUNTIFS('Visit Tracking'!$B$2:$B$1001,A101,'Visit Tracking'!$G$2:$G$1001,"Office",'Visit Tracking'!$J$2:$J$1001,"Completed")</f>
        <v>0</v>
      </c>
      <c r="N101">
        <f>COUNTIFS('Visit Tracking'!$B$2:$B$1001,A101,'Visit Tracking'!$G$2:$G$1001,"Virtual",'Visit Tracking'!$J$2:$J$1001,"Completed")</f>
        <v>0</v>
      </c>
      <c r="O101" t="str">
        <f t="shared" si="8"/>
        <v/>
      </c>
      <c r="P101" t="str">
        <f t="shared" si="9"/>
        <v/>
      </c>
      <c r="Q101" s="2">
        <f>(M101*Settings!$B$3)+(N101*Settings!$B$4)</f>
        <v>0</v>
      </c>
      <c r="R101" s="2" t="str">
        <f t="shared" si="10"/>
        <v/>
      </c>
      <c r="S101" t="str">
        <f t="shared" si="11"/>
        <v/>
      </c>
    </row>
    <row r="102" spans="6:19">
      <c r="F102" t="str">
        <f t="shared" si="6"/>
        <v/>
      </c>
      <c r="G102" s="2" t="str">
        <f>IFERROR(VLOOKUP(E102,Settings!$A$6:$D$11,2,FALSE),"")</f>
        <v/>
      </c>
      <c r="H102" s="7"/>
      <c r="J102" s="2" t="str">
        <f t="shared" si="7"/>
        <v/>
      </c>
      <c r="K102" t="str">
        <f>IFERROR(VLOOKUP(E102,Settings!$A$6:$D$11,3,FALSE),"")</f>
        <v/>
      </c>
      <c r="L102" t="str">
        <f>IFERROR(VLOOKUP(E102,Settings!$A$6:$D$11,4,FALSE),"")</f>
        <v/>
      </c>
      <c r="M102">
        <f>COUNTIFS('Visit Tracking'!$B$2:$B$1001,A102,'Visit Tracking'!$G$2:$G$1001,"Office",'Visit Tracking'!$J$2:$J$1001,"Completed")</f>
        <v>0</v>
      </c>
      <c r="N102">
        <f>COUNTIFS('Visit Tracking'!$B$2:$B$1001,A102,'Visit Tracking'!$G$2:$G$1001,"Virtual",'Visit Tracking'!$J$2:$J$1001,"Completed")</f>
        <v>0</v>
      </c>
      <c r="O102" t="str">
        <f t="shared" si="8"/>
        <v/>
      </c>
      <c r="P102" t="str">
        <f t="shared" si="9"/>
        <v/>
      </c>
      <c r="Q102" s="2">
        <f>(M102*Settings!$B$3)+(N102*Settings!$B$4)</f>
        <v>0</v>
      </c>
      <c r="R102" s="2" t="str">
        <f t="shared" si="10"/>
        <v/>
      </c>
      <c r="S102" t="str">
        <f t="shared" si="11"/>
        <v/>
      </c>
    </row>
    <row r="103" spans="6:19">
      <c r="F103" t="str">
        <f t="shared" si="6"/>
        <v/>
      </c>
      <c r="G103" s="2" t="str">
        <f>IFERROR(VLOOKUP(E103,Settings!$A$6:$D$11,2,FALSE),"")</f>
        <v/>
      </c>
      <c r="H103" s="7"/>
      <c r="J103" s="2" t="str">
        <f t="shared" si="7"/>
        <v/>
      </c>
      <c r="K103" t="str">
        <f>IFERROR(VLOOKUP(E103,Settings!$A$6:$D$11,3,FALSE),"")</f>
        <v/>
      </c>
      <c r="L103" t="str">
        <f>IFERROR(VLOOKUP(E103,Settings!$A$6:$D$11,4,FALSE),"")</f>
        <v/>
      </c>
      <c r="M103">
        <f>COUNTIFS('Visit Tracking'!$B$2:$B$1001,A103,'Visit Tracking'!$G$2:$G$1001,"Office",'Visit Tracking'!$J$2:$J$1001,"Completed")</f>
        <v>0</v>
      </c>
      <c r="N103">
        <f>COUNTIFS('Visit Tracking'!$B$2:$B$1001,A103,'Visit Tracking'!$G$2:$G$1001,"Virtual",'Visit Tracking'!$J$2:$J$1001,"Completed")</f>
        <v>0</v>
      </c>
      <c r="O103" t="str">
        <f t="shared" si="8"/>
        <v/>
      </c>
      <c r="P103" t="str">
        <f t="shared" si="9"/>
        <v/>
      </c>
      <c r="Q103" s="2">
        <f>(M103*Settings!$B$3)+(N103*Settings!$B$4)</f>
        <v>0</v>
      </c>
      <c r="R103" s="2" t="str">
        <f t="shared" si="10"/>
        <v/>
      </c>
      <c r="S103" t="str">
        <f t="shared" si="11"/>
        <v/>
      </c>
    </row>
    <row r="104" spans="6:19">
      <c r="F104" t="str">
        <f t="shared" si="6"/>
        <v/>
      </c>
      <c r="G104" s="2" t="str">
        <f>IFERROR(VLOOKUP(E104,Settings!$A$6:$D$11,2,FALSE),"")</f>
        <v/>
      </c>
      <c r="H104" s="7"/>
      <c r="J104" s="2" t="str">
        <f t="shared" si="7"/>
        <v/>
      </c>
      <c r="K104" t="str">
        <f>IFERROR(VLOOKUP(E104,Settings!$A$6:$D$11,3,FALSE),"")</f>
        <v/>
      </c>
      <c r="L104" t="str">
        <f>IFERROR(VLOOKUP(E104,Settings!$A$6:$D$11,4,FALSE),"")</f>
        <v/>
      </c>
      <c r="M104">
        <f>COUNTIFS('Visit Tracking'!$B$2:$B$1001,A104,'Visit Tracking'!$G$2:$G$1001,"Office",'Visit Tracking'!$J$2:$J$1001,"Completed")</f>
        <v>0</v>
      </c>
      <c r="N104">
        <f>COUNTIFS('Visit Tracking'!$B$2:$B$1001,A104,'Visit Tracking'!$G$2:$G$1001,"Virtual",'Visit Tracking'!$J$2:$J$1001,"Completed")</f>
        <v>0</v>
      </c>
      <c r="O104" t="str">
        <f t="shared" si="8"/>
        <v/>
      </c>
      <c r="P104" t="str">
        <f t="shared" si="9"/>
        <v/>
      </c>
      <c r="Q104" s="2">
        <f>(M104*Settings!$B$3)+(N104*Settings!$B$4)</f>
        <v>0</v>
      </c>
      <c r="R104" s="2" t="str">
        <f t="shared" si="10"/>
        <v/>
      </c>
      <c r="S104" t="str">
        <f t="shared" si="11"/>
        <v/>
      </c>
    </row>
    <row r="105" spans="6:19">
      <c r="F105" t="str">
        <f t="shared" si="6"/>
        <v/>
      </c>
      <c r="G105" s="2" t="str">
        <f>IFERROR(VLOOKUP(E105,Settings!$A$6:$D$11,2,FALSE),"")</f>
        <v/>
      </c>
      <c r="H105" s="7"/>
      <c r="J105" s="2" t="str">
        <f t="shared" si="7"/>
        <v/>
      </c>
      <c r="K105" t="str">
        <f>IFERROR(VLOOKUP(E105,Settings!$A$6:$D$11,3,FALSE),"")</f>
        <v/>
      </c>
      <c r="L105" t="str">
        <f>IFERROR(VLOOKUP(E105,Settings!$A$6:$D$11,4,FALSE),"")</f>
        <v/>
      </c>
      <c r="M105">
        <f>COUNTIFS('Visit Tracking'!$B$2:$B$1001,A105,'Visit Tracking'!$G$2:$G$1001,"Office",'Visit Tracking'!$J$2:$J$1001,"Completed")</f>
        <v>0</v>
      </c>
      <c r="N105">
        <f>COUNTIFS('Visit Tracking'!$B$2:$B$1001,A105,'Visit Tracking'!$G$2:$G$1001,"Virtual",'Visit Tracking'!$J$2:$J$1001,"Completed")</f>
        <v>0</v>
      </c>
      <c r="O105" t="str">
        <f t="shared" si="8"/>
        <v/>
      </c>
      <c r="P105" t="str">
        <f t="shared" si="9"/>
        <v/>
      </c>
      <c r="Q105" s="2">
        <f>(M105*Settings!$B$3)+(N105*Settings!$B$4)</f>
        <v>0</v>
      </c>
      <c r="R105" s="2" t="str">
        <f t="shared" si="10"/>
        <v/>
      </c>
      <c r="S105" t="str">
        <f t="shared" si="11"/>
        <v/>
      </c>
    </row>
    <row r="106" spans="6:19">
      <c r="F106" t="str">
        <f t="shared" si="6"/>
        <v/>
      </c>
      <c r="G106" s="2" t="str">
        <f>IFERROR(VLOOKUP(E106,Settings!$A$6:$D$11,2,FALSE),"")</f>
        <v/>
      </c>
      <c r="H106" s="7"/>
      <c r="J106" s="2" t="str">
        <f t="shared" si="7"/>
        <v/>
      </c>
      <c r="K106" t="str">
        <f>IFERROR(VLOOKUP(E106,Settings!$A$6:$D$11,3,FALSE),"")</f>
        <v/>
      </c>
      <c r="L106" t="str">
        <f>IFERROR(VLOOKUP(E106,Settings!$A$6:$D$11,4,FALSE),"")</f>
        <v/>
      </c>
      <c r="M106">
        <f>COUNTIFS('Visit Tracking'!$B$2:$B$1001,A106,'Visit Tracking'!$G$2:$G$1001,"Office",'Visit Tracking'!$J$2:$J$1001,"Completed")</f>
        <v>0</v>
      </c>
      <c r="N106">
        <f>COUNTIFS('Visit Tracking'!$B$2:$B$1001,A106,'Visit Tracking'!$G$2:$G$1001,"Virtual",'Visit Tracking'!$J$2:$J$1001,"Completed")</f>
        <v>0</v>
      </c>
      <c r="O106" t="str">
        <f t="shared" si="8"/>
        <v/>
      </c>
      <c r="P106" t="str">
        <f t="shared" si="9"/>
        <v/>
      </c>
      <c r="Q106" s="2">
        <f>(M106*Settings!$B$3)+(N106*Settings!$B$4)</f>
        <v>0</v>
      </c>
      <c r="R106" s="2" t="str">
        <f t="shared" si="10"/>
        <v/>
      </c>
      <c r="S106" t="str">
        <f t="shared" si="11"/>
        <v/>
      </c>
    </row>
    <row r="107" spans="6:19">
      <c r="F107" t="str">
        <f t="shared" si="6"/>
        <v/>
      </c>
      <c r="G107" s="2" t="str">
        <f>IFERROR(VLOOKUP(E107,Settings!$A$6:$D$11,2,FALSE),"")</f>
        <v/>
      </c>
      <c r="H107" s="7"/>
      <c r="J107" s="2" t="str">
        <f t="shared" si="7"/>
        <v/>
      </c>
      <c r="K107" t="str">
        <f>IFERROR(VLOOKUP(E107,Settings!$A$6:$D$11,3,FALSE),"")</f>
        <v/>
      </c>
      <c r="L107" t="str">
        <f>IFERROR(VLOOKUP(E107,Settings!$A$6:$D$11,4,FALSE),"")</f>
        <v/>
      </c>
      <c r="M107">
        <f>COUNTIFS('Visit Tracking'!$B$2:$B$1001,A107,'Visit Tracking'!$G$2:$G$1001,"Office",'Visit Tracking'!$J$2:$J$1001,"Completed")</f>
        <v>0</v>
      </c>
      <c r="N107">
        <f>COUNTIFS('Visit Tracking'!$B$2:$B$1001,A107,'Visit Tracking'!$G$2:$G$1001,"Virtual",'Visit Tracking'!$J$2:$J$1001,"Completed")</f>
        <v>0</v>
      </c>
      <c r="O107" t="str">
        <f t="shared" si="8"/>
        <v/>
      </c>
      <c r="P107" t="str">
        <f t="shared" si="9"/>
        <v/>
      </c>
      <c r="Q107" s="2">
        <f>(M107*Settings!$B$3)+(N107*Settings!$B$4)</f>
        <v>0</v>
      </c>
      <c r="R107" s="2" t="str">
        <f t="shared" si="10"/>
        <v/>
      </c>
      <c r="S107" t="str">
        <f t="shared" si="11"/>
        <v/>
      </c>
    </row>
    <row r="108" spans="6:19">
      <c r="F108" t="str">
        <f t="shared" si="6"/>
        <v/>
      </c>
      <c r="G108" s="2" t="str">
        <f>IFERROR(VLOOKUP(E108,Settings!$A$6:$D$11,2,FALSE),"")</f>
        <v/>
      </c>
      <c r="H108" s="7"/>
      <c r="J108" s="2" t="str">
        <f t="shared" si="7"/>
        <v/>
      </c>
      <c r="K108" t="str">
        <f>IFERROR(VLOOKUP(E108,Settings!$A$6:$D$11,3,FALSE),"")</f>
        <v/>
      </c>
      <c r="L108" t="str">
        <f>IFERROR(VLOOKUP(E108,Settings!$A$6:$D$11,4,FALSE),"")</f>
        <v/>
      </c>
      <c r="M108">
        <f>COUNTIFS('Visit Tracking'!$B$2:$B$1001,A108,'Visit Tracking'!$G$2:$G$1001,"Office",'Visit Tracking'!$J$2:$J$1001,"Completed")</f>
        <v>0</v>
      </c>
      <c r="N108">
        <f>COUNTIFS('Visit Tracking'!$B$2:$B$1001,A108,'Visit Tracking'!$G$2:$G$1001,"Virtual",'Visit Tracking'!$J$2:$J$1001,"Completed")</f>
        <v>0</v>
      </c>
      <c r="O108" t="str">
        <f t="shared" si="8"/>
        <v/>
      </c>
      <c r="P108" t="str">
        <f t="shared" si="9"/>
        <v/>
      </c>
      <c r="Q108" s="2">
        <f>(M108*Settings!$B$3)+(N108*Settings!$B$4)</f>
        <v>0</v>
      </c>
      <c r="R108" s="2" t="str">
        <f t="shared" si="10"/>
        <v/>
      </c>
      <c r="S108" t="str">
        <f t="shared" si="11"/>
        <v/>
      </c>
    </row>
    <row r="109" spans="6:19">
      <c r="F109" t="str">
        <f t="shared" si="6"/>
        <v/>
      </c>
      <c r="G109" s="2" t="str">
        <f>IFERROR(VLOOKUP(E109,Settings!$A$6:$D$11,2,FALSE),"")</f>
        <v/>
      </c>
      <c r="H109" s="7"/>
      <c r="J109" s="2" t="str">
        <f t="shared" si="7"/>
        <v/>
      </c>
      <c r="K109" t="str">
        <f>IFERROR(VLOOKUP(E109,Settings!$A$6:$D$11,3,FALSE),"")</f>
        <v/>
      </c>
      <c r="L109" t="str">
        <f>IFERROR(VLOOKUP(E109,Settings!$A$6:$D$11,4,FALSE),"")</f>
        <v/>
      </c>
      <c r="M109">
        <f>COUNTIFS('Visit Tracking'!$B$2:$B$1001,A109,'Visit Tracking'!$G$2:$G$1001,"Office",'Visit Tracking'!$J$2:$J$1001,"Completed")</f>
        <v>0</v>
      </c>
      <c r="N109">
        <f>COUNTIFS('Visit Tracking'!$B$2:$B$1001,A109,'Visit Tracking'!$G$2:$G$1001,"Virtual",'Visit Tracking'!$J$2:$J$1001,"Completed")</f>
        <v>0</v>
      </c>
      <c r="O109" t="str">
        <f t="shared" si="8"/>
        <v/>
      </c>
      <c r="P109" t="str">
        <f t="shared" si="9"/>
        <v/>
      </c>
      <c r="Q109" s="2">
        <f>(M109*Settings!$B$3)+(N109*Settings!$B$4)</f>
        <v>0</v>
      </c>
      <c r="R109" s="2" t="str">
        <f t="shared" si="10"/>
        <v/>
      </c>
      <c r="S109" t="str">
        <f t="shared" si="11"/>
        <v/>
      </c>
    </row>
    <row r="110" spans="6:19">
      <c r="F110" t="str">
        <f t="shared" si="6"/>
        <v/>
      </c>
      <c r="G110" s="2" t="str">
        <f>IFERROR(VLOOKUP(E110,Settings!$A$6:$D$11,2,FALSE),"")</f>
        <v/>
      </c>
      <c r="H110" s="7"/>
      <c r="J110" s="2" t="str">
        <f t="shared" si="7"/>
        <v/>
      </c>
      <c r="K110" t="str">
        <f>IFERROR(VLOOKUP(E110,Settings!$A$6:$D$11,3,FALSE),"")</f>
        <v/>
      </c>
      <c r="L110" t="str">
        <f>IFERROR(VLOOKUP(E110,Settings!$A$6:$D$11,4,FALSE),"")</f>
        <v/>
      </c>
      <c r="M110">
        <f>COUNTIFS('Visit Tracking'!$B$2:$B$1001,A110,'Visit Tracking'!$G$2:$G$1001,"Office",'Visit Tracking'!$J$2:$J$1001,"Completed")</f>
        <v>0</v>
      </c>
      <c r="N110">
        <f>COUNTIFS('Visit Tracking'!$B$2:$B$1001,A110,'Visit Tracking'!$G$2:$G$1001,"Virtual",'Visit Tracking'!$J$2:$J$1001,"Completed")</f>
        <v>0</v>
      </c>
      <c r="O110" t="str">
        <f t="shared" si="8"/>
        <v/>
      </c>
      <c r="P110" t="str">
        <f t="shared" si="9"/>
        <v/>
      </c>
      <c r="Q110" s="2">
        <f>(M110*Settings!$B$3)+(N110*Settings!$B$4)</f>
        <v>0</v>
      </c>
      <c r="R110" s="2" t="str">
        <f t="shared" si="10"/>
        <v/>
      </c>
      <c r="S110" t="str">
        <f t="shared" si="11"/>
        <v/>
      </c>
    </row>
    <row r="111" spans="6:19">
      <c r="F111" t="str">
        <f t="shared" si="6"/>
        <v/>
      </c>
      <c r="G111" s="2" t="str">
        <f>IFERROR(VLOOKUP(E111,Settings!$A$6:$D$11,2,FALSE),"")</f>
        <v/>
      </c>
      <c r="H111" s="7"/>
      <c r="J111" s="2" t="str">
        <f t="shared" si="7"/>
        <v/>
      </c>
      <c r="K111" t="str">
        <f>IFERROR(VLOOKUP(E111,Settings!$A$6:$D$11,3,FALSE),"")</f>
        <v/>
      </c>
      <c r="L111" t="str">
        <f>IFERROR(VLOOKUP(E111,Settings!$A$6:$D$11,4,FALSE),"")</f>
        <v/>
      </c>
      <c r="M111">
        <f>COUNTIFS('Visit Tracking'!$B$2:$B$1001,A111,'Visit Tracking'!$G$2:$G$1001,"Office",'Visit Tracking'!$J$2:$J$1001,"Completed")</f>
        <v>0</v>
      </c>
      <c r="N111">
        <f>COUNTIFS('Visit Tracking'!$B$2:$B$1001,A111,'Visit Tracking'!$G$2:$G$1001,"Virtual",'Visit Tracking'!$J$2:$J$1001,"Completed")</f>
        <v>0</v>
      </c>
      <c r="O111" t="str">
        <f t="shared" si="8"/>
        <v/>
      </c>
      <c r="P111" t="str">
        <f t="shared" si="9"/>
        <v/>
      </c>
      <c r="Q111" s="2">
        <f>(M111*Settings!$B$3)+(N111*Settings!$B$4)</f>
        <v>0</v>
      </c>
      <c r="R111" s="2" t="str">
        <f t="shared" si="10"/>
        <v/>
      </c>
      <c r="S111" t="str">
        <f t="shared" si="11"/>
        <v/>
      </c>
    </row>
    <row r="112" spans="6:19">
      <c r="F112" t="str">
        <f t="shared" si="6"/>
        <v/>
      </c>
      <c r="G112" s="2" t="str">
        <f>IFERROR(VLOOKUP(E112,Settings!$A$6:$D$11,2,FALSE),"")</f>
        <v/>
      </c>
      <c r="H112" s="7"/>
      <c r="J112" s="2" t="str">
        <f t="shared" si="7"/>
        <v/>
      </c>
      <c r="K112" t="str">
        <f>IFERROR(VLOOKUP(E112,Settings!$A$6:$D$11,3,FALSE),"")</f>
        <v/>
      </c>
      <c r="L112" t="str">
        <f>IFERROR(VLOOKUP(E112,Settings!$A$6:$D$11,4,FALSE),"")</f>
        <v/>
      </c>
      <c r="M112">
        <f>COUNTIFS('Visit Tracking'!$B$2:$B$1001,A112,'Visit Tracking'!$G$2:$G$1001,"Office",'Visit Tracking'!$J$2:$J$1001,"Completed")</f>
        <v>0</v>
      </c>
      <c r="N112">
        <f>COUNTIFS('Visit Tracking'!$B$2:$B$1001,A112,'Visit Tracking'!$G$2:$G$1001,"Virtual",'Visit Tracking'!$J$2:$J$1001,"Completed")</f>
        <v>0</v>
      </c>
      <c r="O112" t="str">
        <f t="shared" si="8"/>
        <v/>
      </c>
      <c r="P112" t="str">
        <f t="shared" si="9"/>
        <v/>
      </c>
      <c r="Q112" s="2">
        <f>(M112*Settings!$B$3)+(N112*Settings!$B$4)</f>
        <v>0</v>
      </c>
      <c r="R112" s="2" t="str">
        <f t="shared" si="10"/>
        <v/>
      </c>
      <c r="S112" t="str">
        <f t="shared" si="11"/>
        <v/>
      </c>
    </row>
    <row r="113" spans="6:19">
      <c r="F113" t="str">
        <f t="shared" si="6"/>
        <v/>
      </c>
      <c r="G113" s="2" t="str">
        <f>IFERROR(VLOOKUP(E113,Settings!$A$6:$D$11,2,FALSE),"")</f>
        <v/>
      </c>
      <c r="H113" s="7"/>
      <c r="J113" s="2" t="str">
        <f t="shared" si="7"/>
        <v/>
      </c>
      <c r="K113" t="str">
        <f>IFERROR(VLOOKUP(E113,Settings!$A$6:$D$11,3,FALSE),"")</f>
        <v/>
      </c>
      <c r="L113" t="str">
        <f>IFERROR(VLOOKUP(E113,Settings!$A$6:$D$11,4,FALSE),"")</f>
        <v/>
      </c>
      <c r="M113">
        <f>COUNTIFS('Visit Tracking'!$B$2:$B$1001,A113,'Visit Tracking'!$G$2:$G$1001,"Office",'Visit Tracking'!$J$2:$J$1001,"Completed")</f>
        <v>0</v>
      </c>
      <c r="N113">
        <f>COUNTIFS('Visit Tracking'!$B$2:$B$1001,A113,'Visit Tracking'!$G$2:$G$1001,"Virtual",'Visit Tracking'!$J$2:$J$1001,"Completed")</f>
        <v>0</v>
      </c>
      <c r="O113" t="str">
        <f t="shared" si="8"/>
        <v/>
      </c>
      <c r="P113" t="str">
        <f t="shared" si="9"/>
        <v/>
      </c>
      <c r="Q113" s="2">
        <f>(M113*Settings!$B$3)+(N113*Settings!$B$4)</f>
        <v>0</v>
      </c>
      <c r="R113" s="2" t="str">
        <f t="shared" si="10"/>
        <v/>
      </c>
      <c r="S113" t="str">
        <f t="shared" si="11"/>
        <v/>
      </c>
    </row>
    <row r="114" spans="6:19">
      <c r="F114" t="str">
        <f t="shared" si="6"/>
        <v/>
      </c>
      <c r="G114" s="2" t="str">
        <f>IFERROR(VLOOKUP(E114,Settings!$A$6:$D$11,2,FALSE),"")</f>
        <v/>
      </c>
      <c r="H114" s="7"/>
      <c r="J114" s="2" t="str">
        <f t="shared" si="7"/>
        <v/>
      </c>
      <c r="K114" t="str">
        <f>IFERROR(VLOOKUP(E114,Settings!$A$6:$D$11,3,FALSE),"")</f>
        <v/>
      </c>
      <c r="L114" t="str">
        <f>IFERROR(VLOOKUP(E114,Settings!$A$6:$D$11,4,FALSE),"")</f>
        <v/>
      </c>
      <c r="M114">
        <f>COUNTIFS('Visit Tracking'!$B$2:$B$1001,A114,'Visit Tracking'!$G$2:$G$1001,"Office",'Visit Tracking'!$J$2:$J$1001,"Completed")</f>
        <v>0</v>
      </c>
      <c r="N114">
        <f>COUNTIFS('Visit Tracking'!$B$2:$B$1001,A114,'Visit Tracking'!$G$2:$G$1001,"Virtual",'Visit Tracking'!$J$2:$J$1001,"Completed")</f>
        <v>0</v>
      </c>
      <c r="O114" t="str">
        <f t="shared" si="8"/>
        <v/>
      </c>
      <c r="P114" t="str">
        <f t="shared" si="9"/>
        <v/>
      </c>
      <c r="Q114" s="2">
        <f>(M114*Settings!$B$3)+(N114*Settings!$B$4)</f>
        <v>0</v>
      </c>
      <c r="R114" s="2" t="str">
        <f t="shared" si="10"/>
        <v/>
      </c>
      <c r="S114" t="str">
        <f t="shared" si="11"/>
        <v/>
      </c>
    </row>
    <row r="115" spans="6:19">
      <c r="F115" t="str">
        <f t="shared" si="6"/>
        <v/>
      </c>
      <c r="G115" s="2" t="str">
        <f>IFERROR(VLOOKUP(E115,Settings!$A$6:$D$11,2,FALSE),"")</f>
        <v/>
      </c>
      <c r="H115" s="7"/>
      <c r="J115" s="2" t="str">
        <f t="shared" si="7"/>
        <v/>
      </c>
      <c r="K115" t="str">
        <f>IFERROR(VLOOKUP(E115,Settings!$A$6:$D$11,3,FALSE),"")</f>
        <v/>
      </c>
      <c r="L115" t="str">
        <f>IFERROR(VLOOKUP(E115,Settings!$A$6:$D$11,4,FALSE),"")</f>
        <v/>
      </c>
      <c r="M115">
        <f>COUNTIFS('Visit Tracking'!$B$2:$B$1001,A115,'Visit Tracking'!$G$2:$G$1001,"Office",'Visit Tracking'!$J$2:$J$1001,"Completed")</f>
        <v>0</v>
      </c>
      <c r="N115">
        <f>COUNTIFS('Visit Tracking'!$B$2:$B$1001,A115,'Visit Tracking'!$G$2:$G$1001,"Virtual",'Visit Tracking'!$J$2:$J$1001,"Completed")</f>
        <v>0</v>
      </c>
      <c r="O115" t="str">
        <f t="shared" si="8"/>
        <v/>
      </c>
      <c r="P115" t="str">
        <f t="shared" si="9"/>
        <v/>
      </c>
      <c r="Q115" s="2">
        <f>(M115*Settings!$B$3)+(N115*Settings!$B$4)</f>
        <v>0</v>
      </c>
      <c r="R115" s="2" t="str">
        <f t="shared" si="10"/>
        <v/>
      </c>
      <c r="S115" t="str">
        <f t="shared" si="11"/>
        <v/>
      </c>
    </row>
    <row r="116" spans="6:19">
      <c r="F116" t="str">
        <f t="shared" si="6"/>
        <v/>
      </c>
      <c r="G116" s="2" t="str">
        <f>IFERROR(VLOOKUP(E116,Settings!$A$6:$D$11,2,FALSE),"")</f>
        <v/>
      </c>
      <c r="H116" s="7"/>
      <c r="J116" s="2" t="str">
        <f t="shared" si="7"/>
        <v/>
      </c>
      <c r="K116" t="str">
        <f>IFERROR(VLOOKUP(E116,Settings!$A$6:$D$11,3,FALSE),"")</f>
        <v/>
      </c>
      <c r="L116" t="str">
        <f>IFERROR(VLOOKUP(E116,Settings!$A$6:$D$11,4,FALSE),"")</f>
        <v/>
      </c>
      <c r="M116">
        <f>COUNTIFS('Visit Tracking'!$B$2:$B$1001,A116,'Visit Tracking'!$G$2:$G$1001,"Office",'Visit Tracking'!$J$2:$J$1001,"Completed")</f>
        <v>0</v>
      </c>
      <c r="N116">
        <f>COUNTIFS('Visit Tracking'!$B$2:$B$1001,A116,'Visit Tracking'!$G$2:$G$1001,"Virtual",'Visit Tracking'!$J$2:$J$1001,"Completed")</f>
        <v>0</v>
      </c>
      <c r="O116" t="str">
        <f t="shared" si="8"/>
        <v/>
      </c>
      <c r="P116" t="str">
        <f t="shared" si="9"/>
        <v/>
      </c>
      <c r="Q116" s="2">
        <f>(M116*Settings!$B$3)+(N116*Settings!$B$4)</f>
        <v>0</v>
      </c>
      <c r="R116" s="2" t="str">
        <f t="shared" si="10"/>
        <v/>
      </c>
      <c r="S116" t="str">
        <f t="shared" si="11"/>
        <v/>
      </c>
    </row>
    <row r="117" spans="6:19">
      <c r="F117" t="str">
        <f t="shared" si="6"/>
        <v/>
      </c>
      <c r="G117" s="2" t="str">
        <f>IFERROR(VLOOKUP(E117,Settings!$A$6:$D$11,2,FALSE),"")</f>
        <v/>
      </c>
      <c r="H117" s="7"/>
      <c r="J117" s="2" t="str">
        <f t="shared" si="7"/>
        <v/>
      </c>
      <c r="K117" t="str">
        <f>IFERROR(VLOOKUP(E117,Settings!$A$6:$D$11,3,FALSE),"")</f>
        <v/>
      </c>
      <c r="L117" t="str">
        <f>IFERROR(VLOOKUP(E117,Settings!$A$6:$D$11,4,FALSE),"")</f>
        <v/>
      </c>
      <c r="M117">
        <f>COUNTIFS('Visit Tracking'!$B$2:$B$1001,A117,'Visit Tracking'!$G$2:$G$1001,"Office",'Visit Tracking'!$J$2:$J$1001,"Completed")</f>
        <v>0</v>
      </c>
      <c r="N117">
        <f>COUNTIFS('Visit Tracking'!$B$2:$B$1001,A117,'Visit Tracking'!$G$2:$G$1001,"Virtual",'Visit Tracking'!$J$2:$J$1001,"Completed")</f>
        <v>0</v>
      </c>
      <c r="O117" t="str">
        <f t="shared" si="8"/>
        <v/>
      </c>
      <c r="P117" t="str">
        <f t="shared" si="9"/>
        <v/>
      </c>
      <c r="Q117" s="2">
        <f>(M117*Settings!$B$3)+(N117*Settings!$B$4)</f>
        <v>0</v>
      </c>
      <c r="R117" s="2" t="str">
        <f t="shared" si="10"/>
        <v/>
      </c>
      <c r="S117" t="str">
        <f t="shared" si="11"/>
        <v/>
      </c>
    </row>
    <row r="118" spans="6:19">
      <c r="F118" t="str">
        <f t="shared" si="6"/>
        <v/>
      </c>
      <c r="G118" s="2" t="str">
        <f>IFERROR(VLOOKUP(E118,Settings!$A$6:$D$11,2,FALSE),"")</f>
        <v/>
      </c>
      <c r="H118" s="7"/>
      <c r="J118" s="2" t="str">
        <f t="shared" si="7"/>
        <v/>
      </c>
      <c r="K118" t="str">
        <f>IFERROR(VLOOKUP(E118,Settings!$A$6:$D$11,3,FALSE),"")</f>
        <v/>
      </c>
      <c r="L118" t="str">
        <f>IFERROR(VLOOKUP(E118,Settings!$A$6:$D$11,4,FALSE),"")</f>
        <v/>
      </c>
      <c r="M118">
        <f>COUNTIFS('Visit Tracking'!$B$2:$B$1001,A118,'Visit Tracking'!$G$2:$G$1001,"Office",'Visit Tracking'!$J$2:$J$1001,"Completed")</f>
        <v>0</v>
      </c>
      <c r="N118">
        <f>COUNTIFS('Visit Tracking'!$B$2:$B$1001,A118,'Visit Tracking'!$G$2:$G$1001,"Virtual",'Visit Tracking'!$J$2:$J$1001,"Completed")</f>
        <v>0</v>
      </c>
      <c r="O118" t="str">
        <f t="shared" si="8"/>
        <v/>
      </c>
      <c r="P118" t="str">
        <f t="shared" si="9"/>
        <v/>
      </c>
      <c r="Q118" s="2">
        <f>(M118*Settings!$B$3)+(N118*Settings!$B$4)</f>
        <v>0</v>
      </c>
      <c r="R118" s="2" t="str">
        <f t="shared" si="10"/>
        <v/>
      </c>
      <c r="S118" t="str">
        <f t="shared" si="11"/>
        <v/>
      </c>
    </row>
    <row r="119" spans="6:19">
      <c r="F119" t="str">
        <f t="shared" si="6"/>
        <v/>
      </c>
      <c r="G119" s="2" t="str">
        <f>IFERROR(VLOOKUP(E119,Settings!$A$6:$D$11,2,FALSE),"")</f>
        <v/>
      </c>
      <c r="H119" s="7"/>
      <c r="J119" s="2" t="str">
        <f t="shared" si="7"/>
        <v/>
      </c>
      <c r="K119" t="str">
        <f>IFERROR(VLOOKUP(E119,Settings!$A$6:$D$11,3,FALSE),"")</f>
        <v/>
      </c>
      <c r="L119" t="str">
        <f>IFERROR(VLOOKUP(E119,Settings!$A$6:$D$11,4,FALSE),"")</f>
        <v/>
      </c>
      <c r="M119">
        <f>COUNTIFS('Visit Tracking'!$B$2:$B$1001,A119,'Visit Tracking'!$G$2:$G$1001,"Office",'Visit Tracking'!$J$2:$J$1001,"Completed")</f>
        <v>0</v>
      </c>
      <c r="N119">
        <f>COUNTIFS('Visit Tracking'!$B$2:$B$1001,A119,'Visit Tracking'!$G$2:$G$1001,"Virtual",'Visit Tracking'!$J$2:$J$1001,"Completed")</f>
        <v>0</v>
      </c>
      <c r="O119" t="str">
        <f t="shared" si="8"/>
        <v/>
      </c>
      <c r="P119" t="str">
        <f t="shared" si="9"/>
        <v/>
      </c>
      <c r="Q119" s="2">
        <f>(M119*Settings!$B$3)+(N119*Settings!$B$4)</f>
        <v>0</v>
      </c>
      <c r="R119" s="2" t="str">
        <f t="shared" si="10"/>
        <v/>
      </c>
      <c r="S119" t="str">
        <f t="shared" si="11"/>
        <v/>
      </c>
    </row>
    <row r="120" spans="6:19">
      <c r="F120" t="str">
        <f t="shared" si="6"/>
        <v/>
      </c>
      <c r="G120" s="2" t="str">
        <f>IFERROR(VLOOKUP(E120,Settings!$A$6:$D$11,2,FALSE),"")</f>
        <v/>
      </c>
      <c r="H120" s="7"/>
      <c r="J120" s="2" t="str">
        <f t="shared" si="7"/>
        <v/>
      </c>
      <c r="K120" t="str">
        <f>IFERROR(VLOOKUP(E120,Settings!$A$6:$D$11,3,FALSE),"")</f>
        <v/>
      </c>
      <c r="L120" t="str">
        <f>IFERROR(VLOOKUP(E120,Settings!$A$6:$D$11,4,FALSE),"")</f>
        <v/>
      </c>
      <c r="M120">
        <f>COUNTIFS('Visit Tracking'!$B$2:$B$1001,A120,'Visit Tracking'!$G$2:$G$1001,"Office",'Visit Tracking'!$J$2:$J$1001,"Completed")</f>
        <v>0</v>
      </c>
      <c r="N120">
        <f>COUNTIFS('Visit Tracking'!$B$2:$B$1001,A120,'Visit Tracking'!$G$2:$G$1001,"Virtual",'Visit Tracking'!$J$2:$J$1001,"Completed")</f>
        <v>0</v>
      </c>
      <c r="O120" t="str">
        <f t="shared" si="8"/>
        <v/>
      </c>
      <c r="P120" t="str">
        <f t="shared" si="9"/>
        <v/>
      </c>
      <c r="Q120" s="2">
        <f>(M120*Settings!$B$3)+(N120*Settings!$B$4)</f>
        <v>0</v>
      </c>
      <c r="R120" s="2" t="str">
        <f t="shared" si="10"/>
        <v/>
      </c>
      <c r="S120" t="str">
        <f t="shared" si="11"/>
        <v/>
      </c>
    </row>
    <row r="121" spans="6:19">
      <c r="F121" t="str">
        <f t="shared" si="6"/>
        <v/>
      </c>
      <c r="G121" s="2" t="str">
        <f>IFERROR(VLOOKUP(E121,Settings!$A$6:$D$11,2,FALSE),"")</f>
        <v/>
      </c>
      <c r="H121" s="7"/>
      <c r="J121" s="2" t="str">
        <f t="shared" si="7"/>
        <v/>
      </c>
      <c r="K121" t="str">
        <f>IFERROR(VLOOKUP(E121,Settings!$A$6:$D$11,3,FALSE),"")</f>
        <v/>
      </c>
      <c r="L121" t="str">
        <f>IFERROR(VLOOKUP(E121,Settings!$A$6:$D$11,4,FALSE),"")</f>
        <v/>
      </c>
      <c r="M121">
        <f>COUNTIFS('Visit Tracking'!$B$2:$B$1001,A121,'Visit Tracking'!$G$2:$G$1001,"Office",'Visit Tracking'!$J$2:$J$1001,"Completed")</f>
        <v>0</v>
      </c>
      <c r="N121">
        <f>COUNTIFS('Visit Tracking'!$B$2:$B$1001,A121,'Visit Tracking'!$G$2:$G$1001,"Virtual",'Visit Tracking'!$J$2:$J$1001,"Completed")</f>
        <v>0</v>
      </c>
      <c r="O121" t="str">
        <f t="shared" si="8"/>
        <v/>
      </c>
      <c r="P121" t="str">
        <f t="shared" si="9"/>
        <v/>
      </c>
      <c r="Q121" s="2">
        <f>(M121*Settings!$B$3)+(N121*Settings!$B$4)</f>
        <v>0</v>
      </c>
      <c r="R121" s="2" t="str">
        <f t="shared" si="10"/>
        <v/>
      </c>
      <c r="S121" t="str">
        <f t="shared" si="11"/>
        <v/>
      </c>
    </row>
    <row r="122" spans="6:19">
      <c r="F122" t="str">
        <f t="shared" si="6"/>
        <v/>
      </c>
      <c r="G122" s="2" t="str">
        <f>IFERROR(VLOOKUP(E122,Settings!$A$6:$D$11,2,FALSE),"")</f>
        <v/>
      </c>
      <c r="H122" s="7"/>
      <c r="J122" s="2" t="str">
        <f t="shared" si="7"/>
        <v/>
      </c>
      <c r="K122" t="str">
        <f>IFERROR(VLOOKUP(E122,Settings!$A$6:$D$11,3,FALSE),"")</f>
        <v/>
      </c>
      <c r="L122" t="str">
        <f>IFERROR(VLOOKUP(E122,Settings!$A$6:$D$11,4,FALSE),"")</f>
        <v/>
      </c>
      <c r="M122">
        <f>COUNTIFS('Visit Tracking'!$B$2:$B$1001,A122,'Visit Tracking'!$G$2:$G$1001,"Office",'Visit Tracking'!$J$2:$J$1001,"Completed")</f>
        <v>0</v>
      </c>
      <c r="N122">
        <f>COUNTIFS('Visit Tracking'!$B$2:$B$1001,A122,'Visit Tracking'!$G$2:$G$1001,"Virtual",'Visit Tracking'!$J$2:$J$1001,"Completed")</f>
        <v>0</v>
      </c>
      <c r="O122" t="str">
        <f t="shared" si="8"/>
        <v/>
      </c>
      <c r="P122" t="str">
        <f t="shared" si="9"/>
        <v/>
      </c>
      <c r="Q122" s="2">
        <f>(M122*Settings!$B$3)+(N122*Settings!$B$4)</f>
        <v>0</v>
      </c>
      <c r="R122" s="2" t="str">
        <f t="shared" si="10"/>
        <v/>
      </c>
      <c r="S122" t="str">
        <f t="shared" si="11"/>
        <v/>
      </c>
    </row>
    <row r="123" spans="6:19">
      <c r="F123" t="str">
        <f t="shared" si="6"/>
        <v/>
      </c>
      <c r="G123" s="2" t="str">
        <f>IFERROR(VLOOKUP(E123,Settings!$A$6:$D$11,2,FALSE),"")</f>
        <v/>
      </c>
      <c r="H123" s="7"/>
      <c r="J123" s="2" t="str">
        <f t="shared" si="7"/>
        <v/>
      </c>
      <c r="K123" t="str">
        <f>IFERROR(VLOOKUP(E123,Settings!$A$6:$D$11,3,FALSE),"")</f>
        <v/>
      </c>
      <c r="L123" t="str">
        <f>IFERROR(VLOOKUP(E123,Settings!$A$6:$D$11,4,FALSE),"")</f>
        <v/>
      </c>
      <c r="M123">
        <f>COUNTIFS('Visit Tracking'!$B$2:$B$1001,A123,'Visit Tracking'!$G$2:$G$1001,"Office",'Visit Tracking'!$J$2:$J$1001,"Completed")</f>
        <v>0</v>
      </c>
      <c r="N123">
        <f>COUNTIFS('Visit Tracking'!$B$2:$B$1001,A123,'Visit Tracking'!$G$2:$G$1001,"Virtual",'Visit Tracking'!$J$2:$J$1001,"Completed")</f>
        <v>0</v>
      </c>
      <c r="O123" t="str">
        <f t="shared" si="8"/>
        <v/>
      </c>
      <c r="P123" t="str">
        <f t="shared" si="9"/>
        <v/>
      </c>
      <c r="Q123" s="2">
        <f>(M123*Settings!$B$3)+(N123*Settings!$B$4)</f>
        <v>0</v>
      </c>
      <c r="R123" s="2" t="str">
        <f t="shared" si="10"/>
        <v/>
      </c>
      <c r="S123" t="str">
        <f t="shared" si="11"/>
        <v/>
      </c>
    </row>
    <row r="124" spans="6:19">
      <c r="F124" t="str">
        <f t="shared" si="6"/>
        <v/>
      </c>
      <c r="G124" s="2" t="str">
        <f>IFERROR(VLOOKUP(E124,Settings!$A$6:$D$11,2,FALSE),"")</f>
        <v/>
      </c>
      <c r="H124" s="7"/>
      <c r="J124" s="2" t="str">
        <f t="shared" si="7"/>
        <v/>
      </c>
      <c r="K124" t="str">
        <f>IFERROR(VLOOKUP(E124,Settings!$A$6:$D$11,3,FALSE),"")</f>
        <v/>
      </c>
      <c r="L124" t="str">
        <f>IFERROR(VLOOKUP(E124,Settings!$A$6:$D$11,4,FALSE),"")</f>
        <v/>
      </c>
      <c r="M124">
        <f>COUNTIFS('Visit Tracking'!$B$2:$B$1001,A124,'Visit Tracking'!$G$2:$G$1001,"Office",'Visit Tracking'!$J$2:$J$1001,"Completed")</f>
        <v>0</v>
      </c>
      <c r="N124">
        <f>COUNTIFS('Visit Tracking'!$B$2:$B$1001,A124,'Visit Tracking'!$G$2:$G$1001,"Virtual",'Visit Tracking'!$J$2:$J$1001,"Completed")</f>
        <v>0</v>
      </c>
      <c r="O124" t="str">
        <f t="shared" si="8"/>
        <v/>
      </c>
      <c r="P124" t="str">
        <f t="shared" si="9"/>
        <v/>
      </c>
      <c r="Q124" s="2">
        <f>(M124*Settings!$B$3)+(N124*Settings!$B$4)</f>
        <v>0</v>
      </c>
      <c r="R124" s="2" t="str">
        <f t="shared" si="10"/>
        <v/>
      </c>
      <c r="S124" t="str">
        <f t="shared" si="11"/>
        <v/>
      </c>
    </row>
    <row r="125" spans="6:19">
      <c r="F125" t="str">
        <f t="shared" si="6"/>
        <v/>
      </c>
      <c r="G125" s="2" t="str">
        <f>IFERROR(VLOOKUP(E125,Settings!$A$6:$D$11,2,FALSE),"")</f>
        <v/>
      </c>
      <c r="H125" s="7"/>
      <c r="J125" s="2" t="str">
        <f t="shared" si="7"/>
        <v/>
      </c>
      <c r="K125" t="str">
        <f>IFERROR(VLOOKUP(E125,Settings!$A$6:$D$11,3,FALSE),"")</f>
        <v/>
      </c>
      <c r="L125" t="str">
        <f>IFERROR(VLOOKUP(E125,Settings!$A$6:$D$11,4,FALSE),"")</f>
        <v/>
      </c>
      <c r="M125">
        <f>COUNTIFS('Visit Tracking'!$B$2:$B$1001,A125,'Visit Tracking'!$G$2:$G$1001,"Office",'Visit Tracking'!$J$2:$J$1001,"Completed")</f>
        <v>0</v>
      </c>
      <c r="N125">
        <f>COUNTIFS('Visit Tracking'!$B$2:$B$1001,A125,'Visit Tracking'!$G$2:$G$1001,"Virtual",'Visit Tracking'!$J$2:$J$1001,"Completed")</f>
        <v>0</v>
      </c>
      <c r="O125" t="str">
        <f t="shared" si="8"/>
        <v/>
      </c>
      <c r="P125" t="str">
        <f t="shared" si="9"/>
        <v/>
      </c>
      <c r="Q125" s="2">
        <f>(M125*Settings!$B$3)+(N125*Settings!$B$4)</f>
        <v>0</v>
      </c>
      <c r="R125" s="2" t="str">
        <f t="shared" si="10"/>
        <v/>
      </c>
      <c r="S125" t="str">
        <f t="shared" si="11"/>
        <v/>
      </c>
    </row>
    <row r="126" spans="6:19">
      <c r="F126" t="str">
        <f t="shared" si="6"/>
        <v/>
      </c>
      <c r="G126" s="2" t="str">
        <f>IFERROR(VLOOKUP(E126,Settings!$A$6:$D$11,2,FALSE),"")</f>
        <v/>
      </c>
      <c r="H126" s="7"/>
      <c r="J126" s="2" t="str">
        <f t="shared" si="7"/>
        <v/>
      </c>
      <c r="K126" t="str">
        <f>IFERROR(VLOOKUP(E126,Settings!$A$6:$D$11,3,FALSE),"")</f>
        <v/>
      </c>
      <c r="L126" t="str">
        <f>IFERROR(VLOOKUP(E126,Settings!$A$6:$D$11,4,FALSE),"")</f>
        <v/>
      </c>
      <c r="M126">
        <f>COUNTIFS('Visit Tracking'!$B$2:$B$1001,A126,'Visit Tracking'!$G$2:$G$1001,"Office",'Visit Tracking'!$J$2:$J$1001,"Completed")</f>
        <v>0</v>
      </c>
      <c r="N126">
        <f>COUNTIFS('Visit Tracking'!$B$2:$B$1001,A126,'Visit Tracking'!$G$2:$G$1001,"Virtual",'Visit Tracking'!$J$2:$J$1001,"Completed")</f>
        <v>0</v>
      </c>
      <c r="O126" t="str">
        <f t="shared" si="8"/>
        <v/>
      </c>
      <c r="P126" t="str">
        <f t="shared" si="9"/>
        <v/>
      </c>
      <c r="Q126" s="2">
        <f>(M126*Settings!$B$3)+(N126*Settings!$B$4)</f>
        <v>0</v>
      </c>
      <c r="R126" s="2" t="str">
        <f t="shared" si="10"/>
        <v/>
      </c>
      <c r="S126" t="str">
        <f t="shared" si="11"/>
        <v/>
      </c>
    </row>
    <row r="127" spans="6:19">
      <c r="F127" t="str">
        <f t="shared" si="6"/>
        <v/>
      </c>
      <c r="G127" s="2" t="str">
        <f>IFERROR(VLOOKUP(E127,Settings!$A$6:$D$11,2,FALSE),"")</f>
        <v/>
      </c>
      <c r="H127" s="7"/>
      <c r="J127" s="2" t="str">
        <f t="shared" si="7"/>
        <v/>
      </c>
      <c r="K127" t="str">
        <f>IFERROR(VLOOKUP(E127,Settings!$A$6:$D$11,3,FALSE),"")</f>
        <v/>
      </c>
      <c r="L127" t="str">
        <f>IFERROR(VLOOKUP(E127,Settings!$A$6:$D$11,4,FALSE),"")</f>
        <v/>
      </c>
      <c r="M127">
        <f>COUNTIFS('Visit Tracking'!$B$2:$B$1001,A127,'Visit Tracking'!$G$2:$G$1001,"Office",'Visit Tracking'!$J$2:$J$1001,"Completed")</f>
        <v>0</v>
      </c>
      <c r="N127">
        <f>COUNTIFS('Visit Tracking'!$B$2:$B$1001,A127,'Visit Tracking'!$G$2:$G$1001,"Virtual",'Visit Tracking'!$J$2:$J$1001,"Completed")</f>
        <v>0</v>
      </c>
      <c r="O127" t="str">
        <f t="shared" si="8"/>
        <v/>
      </c>
      <c r="P127" t="str">
        <f t="shared" si="9"/>
        <v/>
      </c>
      <c r="Q127" s="2">
        <f>(M127*Settings!$B$3)+(N127*Settings!$B$4)</f>
        <v>0</v>
      </c>
      <c r="R127" s="2" t="str">
        <f t="shared" si="10"/>
        <v/>
      </c>
      <c r="S127" t="str">
        <f t="shared" si="11"/>
        <v/>
      </c>
    </row>
    <row r="128" spans="6:19">
      <c r="F128" t="str">
        <f t="shared" si="6"/>
        <v/>
      </c>
      <c r="G128" s="2" t="str">
        <f>IFERROR(VLOOKUP(E128,Settings!$A$6:$D$11,2,FALSE),"")</f>
        <v/>
      </c>
      <c r="H128" s="7"/>
      <c r="J128" s="2" t="str">
        <f t="shared" si="7"/>
        <v/>
      </c>
      <c r="K128" t="str">
        <f>IFERROR(VLOOKUP(E128,Settings!$A$6:$D$11,3,FALSE),"")</f>
        <v/>
      </c>
      <c r="L128" t="str">
        <f>IFERROR(VLOOKUP(E128,Settings!$A$6:$D$11,4,FALSE),"")</f>
        <v/>
      </c>
      <c r="M128">
        <f>COUNTIFS('Visit Tracking'!$B$2:$B$1001,A128,'Visit Tracking'!$G$2:$G$1001,"Office",'Visit Tracking'!$J$2:$J$1001,"Completed")</f>
        <v>0</v>
      </c>
      <c r="N128">
        <f>COUNTIFS('Visit Tracking'!$B$2:$B$1001,A128,'Visit Tracking'!$G$2:$G$1001,"Virtual",'Visit Tracking'!$J$2:$J$1001,"Completed")</f>
        <v>0</v>
      </c>
      <c r="O128" t="str">
        <f t="shared" si="8"/>
        <v/>
      </c>
      <c r="P128" t="str">
        <f t="shared" si="9"/>
        <v/>
      </c>
      <c r="Q128" s="2">
        <f>(M128*Settings!$B$3)+(N128*Settings!$B$4)</f>
        <v>0</v>
      </c>
      <c r="R128" s="2" t="str">
        <f t="shared" si="10"/>
        <v/>
      </c>
      <c r="S128" t="str">
        <f t="shared" si="11"/>
        <v/>
      </c>
    </row>
    <row r="129" spans="6:19">
      <c r="F129" t="str">
        <f t="shared" si="6"/>
        <v/>
      </c>
      <c r="G129" s="2" t="str">
        <f>IFERROR(VLOOKUP(E129,Settings!$A$6:$D$11,2,FALSE),"")</f>
        <v/>
      </c>
      <c r="H129" s="7"/>
      <c r="J129" s="2" t="str">
        <f t="shared" si="7"/>
        <v/>
      </c>
      <c r="K129" t="str">
        <f>IFERROR(VLOOKUP(E129,Settings!$A$6:$D$11,3,FALSE),"")</f>
        <v/>
      </c>
      <c r="L129" t="str">
        <f>IFERROR(VLOOKUP(E129,Settings!$A$6:$D$11,4,FALSE),"")</f>
        <v/>
      </c>
      <c r="M129">
        <f>COUNTIFS('Visit Tracking'!$B$2:$B$1001,A129,'Visit Tracking'!$G$2:$G$1001,"Office",'Visit Tracking'!$J$2:$J$1001,"Completed")</f>
        <v>0</v>
      </c>
      <c r="N129">
        <f>COUNTIFS('Visit Tracking'!$B$2:$B$1001,A129,'Visit Tracking'!$G$2:$G$1001,"Virtual",'Visit Tracking'!$J$2:$J$1001,"Completed")</f>
        <v>0</v>
      </c>
      <c r="O129" t="str">
        <f t="shared" si="8"/>
        <v/>
      </c>
      <c r="P129" t="str">
        <f t="shared" si="9"/>
        <v/>
      </c>
      <c r="Q129" s="2">
        <f>(M129*Settings!$B$3)+(N129*Settings!$B$4)</f>
        <v>0</v>
      </c>
      <c r="R129" s="2" t="str">
        <f t="shared" si="10"/>
        <v/>
      </c>
      <c r="S129" t="str">
        <f t="shared" si="11"/>
        <v/>
      </c>
    </row>
    <row r="130" spans="6:19">
      <c r="F130" t="str">
        <f t="shared" ref="F130:F193" si="12">IF(E130="","",IF(LEFT(E130,2)="OV","Office + Virtual","Office Only"))</f>
        <v/>
      </c>
      <c r="G130" s="2" t="str">
        <f>IFERROR(VLOOKUP(E130,Settings!$A$6:$D$11,2,FALSE),"")</f>
        <v/>
      </c>
      <c r="H130" s="7"/>
      <c r="J130" s="2" t="str">
        <f t="shared" ref="J130:J193" si="13">IF(OR(G130="",I130=""),"",G130*I130)</f>
        <v/>
      </c>
      <c r="K130" t="str">
        <f>IFERROR(VLOOKUP(E130,Settings!$A$6:$D$11,3,FALSE),"")</f>
        <v/>
      </c>
      <c r="L130" t="str">
        <f>IFERROR(VLOOKUP(E130,Settings!$A$6:$D$11,4,FALSE),"")</f>
        <v/>
      </c>
      <c r="M130">
        <f>COUNTIFS('Visit Tracking'!$B$2:$B$1001,A130,'Visit Tracking'!$G$2:$G$1001,"Office",'Visit Tracking'!$J$2:$J$1001,"Completed")</f>
        <v>0</v>
      </c>
      <c r="N130">
        <f>COUNTIFS('Visit Tracking'!$B$2:$B$1001,A130,'Visit Tracking'!$G$2:$G$1001,"Virtual",'Visit Tracking'!$J$2:$J$1001,"Completed")</f>
        <v>0</v>
      </c>
      <c r="O130" t="str">
        <f t="shared" ref="O130:O193" si="14">IF(K130="","",K130-M130)</f>
        <v/>
      </c>
      <c r="P130" t="str">
        <f t="shared" ref="P130:P193" si="15">IF(L130="","",L130-N130)</f>
        <v/>
      </c>
      <c r="Q130" s="2">
        <f>(M130*Settings!$B$3)+(N130*Settings!$B$4)</f>
        <v>0</v>
      </c>
      <c r="R130" s="2" t="str">
        <f t="shared" ref="R130:R193" si="16">IF(J130="","",J130-Q130)</f>
        <v/>
      </c>
      <c r="S130" t="str">
        <f t="shared" ref="S130:S193" si="17">IF(R130="","",IF(R130&lt;0,"NEGATIVE","OK"))</f>
        <v/>
      </c>
    </row>
    <row r="131" spans="6:19">
      <c r="F131" t="str">
        <f t="shared" si="12"/>
        <v/>
      </c>
      <c r="G131" s="2" t="str">
        <f>IFERROR(VLOOKUP(E131,Settings!$A$6:$D$11,2,FALSE),"")</f>
        <v/>
      </c>
      <c r="H131" s="7"/>
      <c r="J131" s="2" t="str">
        <f t="shared" si="13"/>
        <v/>
      </c>
      <c r="K131" t="str">
        <f>IFERROR(VLOOKUP(E131,Settings!$A$6:$D$11,3,FALSE),"")</f>
        <v/>
      </c>
      <c r="L131" t="str">
        <f>IFERROR(VLOOKUP(E131,Settings!$A$6:$D$11,4,FALSE),"")</f>
        <v/>
      </c>
      <c r="M131">
        <f>COUNTIFS('Visit Tracking'!$B$2:$B$1001,A131,'Visit Tracking'!$G$2:$G$1001,"Office",'Visit Tracking'!$J$2:$J$1001,"Completed")</f>
        <v>0</v>
      </c>
      <c r="N131">
        <f>COUNTIFS('Visit Tracking'!$B$2:$B$1001,A131,'Visit Tracking'!$G$2:$G$1001,"Virtual",'Visit Tracking'!$J$2:$J$1001,"Completed")</f>
        <v>0</v>
      </c>
      <c r="O131" t="str">
        <f t="shared" si="14"/>
        <v/>
      </c>
      <c r="P131" t="str">
        <f t="shared" si="15"/>
        <v/>
      </c>
      <c r="Q131" s="2">
        <f>(M131*Settings!$B$3)+(N131*Settings!$B$4)</f>
        <v>0</v>
      </c>
      <c r="R131" s="2" t="str">
        <f t="shared" si="16"/>
        <v/>
      </c>
      <c r="S131" t="str">
        <f t="shared" si="17"/>
        <v/>
      </c>
    </row>
    <row r="132" spans="6:19">
      <c r="F132" t="str">
        <f t="shared" si="12"/>
        <v/>
      </c>
      <c r="G132" s="2" t="str">
        <f>IFERROR(VLOOKUP(E132,Settings!$A$6:$D$11,2,FALSE),"")</f>
        <v/>
      </c>
      <c r="H132" s="7"/>
      <c r="J132" s="2" t="str">
        <f t="shared" si="13"/>
        <v/>
      </c>
      <c r="K132" t="str">
        <f>IFERROR(VLOOKUP(E132,Settings!$A$6:$D$11,3,FALSE),"")</f>
        <v/>
      </c>
      <c r="L132" t="str">
        <f>IFERROR(VLOOKUP(E132,Settings!$A$6:$D$11,4,FALSE),"")</f>
        <v/>
      </c>
      <c r="M132">
        <f>COUNTIFS('Visit Tracking'!$B$2:$B$1001,A132,'Visit Tracking'!$G$2:$G$1001,"Office",'Visit Tracking'!$J$2:$J$1001,"Completed")</f>
        <v>0</v>
      </c>
      <c r="N132">
        <f>COUNTIFS('Visit Tracking'!$B$2:$B$1001,A132,'Visit Tracking'!$G$2:$G$1001,"Virtual",'Visit Tracking'!$J$2:$J$1001,"Completed")</f>
        <v>0</v>
      </c>
      <c r="O132" t="str">
        <f t="shared" si="14"/>
        <v/>
      </c>
      <c r="P132" t="str">
        <f t="shared" si="15"/>
        <v/>
      </c>
      <c r="Q132" s="2">
        <f>(M132*Settings!$B$3)+(N132*Settings!$B$4)</f>
        <v>0</v>
      </c>
      <c r="R132" s="2" t="str">
        <f t="shared" si="16"/>
        <v/>
      </c>
      <c r="S132" t="str">
        <f t="shared" si="17"/>
        <v/>
      </c>
    </row>
    <row r="133" spans="6:19">
      <c r="F133" t="str">
        <f t="shared" si="12"/>
        <v/>
      </c>
      <c r="G133" s="2" t="str">
        <f>IFERROR(VLOOKUP(E133,Settings!$A$6:$D$11,2,FALSE),"")</f>
        <v/>
      </c>
      <c r="H133" s="7"/>
      <c r="J133" s="2" t="str">
        <f t="shared" si="13"/>
        <v/>
      </c>
      <c r="K133" t="str">
        <f>IFERROR(VLOOKUP(E133,Settings!$A$6:$D$11,3,FALSE),"")</f>
        <v/>
      </c>
      <c r="L133" t="str">
        <f>IFERROR(VLOOKUP(E133,Settings!$A$6:$D$11,4,FALSE),"")</f>
        <v/>
      </c>
      <c r="M133">
        <f>COUNTIFS('Visit Tracking'!$B$2:$B$1001,A133,'Visit Tracking'!$G$2:$G$1001,"Office",'Visit Tracking'!$J$2:$J$1001,"Completed")</f>
        <v>0</v>
      </c>
      <c r="N133">
        <f>COUNTIFS('Visit Tracking'!$B$2:$B$1001,A133,'Visit Tracking'!$G$2:$G$1001,"Virtual",'Visit Tracking'!$J$2:$J$1001,"Completed")</f>
        <v>0</v>
      </c>
      <c r="O133" t="str">
        <f t="shared" si="14"/>
        <v/>
      </c>
      <c r="P133" t="str">
        <f t="shared" si="15"/>
        <v/>
      </c>
      <c r="Q133" s="2">
        <f>(M133*Settings!$B$3)+(N133*Settings!$B$4)</f>
        <v>0</v>
      </c>
      <c r="R133" s="2" t="str">
        <f t="shared" si="16"/>
        <v/>
      </c>
      <c r="S133" t="str">
        <f t="shared" si="17"/>
        <v/>
      </c>
    </row>
    <row r="134" spans="6:19">
      <c r="F134" t="str">
        <f t="shared" si="12"/>
        <v/>
      </c>
      <c r="G134" s="2" t="str">
        <f>IFERROR(VLOOKUP(E134,Settings!$A$6:$D$11,2,FALSE),"")</f>
        <v/>
      </c>
      <c r="H134" s="7"/>
      <c r="J134" s="2" t="str">
        <f t="shared" si="13"/>
        <v/>
      </c>
      <c r="K134" t="str">
        <f>IFERROR(VLOOKUP(E134,Settings!$A$6:$D$11,3,FALSE),"")</f>
        <v/>
      </c>
      <c r="L134" t="str">
        <f>IFERROR(VLOOKUP(E134,Settings!$A$6:$D$11,4,FALSE),"")</f>
        <v/>
      </c>
      <c r="M134">
        <f>COUNTIFS('Visit Tracking'!$B$2:$B$1001,A134,'Visit Tracking'!$G$2:$G$1001,"Office",'Visit Tracking'!$J$2:$J$1001,"Completed")</f>
        <v>0</v>
      </c>
      <c r="N134">
        <f>COUNTIFS('Visit Tracking'!$B$2:$B$1001,A134,'Visit Tracking'!$G$2:$G$1001,"Virtual",'Visit Tracking'!$J$2:$J$1001,"Completed")</f>
        <v>0</v>
      </c>
      <c r="O134" t="str">
        <f t="shared" si="14"/>
        <v/>
      </c>
      <c r="P134" t="str">
        <f t="shared" si="15"/>
        <v/>
      </c>
      <c r="Q134" s="2">
        <f>(M134*Settings!$B$3)+(N134*Settings!$B$4)</f>
        <v>0</v>
      </c>
      <c r="R134" s="2" t="str">
        <f t="shared" si="16"/>
        <v/>
      </c>
      <c r="S134" t="str">
        <f t="shared" si="17"/>
        <v/>
      </c>
    </row>
    <row r="135" spans="6:19">
      <c r="F135" t="str">
        <f t="shared" si="12"/>
        <v/>
      </c>
      <c r="G135" s="2" t="str">
        <f>IFERROR(VLOOKUP(E135,Settings!$A$6:$D$11,2,FALSE),"")</f>
        <v/>
      </c>
      <c r="H135" s="7"/>
      <c r="J135" s="2" t="str">
        <f t="shared" si="13"/>
        <v/>
      </c>
      <c r="K135" t="str">
        <f>IFERROR(VLOOKUP(E135,Settings!$A$6:$D$11,3,FALSE),"")</f>
        <v/>
      </c>
      <c r="L135" t="str">
        <f>IFERROR(VLOOKUP(E135,Settings!$A$6:$D$11,4,FALSE),"")</f>
        <v/>
      </c>
      <c r="M135">
        <f>COUNTIFS('Visit Tracking'!$B$2:$B$1001,A135,'Visit Tracking'!$G$2:$G$1001,"Office",'Visit Tracking'!$J$2:$J$1001,"Completed")</f>
        <v>0</v>
      </c>
      <c r="N135">
        <f>COUNTIFS('Visit Tracking'!$B$2:$B$1001,A135,'Visit Tracking'!$G$2:$G$1001,"Virtual",'Visit Tracking'!$J$2:$J$1001,"Completed")</f>
        <v>0</v>
      </c>
      <c r="O135" t="str">
        <f t="shared" si="14"/>
        <v/>
      </c>
      <c r="P135" t="str">
        <f t="shared" si="15"/>
        <v/>
      </c>
      <c r="Q135" s="2">
        <f>(M135*Settings!$B$3)+(N135*Settings!$B$4)</f>
        <v>0</v>
      </c>
      <c r="R135" s="2" t="str">
        <f t="shared" si="16"/>
        <v/>
      </c>
      <c r="S135" t="str">
        <f t="shared" si="17"/>
        <v/>
      </c>
    </row>
    <row r="136" spans="6:19">
      <c r="F136" t="str">
        <f t="shared" si="12"/>
        <v/>
      </c>
      <c r="G136" s="2" t="str">
        <f>IFERROR(VLOOKUP(E136,Settings!$A$6:$D$11,2,FALSE),"")</f>
        <v/>
      </c>
      <c r="H136" s="7"/>
      <c r="J136" s="2" t="str">
        <f t="shared" si="13"/>
        <v/>
      </c>
      <c r="K136" t="str">
        <f>IFERROR(VLOOKUP(E136,Settings!$A$6:$D$11,3,FALSE),"")</f>
        <v/>
      </c>
      <c r="L136" t="str">
        <f>IFERROR(VLOOKUP(E136,Settings!$A$6:$D$11,4,FALSE),"")</f>
        <v/>
      </c>
      <c r="M136">
        <f>COUNTIFS('Visit Tracking'!$B$2:$B$1001,A136,'Visit Tracking'!$G$2:$G$1001,"Office",'Visit Tracking'!$J$2:$J$1001,"Completed")</f>
        <v>0</v>
      </c>
      <c r="N136">
        <f>COUNTIFS('Visit Tracking'!$B$2:$B$1001,A136,'Visit Tracking'!$G$2:$G$1001,"Virtual",'Visit Tracking'!$J$2:$J$1001,"Completed")</f>
        <v>0</v>
      </c>
      <c r="O136" t="str">
        <f t="shared" si="14"/>
        <v/>
      </c>
      <c r="P136" t="str">
        <f t="shared" si="15"/>
        <v/>
      </c>
      <c r="Q136" s="2">
        <f>(M136*Settings!$B$3)+(N136*Settings!$B$4)</f>
        <v>0</v>
      </c>
      <c r="R136" s="2" t="str">
        <f t="shared" si="16"/>
        <v/>
      </c>
      <c r="S136" t="str">
        <f t="shared" si="17"/>
        <v/>
      </c>
    </row>
    <row r="137" spans="6:19">
      <c r="F137" t="str">
        <f t="shared" si="12"/>
        <v/>
      </c>
      <c r="G137" s="2" t="str">
        <f>IFERROR(VLOOKUP(E137,Settings!$A$6:$D$11,2,FALSE),"")</f>
        <v/>
      </c>
      <c r="H137" s="7"/>
      <c r="J137" s="2" t="str">
        <f t="shared" si="13"/>
        <v/>
      </c>
      <c r="K137" t="str">
        <f>IFERROR(VLOOKUP(E137,Settings!$A$6:$D$11,3,FALSE),"")</f>
        <v/>
      </c>
      <c r="L137" t="str">
        <f>IFERROR(VLOOKUP(E137,Settings!$A$6:$D$11,4,FALSE),"")</f>
        <v/>
      </c>
      <c r="M137">
        <f>COUNTIFS('Visit Tracking'!$B$2:$B$1001,A137,'Visit Tracking'!$G$2:$G$1001,"Office",'Visit Tracking'!$J$2:$J$1001,"Completed")</f>
        <v>0</v>
      </c>
      <c r="N137">
        <f>COUNTIFS('Visit Tracking'!$B$2:$B$1001,A137,'Visit Tracking'!$G$2:$G$1001,"Virtual",'Visit Tracking'!$J$2:$J$1001,"Completed")</f>
        <v>0</v>
      </c>
      <c r="O137" t="str">
        <f t="shared" si="14"/>
        <v/>
      </c>
      <c r="P137" t="str">
        <f t="shared" si="15"/>
        <v/>
      </c>
      <c r="Q137" s="2">
        <f>(M137*Settings!$B$3)+(N137*Settings!$B$4)</f>
        <v>0</v>
      </c>
      <c r="R137" s="2" t="str">
        <f t="shared" si="16"/>
        <v/>
      </c>
      <c r="S137" t="str">
        <f t="shared" si="17"/>
        <v/>
      </c>
    </row>
    <row r="138" spans="6:19">
      <c r="F138" t="str">
        <f t="shared" si="12"/>
        <v/>
      </c>
      <c r="G138" s="2" t="str">
        <f>IFERROR(VLOOKUP(E138,Settings!$A$6:$D$11,2,FALSE),"")</f>
        <v/>
      </c>
      <c r="H138" s="7"/>
      <c r="J138" s="2" t="str">
        <f t="shared" si="13"/>
        <v/>
      </c>
      <c r="K138" t="str">
        <f>IFERROR(VLOOKUP(E138,Settings!$A$6:$D$11,3,FALSE),"")</f>
        <v/>
      </c>
      <c r="L138" t="str">
        <f>IFERROR(VLOOKUP(E138,Settings!$A$6:$D$11,4,FALSE),"")</f>
        <v/>
      </c>
      <c r="M138">
        <f>COUNTIFS('Visit Tracking'!$B$2:$B$1001,A138,'Visit Tracking'!$G$2:$G$1001,"Office",'Visit Tracking'!$J$2:$J$1001,"Completed")</f>
        <v>0</v>
      </c>
      <c r="N138">
        <f>COUNTIFS('Visit Tracking'!$B$2:$B$1001,A138,'Visit Tracking'!$G$2:$G$1001,"Virtual",'Visit Tracking'!$J$2:$J$1001,"Completed")</f>
        <v>0</v>
      </c>
      <c r="O138" t="str">
        <f t="shared" si="14"/>
        <v/>
      </c>
      <c r="P138" t="str">
        <f t="shared" si="15"/>
        <v/>
      </c>
      <c r="Q138" s="2">
        <f>(M138*Settings!$B$3)+(N138*Settings!$B$4)</f>
        <v>0</v>
      </c>
      <c r="R138" s="2" t="str">
        <f t="shared" si="16"/>
        <v/>
      </c>
      <c r="S138" t="str">
        <f t="shared" si="17"/>
        <v/>
      </c>
    </row>
    <row r="139" spans="6:19">
      <c r="F139" t="str">
        <f t="shared" si="12"/>
        <v/>
      </c>
      <c r="G139" s="2" t="str">
        <f>IFERROR(VLOOKUP(E139,Settings!$A$6:$D$11,2,FALSE),"")</f>
        <v/>
      </c>
      <c r="H139" s="7"/>
      <c r="J139" s="2" t="str">
        <f t="shared" si="13"/>
        <v/>
      </c>
      <c r="K139" t="str">
        <f>IFERROR(VLOOKUP(E139,Settings!$A$6:$D$11,3,FALSE),"")</f>
        <v/>
      </c>
      <c r="L139" t="str">
        <f>IFERROR(VLOOKUP(E139,Settings!$A$6:$D$11,4,FALSE),"")</f>
        <v/>
      </c>
      <c r="M139">
        <f>COUNTIFS('Visit Tracking'!$B$2:$B$1001,A139,'Visit Tracking'!$G$2:$G$1001,"Office",'Visit Tracking'!$J$2:$J$1001,"Completed")</f>
        <v>0</v>
      </c>
      <c r="N139">
        <f>COUNTIFS('Visit Tracking'!$B$2:$B$1001,A139,'Visit Tracking'!$G$2:$G$1001,"Virtual",'Visit Tracking'!$J$2:$J$1001,"Completed")</f>
        <v>0</v>
      </c>
      <c r="O139" t="str">
        <f t="shared" si="14"/>
        <v/>
      </c>
      <c r="P139" t="str">
        <f t="shared" si="15"/>
        <v/>
      </c>
      <c r="Q139" s="2">
        <f>(M139*Settings!$B$3)+(N139*Settings!$B$4)</f>
        <v>0</v>
      </c>
      <c r="R139" s="2" t="str">
        <f t="shared" si="16"/>
        <v/>
      </c>
      <c r="S139" t="str">
        <f t="shared" si="17"/>
        <v/>
      </c>
    </row>
    <row r="140" spans="6:19">
      <c r="F140" t="str">
        <f t="shared" si="12"/>
        <v/>
      </c>
      <c r="G140" s="2" t="str">
        <f>IFERROR(VLOOKUP(E140,Settings!$A$6:$D$11,2,FALSE),"")</f>
        <v/>
      </c>
      <c r="H140" s="7"/>
      <c r="J140" s="2" t="str">
        <f t="shared" si="13"/>
        <v/>
      </c>
      <c r="K140" t="str">
        <f>IFERROR(VLOOKUP(E140,Settings!$A$6:$D$11,3,FALSE),"")</f>
        <v/>
      </c>
      <c r="L140" t="str">
        <f>IFERROR(VLOOKUP(E140,Settings!$A$6:$D$11,4,FALSE),"")</f>
        <v/>
      </c>
      <c r="M140">
        <f>COUNTIFS('Visit Tracking'!$B$2:$B$1001,A140,'Visit Tracking'!$G$2:$G$1001,"Office",'Visit Tracking'!$J$2:$J$1001,"Completed")</f>
        <v>0</v>
      </c>
      <c r="N140">
        <f>COUNTIFS('Visit Tracking'!$B$2:$B$1001,A140,'Visit Tracking'!$G$2:$G$1001,"Virtual",'Visit Tracking'!$J$2:$J$1001,"Completed")</f>
        <v>0</v>
      </c>
      <c r="O140" t="str">
        <f t="shared" si="14"/>
        <v/>
      </c>
      <c r="P140" t="str">
        <f t="shared" si="15"/>
        <v/>
      </c>
      <c r="Q140" s="2">
        <f>(M140*Settings!$B$3)+(N140*Settings!$B$4)</f>
        <v>0</v>
      </c>
      <c r="R140" s="2" t="str">
        <f t="shared" si="16"/>
        <v/>
      </c>
      <c r="S140" t="str">
        <f t="shared" si="17"/>
        <v/>
      </c>
    </row>
    <row r="141" spans="6:19">
      <c r="F141" t="str">
        <f t="shared" si="12"/>
        <v/>
      </c>
      <c r="G141" s="2" t="str">
        <f>IFERROR(VLOOKUP(E141,Settings!$A$6:$D$11,2,FALSE),"")</f>
        <v/>
      </c>
      <c r="H141" s="7"/>
      <c r="J141" s="2" t="str">
        <f t="shared" si="13"/>
        <v/>
      </c>
      <c r="K141" t="str">
        <f>IFERROR(VLOOKUP(E141,Settings!$A$6:$D$11,3,FALSE),"")</f>
        <v/>
      </c>
      <c r="L141" t="str">
        <f>IFERROR(VLOOKUP(E141,Settings!$A$6:$D$11,4,FALSE),"")</f>
        <v/>
      </c>
      <c r="M141">
        <f>COUNTIFS('Visit Tracking'!$B$2:$B$1001,A141,'Visit Tracking'!$G$2:$G$1001,"Office",'Visit Tracking'!$J$2:$J$1001,"Completed")</f>
        <v>0</v>
      </c>
      <c r="N141">
        <f>COUNTIFS('Visit Tracking'!$B$2:$B$1001,A141,'Visit Tracking'!$G$2:$G$1001,"Virtual",'Visit Tracking'!$J$2:$J$1001,"Completed")</f>
        <v>0</v>
      </c>
      <c r="O141" t="str">
        <f t="shared" si="14"/>
        <v/>
      </c>
      <c r="P141" t="str">
        <f t="shared" si="15"/>
        <v/>
      </c>
      <c r="Q141" s="2">
        <f>(M141*Settings!$B$3)+(N141*Settings!$B$4)</f>
        <v>0</v>
      </c>
      <c r="R141" s="2" t="str">
        <f t="shared" si="16"/>
        <v/>
      </c>
      <c r="S141" t="str">
        <f t="shared" si="17"/>
        <v/>
      </c>
    </row>
    <row r="142" spans="6:19">
      <c r="F142" t="str">
        <f t="shared" si="12"/>
        <v/>
      </c>
      <c r="G142" s="2" t="str">
        <f>IFERROR(VLOOKUP(E142,Settings!$A$6:$D$11,2,FALSE),"")</f>
        <v/>
      </c>
      <c r="H142" s="7"/>
      <c r="J142" s="2" t="str">
        <f t="shared" si="13"/>
        <v/>
      </c>
      <c r="K142" t="str">
        <f>IFERROR(VLOOKUP(E142,Settings!$A$6:$D$11,3,FALSE),"")</f>
        <v/>
      </c>
      <c r="L142" t="str">
        <f>IFERROR(VLOOKUP(E142,Settings!$A$6:$D$11,4,FALSE),"")</f>
        <v/>
      </c>
      <c r="M142">
        <f>COUNTIFS('Visit Tracking'!$B$2:$B$1001,A142,'Visit Tracking'!$G$2:$G$1001,"Office",'Visit Tracking'!$J$2:$J$1001,"Completed")</f>
        <v>0</v>
      </c>
      <c r="N142">
        <f>COUNTIFS('Visit Tracking'!$B$2:$B$1001,A142,'Visit Tracking'!$G$2:$G$1001,"Virtual",'Visit Tracking'!$J$2:$J$1001,"Completed")</f>
        <v>0</v>
      </c>
      <c r="O142" t="str">
        <f t="shared" si="14"/>
        <v/>
      </c>
      <c r="P142" t="str">
        <f t="shared" si="15"/>
        <v/>
      </c>
      <c r="Q142" s="2">
        <f>(M142*Settings!$B$3)+(N142*Settings!$B$4)</f>
        <v>0</v>
      </c>
      <c r="R142" s="2" t="str">
        <f t="shared" si="16"/>
        <v/>
      </c>
      <c r="S142" t="str">
        <f t="shared" si="17"/>
        <v/>
      </c>
    </row>
    <row r="143" spans="6:19">
      <c r="F143" t="str">
        <f t="shared" si="12"/>
        <v/>
      </c>
      <c r="G143" s="2" t="str">
        <f>IFERROR(VLOOKUP(E143,Settings!$A$6:$D$11,2,FALSE),"")</f>
        <v/>
      </c>
      <c r="H143" s="7"/>
      <c r="J143" s="2" t="str">
        <f t="shared" si="13"/>
        <v/>
      </c>
      <c r="K143" t="str">
        <f>IFERROR(VLOOKUP(E143,Settings!$A$6:$D$11,3,FALSE),"")</f>
        <v/>
      </c>
      <c r="L143" t="str">
        <f>IFERROR(VLOOKUP(E143,Settings!$A$6:$D$11,4,FALSE),"")</f>
        <v/>
      </c>
      <c r="M143">
        <f>COUNTIFS('Visit Tracking'!$B$2:$B$1001,A143,'Visit Tracking'!$G$2:$G$1001,"Office",'Visit Tracking'!$J$2:$J$1001,"Completed")</f>
        <v>0</v>
      </c>
      <c r="N143">
        <f>COUNTIFS('Visit Tracking'!$B$2:$B$1001,A143,'Visit Tracking'!$G$2:$G$1001,"Virtual",'Visit Tracking'!$J$2:$J$1001,"Completed")</f>
        <v>0</v>
      </c>
      <c r="O143" t="str">
        <f t="shared" si="14"/>
        <v/>
      </c>
      <c r="P143" t="str">
        <f t="shared" si="15"/>
        <v/>
      </c>
      <c r="Q143" s="2">
        <f>(M143*Settings!$B$3)+(N143*Settings!$B$4)</f>
        <v>0</v>
      </c>
      <c r="R143" s="2" t="str">
        <f t="shared" si="16"/>
        <v/>
      </c>
      <c r="S143" t="str">
        <f t="shared" si="17"/>
        <v/>
      </c>
    </row>
    <row r="144" spans="6:19">
      <c r="F144" t="str">
        <f t="shared" si="12"/>
        <v/>
      </c>
      <c r="G144" s="2" t="str">
        <f>IFERROR(VLOOKUP(E144,Settings!$A$6:$D$11,2,FALSE),"")</f>
        <v/>
      </c>
      <c r="H144" s="7"/>
      <c r="J144" s="2" t="str">
        <f t="shared" si="13"/>
        <v/>
      </c>
      <c r="K144" t="str">
        <f>IFERROR(VLOOKUP(E144,Settings!$A$6:$D$11,3,FALSE),"")</f>
        <v/>
      </c>
      <c r="L144" t="str">
        <f>IFERROR(VLOOKUP(E144,Settings!$A$6:$D$11,4,FALSE),"")</f>
        <v/>
      </c>
      <c r="M144">
        <f>COUNTIFS('Visit Tracking'!$B$2:$B$1001,A144,'Visit Tracking'!$G$2:$G$1001,"Office",'Visit Tracking'!$J$2:$J$1001,"Completed")</f>
        <v>0</v>
      </c>
      <c r="N144">
        <f>COUNTIFS('Visit Tracking'!$B$2:$B$1001,A144,'Visit Tracking'!$G$2:$G$1001,"Virtual",'Visit Tracking'!$J$2:$J$1001,"Completed")</f>
        <v>0</v>
      </c>
      <c r="O144" t="str">
        <f t="shared" si="14"/>
        <v/>
      </c>
      <c r="P144" t="str">
        <f t="shared" si="15"/>
        <v/>
      </c>
      <c r="Q144" s="2">
        <f>(M144*Settings!$B$3)+(N144*Settings!$B$4)</f>
        <v>0</v>
      </c>
      <c r="R144" s="2" t="str">
        <f t="shared" si="16"/>
        <v/>
      </c>
      <c r="S144" t="str">
        <f t="shared" si="17"/>
        <v/>
      </c>
    </row>
    <row r="145" spans="6:19">
      <c r="F145" t="str">
        <f t="shared" si="12"/>
        <v/>
      </c>
      <c r="G145" s="2" t="str">
        <f>IFERROR(VLOOKUP(E145,Settings!$A$6:$D$11,2,FALSE),"")</f>
        <v/>
      </c>
      <c r="H145" s="7"/>
      <c r="J145" s="2" t="str">
        <f t="shared" si="13"/>
        <v/>
      </c>
      <c r="K145" t="str">
        <f>IFERROR(VLOOKUP(E145,Settings!$A$6:$D$11,3,FALSE),"")</f>
        <v/>
      </c>
      <c r="L145" t="str">
        <f>IFERROR(VLOOKUP(E145,Settings!$A$6:$D$11,4,FALSE),"")</f>
        <v/>
      </c>
      <c r="M145">
        <f>COUNTIFS('Visit Tracking'!$B$2:$B$1001,A145,'Visit Tracking'!$G$2:$G$1001,"Office",'Visit Tracking'!$J$2:$J$1001,"Completed")</f>
        <v>0</v>
      </c>
      <c r="N145">
        <f>COUNTIFS('Visit Tracking'!$B$2:$B$1001,A145,'Visit Tracking'!$G$2:$G$1001,"Virtual",'Visit Tracking'!$J$2:$J$1001,"Completed")</f>
        <v>0</v>
      </c>
      <c r="O145" t="str">
        <f t="shared" si="14"/>
        <v/>
      </c>
      <c r="P145" t="str">
        <f t="shared" si="15"/>
        <v/>
      </c>
      <c r="Q145" s="2">
        <f>(M145*Settings!$B$3)+(N145*Settings!$B$4)</f>
        <v>0</v>
      </c>
      <c r="R145" s="2" t="str">
        <f t="shared" si="16"/>
        <v/>
      </c>
      <c r="S145" t="str">
        <f t="shared" si="17"/>
        <v/>
      </c>
    </row>
    <row r="146" spans="6:19">
      <c r="F146" t="str">
        <f t="shared" si="12"/>
        <v/>
      </c>
      <c r="G146" s="2" t="str">
        <f>IFERROR(VLOOKUP(E146,Settings!$A$6:$D$11,2,FALSE),"")</f>
        <v/>
      </c>
      <c r="H146" s="7"/>
      <c r="J146" s="2" t="str">
        <f t="shared" si="13"/>
        <v/>
      </c>
      <c r="K146" t="str">
        <f>IFERROR(VLOOKUP(E146,Settings!$A$6:$D$11,3,FALSE),"")</f>
        <v/>
      </c>
      <c r="L146" t="str">
        <f>IFERROR(VLOOKUP(E146,Settings!$A$6:$D$11,4,FALSE),"")</f>
        <v/>
      </c>
      <c r="M146">
        <f>COUNTIFS('Visit Tracking'!$B$2:$B$1001,A146,'Visit Tracking'!$G$2:$G$1001,"Office",'Visit Tracking'!$J$2:$J$1001,"Completed")</f>
        <v>0</v>
      </c>
      <c r="N146">
        <f>COUNTIFS('Visit Tracking'!$B$2:$B$1001,A146,'Visit Tracking'!$G$2:$G$1001,"Virtual",'Visit Tracking'!$J$2:$J$1001,"Completed")</f>
        <v>0</v>
      </c>
      <c r="O146" t="str">
        <f t="shared" si="14"/>
        <v/>
      </c>
      <c r="P146" t="str">
        <f t="shared" si="15"/>
        <v/>
      </c>
      <c r="Q146" s="2">
        <f>(M146*Settings!$B$3)+(N146*Settings!$B$4)</f>
        <v>0</v>
      </c>
      <c r="R146" s="2" t="str">
        <f t="shared" si="16"/>
        <v/>
      </c>
      <c r="S146" t="str">
        <f t="shared" si="17"/>
        <v/>
      </c>
    </row>
    <row r="147" spans="6:19">
      <c r="F147" t="str">
        <f t="shared" si="12"/>
        <v/>
      </c>
      <c r="G147" s="2" t="str">
        <f>IFERROR(VLOOKUP(E147,Settings!$A$6:$D$11,2,FALSE),"")</f>
        <v/>
      </c>
      <c r="H147" s="7"/>
      <c r="J147" s="2" t="str">
        <f t="shared" si="13"/>
        <v/>
      </c>
      <c r="K147" t="str">
        <f>IFERROR(VLOOKUP(E147,Settings!$A$6:$D$11,3,FALSE),"")</f>
        <v/>
      </c>
      <c r="L147" t="str">
        <f>IFERROR(VLOOKUP(E147,Settings!$A$6:$D$11,4,FALSE),"")</f>
        <v/>
      </c>
      <c r="M147">
        <f>COUNTIFS('Visit Tracking'!$B$2:$B$1001,A147,'Visit Tracking'!$G$2:$G$1001,"Office",'Visit Tracking'!$J$2:$J$1001,"Completed")</f>
        <v>0</v>
      </c>
      <c r="N147">
        <f>COUNTIFS('Visit Tracking'!$B$2:$B$1001,A147,'Visit Tracking'!$G$2:$G$1001,"Virtual",'Visit Tracking'!$J$2:$J$1001,"Completed")</f>
        <v>0</v>
      </c>
      <c r="O147" t="str">
        <f t="shared" si="14"/>
        <v/>
      </c>
      <c r="P147" t="str">
        <f t="shared" si="15"/>
        <v/>
      </c>
      <c r="Q147" s="2">
        <f>(M147*Settings!$B$3)+(N147*Settings!$B$4)</f>
        <v>0</v>
      </c>
      <c r="R147" s="2" t="str">
        <f t="shared" si="16"/>
        <v/>
      </c>
      <c r="S147" t="str">
        <f t="shared" si="17"/>
        <v/>
      </c>
    </row>
    <row r="148" spans="6:19">
      <c r="F148" t="str">
        <f t="shared" si="12"/>
        <v/>
      </c>
      <c r="G148" s="2" t="str">
        <f>IFERROR(VLOOKUP(E148,Settings!$A$6:$D$11,2,FALSE),"")</f>
        <v/>
      </c>
      <c r="H148" s="7"/>
      <c r="J148" s="2" t="str">
        <f t="shared" si="13"/>
        <v/>
      </c>
      <c r="K148" t="str">
        <f>IFERROR(VLOOKUP(E148,Settings!$A$6:$D$11,3,FALSE),"")</f>
        <v/>
      </c>
      <c r="L148" t="str">
        <f>IFERROR(VLOOKUP(E148,Settings!$A$6:$D$11,4,FALSE),"")</f>
        <v/>
      </c>
      <c r="M148">
        <f>COUNTIFS('Visit Tracking'!$B$2:$B$1001,A148,'Visit Tracking'!$G$2:$G$1001,"Office",'Visit Tracking'!$J$2:$J$1001,"Completed")</f>
        <v>0</v>
      </c>
      <c r="N148">
        <f>COUNTIFS('Visit Tracking'!$B$2:$B$1001,A148,'Visit Tracking'!$G$2:$G$1001,"Virtual",'Visit Tracking'!$J$2:$J$1001,"Completed")</f>
        <v>0</v>
      </c>
      <c r="O148" t="str">
        <f t="shared" si="14"/>
        <v/>
      </c>
      <c r="P148" t="str">
        <f t="shared" si="15"/>
        <v/>
      </c>
      <c r="Q148" s="2">
        <f>(M148*Settings!$B$3)+(N148*Settings!$B$4)</f>
        <v>0</v>
      </c>
      <c r="R148" s="2" t="str">
        <f t="shared" si="16"/>
        <v/>
      </c>
      <c r="S148" t="str">
        <f t="shared" si="17"/>
        <v/>
      </c>
    </row>
    <row r="149" spans="6:19">
      <c r="F149" t="str">
        <f t="shared" si="12"/>
        <v/>
      </c>
      <c r="G149" s="2" t="str">
        <f>IFERROR(VLOOKUP(E149,Settings!$A$6:$D$11,2,FALSE),"")</f>
        <v/>
      </c>
      <c r="H149" s="7"/>
      <c r="J149" s="2" t="str">
        <f t="shared" si="13"/>
        <v/>
      </c>
      <c r="K149" t="str">
        <f>IFERROR(VLOOKUP(E149,Settings!$A$6:$D$11,3,FALSE),"")</f>
        <v/>
      </c>
      <c r="L149" t="str">
        <f>IFERROR(VLOOKUP(E149,Settings!$A$6:$D$11,4,FALSE),"")</f>
        <v/>
      </c>
      <c r="M149">
        <f>COUNTIFS('Visit Tracking'!$B$2:$B$1001,A149,'Visit Tracking'!$G$2:$G$1001,"Office",'Visit Tracking'!$J$2:$J$1001,"Completed")</f>
        <v>0</v>
      </c>
      <c r="N149">
        <f>COUNTIFS('Visit Tracking'!$B$2:$B$1001,A149,'Visit Tracking'!$G$2:$G$1001,"Virtual",'Visit Tracking'!$J$2:$J$1001,"Completed")</f>
        <v>0</v>
      </c>
      <c r="O149" t="str">
        <f t="shared" si="14"/>
        <v/>
      </c>
      <c r="P149" t="str">
        <f t="shared" si="15"/>
        <v/>
      </c>
      <c r="Q149" s="2">
        <f>(M149*Settings!$B$3)+(N149*Settings!$B$4)</f>
        <v>0</v>
      </c>
      <c r="R149" s="2" t="str">
        <f t="shared" si="16"/>
        <v/>
      </c>
      <c r="S149" t="str">
        <f t="shared" si="17"/>
        <v/>
      </c>
    </row>
    <row r="150" spans="6:19">
      <c r="F150" t="str">
        <f t="shared" si="12"/>
        <v/>
      </c>
      <c r="G150" s="2" t="str">
        <f>IFERROR(VLOOKUP(E150,Settings!$A$6:$D$11,2,FALSE),"")</f>
        <v/>
      </c>
      <c r="H150" s="7"/>
      <c r="J150" s="2" t="str">
        <f t="shared" si="13"/>
        <v/>
      </c>
      <c r="K150" t="str">
        <f>IFERROR(VLOOKUP(E150,Settings!$A$6:$D$11,3,FALSE),"")</f>
        <v/>
      </c>
      <c r="L150" t="str">
        <f>IFERROR(VLOOKUP(E150,Settings!$A$6:$D$11,4,FALSE),"")</f>
        <v/>
      </c>
      <c r="M150">
        <f>COUNTIFS('Visit Tracking'!$B$2:$B$1001,A150,'Visit Tracking'!$G$2:$G$1001,"Office",'Visit Tracking'!$J$2:$J$1001,"Completed")</f>
        <v>0</v>
      </c>
      <c r="N150">
        <f>COUNTIFS('Visit Tracking'!$B$2:$B$1001,A150,'Visit Tracking'!$G$2:$G$1001,"Virtual",'Visit Tracking'!$J$2:$J$1001,"Completed")</f>
        <v>0</v>
      </c>
      <c r="O150" t="str">
        <f t="shared" si="14"/>
        <v/>
      </c>
      <c r="P150" t="str">
        <f t="shared" si="15"/>
        <v/>
      </c>
      <c r="Q150" s="2">
        <f>(M150*Settings!$B$3)+(N150*Settings!$B$4)</f>
        <v>0</v>
      </c>
      <c r="R150" s="2" t="str">
        <f t="shared" si="16"/>
        <v/>
      </c>
      <c r="S150" t="str">
        <f t="shared" si="17"/>
        <v/>
      </c>
    </row>
    <row r="151" spans="6:19">
      <c r="F151" t="str">
        <f t="shared" si="12"/>
        <v/>
      </c>
      <c r="G151" s="2" t="str">
        <f>IFERROR(VLOOKUP(E151,Settings!$A$6:$D$11,2,FALSE),"")</f>
        <v/>
      </c>
      <c r="H151" s="7"/>
      <c r="J151" s="2" t="str">
        <f t="shared" si="13"/>
        <v/>
      </c>
      <c r="K151" t="str">
        <f>IFERROR(VLOOKUP(E151,Settings!$A$6:$D$11,3,FALSE),"")</f>
        <v/>
      </c>
      <c r="L151" t="str">
        <f>IFERROR(VLOOKUP(E151,Settings!$A$6:$D$11,4,FALSE),"")</f>
        <v/>
      </c>
      <c r="M151">
        <f>COUNTIFS('Visit Tracking'!$B$2:$B$1001,A151,'Visit Tracking'!$G$2:$G$1001,"Office",'Visit Tracking'!$J$2:$J$1001,"Completed")</f>
        <v>0</v>
      </c>
      <c r="N151">
        <f>COUNTIFS('Visit Tracking'!$B$2:$B$1001,A151,'Visit Tracking'!$G$2:$G$1001,"Virtual",'Visit Tracking'!$J$2:$J$1001,"Completed")</f>
        <v>0</v>
      </c>
      <c r="O151" t="str">
        <f t="shared" si="14"/>
        <v/>
      </c>
      <c r="P151" t="str">
        <f t="shared" si="15"/>
        <v/>
      </c>
      <c r="Q151" s="2">
        <f>(M151*Settings!$B$3)+(N151*Settings!$B$4)</f>
        <v>0</v>
      </c>
      <c r="R151" s="2" t="str">
        <f t="shared" si="16"/>
        <v/>
      </c>
      <c r="S151" t="str">
        <f t="shared" si="17"/>
        <v/>
      </c>
    </row>
    <row r="152" spans="6:19">
      <c r="F152" t="str">
        <f t="shared" si="12"/>
        <v/>
      </c>
      <c r="G152" s="2" t="str">
        <f>IFERROR(VLOOKUP(E152,Settings!$A$6:$D$11,2,FALSE),"")</f>
        <v/>
      </c>
      <c r="H152" s="7"/>
      <c r="J152" s="2" t="str">
        <f t="shared" si="13"/>
        <v/>
      </c>
      <c r="K152" t="str">
        <f>IFERROR(VLOOKUP(E152,Settings!$A$6:$D$11,3,FALSE),"")</f>
        <v/>
      </c>
      <c r="L152" t="str">
        <f>IFERROR(VLOOKUP(E152,Settings!$A$6:$D$11,4,FALSE),"")</f>
        <v/>
      </c>
      <c r="M152">
        <f>COUNTIFS('Visit Tracking'!$B$2:$B$1001,A152,'Visit Tracking'!$G$2:$G$1001,"Office",'Visit Tracking'!$J$2:$J$1001,"Completed")</f>
        <v>0</v>
      </c>
      <c r="N152">
        <f>COUNTIFS('Visit Tracking'!$B$2:$B$1001,A152,'Visit Tracking'!$G$2:$G$1001,"Virtual",'Visit Tracking'!$J$2:$J$1001,"Completed")</f>
        <v>0</v>
      </c>
      <c r="O152" t="str">
        <f t="shared" si="14"/>
        <v/>
      </c>
      <c r="P152" t="str">
        <f t="shared" si="15"/>
        <v/>
      </c>
      <c r="Q152" s="2">
        <f>(M152*Settings!$B$3)+(N152*Settings!$B$4)</f>
        <v>0</v>
      </c>
      <c r="R152" s="2" t="str">
        <f t="shared" si="16"/>
        <v/>
      </c>
      <c r="S152" t="str">
        <f t="shared" si="17"/>
        <v/>
      </c>
    </row>
    <row r="153" spans="6:19">
      <c r="F153" t="str">
        <f t="shared" si="12"/>
        <v/>
      </c>
      <c r="G153" s="2" t="str">
        <f>IFERROR(VLOOKUP(E153,Settings!$A$6:$D$11,2,FALSE),"")</f>
        <v/>
      </c>
      <c r="H153" s="7"/>
      <c r="J153" s="2" t="str">
        <f t="shared" si="13"/>
        <v/>
      </c>
      <c r="K153" t="str">
        <f>IFERROR(VLOOKUP(E153,Settings!$A$6:$D$11,3,FALSE),"")</f>
        <v/>
      </c>
      <c r="L153" t="str">
        <f>IFERROR(VLOOKUP(E153,Settings!$A$6:$D$11,4,FALSE),"")</f>
        <v/>
      </c>
      <c r="M153">
        <f>COUNTIFS('Visit Tracking'!$B$2:$B$1001,A153,'Visit Tracking'!$G$2:$G$1001,"Office",'Visit Tracking'!$J$2:$J$1001,"Completed")</f>
        <v>0</v>
      </c>
      <c r="N153">
        <f>COUNTIFS('Visit Tracking'!$B$2:$B$1001,A153,'Visit Tracking'!$G$2:$G$1001,"Virtual",'Visit Tracking'!$J$2:$J$1001,"Completed")</f>
        <v>0</v>
      </c>
      <c r="O153" t="str">
        <f t="shared" si="14"/>
        <v/>
      </c>
      <c r="P153" t="str">
        <f t="shared" si="15"/>
        <v/>
      </c>
      <c r="Q153" s="2">
        <f>(M153*Settings!$B$3)+(N153*Settings!$B$4)</f>
        <v>0</v>
      </c>
      <c r="R153" s="2" t="str">
        <f t="shared" si="16"/>
        <v/>
      </c>
      <c r="S153" t="str">
        <f t="shared" si="17"/>
        <v/>
      </c>
    </row>
    <row r="154" spans="6:19">
      <c r="F154" t="str">
        <f t="shared" si="12"/>
        <v/>
      </c>
      <c r="G154" s="2" t="str">
        <f>IFERROR(VLOOKUP(E154,Settings!$A$6:$D$11,2,FALSE),"")</f>
        <v/>
      </c>
      <c r="H154" s="7"/>
      <c r="J154" s="2" t="str">
        <f t="shared" si="13"/>
        <v/>
      </c>
      <c r="K154" t="str">
        <f>IFERROR(VLOOKUP(E154,Settings!$A$6:$D$11,3,FALSE),"")</f>
        <v/>
      </c>
      <c r="L154" t="str">
        <f>IFERROR(VLOOKUP(E154,Settings!$A$6:$D$11,4,FALSE),"")</f>
        <v/>
      </c>
      <c r="M154">
        <f>COUNTIFS('Visit Tracking'!$B$2:$B$1001,A154,'Visit Tracking'!$G$2:$G$1001,"Office",'Visit Tracking'!$J$2:$J$1001,"Completed")</f>
        <v>0</v>
      </c>
      <c r="N154">
        <f>COUNTIFS('Visit Tracking'!$B$2:$B$1001,A154,'Visit Tracking'!$G$2:$G$1001,"Virtual",'Visit Tracking'!$J$2:$J$1001,"Completed")</f>
        <v>0</v>
      </c>
      <c r="O154" t="str">
        <f t="shared" si="14"/>
        <v/>
      </c>
      <c r="P154" t="str">
        <f t="shared" si="15"/>
        <v/>
      </c>
      <c r="Q154" s="2">
        <f>(M154*Settings!$B$3)+(N154*Settings!$B$4)</f>
        <v>0</v>
      </c>
      <c r="R154" s="2" t="str">
        <f t="shared" si="16"/>
        <v/>
      </c>
      <c r="S154" t="str">
        <f t="shared" si="17"/>
        <v/>
      </c>
    </row>
    <row r="155" spans="6:19">
      <c r="F155" t="str">
        <f t="shared" si="12"/>
        <v/>
      </c>
      <c r="G155" s="2" t="str">
        <f>IFERROR(VLOOKUP(E155,Settings!$A$6:$D$11,2,FALSE),"")</f>
        <v/>
      </c>
      <c r="H155" s="7"/>
      <c r="J155" s="2" t="str">
        <f t="shared" si="13"/>
        <v/>
      </c>
      <c r="K155" t="str">
        <f>IFERROR(VLOOKUP(E155,Settings!$A$6:$D$11,3,FALSE),"")</f>
        <v/>
      </c>
      <c r="L155" t="str">
        <f>IFERROR(VLOOKUP(E155,Settings!$A$6:$D$11,4,FALSE),"")</f>
        <v/>
      </c>
      <c r="M155">
        <f>COUNTIFS('Visit Tracking'!$B$2:$B$1001,A155,'Visit Tracking'!$G$2:$G$1001,"Office",'Visit Tracking'!$J$2:$J$1001,"Completed")</f>
        <v>0</v>
      </c>
      <c r="N155">
        <f>COUNTIFS('Visit Tracking'!$B$2:$B$1001,A155,'Visit Tracking'!$G$2:$G$1001,"Virtual",'Visit Tracking'!$J$2:$J$1001,"Completed")</f>
        <v>0</v>
      </c>
      <c r="O155" t="str">
        <f t="shared" si="14"/>
        <v/>
      </c>
      <c r="P155" t="str">
        <f t="shared" si="15"/>
        <v/>
      </c>
      <c r="Q155" s="2">
        <f>(M155*Settings!$B$3)+(N155*Settings!$B$4)</f>
        <v>0</v>
      </c>
      <c r="R155" s="2" t="str">
        <f t="shared" si="16"/>
        <v/>
      </c>
      <c r="S155" t="str">
        <f t="shared" si="17"/>
        <v/>
      </c>
    </row>
    <row r="156" spans="6:19">
      <c r="F156" t="str">
        <f t="shared" si="12"/>
        <v/>
      </c>
      <c r="G156" s="2" t="str">
        <f>IFERROR(VLOOKUP(E156,Settings!$A$6:$D$11,2,FALSE),"")</f>
        <v/>
      </c>
      <c r="H156" s="7"/>
      <c r="J156" s="2" t="str">
        <f t="shared" si="13"/>
        <v/>
      </c>
      <c r="K156" t="str">
        <f>IFERROR(VLOOKUP(E156,Settings!$A$6:$D$11,3,FALSE),"")</f>
        <v/>
      </c>
      <c r="L156" t="str">
        <f>IFERROR(VLOOKUP(E156,Settings!$A$6:$D$11,4,FALSE),"")</f>
        <v/>
      </c>
      <c r="M156">
        <f>COUNTIFS('Visit Tracking'!$B$2:$B$1001,A156,'Visit Tracking'!$G$2:$G$1001,"Office",'Visit Tracking'!$J$2:$J$1001,"Completed")</f>
        <v>0</v>
      </c>
      <c r="N156">
        <f>COUNTIFS('Visit Tracking'!$B$2:$B$1001,A156,'Visit Tracking'!$G$2:$G$1001,"Virtual",'Visit Tracking'!$J$2:$J$1001,"Completed")</f>
        <v>0</v>
      </c>
      <c r="O156" t="str">
        <f t="shared" si="14"/>
        <v/>
      </c>
      <c r="P156" t="str">
        <f t="shared" si="15"/>
        <v/>
      </c>
      <c r="Q156" s="2">
        <f>(M156*Settings!$B$3)+(N156*Settings!$B$4)</f>
        <v>0</v>
      </c>
      <c r="R156" s="2" t="str">
        <f t="shared" si="16"/>
        <v/>
      </c>
      <c r="S156" t="str">
        <f t="shared" si="17"/>
        <v/>
      </c>
    </row>
    <row r="157" spans="6:19">
      <c r="F157" t="str">
        <f t="shared" si="12"/>
        <v/>
      </c>
      <c r="G157" s="2" t="str">
        <f>IFERROR(VLOOKUP(E157,Settings!$A$6:$D$11,2,FALSE),"")</f>
        <v/>
      </c>
      <c r="H157" s="7"/>
      <c r="J157" s="2" t="str">
        <f t="shared" si="13"/>
        <v/>
      </c>
      <c r="K157" t="str">
        <f>IFERROR(VLOOKUP(E157,Settings!$A$6:$D$11,3,FALSE),"")</f>
        <v/>
      </c>
      <c r="L157" t="str">
        <f>IFERROR(VLOOKUP(E157,Settings!$A$6:$D$11,4,FALSE),"")</f>
        <v/>
      </c>
      <c r="M157">
        <f>COUNTIFS('Visit Tracking'!$B$2:$B$1001,A157,'Visit Tracking'!$G$2:$G$1001,"Office",'Visit Tracking'!$J$2:$J$1001,"Completed")</f>
        <v>0</v>
      </c>
      <c r="N157">
        <f>COUNTIFS('Visit Tracking'!$B$2:$B$1001,A157,'Visit Tracking'!$G$2:$G$1001,"Virtual",'Visit Tracking'!$J$2:$J$1001,"Completed")</f>
        <v>0</v>
      </c>
      <c r="O157" t="str">
        <f t="shared" si="14"/>
        <v/>
      </c>
      <c r="P157" t="str">
        <f t="shared" si="15"/>
        <v/>
      </c>
      <c r="Q157" s="2">
        <f>(M157*Settings!$B$3)+(N157*Settings!$B$4)</f>
        <v>0</v>
      </c>
      <c r="R157" s="2" t="str">
        <f t="shared" si="16"/>
        <v/>
      </c>
      <c r="S157" t="str">
        <f t="shared" si="17"/>
        <v/>
      </c>
    </row>
    <row r="158" spans="6:19">
      <c r="F158" t="str">
        <f t="shared" si="12"/>
        <v/>
      </c>
      <c r="G158" s="2" t="str">
        <f>IFERROR(VLOOKUP(E158,Settings!$A$6:$D$11,2,FALSE),"")</f>
        <v/>
      </c>
      <c r="H158" s="7"/>
      <c r="J158" s="2" t="str">
        <f t="shared" si="13"/>
        <v/>
      </c>
      <c r="K158" t="str">
        <f>IFERROR(VLOOKUP(E158,Settings!$A$6:$D$11,3,FALSE),"")</f>
        <v/>
      </c>
      <c r="L158" t="str">
        <f>IFERROR(VLOOKUP(E158,Settings!$A$6:$D$11,4,FALSE),"")</f>
        <v/>
      </c>
      <c r="M158">
        <f>COUNTIFS('Visit Tracking'!$B$2:$B$1001,A158,'Visit Tracking'!$G$2:$G$1001,"Office",'Visit Tracking'!$J$2:$J$1001,"Completed")</f>
        <v>0</v>
      </c>
      <c r="N158">
        <f>COUNTIFS('Visit Tracking'!$B$2:$B$1001,A158,'Visit Tracking'!$G$2:$G$1001,"Virtual",'Visit Tracking'!$J$2:$J$1001,"Completed")</f>
        <v>0</v>
      </c>
      <c r="O158" t="str">
        <f t="shared" si="14"/>
        <v/>
      </c>
      <c r="P158" t="str">
        <f t="shared" si="15"/>
        <v/>
      </c>
      <c r="Q158" s="2">
        <f>(M158*Settings!$B$3)+(N158*Settings!$B$4)</f>
        <v>0</v>
      </c>
      <c r="R158" s="2" t="str">
        <f t="shared" si="16"/>
        <v/>
      </c>
      <c r="S158" t="str">
        <f t="shared" si="17"/>
        <v/>
      </c>
    </row>
    <row r="159" spans="6:19">
      <c r="F159" t="str">
        <f t="shared" si="12"/>
        <v/>
      </c>
      <c r="G159" s="2" t="str">
        <f>IFERROR(VLOOKUP(E159,Settings!$A$6:$D$11,2,FALSE),"")</f>
        <v/>
      </c>
      <c r="H159" s="7"/>
      <c r="J159" s="2" t="str">
        <f t="shared" si="13"/>
        <v/>
      </c>
      <c r="K159" t="str">
        <f>IFERROR(VLOOKUP(E159,Settings!$A$6:$D$11,3,FALSE),"")</f>
        <v/>
      </c>
      <c r="L159" t="str">
        <f>IFERROR(VLOOKUP(E159,Settings!$A$6:$D$11,4,FALSE),"")</f>
        <v/>
      </c>
      <c r="M159">
        <f>COUNTIFS('Visit Tracking'!$B$2:$B$1001,A159,'Visit Tracking'!$G$2:$G$1001,"Office",'Visit Tracking'!$J$2:$J$1001,"Completed")</f>
        <v>0</v>
      </c>
      <c r="N159">
        <f>COUNTIFS('Visit Tracking'!$B$2:$B$1001,A159,'Visit Tracking'!$G$2:$G$1001,"Virtual",'Visit Tracking'!$J$2:$J$1001,"Completed")</f>
        <v>0</v>
      </c>
      <c r="O159" t="str">
        <f t="shared" si="14"/>
        <v/>
      </c>
      <c r="P159" t="str">
        <f t="shared" si="15"/>
        <v/>
      </c>
      <c r="Q159" s="2">
        <f>(M159*Settings!$B$3)+(N159*Settings!$B$4)</f>
        <v>0</v>
      </c>
      <c r="R159" s="2" t="str">
        <f t="shared" si="16"/>
        <v/>
      </c>
      <c r="S159" t="str">
        <f t="shared" si="17"/>
        <v/>
      </c>
    </row>
    <row r="160" spans="6:19">
      <c r="F160" t="str">
        <f t="shared" si="12"/>
        <v/>
      </c>
      <c r="G160" s="2" t="str">
        <f>IFERROR(VLOOKUP(E160,Settings!$A$6:$D$11,2,FALSE),"")</f>
        <v/>
      </c>
      <c r="H160" s="7"/>
      <c r="J160" s="2" t="str">
        <f t="shared" si="13"/>
        <v/>
      </c>
      <c r="K160" t="str">
        <f>IFERROR(VLOOKUP(E160,Settings!$A$6:$D$11,3,FALSE),"")</f>
        <v/>
      </c>
      <c r="L160" t="str">
        <f>IFERROR(VLOOKUP(E160,Settings!$A$6:$D$11,4,FALSE),"")</f>
        <v/>
      </c>
      <c r="M160">
        <f>COUNTIFS('Visit Tracking'!$B$2:$B$1001,A160,'Visit Tracking'!$G$2:$G$1001,"Office",'Visit Tracking'!$J$2:$J$1001,"Completed")</f>
        <v>0</v>
      </c>
      <c r="N160">
        <f>COUNTIFS('Visit Tracking'!$B$2:$B$1001,A160,'Visit Tracking'!$G$2:$G$1001,"Virtual",'Visit Tracking'!$J$2:$J$1001,"Completed")</f>
        <v>0</v>
      </c>
      <c r="O160" t="str">
        <f t="shared" si="14"/>
        <v/>
      </c>
      <c r="P160" t="str">
        <f t="shared" si="15"/>
        <v/>
      </c>
      <c r="Q160" s="2">
        <f>(M160*Settings!$B$3)+(N160*Settings!$B$4)</f>
        <v>0</v>
      </c>
      <c r="R160" s="2" t="str">
        <f t="shared" si="16"/>
        <v/>
      </c>
      <c r="S160" t="str">
        <f t="shared" si="17"/>
        <v/>
      </c>
    </row>
    <row r="161" spans="6:19">
      <c r="F161" t="str">
        <f t="shared" si="12"/>
        <v/>
      </c>
      <c r="G161" s="2" t="str">
        <f>IFERROR(VLOOKUP(E161,Settings!$A$6:$D$11,2,FALSE),"")</f>
        <v/>
      </c>
      <c r="H161" s="7"/>
      <c r="J161" s="2" t="str">
        <f t="shared" si="13"/>
        <v/>
      </c>
      <c r="K161" t="str">
        <f>IFERROR(VLOOKUP(E161,Settings!$A$6:$D$11,3,FALSE),"")</f>
        <v/>
      </c>
      <c r="L161" t="str">
        <f>IFERROR(VLOOKUP(E161,Settings!$A$6:$D$11,4,FALSE),"")</f>
        <v/>
      </c>
      <c r="M161">
        <f>COUNTIFS('Visit Tracking'!$B$2:$B$1001,A161,'Visit Tracking'!$G$2:$G$1001,"Office",'Visit Tracking'!$J$2:$J$1001,"Completed")</f>
        <v>0</v>
      </c>
      <c r="N161">
        <f>COUNTIFS('Visit Tracking'!$B$2:$B$1001,A161,'Visit Tracking'!$G$2:$G$1001,"Virtual",'Visit Tracking'!$J$2:$J$1001,"Completed")</f>
        <v>0</v>
      </c>
      <c r="O161" t="str">
        <f t="shared" si="14"/>
        <v/>
      </c>
      <c r="P161" t="str">
        <f t="shared" si="15"/>
        <v/>
      </c>
      <c r="Q161" s="2">
        <f>(M161*Settings!$B$3)+(N161*Settings!$B$4)</f>
        <v>0</v>
      </c>
      <c r="R161" s="2" t="str">
        <f t="shared" si="16"/>
        <v/>
      </c>
      <c r="S161" t="str">
        <f t="shared" si="17"/>
        <v/>
      </c>
    </row>
    <row r="162" spans="6:19">
      <c r="F162" t="str">
        <f t="shared" si="12"/>
        <v/>
      </c>
      <c r="G162" s="2" t="str">
        <f>IFERROR(VLOOKUP(E162,Settings!$A$6:$D$11,2,FALSE),"")</f>
        <v/>
      </c>
      <c r="H162" s="7"/>
      <c r="J162" s="2" t="str">
        <f t="shared" si="13"/>
        <v/>
      </c>
      <c r="K162" t="str">
        <f>IFERROR(VLOOKUP(E162,Settings!$A$6:$D$11,3,FALSE),"")</f>
        <v/>
      </c>
      <c r="L162" t="str">
        <f>IFERROR(VLOOKUP(E162,Settings!$A$6:$D$11,4,FALSE),"")</f>
        <v/>
      </c>
      <c r="M162">
        <f>COUNTIFS('Visit Tracking'!$B$2:$B$1001,A162,'Visit Tracking'!$G$2:$G$1001,"Office",'Visit Tracking'!$J$2:$J$1001,"Completed")</f>
        <v>0</v>
      </c>
      <c r="N162">
        <f>COUNTIFS('Visit Tracking'!$B$2:$B$1001,A162,'Visit Tracking'!$G$2:$G$1001,"Virtual",'Visit Tracking'!$J$2:$J$1001,"Completed")</f>
        <v>0</v>
      </c>
      <c r="O162" t="str">
        <f t="shared" si="14"/>
        <v/>
      </c>
      <c r="P162" t="str">
        <f t="shared" si="15"/>
        <v/>
      </c>
      <c r="Q162" s="2">
        <f>(M162*Settings!$B$3)+(N162*Settings!$B$4)</f>
        <v>0</v>
      </c>
      <c r="R162" s="2" t="str">
        <f t="shared" si="16"/>
        <v/>
      </c>
      <c r="S162" t="str">
        <f t="shared" si="17"/>
        <v/>
      </c>
    </row>
    <row r="163" spans="6:19">
      <c r="F163" t="str">
        <f t="shared" si="12"/>
        <v/>
      </c>
      <c r="G163" s="2" t="str">
        <f>IFERROR(VLOOKUP(E163,Settings!$A$6:$D$11,2,FALSE),"")</f>
        <v/>
      </c>
      <c r="H163" s="7"/>
      <c r="J163" s="2" t="str">
        <f t="shared" si="13"/>
        <v/>
      </c>
      <c r="K163" t="str">
        <f>IFERROR(VLOOKUP(E163,Settings!$A$6:$D$11,3,FALSE),"")</f>
        <v/>
      </c>
      <c r="L163" t="str">
        <f>IFERROR(VLOOKUP(E163,Settings!$A$6:$D$11,4,FALSE),"")</f>
        <v/>
      </c>
      <c r="M163">
        <f>COUNTIFS('Visit Tracking'!$B$2:$B$1001,A163,'Visit Tracking'!$G$2:$G$1001,"Office",'Visit Tracking'!$J$2:$J$1001,"Completed")</f>
        <v>0</v>
      </c>
      <c r="N163">
        <f>COUNTIFS('Visit Tracking'!$B$2:$B$1001,A163,'Visit Tracking'!$G$2:$G$1001,"Virtual",'Visit Tracking'!$J$2:$J$1001,"Completed")</f>
        <v>0</v>
      </c>
      <c r="O163" t="str">
        <f t="shared" si="14"/>
        <v/>
      </c>
      <c r="P163" t="str">
        <f t="shared" si="15"/>
        <v/>
      </c>
      <c r="Q163" s="2">
        <f>(M163*Settings!$B$3)+(N163*Settings!$B$4)</f>
        <v>0</v>
      </c>
      <c r="R163" s="2" t="str">
        <f t="shared" si="16"/>
        <v/>
      </c>
      <c r="S163" t="str">
        <f t="shared" si="17"/>
        <v/>
      </c>
    </row>
    <row r="164" spans="6:19">
      <c r="F164" t="str">
        <f t="shared" si="12"/>
        <v/>
      </c>
      <c r="G164" s="2" t="str">
        <f>IFERROR(VLOOKUP(E164,Settings!$A$6:$D$11,2,FALSE),"")</f>
        <v/>
      </c>
      <c r="H164" s="7"/>
      <c r="J164" s="2" t="str">
        <f t="shared" si="13"/>
        <v/>
      </c>
      <c r="K164" t="str">
        <f>IFERROR(VLOOKUP(E164,Settings!$A$6:$D$11,3,FALSE),"")</f>
        <v/>
      </c>
      <c r="L164" t="str">
        <f>IFERROR(VLOOKUP(E164,Settings!$A$6:$D$11,4,FALSE),"")</f>
        <v/>
      </c>
      <c r="M164">
        <f>COUNTIFS('Visit Tracking'!$B$2:$B$1001,A164,'Visit Tracking'!$G$2:$G$1001,"Office",'Visit Tracking'!$J$2:$J$1001,"Completed")</f>
        <v>0</v>
      </c>
      <c r="N164">
        <f>COUNTIFS('Visit Tracking'!$B$2:$B$1001,A164,'Visit Tracking'!$G$2:$G$1001,"Virtual",'Visit Tracking'!$J$2:$J$1001,"Completed")</f>
        <v>0</v>
      </c>
      <c r="O164" t="str">
        <f t="shared" si="14"/>
        <v/>
      </c>
      <c r="P164" t="str">
        <f t="shared" si="15"/>
        <v/>
      </c>
      <c r="Q164" s="2">
        <f>(M164*Settings!$B$3)+(N164*Settings!$B$4)</f>
        <v>0</v>
      </c>
      <c r="R164" s="2" t="str">
        <f t="shared" si="16"/>
        <v/>
      </c>
      <c r="S164" t="str">
        <f t="shared" si="17"/>
        <v/>
      </c>
    </row>
    <row r="165" spans="6:19">
      <c r="F165" t="str">
        <f t="shared" si="12"/>
        <v/>
      </c>
      <c r="G165" s="2" t="str">
        <f>IFERROR(VLOOKUP(E165,Settings!$A$6:$D$11,2,FALSE),"")</f>
        <v/>
      </c>
      <c r="H165" s="7"/>
      <c r="J165" s="2" t="str">
        <f t="shared" si="13"/>
        <v/>
      </c>
      <c r="K165" t="str">
        <f>IFERROR(VLOOKUP(E165,Settings!$A$6:$D$11,3,FALSE),"")</f>
        <v/>
      </c>
      <c r="L165" t="str">
        <f>IFERROR(VLOOKUP(E165,Settings!$A$6:$D$11,4,FALSE),"")</f>
        <v/>
      </c>
      <c r="M165">
        <f>COUNTIFS('Visit Tracking'!$B$2:$B$1001,A165,'Visit Tracking'!$G$2:$G$1001,"Office",'Visit Tracking'!$J$2:$J$1001,"Completed")</f>
        <v>0</v>
      </c>
      <c r="N165">
        <f>COUNTIFS('Visit Tracking'!$B$2:$B$1001,A165,'Visit Tracking'!$G$2:$G$1001,"Virtual",'Visit Tracking'!$J$2:$J$1001,"Completed")</f>
        <v>0</v>
      </c>
      <c r="O165" t="str">
        <f t="shared" si="14"/>
        <v/>
      </c>
      <c r="P165" t="str">
        <f t="shared" si="15"/>
        <v/>
      </c>
      <c r="Q165" s="2">
        <f>(M165*Settings!$B$3)+(N165*Settings!$B$4)</f>
        <v>0</v>
      </c>
      <c r="R165" s="2" t="str">
        <f t="shared" si="16"/>
        <v/>
      </c>
      <c r="S165" t="str">
        <f t="shared" si="17"/>
        <v/>
      </c>
    </row>
    <row r="166" spans="6:19">
      <c r="F166" t="str">
        <f t="shared" si="12"/>
        <v/>
      </c>
      <c r="G166" s="2" t="str">
        <f>IFERROR(VLOOKUP(E166,Settings!$A$6:$D$11,2,FALSE),"")</f>
        <v/>
      </c>
      <c r="H166" s="7"/>
      <c r="J166" s="2" t="str">
        <f t="shared" si="13"/>
        <v/>
      </c>
      <c r="K166" t="str">
        <f>IFERROR(VLOOKUP(E166,Settings!$A$6:$D$11,3,FALSE),"")</f>
        <v/>
      </c>
      <c r="L166" t="str">
        <f>IFERROR(VLOOKUP(E166,Settings!$A$6:$D$11,4,FALSE),"")</f>
        <v/>
      </c>
      <c r="M166">
        <f>COUNTIFS('Visit Tracking'!$B$2:$B$1001,A166,'Visit Tracking'!$G$2:$G$1001,"Office",'Visit Tracking'!$J$2:$J$1001,"Completed")</f>
        <v>0</v>
      </c>
      <c r="N166">
        <f>COUNTIFS('Visit Tracking'!$B$2:$B$1001,A166,'Visit Tracking'!$G$2:$G$1001,"Virtual",'Visit Tracking'!$J$2:$J$1001,"Completed")</f>
        <v>0</v>
      </c>
      <c r="O166" t="str">
        <f t="shared" si="14"/>
        <v/>
      </c>
      <c r="P166" t="str">
        <f t="shared" si="15"/>
        <v/>
      </c>
      <c r="Q166" s="2">
        <f>(M166*Settings!$B$3)+(N166*Settings!$B$4)</f>
        <v>0</v>
      </c>
      <c r="R166" s="2" t="str">
        <f t="shared" si="16"/>
        <v/>
      </c>
      <c r="S166" t="str">
        <f t="shared" si="17"/>
        <v/>
      </c>
    </row>
    <row r="167" spans="6:19">
      <c r="F167" t="str">
        <f t="shared" si="12"/>
        <v/>
      </c>
      <c r="G167" s="2" t="str">
        <f>IFERROR(VLOOKUP(E167,Settings!$A$6:$D$11,2,FALSE),"")</f>
        <v/>
      </c>
      <c r="H167" s="7"/>
      <c r="J167" s="2" t="str">
        <f t="shared" si="13"/>
        <v/>
      </c>
      <c r="K167" t="str">
        <f>IFERROR(VLOOKUP(E167,Settings!$A$6:$D$11,3,FALSE),"")</f>
        <v/>
      </c>
      <c r="L167" t="str">
        <f>IFERROR(VLOOKUP(E167,Settings!$A$6:$D$11,4,FALSE),"")</f>
        <v/>
      </c>
      <c r="M167">
        <f>COUNTIFS('Visit Tracking'!$B$2:$B$1001,A167,'Visit Tracking'!$G$2:$G$1001,"Office",'Visit Tracking'!$J$2:$J$1001,"Completed")</f>
        <v>0</v>
      </c>
      <c r="N167">
        <f>COUNTIFS('Visit Tracking'!$B$2:$B$1001,A167,'Visit Tracking'!$G$2:$G$1001,"Virtual",'Visit Tracking'!$J$2:$J$1001,"Completed")</f>
        <v>0</v>
      </c>
      <c r="O167" t="str">
        <f t="shared" si="14"/>
        <v/>
      </c>
      <c r="P167" t="str">
        <f t="shared" si="15"/>
        <v/>
      </c>
      <c r="Q167" s="2">
        <f>(M167*Settings!$B$3)+(N167*Settings!$B$4)</f>
        <v>0</v>
      </c>
      <c r="R167" s="2" t="str">
        <f t="shared" si="16"/>
        <v/>
      </c>
      <c r="S167" t="str">
        <f t="shared" si="17"/>
        <v/>
      </c>
    </row>
    <row r="168" spans="6:19">
      <c r="F168" t="str">
        <f t="shared" si="12"/>
        <v/>
      </c>
      <c r="G168" s="2" t="str">
        <f>IFERROR(VLOOKUP(E168,Settings!$A$6:$D$11,2,FALSE),"")</f>
        <v/>
      </c>
      <c r="H168" s="7"/>
      <c r="J168" s="2" t="str">
        <f t="shared" si="13"/>
        <v/>
      </c>
      <c r="K168" t="str">
        <f>IFERROR(VLOOKUP(E168,Settings!$A$6:$D$11,3,FALSE),"")</f>
        <v/>
      </c>
      <c r="L168" t="str">
        <f>IFERROR(VLOOKUP(E168,Settings!$A$6:$D$11,4,FALSE),"")</f>
        <v/>
      </c>
      <c r="M168">
        <f>COUNTIFS('Visit Tracking'!$B$2:$B$1001,A168,'Visit Tracking'!$G$2:$G$1001,"Office",'Visit Tracking'!$J$2:$J$1001,"Completed")</f>
        <v>0</v>
      </c>
      <c r="N168">
        <f>COUNTIFS('Visit Tracking'!$B$2:$B$1001,A168,'Visit Tracking'!$G$2:$G$1001,"Virtual",'Visit Tracking'!$J$2:$J$1001,"Completed")</f>
        <v>0</v>
      </c>
      <c r="O168" t="str">
        <f t="shared" si="14"/>
        <v/>
      </c>
      <c r="P168" t="str">
        <f t="shared" si="15"/>
        <v/>
      </c>
      <c r="Q168" s="2">
        <f>(M168*Settings!$B$3)+(N168*Settings!$B$4)</f>
        <v>0</v>
      </c>
      <c r="R168" s="2" t="str">
        <f t="shared" si="16"/>
        <v/>
      </c>
      <c r="S168" t="str">
        <f t="shared" si="17"/>
        <v/>
      </c>
    </row>
    <row r="169" spans="6:19">
      <c r="F169" t="str">
        <f t="shared" si="12"/>
        <v/>
      </c>
      <c r="G169" s="2" t="str">
        <f>IFERROR(VLOOKUP(E169,Settings!$A$6:$D$11,2,FALSE),"")</f>
        <v/>
      </c>
      <c r="H169" s="7"/>
      <c r="J169" s="2" t="str">
        <f t="shared" si="13"/>
        <v/>
      </c>
      <c r="K169" t="str">
        <f>IFERROR(VLOOKUP(E169,Settings!$A$6:$D$11,3,FALSE),"")</f>
        <v/>
      </c>
      <c r="L169" t="str">
        <f>IFERROR(VLOOKUP(E169,Settings!$A$6:$D$11,4,FALSE),"")</f>
        <v/>
      </c>
      <c r="M169">
        <f>COUNTIFS('Visit Tracking'!$B$2:$B$1001,A169,'Visit Tracking'!$G$2:$G$1001,"Office",'Visit Tracking'!$J$2:$J$1001,"Completed")</f>
        <v>0</v>
      </c>
      <c r="N169">
        <f>COUNTIFS('Visit Tracking'!$B$2:$B$1001,A169,'Visit Tracking'!$G$2:$G$1001,"Virtual",'Visit Tracking'!$J$2:$J$1001,"Completed")</f>
        <v>0</v>
      </c>
      <c r="O169" t="str">
        <f t="shared" si="14"/>
        <v/>
      </c>
      <c r="P169" t="str">
        <f t="shared" si="15"/>
        <v/>
      </c>
      <c r="Q169" s="2">
        <f>(M169*Settings!$B$3)+(N169*Settings!$B$4)</f>
        <v>0</v>
      </c>
      <c r="R169" s="2" t="str">
        <f t="shared" si="16"/>
        <v/>
      </c>
      <c r="S169" t="str">
        <f t="shared" si="17"/>
        <v/>
      </c>
    </row>
    <row r="170" spans="6:19">
      <c r="F170" t="str">
        <f t="shared" si="12"/>
        <v/>
      </c>
      <c r="G170" s="2" t="str">
        <f>IFERROR(VLOOKUP(E170,Settings!$A$6:$D$11,2,FALSE),"")</f>
        <v/>
      </c>
      <c r="H170" s="7"/>
      <c r="J170" s="2" t="str">
        <f t="shared" si="13"/>
        <v/>
      </c>
      <c r="K170" t="str">
        <f>IFERROR(VLOOKUP(E170,Settings!$A$6:$D$11,3,FALSE),"")</f>
        <v/>
      </c>
      <c r="L170" t="str">
        <f>IFERROR(VLOOKUP(E170,Settings!$A$6:$D$11,4,FALSE),"")</f>
        <v/>
      </c>
      <c r="M170">
        <f>COUNTIFS('Visit Tracking'!$B$2:$B$1001,A170,'Visit Tracking'!$G$2:$G$1001,"Office",'Visit Tracking'!$J$2:$J$1001,"Completed")</f>
        <v>0</v>
      </c>
      <c r="N170">
        <f>COUNTIFS('Visit Tracking'!$B$2:$B$1001,A170,'Visit Tracking'!$G$2:$G$1001,"Virtual",'Visit Tracking'!$J$2:$J$1001,"Completed")</f>
        <v>0</v>
      </c>
      <c r="O170" t="str">
        <f t="shared" si="14"/>
        <v/>
      </c>
      <c r="P170" t="str">
        <f t="shared" si="15"/>
        <v/>
      </c>
      <c r="Q170" s="2">
        <f>(M170*Settings!$B$3)+(N170*Settings!$B$4)</f>
        <v>0</v>
      </c>
      <c r="R170" s="2" t="str">
        <f t="shared" si="16"/>
        <v/>
      </c>
      <c r="S170" t="str">
        <f t="shared" si="17"/>
        <v/>
      </c>
    </row>
    <row r="171" spans="6:19">
      <c r="F171" t="str">
        <f t="shared" si="12"/>
        <v/>
      </c>
      <c r="G171" s="2" t="str">
        <f>IFERROR(VLOOKUP(E171,Settings!$A$6:$D$11,2,FALSE),"")</f>
        <v/>
      </c>
      <c r="H171" s="7"/>
      <c r="J171" s="2" t="str">
        <f t="shared" si="13"/>
        <v/>
      </c>
      <c r="K171" t="str">
        <f>IFERROR(VLOOKUP(E171,Settings!$A$6:$D$11,3,FALSE),"")</f>
        <v/>
      </c>
      <c r="L171" t="str">
        <f>IFERROR(VLOOKUP(E171,Settings!$A$6:$D$11,4,FALSE),"")</f>
        <v/>
      </c>
      <c r="M171">
        <f>COUNTIFS('Visit Tracking'!$B$2:$B$1001,A171,'Visit Tracking'!$G$2:$G$1001,"Office",'Visit Tracking'!$J$2:$J$1001,"Completed")</f>
        <v>0</v>
      </c>
      <c r="N171">
        <f>COUNTIFS('Visit Tracking'!$B$2:$B$1001,A171,'Visit Tracking'!$G$2:$G$1001,"Virtual",'Visit Tracking'!$J$2:$J$1001,"Completed")</f>
        <v>0</v>
      </c>
      <c r="O171" t="str">
        <f t="shared" si="14"/>
        <v/>
      </c>
      <c r="P171" t="str">
        <f t="shared" si="15"/>
        <v/>
      </c>
      <c r="Q171" s="2">
        <f>(M171*Settings!$B$3)+(N171*Settings!$B$4)</f>
        <v>0</v>
      </c>
      <c r="R171" s="2" t="str">
        <f t="shared" si="16"/>
        <v/>
      </c>
      <c r="S171" t="str">
        <f t="shared" si="17"/>
        <v/>
      </c>
    </row>
    <row r="172" spans="6:19">
      <c r="F172" t="str">
        <f t="shared" si="12"/>
        <v/>
      </c>
      <c r="G172" s="2" t="str">
        <f>IFERROR(VLOOKUP(E172,Settings!$A$6:$D$11,2,FALSE),"")</f>
        <v/>
      </c>
      <c r="H172" s="7"/>
      <c r="J172" s="2" t="str">
        <f t="shared" si="13"/>
        <v/>
      </c>
      <c r="K172" t="str">
        <f>IFERROR(VLOOKUP(E172,Settings!$A$6:$D$11,3,FALSE),"")</f>
        <v/>
      </c>
      <c r="L172" t="str">
        <f>IFERROR(VLOOKUP(E172,Settings!$A$6:$D$11,4,FALSE),"")</f>
        <v/>
      </c>
      <c r="M172">
        <f>COUNTIFS('Visit Tracking'!$B$2:$B$1001,A172,'Visit Tracking'!$G$2:$G$1001,"Office",'Visit Tracking'!$J$2:$J$1001,"Completed")</f>
        <v>0</v>
      </c>
      <c r="N172">
        <f>COUNTIFS('Visit Tracking'!$B$2:$B$1001,A172,'Visit Tracking'!$G$2:$G$1001,"Virtual",'Visit Tracking'!$J$2:$J$1001,"Completed")</f>
        <v>0</v>
      </c>
      <c r="O172" t="str">
        <f t="shared" si="14"/>
        <v/>
      </c>
      <c r="P172" t="str">
        <f t="shared" si="15"/>
        <v/>
      </c>
      <c r="Q172" s="2">
        <f>(M172*Settings!$B$3)+(N172*Settings!$B$4)</f>
        <v>0</v>
      </c>
      <c r="R172" s="2" t="str">
        <f t="shared" si="16"/>
        <v/>
      </c>
      <c r="S172" t="str">
        <f t="shared" si="17"/>
        <v/>
      </c>
    </row>
    <row r="173" spans="6:19">
      <c r="F173" t="str">
        <f t="shared" si="12"/>
        <v/>
      </c>
      <c r="G173" s="2" t="str">
        <f>IFERROR(VLOOKUP(E173,Settings!$A$6:$D$11,2,FALSE),"")</f>
        <v/>
      </c>
      <c r="H173" s="7"/>
      <c r="J173" s="2" t="str">
        <f t="shared" si="13"/>
        <v/>
      </c>
      <c r="K173" t="str">
        <f>IFERROR(VLOOKUP(E173,Settings!$A$6:$D$11,3,FALSE),"")</f>
        <v/>
      </c>
      <c r="L173" t="str">
        <f>IFERROR(VLOOKUP(E173,Settings!$A$6:$D$11,4,FALSE),"")</f>
        <v/>
      </c>
      <c r="M173">
        <f>COUNTIFS('Visit Tracking'!$B$2:$B$1001,A173,'Visit Tracking'!$G$2:$G$1001,"Office",'Visit Tracking'!$J$2:$J$1001,"Completed")</f>
        <v>0</v>
      </c>
      <c r="N173">
        <f>COUNTIFS('Visit Tracking'!$B$2:$B$1001,A173,'Visit Tracking'!$G$2:$G$1001,"Virtual",'Visit Tracking'!$J$2:$J$1001,"Completed")</f>
        <v>0</v>
      </c>
      <c r="O173" t="str">
        <f t="shared" si="14"/>
        <v/>
      </c>
      <c r="P173" t="str">
        <f t="shared" si="15"/>
        <v/>
      </c>
      <c r="Q173" s="2">
        <f>(M173*Settings!$B$3)+(N173*Settings!$B$4)</f>
        <v>0</v>
      </c>
      <c r="R173" s="2" t="str">
        <f t="shared" si="16"/>
        <v/>
      </c>
      <c r="S173" t="str">
        <f t="shared" si="17"/>
        <v/>
      </c>
    </row>
    <row r="174" spans="6:19">
      <c r="F174" t="str">
        <f t="shared" si="12"/>
        <v/>
      </c>
      <c r="G174" s="2" t="str">
        <f>IFERROR(VLOOKUP(E174,Settings!$A$6:$D$11,2,FALSE),"")</f>
        <v/>
      </c>
      <c r="H174" s="7"/>
      <c r="J174" s="2" t="str">
        <f t="shared" si="13"/>
        <v/>
      </c>
      <c r="K174" t="str">
        <f>IFERROR(VLOOKUP(E174,Settings!$A$6:$D$11,3,FALSE),"")</f>
        <v/>
      </c>
      <c r="L174" t="str">
        <f>IFERROR(VLOOKUP(E174,Settings!$A$6:$D$11,4,FALSE),"")</f>
        <v/>
      </c>
      <c r="M174">
        <f>COUNTIFS('Visit Tracking'!$B$2:$B$1001,A174,'Visit Tracking'!$G$2:$G$1001,"Office",'Visit Tracking'!$J$2:$J$1001,"Completed")</f>
        <v>0</v>
      </c>
      <c r="N174">
        <f>COUNTIFS('Visit Tracking'!$B$2:$B$1001,A174,'Visit Tracking'!$G$2:$G$1001,"Virtual",'Visit Tracking'!$J$2:$J$1001,"Completed")</f>
        <v>0</v>
      </c>
      <c r="O174" t="str">
        <f t="shared" si="14"/>
        <v/>
      </c>
      <c r="P174" t="str">
        <f t="shared" si="15"/>
        <v/>
      </c>
      <c r="Q174" s="2">
        <f>(M174*Settings!$B$3)+(N174*Settings!$B$4)</f>
        <v>0</v>
      </c>
      <c r="R174" s="2" t="str">
        <f t="shared" si="16"/>
        <v/>
      </c>
      <c r="S174" t="str">
        <f t="shared" si="17"/>
        <v/>
      </c>
    </row>
    <row r="175" spans="6:19">
      <c r="F175" t="str">
        <f t="shared" si="12"/>
        <v/>
      </c>
      <c r="G175" s="2" t="str">
        <f>IFERROR(VLOOKUP(E175,Settings!$A$6:$D$11,2,FALSE),"")</f>
        <v/>
      </c>
      <c r="H175" s="7"/>
      <c r="J175" s="2" t="str">
        <f t="shared" si="13"/>
        <v/>
      </c>
      <c r="K175" t="str">
        <f>IFERROR(VLOOKUP(E175,Settings!$A$6:$D$11,3,FALSE),"")</f>
        <v/>
      </c>
      <c r="L175" t="str">
        <f>IFERROR(VLOOKUP(E175,Settings!$A$6:$D$11,4,FALSE),"")</f>
        <v/>
      </c>
      <c r="M175">
        <f>COUNTIFS('Visit Tracking'!$B$2:$B$1001,A175,'Visit Tracking'!$G$2:$G$1001,"Office",'Visit Tracking'!$J$2:$J$1001,"Completed")</f>
        <v>0</v>
      </c>
      <c r="N175">
        <f>COUNTIFS('Visit Tracking'!$B$2:$B$1001,A175,'Visit Tracking'!$G$2:$G$1001,"Virtual",'Visit Tracking'!$J$2:$J$1001,"Completed")</f>
        <v>0</v>
      </c>
      <c r="O175" t="str">
        <f t="shared" si="14"/>
        <v/>
      </c>
      <c r="P175" t="str">
        <f t="shared" si="15"/>
        <v/>
      </c>
      <c r="Q175" s="2">
        <f>(M175*Settings!$B$3)+(N175*Settings!$B$4)</f>
        <v>0</v>
      </c>
      <c r="R175" s="2" t="str">
        <f t="shared" si="16"/>
        <v/>
      </c>
      <c r="S175" t="str">
        <f t="shared" si="17"/>
        <v/>
      </c>
    </row>
    <row r="176" spans="6:19">
      <c r="F176" t="str">
        <f t="shared" si="12"/>
        <v/>
      </c>
      <c r="G176" s="2" t="str">
        <f>IFERROR(VLOOKUP(E176,Settings!$A$6:$D$11,2,FALSE),"")</f>
        <v/>
      </c>
      <c r="H176" s="7"/>
      <c r="J176" s="2" t="str">
        <f t="shared" si="13"/>
        <v/>
      </c>
      <c r="K176" t="str">
        <f>IFERROR(VLOOKUP(E176,Settings!$A$6:$D$11,3,FALSE),"")</f>
        <v/>
      </c>
      <c r="L176" t="str">
        <f>IFERROR(VLOOKUP(E176,Settings!$A$6:$D$11,4,FALSE),"")</f>
        <v/>
      </c>
      <c r="M176">
        <f>COUNTIFS('Visit Tracking'!$B$2:$B$1001,A176,'Visit Tracking'!$G$2:$G$1001,"Office",'Visit Tracking'!$J$2:$J$1001,"Completed")</f>
        <v>0</v>
      </c>
      <c r="N176">
        <f>COUNTIFS('Visit Tracking'!$B$2:$B$1001,A176,'Visit Tracking'!$G$2:$G$1001,"Virtual",'Visit Tracking'!$J$2:$J$1001,"Completed")</f>
        <v>0</v>
      </c>
      <c r="O176" t="str">
        <f t="shared" si="14"/>
        <v/>
      </c>
      <c r="P176" t="str">
        <f t="shared" si="15"/>
        <v/>
      </c>
      <c r="Q176" s="2">
        <f>(M176*Settings!$B$3)+(N176*Settings!$B$4)</f>
        <v>0</v>
      </c>
      <c r="R176" s="2" t="str">
        <f t="shared" si="16"/>
        <v/>
      </c>
      <c r="S176" t="str">
        <f t="shared" si="17"/>
        <v/>
      </c>
    </row>
    <row r="177" spans="6:19">
      <c r="F177" t="str">
        <f t="shared" si="12"/>
        <v/>
      </c>
      <c r="G177" s="2" t="str">
        <f>IFERROR(VLOOKUP(E177,Settings!$A$6:$D$11,2,FALSE),"")</f>
        <v/>
      </c>
      <c r="H177" s="7"/>
      <c r="J177" s="2" t="str">
        <f t="shared" si="13"/>
        <v/>
      </c>
      <c r="K177" t="str">
        <f>IFERROR(VLOOKUP(E177,Settings!$A$6:$D$11,3,FALSE),"")</f>
        <v/>
      </c>
      <c r="L177" t="str">
        <f>IFERROR(VLOOKUP(E177,Settings!$A$6:$D$11,4,FALSE),"")</f>
        <v/>
      </c>
      <c r="M177">
        <f>COUNTIFS('Visit Tracking'!$B$2:$B$1001,A177,'Visit Tracking'!$G$2:$G$1001,"Office",'Visit Tracking'!$J$2:$J$1001,"Completed")</f>
        <v>0</v>
      </c>
      <c r="N177">
        <f>COUNTIFS('Visit Tracking'!$B$2:$B$1001,A177,'Visit Tracking'!$G$2:$G$1001,"Virtual",'Visit Tracking'!$J$2:$J$1001,"Completed")</f>
        <v>0</v>
      </c>
      <c r="O177" t="str">
        <f t="shared" si="14"/>
        <v/>
      </c>
      <c r="P177" t="str">
        <f t="shared" si="15"/>
        <v/>
      </c>
      <c r="Q177" s="2">
        <f>(M177*Settings!$B$3)+(N177*Settings!$B$4)</f>
        <v>0</v>
      </c>
      <c r="R177" s="2" t="str">
        <f t="shared" si="16"/>
        <v/>
      </c>
      <c r="S177" t="str">
        <f t="shared" si="17"/>
        <v/>
      </c>
    </row>
    <row r="178" spans="6:19">
      <c r="F178" t="str">
        <f t="shared" si="12"/>
        <v/>
      </c>
      <c r="G178" s="2" t="str">
        <f>IFERROR(VLOOKUP(E178,Settings!$A$6:$D$11,2,FALSE),"")</f>
        <v/>
      </c>
      <c r="H178" s="7"/>
      <c r="J178" s="2" t="str">
        <f t="shared" si="13"/>
        <v/>
      </c>
      <c r="K178" t="str">
        <f>IFERROR(VLOOKUP(E178,Settings!$A$6:$D$11,3,FALSE),"")</f>
        <v/>
      </c>
      <c r="L178" t="str">
        <f>IFERROR(VLOOKUP(E178,Settings!$A$6:$D$11,4,FALSE),"")</f>
        <v/>
      </c>
      <c r="M178">
        <f>COUNTIFS('Visit Tracking'!$B$2:$B$1001,A178,'Visit Tracking'!$G$2:$G$1001,"Office",'Visit Tracking'!$J$2:$J$1001,"Completed")</f>
        <v>0</v>
      </c>
      <c r="N178">
        <f>COUNTIFS('Visit Tracking'!$B$2:$B$1001,A178,'Visit Tracking'!$G$2:$G$1001,"Virtual",'Visit Tracking'!$J$2:$J$1001,"Completed")</f>
        <v>0</v>
      </c>
      <c r="O178" t="str">
        <f t="shared" si="14"/>
        <v/>
      </c>
      <c r="P178" t="str">
        <f t="shared" si="15"/>
        <v/>
      </c>
      <c r="Q178" s="2">
        <f>(M178*Settings!$B$3)+(N178*Settings!$B$4)</f>
        <v>0</v>
      </c>
      <c r="R178" s="2" t="str">
        <f t="shared" si="16"/>
        <v/>
      </c>
      <c r="S178" t="str">
        <f t="shared" si="17"/>
        <v/>
      </c>
    </row>
    <row r="179" spans="6:19">
      <c r="F179" t="str">
        <f t="shared" si="12"/>
        <v/>
      </c>
      <c r="G179" s="2" t="str">
        <f>IFERROR(VLOOKUP(E179,Settings!$A$6:$D$11,2,FALSE),"")</f>
        <v/>
      </c>
      <c r="H179" s="7"/>
      <c r="J179" s="2" t="str">
        <f t="shared" si="13"/>
        <v/>
      </c>
      <c r="K179" t="str">
        <f>IFERROR(VLOOKUP(E179,Settings!$A$6:$D$11,3,FALSE),"")</f>
        <v/>
      </c>
      <c r="L179" t="str">
        <f>IFERROR(VLOOKUP(E179,Settings!$A$6:$D$11,4,FALSE),"")</f>
        <v/>
      </c>
      <c r="M179">
        <f>COUNTIFS('Visit Tracking'!$B$2:$B$1001,A179,'Visit Tracking'!$G$2:$G$1001,"Office",'Visit Tracking'!$J$2:$J$1001,"Completed")</f>
        <v>0</v>
      </c>
      <c r="N179">
        <f>COUNTIFS('Visit Tracking'!$B$2:$B$1001,A179,'Visit Tracking'!$G$2:$G$1001,"Virtual",'Visit Tracking'!$J$2:$J$1001,"Completed")</f>
        <v>0</v>
      </c>
      <c r="O179" t="str">
        <f t="shared" si="14"/>
        <v/>
      </c>
      <c r="P179" t="str">
        <f t="shared" si="15"/>
        <v/>
      </c>
      <c r="Q179" s="2">
        <f>(M179*Settings!$B$3)+(N179*Settings!$B$4)</f>
        <v>0</v>
      </c>
      <c r="R179" s="2" t="str">
        <f t="shared" si="16"/>
        <v/>
      </c>
      <c r="S179" t="str">
        <f t="shared" si="17"/>
        <v/>
      </c>
    </row>
    <row r="180" spans="6:19">
      <c r="F180" t="str">
        <f t="shared" si="12"/>
        <v/>
      </c>
      <c r="G180" s="2" t="str">
        <f>IFERROR(VLOOKUP(E180,Settings!$A$6:$D$11,2,FALSE),"")</f>
        <v/>
      </c>
      <c r="H180" s="7"/>
      <c r="J180" s="2" t="str">
        <f t="shared" si="13"/>
        <v/>
      </c>
      <c r="K180" t="str">
        <f>IFERROR(VLOOKUP(E180,Settings!$A$6:$D$11,3,FALSE),"")</f>
        <v/>
      </c>
      <c r="L180" t="str">
        <f>IFERROR(VLOOKUP(E180,Settings!$A$6:$D$11,4,FALSE),"")</f>
        <v/>
      </c>
      <c r="M180">
        <f>COUNTIFS('Visit Tracking'!$B$2:$B$1001,A180,'Visit Tracking'!$G$2:$G$1001,"Office",'Visit Tracking'!$J$2:$J$1001,"Completed")</f>
        <v>0</v>
      </c>
      <c r="N180">
        <f>COUNTIFS('Visit Tracking'!$B$2:$B$1001,A180,'Visit Tracking'!$G$2:$G$1001,"Virtual",'Visit Tracking'!$J$2:$J$1001,"Completed")</f>
        <v>0</v>
      </c>
      <c r="O180" t="str">
        <f t="shared" si="14"/>
        <v/>
      </c>
      <c r="P180" t="str">
        <f t="shared" si="15"/>
        <v/>
      </c>
      <c r="Q180" s="2">
        <f>(M180*Settings!$B$3)+(N180*Settings!$B$4)</f>
        <v>0</v>
      </c>
      <c r="R180" s="2" t="str">
        <f t="shared" si="16"/>
        <v/>
      </c>
      <c r="S180" t="str">
        <f t="shared" si="17"/>
        <v/>
      </c>
    </row>
    <row r="181" spans="6:19">
      <c r="F181" t="str">
        <f t="shared" si="12"/>
        <v/>
      </c>
      <c r="G181" s="2" t="str">
        <f>IFERROR(VLOOKUP(E181,Settings!$A$6:$D$11,2,FALSE),"")</f>
        <v/>
      </c>
      <c r="H181" s="7"/>
      <c r="J181" s="2" t="str">
        <f t="shared" si="13"/>
        <v/>
      </c>
      <c r="K181" t="str">
        <f>IFERROR(VLOOKUP(E181,Settings!$A$6:$D$11,3,FALSE),"")</f>
        <v/>
      </c>
      <c r="L181" t="str">
        <f>IFERROR(VLOOKUP(E181,Settings!$A$6:$D$11,4,FALSE),"")</f>
        <v/>
      </c>
      <c r="M181">
        <f>COUNTIFS('Visit Tracking'!$B$2:$B$1001,A181,'Visit Tracking'!$G$2:$G$1001,"Office",'Visit Tracking'!$J$2:$J$1001,"Completed")</f>
        <v>0</v>
      </c>
      <c r="N181">
        <f>COUNTIFS('Visit Tracking'!$B$2:$B$1001,A181,'Visit Tracking'!$G$2:$G$1001,"Virtual",'Visit Tracking'!$J$2:$J$1001,"Completed")</f>
        <v>0</v>
      </c>
      <c r="O181" t="str">
        <f t="shared" si="14"/>
        <v/>
      </c>
      <c r="P181" t="str">
        <f t="shared" si="15"/>
        <v/>
      </c>
      <c r="Q181" s="2">
        <f>(M181*Settings!$B$3)+(N181*Settings!$B$4)</f>
        <v>0</v>
      </c>
      <c r="R181" s="2" t="str">
        <f t="shared" si="16"/>
        <v/>
      </c>
      <c r="S181" t="str">
        <f t="shared" si="17"/>
        <v/>
      </c>
    </row>
    <row r="182" spans="6:19">
      <c r="F182" t="str">
        <f t="shared" si="12"/>
        <v/>
      </c>
      <c r="G182" s="2" t="str">
        <f>IFERROR(VLOOKUP(E182,Settings!$A$6:$D$11,2,FALSE),"")</f>
        <v/>
      </c>
      <c r="H182" s="7"/>
      <c r="J182" s="2" t="str">
        <f t="shared" si="13"/>
        <v/>
      </c>
      <c r="K182" t="str">
        <f>IFERROR(VLOOKUP(E182,Settings!$A$6:$D$11,3,FALSE),"")</f>
        <v/>
      </c>
      <c r="L182" t="str">
        <f>IFERROR(VLOOKUP(E182,Settings!$A$6:$D$11,4,FALSE),"")</f>
        <v/>
      </c>
      <c r="M182">
        <f>COUNTIFS('Visit Tracking'!$B$2:$B$1001,A182,'Visit Tracking'!$G$2:$G$1001,"Office",'Visit Tracking'!$J$2:$J$1001,"Completed")</f>
        <v>0</v>
      </c>
      <c r="N182">
        <f>COUNTIFS('Visit Tracking'!$B$2:$B$1001,A182,'Visit Tracking'!$G$2:$G$1001,"Virtual",'Visit Tracking'!$J$2:$J$1001,"Completed")</f>
        <v>0</v>
      </c>
      <c r="O182" t="str">
        <f t="shared" si="14"/>
        <v/>
      </c>
      <c r="P182" t="str">
        <f t="shared" si="15"/>
        <v/>
      </c>
      <c r="Q182" s="2">
        <f>(M182*Settings!$B$3)+(N182*Settings!$B$4)</f>
        <v>0</v>
      </c>
      <c r="R182" s="2" t="str">
        <f t="shared" si="16"/>
        <v/>
      </c>
      <c r="S182" t="str">
        <f t="shared" si="17"/>
        <v/>
      </c>
    </row>
    <row r="183" spans="6:19">
      <c r="F183" t="str">
        <f t="shared" si="12"/>
        <v/>
      </c>
      <c r="G183" s="2" t="str">
        <f>IFERROR(VLOOKUP(E183,Settings!$A$6:$D$11,2,FALSE),"")</f>
        <v/>
      </c>
      <c r="H183" s="7"/>
      <c r="J183" s="2" t="str">
        <f t="shared" si="13"/>
        <v/>
      </c>
      <c r="K183" t="str">
        <f>IFERROR(VLOOKUP(E183,Settings!$A$6:$D$11,3,FALSE),"")</f>
        <v/>
      </c>
      <c r="L183" t="str">
        <f>IFERROR(VLOOKUP(E183,Settings!$A$6:$D$11,4,FALSE),"")</f>
        <v/>
      </c>
      <c r="M183">
        <f>COUNTIFS('Visit Tracking'!$B$2:$B$1001,A183,'Visit Tracking'!$G$2:$G$1001,"Office",'Visit Tracking'!$J$2:$J$1001,"Completed")</f>
        <v>0</v>
      </c>
      <c r="N183">
        <f>COUNTIFS('Visit Tracking'!$B$2:$B$1001,A183,'Visit Tracking'!$G$2:$G$1001,"Virtual",'Visit Tracking'!$J$2:$J$1001,"Completed")</f>
        <v>0</v>
      </c>
      <c r="O183" t="str">
        <f t="shared" si="14"/>
        <v/>
      </c>
      <c r="P183" t="str">
        <f t="shared" si="15"/>
        <v/>
      </c>
      <c r="Q183" s="2">
        <f>(M183*Settings!$B$3)+(N183*Settings!$B$4)</f>
        <v>0</v>
      </c>
      <c r="R183" s="2" t="str">
        <f t="shared" si="16"/>
        <v/>
      </c>
      <c r="S183" t="str">
        <f t="shared" si="17"/>
        <v/>
      </c>
    </row>
    <row r="184" spans="6:19">
      <c r="F184" t="str">
        <f t="shared" si="12"/>
        <v/>
      </c>
      <c r="G184" s="2" t="str">
        <f>IFERROR(VLOOKUP(E184,Settings!$A$6:$D$11,2,FALSE),"")</f>
        <v/>
      </c>
      <c r="H184" s="7"/>
      <c r="J184" s="2" t="str">
        <f t="shared" si="13"/>
        <v/>
      </c>
      <c r="K184" t="str">
        <f>IFERROR(VLOOKUP(E184,Settings!$A$6:$D$11,3,FALSE),"")</f>
        <v/>
      </c>
      <c r="L184" t="str">
        <f>IFERROR(VLOOKUP(E184,Settings!$A$6:$D$11,4,FALSE),"")</f>
        <v/>
      </c>
      <c r="M184">
        <f>COUNTIFS('Visit Tracking'!$B$2:$B$1001,A184,'Visit Tracking'!$G$2:$G$1001,"Office",'Visit Tracking'!$J$2:$J$1001,"Completed")</f>
        <v>0</v>
      </c>
      <c r="N184">
        <f>COUNTIFS('Visit Tracking'!$B$2:$B$1001,A184,'Visit Tracking'!$G$2:$G$1001,"Virtual",'Visit Tracking'!$J$2:$J$1001,"Completed")</f>
        <v>0</v>
      </c>
      <c r="O184" t="str">
        <f t="shared" si="14"/>
        <v/>
      </c>
      <c r="P184" t="str">
        <f t="shared" si="15"/>
        <v/>
      </c>
      <c r="Q184" s="2">
        <f>(M184*Settings!$B$3)+(N184*Settings!$B$4)</f>
        <v>0</v>
      </c>
      <c r="R184" s="2" t="str">
        <f t="shared" si="16"/>
        <v/>
      </c>
      <c r="S184" t="str">
        <f t="shared" si="17"/>
        <v/>
      </c>
    </row>
    <row r="185" spans="6:19">
      <c r="F185" t="str">
        <f t="shared" si="12"/>
        <v/>
      </c>
      <c r="G185" s="2" t="str">
        <f>IFERROR(VLOOKUP(E185,Settings!$A$6:$D$11,2,FALSE),"")</f>
        <v/>
      </c>
      <c r="H185" s="7"/>
      <c r="J185" s="2" t="str">
        <f t="shared" si="13"/>
        <v/>
      </c>
      <c r="K185" t="str">
        <f>IFERROR(VLOOKUP(E185,Settings!$A$6:$D$11,3,FALSE),"")</f>
        <v/>
      </c>
      <c r="L185" t="str">
        <f>IFERROR(VLOOKUP(E185,Settings!$A$6:$D$11,4,FALSE),"")</f>
        <v/>
      </c>
      <c r="M185">
        <f>COUNTIFS('Visit Tracking'!$B$2:$B$1001,A185,'Visit Tracking'!$G$2:$G$1001,"Office",'Visit Tracking'!$J$2:$J$1001,"Completed")</f>
        <v>0</v>
      </c>
      <c r="N185">
        <f>COUNTIFS('Visit Tracking'!$B$2:$B$1001,A185,'Visit Tracking'!$G$2:$G$1001,"Virtual",'Visit Tracking'!$J$2:$J$1001,"Completed")</f>
        <v>0</v>
      </c>
      <c r="O185" t="str">
        <f t="shared" si="14"/>
        <v/>
      </c>
      <c r="P185" t="str">
        <f t="shared" si="15"/>
        <v/>
      </c>
      <c r="Q185" s="2">
        <f>(M185*Settings!$B$3)+(N185*Settings!$B$4)</f>
        <v>0</v>
      </c>
      <c r="R185" s="2" t="str">
        <f t="shared" si="16"/>
        <v/>
      </c>
      <c r="S185" t="str">
        <f t="shared" si="17"/>
        <v/>
      </c>
    </row>
    <row r="186" spans="6:19">
      <c r="F186" t="str">
        <f t="shared" si="12"/>
        <v/>
      </c>
      <c r="G186" s="2" t="str">
        <f>IFERROR(VLOOKUP(E186,Settings!$A$6:$D$11,2,FALSE),"")</f>
        <v/>
      </c>
      <c r="H186" s="7"/>
      <c r="J186" s="2" t="str">
        <f t="shared" si="13"/>
        <v/>
      </c>
      <c r="K186" t="str">
        <f>IFERROR(VLOOKUP(E186,Settings!$A$6:$D$11,3,FALSE),"")</f>
        <v/>
      </c>
      <c r="L186" t="str">
        <f>IFERROR(VLOOKUP(E186,Settings!$A$6:$D$11,4,FALSE),"")</f>
        <v/>
      </c>
      <c r="M186">
        <f>COUNTIFS('Visit Tracking'!$B$2:$B$1001,A186,'Visit Tracking'!$G$2:$G$1001,"Office",'Visit Tracking'!$J$2:$J$1001,"Completed")</f>
        <v>0</v>
      </c>
      <c r="N186">
        <f>COUNTIFS('Visit Tracking'!$B$2:$B$1001,A186,'Visit Tracking'!$G$2:$G$1001,"Virtual",'Visit Tracking'!$J$2:$J$1001,"Completed")</f>
        <v>0</v>
      </c>
      <c r="O186" t="str">
        <f t="shared" si="14"/>
        <v/>
      </c>
      <c r="P186" t="str">
        <f t="shared" si="15"/>
        <v/>
      </c>
      <c r="Q186" s="2">
        <f>(M186*Settings!$B$3)+(N186*Settings!$B$4)</f>
        <v>0</v>
      </c>
      <c r="R186" s="2" t="str">
        <f t="shared" si="16"/>
        <v/>
      </c>
      <c r="S186" t="str">
        <f t="shared" si="17"/>
        <v/>
      </c>
    </row>
    <row r="187" spans="6:19">
      <c r="F187" t="str">
        <f t="shared" si="12"/>
        <v/>
      </c>
      <c r="G187" s="2" t="str">
        <f>IFERROR(VLOOKUP(E187,Settings!$A$6:$D$11,2,FALSE),"")</f>
        <v/>
      </c>
      <c r="H187" s="7"/>
      <c r="J187" s="2" t="str">
        <f t="shared" si="13"/>
        <v/>
      </c>
      <c r="K187" t="str">
        <f>IFERROR(VLOOKUP(E187,Settings!$A$6:$D$11,3,FALSE),"")</f>
        <v/>
      </c>
      <c r="L187" t="str">
        <f>IFERROR(VLOOKUP(E187,Settings!$A$6:$D$11,4,FALSE),"")</f>
        <v/>
      </c>
      <c r="M187">
        <f>COUNTIFS('Visit Tracking'!$B$2:$B$1001,A187,'Visit Tracking'!$G$2:$G$1001,"Office",'Visit Tracking'!$J$2:$J$1001,"Completed")</f>
        <v>0</v>
      </c>
      <c r="N187">
        <f>COUNTIFS('Visit Tracking'!$B$2:$B$1001,A187,'Visit Tracking'!$G$2:$G$1001,"Virtual",'Visit Tracking'!$J$2:$J$1001,"Completed")</f>
        <v>0</v>
      </c>
      <c r="O187" t="str">
        <f t="shared" si="14"/>
        <v/>
      </c>
      <c r="P187" t="str">
        <f t="shared" si="15"/>
        <v/>
      </c>
      <c r="Q187" s="2">
        <f>(M187*Settings!$B$3)+(N187*Settings!$B$4)</f>
        <v>0</v>
      </c>
      <c r="R187" s="2" t="str">
        <f t="shared" si="16"/>
        <v/>
      </c>
      <c r="S187" t="str">
        <f t="shared" si="17"/>
        <v/>
      </c>
    </row>
    <row r="188" spans="6:19">
      <c r="F188" t="str">
        <f t="shared" si="12"/>
        <v/>
      </c>
      <c r="G188" s="2" t="str">
        <f>IFERROR(VLOOKUP(E188,Settings!$A$6:$D$11,2,FALSE),"")</f>
        <v/>
      </c>
      <c r="H188" s="7"/>
      <c r="J188" s="2" t="str">
        <f t="shared" si="13"/>
        <v/>
      </c>
      <c r="K188" t="str">
        <f>IFERROR(VLOOKUP(E188,Settings!$A$6:$D$11,3,FALSE),"")</f>
        <v/>
      </c>
      <c r="L188" t="str">
        <f>IFERROR(VLOOKUP(E188,Settings!$A$6:$D$11,4,FALSE),"")</f>
        <v/>
      </c>
      <c r="M188">
        <f>COUNTIFS('Visit Tracking'!$B$2:$B$1001,A188,'Visit Tracking'!$G$2:$G$1001,"Office",'Visit Tracking'!$J$2:$J$1001,"Completed")</f>
        <v>0</v>
      </c>
      <c r="N188">
        <f>COUNTIFS('Visit Tracking'!$B$2:$B$1001,A188,'Visit Tracking'!$G$2:$G$1001,"Virtual",'Visit Tracking'!$J$2:$J$1001,"Completed")</f>
        <v>0</v>
      </c>
      <c r="O188" t="str">
        <f t="shared" si="14"/>
        <v/>
      </c>
      <c r="P188" t="str">
        <f t="shared" si="15"/>
        <v/>
      </c>
      <c r="Q188" s="2">
        <f>(M188*Settings!$B$3)+(N188*Settings!$B$4)</f>
        <v>0</v>
      </c>
      <c r="R188" s="2" t="str">
        <f t="shared" si="16"/>
        <v/>
      </c>
      <c r="S188" t="str">
        <f t="shared" si="17"/>
        <v/>
      </c>
    </row>
    <row r="189" spans="6:19">
      <c r="F189" t="str">
        <f t="shared" si="12"/>
        <v/>
      </c>
      <c r="G189" s="2" t="str">
        <f>IFERROR(VLOOKUP(E189,Settings!$A$6:$D$11,2,FALSE),"")</f>
        <v/>
      </c>
      <c r="H189" s="7"/>
      <c r="J189" s="2" t="str">
        <f t="shared" si="13"/>
        <v/>
      </c>
      <c r="K189" t="str">
        <f>IFERROR(VLOOKUP(E189,Settings!$A$6:$D$11,3,FALSE),"")</f>
        <v/>
      </c>
      <c r="L189" t="str">
        <f>IFERROR(VLOOKUP(E189,Settings!$A$6:$D$11,4,FALSE),"")</f>
        <v/>
      </c>
      <c r="M189">
        <f>COUNTIFS('Visit Tracking'!$B$2:$B$1001,A189,'Visit Tracking'!$G$2:$G$1001,"Office",'Visit Tracking'!$J$2:$J$1001,"Completed")</f>
        <v>0</v>
      </c>
      <c r="N189">
        <f>COUNTIFS('Visit Tracking'!$B$2:$B$1001,A189,'Visit Tracking'!$G$2:$G$1001,"Virtual",'Visit Tracking'!$J$2:$J$1001,"Completed")</f>
        <v>0</v>
      </c>
      <c r="O189" t="str">
        <f t="shared" si="14"/>
        <v/>
      </c>
      <c r="P189" t="str">
        <f t="shared" si="15"/>
        <v/>
      </c>
      <c r="Q189" s="2">
        <f>(M189*Settings!$B$3)+(N189*Settings!$B$4)</f>
        <v>0</v>
      </c>
      <c r="R189" s="2" t="str">
        <f t="shared" si="16"/>
        <v/>
      </c>
      <c r="S189" t="str">
        <f t="shared" si="17"/>
        <v/>
      </c>
    </row>
    <row r="190" spans="6:19">
      <c r="F190" t="str">
        <f t="shared" si="12"/>
        <v/>
      </c>
      <c r="G190" s="2" t="str">
        <f>IFERROR(VLOOKUP(E190,Settings!$A$6:$D$11,2,FALSE),"")</f>
        <v/>
      </c>
      <c r="H190" s="7"/>
      <c r="J190" s="2" t="str">
        <f t="shared" si="13"/>
        <v/>
      </c>
      <c r="K190" t="str">
        <f>IFERROR(VLOOKUP(E190,Settings!$A$6:$D$11,3,FALSE),"")</f>
        <v/>
      </c>
      <c r="L190" t="str">
        <f>IFERROR(VLOOKUP(E190,Settings!$A$6:$D$11,4,FALSE),"")</f>
        <v/>
      </c>
      <c r="M190">
        <f>COUNTIFS('Visit Tracking'!$B$2:$B$1001,A190,'Visit Tracking'!$G$2:$G$1001,"Office",'Visit Tracking'!$J$2:$J$1001,"Completed")</f>
        <v>0</v>
      </c>
      <c r="N190">
        <f>COUNTIFS('Visit Tracking'!$B$2:$B$1001,A190,'Visit Tracking'!$G$2:$G$1001,"Virtual",'Visit Tracking'!$J$2:$J$1001,"Completed")</f>
        <v>0</v>
      </c>
      <c r="O190" t="str">
        <f t="shared" si="14"/>
        <v/>
      </c>
      <c r="P190" t="str">
        <f t="shared" si="15"/>
        <v/>
      </c>
      <c r="Q190" s="2">
        <f>(M190*Settings!$B$3)+(N190*Settings!$B$4)</f>
        <v>0</v>
      </c>
      <c r="R190" s="2" t="str">
        <f t="shared" si="16"/>
        <v/>
      </c>
      <c r="S190" t="str">
        <f t="shared" si="17"/>
        <v/>
      </c>
    </row>
    <row r="191" spans="6:19">
      <c r="F191" t="str">
        <f t="shared" si="12"/>
        <v/>
      </c>
      <c r="G191" s="2" t="str">
        <f>IFERROR(VLOOKUP(E191,Settings!$A$6:$D$11,2,FALSE),"")</f>
        <v/>
      </c>
      <c r="H191" s="7"/>
      <c r="J191" s="2" t="str">
        <f t="shared" si="13"/>
        <v/>
      </c>
      <c r="K191" t="str">
        <f>IFERROR(VLOOKUP(E191,Settings!$A$6:$D$11,3,FALSE),"")</f>
        <v/>
      </c>
      <c r="L191" t="str">
        <f>IFERROR(VLOOKUP(E191,Settings!$A$6:$D$11,4,FALSE),"")</f>
        <v/>
      </c>
      <c r="M191">
        <f>COUNTIFS('Visit Tracking'!$B$2:$B$1001,A191,'Visit Tracking'!$G$2:$G$1001,"Office",'Visit Tracking'!$J$2:$J$1001,"Completed")</f>
        <v>0</v>
      </c>
      <c r="N191">
        <f>COUNTIFS('Visit Tracking'!$B$2:$B$1001,A191,'Visit Tracking'!$G$2:$G$1001,"Virtual",'Visit Tracking'!$J$2:$J$1001,"Completed")</f>
        <v>0</v>
      </c>
      <c r="O191" t="str">
        <f t="shared" si="14"/>
        <v/>
      </c>
      <c r="P191" t="str">
        <f t="shared" si="15"/>
        <v/>
      </c>
      <c r="Q191" s="2">
        <f>(M191*Settings!$B$3)+(N191*Settings!$B$4)</f>
        <v>0</v>
      </c>
      <c r="R191" s="2" t="str">
        <f t="shared" si="16"/>
        <v/>
      </c>
      <c r="S191" t="str">
        <f t="shared" si="17"/>
        <v/>
      </c>
    </row>
    <row r="192" spans="6:19">
      <c r="F192" t="str">
        <f t="shared" si="12"/>
        <v/>
      </c>
      <c r="G192" s="2" t="str">
        <f>IFERROR(VLOOKUP(E192,Settings!$A$6:$D$11,2,FALSE),"")</f>
        <v/>
      </c>
      <c r="H192" s="7"/>
      <c r="J192" s="2" t="str">
        <f t="shared" si="13"/>
        <v/>
      </c>
      <c r="K192" t="str">
        <f>IFERROR(VLOOKUP(E192,Settings!$A$6:$D$11,3,FALSE),"")</f>
        <v/>
      </c>
      <c r="L192" t="str">
        <f>IFERROR(VLOOKUP(E192,Settings!$A$6:$D$11,4,FALSE),"")</f>
        <v/>
      </c>
      <c r="M192">
        <f>COUNTIFS('Visit Tracking'!$B$2:$B$1001,A192,'Visit Tracking'!$G$2:$G$1001,"Office",'Visit Tracking'!$J$2:$J$1001,"Completed")</f>
        <v>0</v>
      </c>
      <c r="N192">
        <f>COUNTIFS('Visit Tracking'!$B$2:$B$1001,A192,'Visit Tracking'!$G$2:$G$1001,"Virtual",'Visit Tracking'!$J$2:$J$1001,"Completed")</f>
        <v>0</v>
      </c>
      <c r="O192" t="str">
        <f t="shared" si="14"/>
        <v/>
      </c>
      <c r="P192" t="str">
        <f t="shared" si="15"/>
        <v/>
      </c>
      <c r="Q192" s="2">
        <f>(M192*Settings!$B$3)+(N192*Settings!$B$4)</f>
        <v>0</v>
      </c>
      <c r="R192" s="2" t="str">
        <f t="shared" si="16"/>
        <v/>
      </c>
      <c r="S192" t="str">
        <f t="shared" si="17"/>
        <v/>
      </c>
    </row>
    <row r="193" spans="6:19">
      <c r="F193" t="str">
        <f t="shared" si="12"/>
        <v/>
      </c>
      <c r="G193" s="2" t="str">
        <f>IFERROR(VLOOKUP(E193,Settings!$A$6:$D$11,2,FALSE),"")</f>
        <v/>
      </c>
      <c r="H193" s="7"/>
      <c r="J193" s="2" t="str">
        <f t="shared" si="13"/>
        <v/>
      </c>
      <c r="K193" t="str">
        <f>IFERROR(VLOOKUP(E193,Settings!$A$6:$D$11,3,FALSE),"")</f>
        <v/>
      </c>
      <c r="L193" t="str">
        <f>IFERROR(VLOOKUP(E193,Settings!$A$6:$D$11,4,FALSE),"")</f>
        <v/>
      </c>
      <c r="M193">
        <f>COUNTIFS('Visit Tracking'!$B$2:$B$1001,A193,'Visit Tracking'!$G$2:$G$1001,"Office",'Visit Tracking'!$J$2:$J$1001,"Completed")</f>
        <v>0</v>
      </c>
      <c r="N193">
        <f>COUNTIFS('Visit Tracking'!$B$2:$B$1001,A193,'Visit Tracking'!$G$2:$G$1001,"Virtual",'Visit Tracking'!$J$2:$J$1001,"Completed")</f>
        <v>0</v>
      </c>
      <c r="O193" t="str">
        <f t="shared" si="14"/>
        <v/>
      </c>
      <c r="P193" t="str">
        <f t="shared" si="15"/>
        <v/>
      </c>
      <c r="Q193" s="2">
        <f>(M193*Settings!$B$3)+(N193*Settings!$B$4)</f>
        <v>0</v>
      </c>
      <c r="R193" s="2" t="str">
        <f t="shared" si="16"/>
        <v/>
      </c>
      <c r="S193" t="str">
        <f t="shared" si="17"/>
        <v/>
      </c>
    </row>
    <row r="194" spans="6:19">
      <c r="F194" t="str">
        <f t="shared" ref="F194:F257" si="18">IF(E194="","",IF(LEFT(E194,2)="OV","Office + Virtual","Office Only"))</f>
        <v/>
      </c>
      <c r="G194" s="2" t="str">
        <f>IFERROR(VLOOKUP(E194,Settings!$A$6:$D$11,2,FALSE),"")</f>
        <v/>
      </c>
      <c r="H194" s="7"/>
      <c r="J194" s="2" t="str">
        <f t="shared" ref="J194:J257" si="19">IF(OR(G194="",I194=""),"",G194*I194)</f>
        <v/>
      </c>
      <c r="K194" t="str">
        <f>IFERROR(VLOOKUP(E194,Settings!$A$6:$D$11,3,FALSE),"")</f>
        <v/>
      </c>
      <c r="L194" t="str">
        <f>IFERROR(VLOOKUP(E194,Settings!$A$6:$D$11,4,FALSE),"")</f>
        <v/>
      </c>
      <c r="M194">
        <f>COUNTIFS('Visit Tracking'!$B$2:$B$1001,A194,'Visit Tracking'!$G$2:$G$1001,"Office",'Visit Tracking'!$J$2:$J$1001,"Completed")</f>
        <v>0</v>
      </c>
      <c r="N194">
        <f>COUNTIFS('Visit Tracking'!$B$2:$B$1001,A194,'Visit Tracking'!$G$2:$G$1001,"Virtual",'Visit Tracking'!$J$2:$J$1001,"Completed")</f>
        <v>0</v>
      </c>
      <c r="O194" t="str">
        <f t="shared" ref="O194:O257" si="20">IF(K194="","",K194-M194)</f>
        <v/>
      </c>
      <c r="P194" t="str">
        <f t="shared" ref="P194:P257" si="21">IF(L194="","",L194-N194)</f>
        <v/>
      </c>
      <c r="Q194" s="2">
        <f>(M194*Settings!$B$3)+(N194*Settings!$B$4)</f>
        <v>0</v>
      </c>
      <c r="R194" s="2" t="str">
        <f t="shared" ref="R194:R257" si="22">IF(J194="","",J194-Q194)</f>
        <v/>
      </c>
      <c r="S194" t="str">
        <f t="shared" ref="S194:S257" si="23">IF(R194="","",IF(R194&lt;0,"NEGATIVE","OK"))</f>
        <v/>
      </c>
    </row>
    <row r="195" spans="6:19">
      <c r="F195" t="str">
        <f t="shared" si="18"/>
        <v/>
      </c>
      <c r="G195" s="2" t="str">
        <f>IFERROR(VLOOKUP(E195,Settings!$A$6:$D$11,2,FALSE),"")</f>
        <v/>
      </c>
      <c r="H195" s="7"/>
      <c r="J195" s="2" t="str">
        <f t="shared" si="19"/>
        <v/>
      </c>
      <c r="K195" t="str">
        <f>IFERROR(VLOOKUP(E195,Settings!$A$6:$D$11,3,FALSE),"")</f>
        <v/>
      </c>
      <c r="L195" t="str">
        <f>IFERROR(VLOOKUP(E195,Settings!$A$6:$D$11,4,FALSE),"")</f>
        <v/>
      </c>
      <c r="M195">
        <f>COUNTIFS('Visit Tracking'!$B$2:$B$1001,A195,'Visit Tracking'!$G$2:$G$1001,"Office",'Visit Tracking'!$J$2:$J$1001,"Completed")</f>
        <v>0</v>
      </c>
      <c r="N195">
        <f>COUNTIFS('Visit Tracking'!$B$2:$B$1001,A195,'Visit Tracking'!$G$2:$G$1001,"Virtual",'Visit Tracking'!$J$2:$J$1001,"Completed")</f>
        <v>0</v>
      </c>
      <c r="O195" t="str">
        <f t="shared" si="20"/>
        <v/>
      </c>
      <c r="P195" t="str">
        <f t="shared" si="21"/>
        <v/>
      </c>
      <c r="Q195" s="2">
        <f>(M195*Settings!$B$3)+(N195*Settings!$B$4)</f>
        <v>0</v>
      </c>
      <c r="R195" s="2" t="str">
        <f t="shared" si="22"/>
        <v/>
      </c>
      <c r="S195" t="str">
        <f t="shared" si="23"/>
        <v/>
      </c>
    </row>
    <row r="196" spans="6:19">
      <c r="F196" t="str">
        <f t="shared" si="18"/>
        <v/>
      </c>
      <c r="G196" s="2" t="str">
        <f>IFERROR(VLOOKUP(E196,Settings!$A$6:$D$11,2,FALSE),"")</f>
        <v/>
      </c>
      <c r="H196" s="7"/>
      <c r="J196" s="2" t="str">
        <f t="shared" si="19"/>
        <v/>
      </c>
      <c r="K196" t="str">
        <f>IFERROR(VLOOKUP(E196,Settings!$A$6:$D$11,3,FALSE),"")</f>
        <v/>
      </c>
      <c r="L196" t="str">
        <f>IFERROR(VLOOKUP(E196,Settings!$A$6:$D$11,4,FALSE),"")</f>
        <v/>
      </c>
      <c r="M196">
        <f>COUNTIFS('Visit Tracking'!$B$2:$B$1001,A196,'Visit Tracking'!$G$2:$G$1001,"Office",'Visit Tracking'!$J$2:$J$1001,"Completed")</f>
        <v>0</v>
      </c>
      <c r="N196">
        <f>COUNTIFS('Visit Tracking'!$B$2:$B$1001,A196,'Visit Tracking'!$G$2:$G$1001,"Virtual",'Visit Tracking'!$J$2:$J$1001,"Completed")</f>
        <v>0</v>
      </c>
      <c r="O196" t="str">
        <f t="shared" si="20"/>
        <v/>
      </c>
      <c r="P196" t="str">
        <f t="shared" si="21"/>
        <v/>
      </c>
      <c r="Q196" s="2">
        <f>(M196*Settings!$B$3)+(N196*Settings!$B$4)</f>
        <v>0</v>
      </c>
      <c r="R196" s="2" t="str">
        <f t="shared" si="22"/>
        <v/>
      </c>
      <c r="S196" t="str">
        <f t="shared" si="23"/>
        <v/>
      </c>
    </row>
    <row r="197" spans="6:19">
      <c r="F197" t="str">
        <f t="shared" si="18"/>
        <v/>
      </c>
      <c r="G197" s="2" t="str">
        <f>IFERROR(VLOOKUP(E197,Settings!$A$6:$D$11,2,FALSE),"")</f>
        <v/>
      </c>
      <c r="H197" s="7"/>
      <c r="J197" s="2" t="str">
        <f t="shared" si="19"/>
        <v/>
      </c>
      <c r="K197" t="str">
        <f>IFERROR(VLOOKUP(E197,Settings!$A$6:$D$11,3,FALSE),"")</f>
        <v/>
      </c>
      <c r="L197" t="str">
        <f>IFERROR(VLOOKUP(E197,Settings!$A$6:$D$11,4,FALSE),"")</f>
        <v/>
      </c>
      <c r="M197">
        <f>COUNTIFS('Visit Tracking'!$B$2:$B$1001,A197,'Visit Tracking'!$G$2:$G$1001,"Office",'Visit Tracking'!$J$2:$J$1001,"Completed")</f>
        <v>0</v>
      </c>
      <c r="N197">
        <f>COUNTIFS('Visit Tracking'!$B$2:$B$1001,A197,'Visit Tracking'!$G$2:$G$1001,"Virtual",'Visit Tracking'!$J$2:$J$1001,"Completed")</f>
        <v>0</v>
      </c>
      <c r="O197" t="str">
        <f t="shared" si="20"/>
        <v/>
      </c>
      <c r="P197" t="str">
        <f t="shared" si="21"/>
        <v/>
      </c>
      <c r="Q197" s="2">
        <f>(M197*Settings!$B$3)+(N197*Settings!$B$4)</f>
        <v>0</v>
      </c>
      <c r="R197" s="2" t="str">
        <f t="shared" si="22"/>
        <v/>
      </c>
      <c r="S197" t="str">
        <f t="shared" si="23"/>
        <v/>
      </c>
    </row>
    <row r="198" spans="6:19">
      <c r="F198" t="str">
        <f t="shared" si="18"/>
        <v/>
      </c>
      <c r="G198" s="2" t="str">
        <f>IFERROR(VLOOKUP(E198,Settings!$A$6:$D$11,2,FALSE),"")</f>
        <v/>
      </c>
      <c r="H198" s="7"/>
      <c r="J198" s="2" t="str">
        <f t="shared" si="19"/>
        <v/>
      </c>
      <c r="K198" t="str">
        <f>IFERROR(VLOOKUP(E198,Settings!$A$6:$D$11,3,FALSE),"")</f>
        <v/>
      </c>
      <c r="L198" t="str">
        <f>IFERROR(VLOOKUP(E198,Settings!$A$6:$D$11,4,FALSE),"")</f>
        <v/>
      </c>
      <c r="M198">
        <f>COUNTIFS('Visit Tracking'!$B$2:$B$1001,A198,'Visit Tracking'!$G$2:$G$1001,"Office",'Visit Tracking'!$J$2:$J$1001,"Completed")</f>
        <v>0</v>
      </c>
      <c r="N198">
        <f>COUNTIFS('Visit Tracking'!$B$2:$B$1001,A198,'Visit Tracking'!$G$2:$G$1001,"Virtual",'Visit Tracking'!$J$2:$J$1001,"Completed")</f>
        <v>0</v>
      </c>
      <c r="O198" t="str">
        <f t="shared" si="20"/>
        <v/>
      </c>
      <c r="P198" t="str">
        <f t="shared" si="21"/>
        <v/>
      </c>
      <c r="Q198" s="2">
        <f>(M198*Settings!$B$3)+(N198*Settings!$B$4)</f>
        <v>0</v>
      </c>
      <c r="R198" s="2" t="str">
        <f t="shared" si="22"/>
        <v/>
      </c>
      <c r="S198" t="str">
        <f t="shared" si="23"/>
        <v/>
      </c>
    </row>
    <row r="199" spans="6:19">
      <c r="F199" t="str">
        <f t="shared" si="18"/>
        <v/>
      </c>
      <c r="G199" s="2" t="str">
        <f>IFERROR(VLOOKUP(E199,Settings!$A$6:$D$11,2,FALSE),"")</f>
        <v/>
      </c>
      <c r="H199" s="7"/>
      <c r="J199" s="2" t="str">
        <f t="shared" si="19"/>
        <v/>
      </c>
      <c r="K199" t="str">
        <f>IFERROR(VLOOKUP(E199,Settings!$A$6:$D$11,3,FALSE),"")</f>
        <v/>
      </c>
      <c r="L199" t="str">
        <f>IFERROR(VLOOKUP(E199,Settings!$A$6:$D$11,4,FALSE),"")</f>
        <v/>
      </c>
      <c r="M199">
        <f>COUNTIFS('Visit Tracking'!$B$2:$B$1001,A199,'Visit Tracking'!$G$2:$G$1001,"Office",'Visit Tracking'!$J$2:$J$1001,"Completed")</f>
        <v>0</v>
      </c>
      <c r="N199">
        <f>COUNTIFS('Visit Tracking'!$B$2:$B$1001,A199,'Visit Tracking'!$G$2:$G$1001,"Virtual",'Visit Tracking'!$J$2:$J$1001,"Completed")</f>
        <v>0</v>
      </c>
      <c r="O199" t="str">
        <f t="shared" si="20"/>
        <v/>
      </c>
      <c r="P199" t="str">
        <f t="shared" si="21"/>
        <v/>
      </c>
      <c r="Q199" s="2">
        <f>(M199*Settings!$B$3)+(N199*Settings!$B$4)</f>
        <v>0</v>
      </c>
      <c r="R199" s="2" t="str">
        <f t="shared" si="22"/>
        <v/>
      </c>
      <c r="S199" t="str">
        <f t="shared" si="23"/>
        <v/>
      </c>
    </row>
    <row r="200" spans="6:19">
      <c r="F200" t="str">
        <f t="shared" si="18"/>
        <v/>
      </c>
      <c r="G200" s="2" t="str">
        <f>IFERROR(VLOOKUP(E200,Settings!$A$6:$D$11,2,FALSE),"")</f>
        <v/>
      </c>
      <c r="H200" s="7"/>
      <c r="J200" s="2" t="str">
        <f t="shared" si="19"/>
        <v/>
      </c>
      <c r="K200" t="str">
        <f>IFERROR(VLOOKUP(E200,Settings!$A$6:$D$11,3,FALSE),"")</f>
        <v/>
      </c>
      <c r="L200" t="str">
        <f>IFERROR(VLOOKUP(E200,Settings!$A$6:$D$11,4,FALSE),"")</f>
        <v/>
      </c>
      <c r="M200">
        <f>COUNTIFS('Visit Tracking'!$B$2:$B$1001,A200,'Visit Tracking'!$G$2:$G$1001,"Office",'Visit Tracking'!$J$2:$J$1001,"Completed")</f>
        <v>0</v>
      </c>
      <c r="N200">
        <f>COUNTIFS('Visit Tracking'!$B$2:$B$1001,A200,'Visit Tracking'!$G$2:$G$1001,"Virtual",'Visit Tracking'!$J$2:$J$1001,"Completed")</f>
        <v>0</v>
      </c>
      <c r="O200" t="str">
        <f t="shared" si="20"/>
        <v/>
      </c>
      <c r="P200" t="str">
        <f t="shared" si="21"/>
        <v/>
      </c>
      <c r="Q200" s="2">
        <f>(M200*Settings!$B$3)+(N200*Settings!$B$4)</f>
        <v>0</v>
      </c>
      <c r="R200" s="2" t="str">
        <f t="shared" si="22"/>
        <v/>
      </c>
      <c r="S200" t="str">
        <f t="shared" si="23"/>
        <v/>
      </c>
    </row>
    <row r="201" spans="6:19">
      <c r="F201" t="str">
        <f t="shared" si="18"/>
        <v/>
      </c>
      <c r="G201" s="2" t="str">
        <f>IFERROR(VLOOKUP(E201,Settings!$A$6:$D$11,2,FALSE),"")</f>
        <v/>
      </c>
      <c r="H201" s="7"/>
      <c r="J201" s="2" t="str">
        <f t="shared" si="19"/>
        <v/>
      </c>
      <c r="K201" t="str">
        <f>IFERROR(VLOOKUP(E201,Settings!$A$6:$D$11,3,FALSE),"")</f>
        <v/>
      </c>
      <c r="L201" t="str">
        <f>IFERROR(VLOOKUP(E201,Settings!$A$6:$D$11,4,FALSE),"")</f>
        <v/>
      </c>
      <c r="M201">
        <f>COUNTIFS('Visit Tracking'!$B$2:$B$1001,A201,'Visit Tracking'!$G$2:$G$1001,"Office",'Visit Tracking'!$J$2:$J$1001,"Completed")</f>
        <v>0</v>
      </c>
      <c r="N201">
        <f>COUNTIFS('Visit Tracking'!$B$2:$B$1001,A201,'Visit Tracking'!$G$2:$G$1001,"Virtual",'Visit Tracking'!$J$2:$J$1001,"Completed")</f>
        <v>0</v>
      </c>
      <c r="O201" t="str">
        <f t="shared" si="20"/>
        <v/>
      </c>
      <c r="P201" t="str">
        <f t="shared" si="21"/>
        <v/>
      </c>
      <c r="Q201" s="2">
        <f>(M201*Settings!$B$3)+(N201*Settings!$B$4)</f>
        <v>0</v>
      </c>
      <c r="R201" s="2" t="str">
        <f t="shared" si="22"/>
        <v/>
      </c>
      <c r="S201" t="str">
        <f t="shared" si="23"/>
        <v/>
      </c>
    </row>
    <row r="202" spans="6:19">
      <c r="F202" t="str">
        <f t="shared" si="18"/>
        <v/>
      </c>
      <c r="G202" s="2" t="str">
        <f>IFERROR(VLOOKUP(E202,Settings!$A$6:$D$11,2,FALSE),"")</f>
        <v/>
      </c>
      <c r="H202" s="7"/>
      <c r="J202" s="2" t="str">
        <f t="shared" si="19"/>
        <v/>
      </c>
      <c r="K202" t="str">
        <f>IFERROR(VLOOKUP(E202,Settings!$A$6:$D$11,3,FALSE),"")</f>
        <v/>
      </c>
      <c r="L202" t="str">
        <f>IFERROR(VLOOKUP(E202,Settings!$A$6:$D$11,4,FALSE),"")</f>
        <v/>
      </c>
      <c r="M202">
        <f>COUNTIFS('Visit Tracking'!$B$2:$B$1001,A202,'Visit Tracking'!$G$2:$G$1001,"Office",'Visit Tracking'!$J$2:$J$1001,"Completed")</f>
        <v>0</v>
      </c>
      <c r="N202">
        <f>COUNTIFS('Visit Tracking'!$B$2:$B$1001,A202,'Visit Tracking'!$G$2:$G$1001,"Virtual",'Visit Tracking'!$J$2:$J$1001,"Completed")</f>
        <v>0</v>
      </c>
      <c r="O202" t="str">
        <f t="shared" si="20"/>
        <v/>
      </c>
      <c r="P202" t="str">
        <f t="shared" si="21"/>
        <v/>
      </c>
      <c r="Q202" s="2">
        <f>(M202*Settings!$B$3)+(N202*Settings!$B$4)</f>
        <v>0</v>
      </c>
      <c r="R202" s="2" t="str">
        <f t="shared" si="22"/>
        <v/>
      </c>
      <c r="S202" t="str">
        <f t="shared" si="23"/>
        <v/>
      </c>
    </row>
    <row r="203" spans="6:19">
      <c r="F203" t="str">
        <f t="shared" si="18"/>
        <v/>
      </c>
      <c r="G203" s="2" t="str">
        <f>IFERROR(VLOOKUP(E203,Settings!$A$6:$D$11,2,FALSE),"")</f>
        <v/>
      </c>
      <c r="H203" s="7"/>
      <c r="J203" s="2" t="str">
        <f t="shared" si="19"/>
        <v/>
      </c>
      <c r="K203" t="str">
        <f>IFERROR(VLOOKUP(E203,Settings!$A$6:$D$11,3,FALSE),"")</f>
        <v/>
      </c>
      <c r="L203" t="str">
        <f>IFERROR(VLOOKUP(E203,Settings!$A$6:$D$11,4,FALSE),"")</f>
        <v/>
      </c>
      <c r="M203">
        <f>COUNTIFS('Visit Tracking'!$B$2:$B$1001,A203,'Visit Tracking'!$G$2:$G$1001,"Office",'Visit Tracking'!$J$2:$J$1001,"Completed")</f>
        <v>0</v>
      </c>
      <c r="N203">
        <f>COUNTIFS('Visit Tracking'!$B$2:$B$1001,A203,'Visit Tracking'!$G$2:$G$1001,"Virtual",'Visit Tracking'!$J$2:$J$1001,"Completed")</f>
        <v>0</v>
      </c>
      <c r="O203" t="str">
        <f t="shared" si="20"/>
        <v/>
      </c>
      <c r="P203" t="str">
        <f t="shared" si="21"/>
        <v/>
      </c>
      <c r="Q203" s="2">
        <f>(M203*Settings!$B$3)+(N203*Settings!$B$4)</f>
        <v>0</v>
      </c>
      <c r="R203" s="2" t="str">
        <f t="shared" si="22"/>
        <v/>
      </c>
      <c r="S203" t="str">
        <f t="shared" si="23"/>
        <v/>
      </c>
    </row>
    <row r="204" spans="6:19">
      <c r="F204" t="str">
        <f t="shared" si="18"/>
        <v/>
      </c>
      <c r="G204" s="2" t="str">
        <f>IFERROR(VLOOKUP(E204,Settings!$A$6:$D$11,2,FALSE),"")</f>
        <v/>
      </c>
      <c r="H204" s="7"/>
      <c r="J204" s="2" t="str">
        <f t="shared" si="19"/>
        <v/>
      </c>
      <c r="K204" t="str">
        <f>IFERROR(VLOOKUP(E204,Settings!$A$6:$D$11,3,FALSE),"")</f>
        <v/>
      </c>
      <c r="L204" t="str">
        <f>IFERROR(VLOOKUP(E204,Settings!$A$6:$D$11,4,FALSE),"")</f>
        <v/>
      </c>
      <c r="M204">
        <f>COUNTIFS('Visit Tracking'!$B$2:$B$1001,A204,'Visit Tracking'!$G$2:$G$1001,"Office",'Visit Tracking'!$J$2:$J$1001,"Completed")</f>
        <v>0</v>
      </c>
      <c r="N204">
        <f>COUNTIFS('Visit Tracking'!$B$2:$B$1001,A204,'Visit Tracking'!$G$2:$G$1001,"Virtual",'Visit Tracking'!$J$2:$J$1001,"Completed")</f>
        <v>0</v>
      </c>
      <c r="O204" t="str">
        <f t="shared" si="20"/>
        <v/>
      </c>
      <c r="P204" t="str">
        <f t="shared" si="21"/>
        <v/>
      </c>
      <c r="Q204" s="2">
        <f>(M204*Settings!$B$3)+(N204*Settings!$B$4)</f>
        <v>0</v>
      </c>
      <c r="R204" s="2" t="str">
        <f t="shared" si="22"/>
        <v/>
      </c>
      <c r="S204" t="str">
        <f t="shared" si="23"/>
        <v/>
      </c>
    </row>
    <row r="205" spans="6:19">
      <c r="F205" t="str">
        <f t="shared" si="18"/>
        <v/>
      </c>
      <c r="G205" s="2" t="str">
        <f>IFERROR(VLOOKUP(E205,Settings!$A$6:$D$11,2,FALSE),"")</f>
        <v/>
      </c>
      <c r="H205" s="7"/>
      <c r="J205" s="2" t="str">
        <f t="shared" si="19"/>
        <v/>
      </c>
      <c r="K205" t="str">
        <f>IFERROR(VLOOKUP(E205,Settings!$A$6:$D$11,3,FALSE),"")</f>
        <v/>
      </c>
      <c r="L205" t="str">
        <f>IFERROR(VLOOKUP(E205,Settings!$A$6:$D$11,4,FALSE),"")</f>
        <v/>
      </c>
      <c r="M205">
        <f>COUNTIFS('Visit Tracking'!$B$2:$B$1001,A205,'Visit Tracking'!$G$2:$G$1001,"Office",'Visit Tracking'!$J$2:$J$1001,"Completed")</f>
        <v>0</v>
      </c>
      <c r="N205">
        <f>COUNTIFS('Visit Tracking'!$B$2:$B$1001,A205,'Visit Tracking'!$G$2:$G$1001,"Virtual",'Visit Tracking'!$J$2:$J$1001,"Completed")</f>
        <v>0</v>
      </c>
      <c r="O205" t="str">
        <f t="shared" si="20"/>
        <v/>
      </c>
      <c r="P205" t="str">
        <f t="shared" si="21"/>
        <v/>
      </c>
      <c r="Q205" s="2">
        <f>(M205*Settings!$B$3)+(N205*Settings!$B$4)</f>
        <v>0</v>
      </c>
      <c r="R205" s="2" t="str">
        <f t="shared" si="22"/>
        <v/>
      </c>
      <c r="S205" t="str">
        <f t="shared" si="23"/>
        <v/>
      </c>
    </row>
    <row r="206" spans="6:19">
      <c r="F206" t="str">
        <f t="shared" si="18"/>
        <v/>
      </c>
      <c r="G206" s="2" t="str">
        <f>IFERROR(VLOOKUP(E206,Settings!$A$6:$D$11,2,FALSE),"")</f>
        <v/>
      </c>
      <c r="H206" s="7"/>
      <c r="J206" s="2" t="str">
        <f t="shared" si="19"/>
        <v/>
      </c>
      <c r="K206" t="str">
        <f>IFERROR(VLOOKUP(E206,Settings!$A$6:$D$11,3,FALSE),"")</f>
        <v/>
      </c>
      <c r="L206" t="str">
        <f>IFERROR(VLOOKUP(E206,Settings!$A$6:$D$11,4,FALSE),"")</f>
        <v/>
      </c>
      <c r="M206">
        <f>COUNTIFS('Visit Tracking'!$B$2:$B$1001,A206,'Visit Tracking'!$G$2:$G$1001,"Office",'Visit Tracking'!$J$2:$J$1001,"Completed")</f>
        <v>0</v>
      </c>
      <c r="N206">
        <f>COUNTIFS('Visit Tracking'!$B$2:$B$1001,A206,'Visit Tracking'!$G$2:$G$1001,"Virtual",'Visit Tracking'!$J$2:$J$1001,"Completed")</f>
        <v>0</v>
      </c>
      <c r="O206" t="str">
        <f t="shared" si="20"/>
        <v/>
      </c>
      <c r="P206" t="str">
        <f t="shared" si="21"/>
        <v/>
      </c>
      <c r="Q206" s="2">
        <f>(M206*Settings!$B$3)+(N206*Settings!$B$4)</f>
        <v>0</v>
      </c>
      <c r="R206" s="2" t="str">
        <f t="shared" si="22"/>
        <v/>
      </c>
      <c r="S206" t="str">
        <f t="shared" si="23"/>
        <v/>
      </c>
    </row>
    <row r="207" spans="6:19">
      <c r="F207" t="str">
        <f t="shared" si="18"/>
        <v/>
      </c>
      <c r="G207" s="2" t="str">
        <f>IFERROR(VLOOKUP(E207,Settings!$A$6:$D$11,2,FALSE),"")</f>
        <v/>
      </c>
      <c r="H207" s="7"/>
      <c r="J207" s="2" t="str">
        <f t="shared" si="19"/>
        <v/>
      </c>
      <c r="K207" t="str">
        <f>IFERROR(VLOOKUP(E207,Settings!$A$6:$D$11,3,FALSE),"")</f>
        <v/>
      </c>
      <c r="L207" t="str">
        <f>IFERROR(VLOOKUP(E207,Settings!$A$6:$D$11,4,FALSE),"")</f>
        <v/>
      </c>
      <c r="M207">
        <f>COUNTIFS('Visit Tracking'!$B$2:$B$1001,A207,'Visit Tracking'!$G$2:$G$1001,"Office",'Visit Tracking'!$J$2:$J$1001,"Completed")</f>
        <v>0</v>
      </c>
      <c r="N207">
        <f>COUNTIFS('Visit Tracking'!$B$2:$B$1001,A207,'Visit Tracking'!$G$2:$G$1001,"Virtual",'Visit Tracking'!$J$2:$J$1001,"Completed")</f>
        <v>0</v>
      </c>
      <c r="O207" t="str">
        <f t="shared" si="20"/>
        <v/>
      </c>
      <c r="P207" t="str">
        <f t="shared" si="21"/>
        <v/>
      </c>
      <c r="Q207" s="2">
        <f>(M207*Settings!$B$3)+(N207*Settings!$B$4)</f>
        <v>0</v>
      </c>
      <c r="R207" s="2" t="str">
        <f t="shared" si="22"/>
        <v/>
      </c>
      <c r="S207" t="str">
        <f t="shared" si="23"/>
        <v/>
      </c>
    </row>
    <row r="208" spans="6:19">
      <c r="F208" t="str">
        <f t="shared" si="18"/>
        <v/>
      </c>
      <c r="G208" s="2" t="str">
        <f>IFERROR(VLOOKUP(E208,Settings!$A$6:$D$11,2,FALSE),"")</f>
        <v/>
      </c>
      <c r="H208" s="7"/>
      <c r="J208" s="2" t="str">
        <f t="shared" si="19"/>
        <v/>
      </c>
      <c r="K208" t="str">
        <f>IFERROR(VLOOKUP(E208,Settings!$A$6:$D$11,3,FALSE),"")</f>
        <v/>
      </c>
      <c r="L208" t="str">
        <f>IFERROR(VLOOKUP(E208,Settings!$A$6:$D$11,4,FALSE),"")</f>
        <v/>
      </c>
      <c r="M208">
        <f>COUNTIFS('Visit Tracking'!$B$2:$B$1001,A208,'Visit Tracking'!$G$2:$G$1001,"Office",'Visit Tracking'!$J$2:$J$1001,"Completed")</f>
        <v>0</v>
      </c>
      <c r="N208">
        <f>COUNTIFS('Visit Tracking'!$B$2:$B$1001,A208,'Visit Tracking'!$G$2:$G$1001,"Virtual",'Visit Tracking'!$J$2:$J$1001,"Completed")</f>
        <v>0</v>
      </c>
      <c r="O208" t="str">
        <f t="shared" si="20"/>
        <v/>
      </c>
      <c r="P208" t="str">
        <f t="shared" si="21"/>
        <v/>
      </c>
      <c r="Q208" s="2">
        <f>(M208*Settings!$B$3)+(N208*Settings!$B$4)</f>
        <v>0</v>
      </c>
      <c r="R208" s="2" t="str">
        <f t="shared" si="22"/>
        <v/>
      </c>
      <c r="S208" t="str">
        <f t="shared" si="23"/>
        <v/>
      </c>
    </row>
    <row r="209" spans="6:19">
      <c r="F209" t="str">
        <f t="shared" si="18"/>
        <v/>
      </c>
      <c r="G209" s="2" t="str">
        <f>IFERROR(VLOOKUP(E209,Settings!$A$6:$D$11,2,FALSE),"")</f>
        <v/>
      </c>
      <c r="H209" s="7"/>
      <c r="J209" s="2" t="str">
        <f t="shared" si="19"/>
        <v/>
      </c>
      <c r="K209" t="str">
        <f>IFERROR(VLOOKUP(E209,Settings!$A$6:$D$11,3,FALSE),"")</f>
        <v/>
      </c>
      <c r="L209" t="str">
        <f>IFERROR(VLOOKUP(E209,Settings!$A$6:$D$11,4,FALSE),"")</f>
        <v/>
      </c>
      <c r="M209">
        <f>COUNTIFS('Visit Tracking'!$B$2:$B$1001,A209,'Visit Tracking'!$G$2:$G$1001,"Office",'Visit Tracking'!$J$2:$J$1001,"Completed")</f>
        <v>0</v>
      </c>
      <c r="N209">
        <f>COUNTIFS('Visit Tracking'!$B$2:$B$1001,A209,'Visit Tracking'!$G$2:$G$1001,"Virtual",'Visit Tracking'!$J$2:$J$1001,"Completed")</f>
        <v>0</v>
      </c>
      <c r="O209" t="str">
        <f t="shared" si="20"/>
        <v/>
      </c>
      <c r="P209" t="str">
        <f t="shared" si="21"/>
        <v/>
      </c>
      <c r="Q209" s="2">
        <f>(M209*Settings!$B$3)+(N209*Settings!$B$4)</f>
        <v>0</v>
      </c>
      <c r="R209" s="2" t="str">
        <f t="shared" si="22"/>
        <v/>
      </c>
      <c r="S209" t="str">
        <f t="shared" si="23"/>
        <v/>
      </c>
    </row>
    <row r="210" spans="6:19">
      <c r="F210" t="str">
        <f t="shared" si="18"/>
        <v/>
      </c>
      <c r="G210" s="2" t="str">
        <f>IFERROR(VLOOKUP(E210,Settings!$A$6:$D$11,2,FALSE),"")</f>
        <v/>
      </c>
      <c r="H210" s="7"/>
      <c r="J210" s="2" t="str">
        <f t="shared" si="19"/>
        <v/>
      </c>
      <c r="K210" t="str">
        <f>IFERROR(VLOOKUP(E210,Settings!$A$6:$D$11,3,FALSE),"")</f>
        <v/>
      </c>
      <c r="L210" t="str">
        <f>IFERROR(VLOOKUP(E210,Settings!$A$6:$D$11,4,FALSE),"")</f>
        <v/>
      </c>
      <c r="M210">
        <f>COUNTIFS('Visit Tracking'!$B$2:$B$1001,A210,'Visit Tracking'!$G$2:$G$1001,"Office",'Visit Tracking'!$J$2:$J$1001,"Completed")</f>
        <v>0</v>
      </c>
      <c r="N210">
        <f>COUNTIFS('Visit Tracking'!$B$2:$B$1001,A210,'Visit Tracking'!$G$2:$G$1001,"Virtual",'Visit Tracking'!$J$2:$J$1001,"Completed")</f>
        <v>0</v>
      </c>
      <c r="O210" t="str">
        <f t="shared" si="20"/>
        <v/>
      </c>
      <c r="P210" t="str">
        <f t="shared" si="21"/>
        <v/>
      </c>
      <c r="Q210" s="2">
        <f>(M210*Settings!$B$3)+(N210*Settings!$B$4)</f>
        <v>0</v>
      </c>
      <c r="R210" s="2" t="str">
        <f t="shared" si="22"/>
        <v/>
      </c>
      <c r="S210" t="str">
        <f t="shared" si="23"/>
        <v/>
      </c>
    </row>
    <row r="211" spans="6:19">
      <c r="F211" t="str">
        <f t="shared" si="18"/>
        <v/>
      </c>
      <c r="G211" s="2" t="str">
        <f>IFERROR(VLOOKUP(E211,Settings!$A$6:$D$11,2,FALSE),"")</f>
        <v/>
      </c>
      <c r="H211" s="7"/>
      <c r="J211" s="2" t="str">
        <f t="shared" si="19"/>
        <v/>
      </c>
      <c r="K211" t="str">
        <f>IFERROR(VLOOKUP(E211,Settings!$A$6:$D$11,3,FALSE),"")</f>
        <v/>
      </c>
      <c r="L211" t="str">
        <f>IFERROR(VLOOKUP(E211,Settings!$A$6:$D$11,4,FALSE),"")</f>
        <v/>
      </c>
      <c r="M211">
        <f>COUNTIFS('Visit Tracking'!$B$2:$B$1001,A211,'Visit Tracking'!$G$2:$G$1001,"Office",'Visit Tracking'!$J$2:$J$1001,"Completed")</f>
        <v>0</v>
      </c>
      <c r="N211">
        <f>COUNTIFS('Visit Tracking'!$B$2:$B$1001,A211,'Visit Tracking'!$G$2:$G$1001,"Virtual",'Visit Tracking'!$J$2:$J$1001,"Completed")</f>
        <v>0</v>
      </c>
      <c r="O211" t="str">
        <f t="shared" si="20"/>
        <v/>
      </c>
      <c r="P211" t="str">
        <f t="shared" si="21"/>
        <v/>
      </c>
      <c r="Q211" s="2">
        <f>(M211*Settings!$B$3)+(N211*Settings!$B$4)</f>
        <v>0</v>
      </c>
      <c r="R211" s="2" t="str">
        <f t="shared" si="22"/>
        <v/>
      </c>
      <c r="S211" t="str">
        <f t="shared" si="23"/>
        <v/>
      </c>
    </row>
    <row r="212" spans="6:19">
      <c r="F212" t="str">
        <f t="shared" si="18"/>
        <v/>
      </c>
      <c r="G212" s="2" t="str">
        <f>IFERROR(VLOOKUP(E212,Settings!$A$6:$D$11,2,FALSE),"")</f>
        <v/>
      </c>
      <c r="H212" s="7"/>
      <c r="J212" s="2" t="str">
        <f t="shared" si="19"/>
        <v/>
      </c>
      <c r="K212" t="str">
        <f>IFERROR(VLOOKUP(E212,Settings!$A$6:$D$11,3,FALSE),"")</f>
        <v/>
      </c>
      <c r="L212" t="str">
        <f>IFERROR(VLOOKUP(E212,Settings!$A$6:$D$11,4,FALSE),"")</f>
        <v/>
      </c>
      <c r="M212">
        <f>COUNTIFS('Visit Tracking'!$B$2:$B$1001,A212,'Visit Tracking'!$G$2:$G$1001,"Office",'Visit Tracking'!$J$2:$J$1001,"Completed")</f>
        <v>0</v>
      </c>
      <c r="N212">
        <f>COUNTIFS('Visit Tracking'!$B$2:$B$1001,A212,'Visit Tracking'!$G$2:$G$1001,"Virtual",'Visit Tracking'!$J$2:$J$1001,"Completed")</f>
        <v>0</v>
      </c>
      <c r="O212" t="str">
        <f t="shared" si="20"/>
        <v/>
      </c>
      <c r="P212" t="str">
        <f t="shared" si="21"/>
        <v/>
      </c>
      <c r="Q212" s="2">
        <f>(M212*Settings!$B$3)+(N212*Settings!$B$4)</f>
        <v>0</v>
      </c>
      <c r="R212" s="2" t="str">
        <f t="shared" si="22"/>
        <v/>
      </c>
      <c r="S212" t="str">
        <f t="shared" si="23"/>
        <v/>
      </c>
    </row>
    <row r="213" spans="6:19">
      <c r="F213" t="str">
        <f t="shared" si="18"/>
        <v/>
      </c>
      <c r="G213" s="2" t="str">
        <f>IFERROR(VLOOKUP(E213,Settings!$A$6:$D$11,2,FALSE),"")</f>
        <v/>
      </c>
      <c r="H213" s="7"/>
      <c r="J213" s="2" t="str">
        <f t="shared" si="19"/>
        <v/>
      </c>
      <c r="K213" t="str">
        <f>IFERROR(VLOOKUP(E213,Settings!$A$6:$D$11,3,FALSE),"")</f>
        <v/>
      </c>
      <c r="L213" t="str">
        <f>IFERROR(VLOOKUP(E213,Settings!$A$6:$D$11,4,FALSE),"")</f>
        <v/>
      </c>
      <c r="M213">
        <f>COUNTIFS('Visit Tracking'!$B$2:$B$1001,A213,'Visit Tracking'!$G$2:$G$1001,"Office",'Visit Tracking'!$J$2:$J$1001,"Completed")</f>
        <v>0</v>
      </c>
      <c r="N213">
        <f>COUNTIFS('Visit Tracking'!$B$2:$B$1001,A213,'Visit Tracking'!$G$2:$G$1001,"Virtual",'Visit Tracking'!$J$2:$J$1001,"Completed")</f>
        <v>0</v>
      </c>
      <c r="O213" t="str">
        <f t="shared" si="20"/>
        <v/>
      </c>
      <c r="P213" t="str">
        <f t="shared" si="21"/>
        <v/>
      </c>
      <c r="Q213" s="2">
        <f>(M213*Settings!$B$3)+(N213*Settings!$B$4)</f>
        <v>0</v>
      </c>
      <c r="R213" s="2" t="str">
        <f t="shared" si="22"/>
        <v/>
      </c>
      <c r="S213" t="str">
        <f t="shared" si="23"/>
        <v/>
      </c>
    </row>
    <row r="214" spans="6:19">
      <c r="F214" t="str">
        <f t="shared" si="18"/>
        <v/>
      </c>
      <c r="G214" s="2" t="str">
        <f>IFERROR(VLOOKUP(E214,Settings!$A$6:$D$11,2,FALSE),"")</f>
        <v/>
      </c>
      <c r="H214" s="7"/>
      <c r="J214" s="2" t="str">
        <f t="shared" si="19"/>
        <v/>
      </c>
      <c r="K214" t="str">
        <f>IFERROR(VLOOKUP(E214,Settings!$A$6:$D$11,3,FALSE),"")</f>
        <v/>
      </c>
      <c r="L214" t="str">
        <f>IFERROR(VLOOKUP(E214,Settings!$A$6:$D$11,4,FALSE),"")</f>
        <v/>
      </c>
      <c r="M214">
        <f>COUNTIFS('Visit Tracking'!$B$2:$B$1001,A214,'Visit Tracking'!$G$2:$G$1001,"Office",'Visit Tracking'!$J$2:$J$1001,"Completed")</f>
        <v>0</v>
      </c>
      <c r="N214">
        <f>COUNTIFS('Visit Tracking'!$B$2:$B$1001,A214,'Visit Tracking'!$G$2:$G$1001,"Virtual",'Visit Tracking'!$J$2:$J$1001,"Completed")</f>
        <v>0</v>
      </c>
      <c r="O214" t="str">
        <f t="shared" si="20"/>
        <v/>
      </c>
      <c r="P214" t="str">
        <f t="shared" si="21"/>
        <v/>
      </c>
      <c r="Q214" s="2">
        <f>(M214*Settings!$B$3)+(N214*Settings!$B$4)</f>
        <v>0</v>
      </c>
      <c r="R214" s="2" t="str">
        <f t="shared" si="22"/>
        <v/>
      </c>
      <c r="S214" t="str">
        <f t="shared" si="23"/>
        <v/>
      </c>
    </row>
    <row r="215" spans="6:19">
      <c r="F215" t="str">
        <f t="shared" si="18"/>
        <v/>
      </c>
      <c r="G215" s="2" t="str">
        <f>IFERROR(VLOOKUP(E215,Settings!$A$6:$D$11,2,FALSE),"")</f>
        <v/>
      </c>
      <c r="H215" s="7"/>
      <c r="J215" s="2" t="str">
        <f t="shared" si="19"/>
        <v/>
      </c>
      <c r="K215" t="str">
        <f>IFERROR(VLOOKUP(E215,Settings!$A$6:$D$11,3,FALSE),"")</f>
        <v/>
      </c>
      <c r="L215" t="str">
        <f>IFERROR(VLOOKUP(E215,Settings!$A$6:$D$11,4,FALSE),"")</f>
        <v/>
      </c>
      <c r="M215">
        <f>COUNTIFS('Visit Tracking'!$B$2:$B$1001,A215,'Visit Tracking'!$G$2:$G$1001,"Office",'Visit Tracking'!$J$2:$J$1001,"Completed")</f>
        <v>0</v>
      </c>
      <c r="N215">
        <f>COUNTIFS('Visit Tracking'!$B$2:$B$1001,A215,'Visit Tracking'!$G$2:$G$1001,"Virtual",'Visit Tracking'!$J$2:$J$1001,"Completed")</f>
        <v>0</v>
      </c>
      <c r="O215" t="str">
        <f t="shared" si="20"/>
        <v/>
      </c>
      <c r="P215" t="str">
        <f t="shared" si="21"/>
        <v/>
      </c>
      <c r="Q215" s="2">
        <f>(M215*Settings!$B$3)+(N215*Settings!$B$4)</f>
        <v>0</v>
      </c>
      <c r="R215" s="2" t="str">
        <f t="shared" si="22"/>
        <v/>
      </c>
      <c r="S215" t="str">
        <f t="shared" si="23"/>
        <v/>
      </c>
    </row>
    <row r="216" spans="6:19">
      <c r="F216" t="str">
        <f t="shared" si="18"/>
        <v/>
      </c>
      <c r="G216" s="2" t="str">
        <f>IFERROR(VLOOKUP(E216,Settings!$A$6:$D$11,2,FALSE),"")</f>
        <v/>
      </c>
      <c r="H216" s="7"/>
      <c r="J216" s="2" t="str">
        <f t="shared" si="19"/>
        <v/>
      </c>
      <c r="K216" t="str">
        <f>IFERROR(VLOOKUP(E216,Settings!$A$6:$D$11,3,FALSE),"")</f>
        <v/>
      </c>
      <c r="L216" t="str">
        <f>IFERROR(VLOOKUP(E216,Settings!$A$6:$D$11,4,FALSE),"")</f>
        <v/>
      </c>
      <c r="M216">
        <f>COUNTIFS('Visit Tracking'!$B$2:$B$1001,A216,'Visit Tracking'!$G$2:$G$1001,"Office",'Visit Tracking'!$J$2:$J$1001,"Completed")</f>
        <v>0</v>
      </c>
      <c r="N216">
        <f>COUNTIFS('Visit Tracking'!$B$2:$B$1001,A216,'Visit Tracking'!$G$2:$G$1001,"Virtual",'Visit Tracking'!$J$2:$J$1001,"Completed")</f>
        <v>0</v>
      </c>
      <c r="O216" t="str">
        <f t="shared" si="20"/>
        <v/>
      </c>
      <c r="P216" t="str">
        <f t="shared" si="21"/>
        <v/>
      </c>
      <c r="Q216" s="2">
        <f>(M216*Settings!$B$3)+(N216*Settings!$B$4)</f>
        <v>0</v>
      </c>
      <c r="R216" s="2" t="str">
        <f t="shared" si="22"/>
        <v/>
      </c>
      <c r="S216" t="str">
        <f t="shared" si="23"/>
        <v/>
      </c>
    </row>
    <row r="217" spans="6:19">
      <c r="F217" t="str">
        <f t="shared" si="18"/>
        <v/>
      </c>
      <c r="G217" s="2" t="str">
        <f>IFERROR(VLOOKUP(E217,Settings!$A$6:$D$11,2,FALSE),"")</f>
        <v/>
      </c>
      <c r="H217" s="7"/>
      <c r="J217" s="2" t="str">
        <f t="shared" si="19"/>
        <v/>
      </c>
      <c r="K217" t="str">
        <f>IFERROR(VLOOKUP(E217,Settings!$A$6:$D$11,3,FALSE),"")</f>
        <v/>
      </c>
      <c r="L217" t="str">
        <f>IFERROR(VLOOKUP(E217,Settings!$A$6:$D$11,4,FALSE),"")</f>
        <v/>
      </c>
      <c r="M217">
        <f>COUNTIFS('Visit Tracking'!$B$2:$B$1001,A217,'Visit Tracking'!$G$2:$G$1001,"Office",'Visit Tracking'!$J$2:$J$1001,"Completed")</f>
        <v>0</v>
      </c>
      <c r="N217">
        <f>COUNTIFS('Visit Tracking'!$B$2:$B$1001,A217,'Visit Tracking'!$G$2:$G$1001,"Virtual",'Visit Tracking'!$J$2:$J$1001,"Completed")</f>
        <v>0</v>
      </c>
      <c r="O217" t="str">
        <f t="shared" si="20"/>
        <v/>
      </c>
      <c r="P217" t="str">
        <f t="shared" si="21"/>
        <v/>
      </c>
      <c r="Q217" s="2">
        <f>(M217*Settings!$B$3)+(N217*Settings!$B$4)</f>
        <v>0</v>
      </c>
      <c r="R217" s="2" t="str">
        <f t="shared" si="22"/>
        <v/>
      </c>
      <c r="S217" t="str">
        <f t="shared" si="23"/>
        <v/>
      </c>
    </row>
    <row r="218" spans="6:19">
      <c r="F218" t="str">
        <f t="shared" si="18"/>
        <v/>
      </c>
      <c r="G218" s="2" t="str">
        <f>IFERROR(VLOOKUP(E218,Settings!$A$6:$D$11,2,FALSE),"")</f>
        <v/>
      </c>
      <c r="H218" s="7"/>
      <c r="J218" s="2" t="str">
        <f t="shared" si="19"/>
        <v/>
      </c>
      <c r="K218" t="str">
        <f>IFERROR(VLOOKUP(E218,Settings!$A$6:$D$11,3,FALSE),"")</f>
        <v/>
      </c>
      <c r="L218" t="str">
        <f>IFERROR(VLOOKUP(E218,Settings!$A$6:$D$11,4,FALSE),"")</f>
        <v/>
      </c>
      <c r="M218">
        <f>COUNTIFS('Visit Tracking'!$B$2:$B$1001,A218,'Visit Tracking'!$G$2:$G$1001,"Office",'Visit Tracking'!$J$2:$J$1001,"Completed")</f>
        <v>0</v>
      </c>
      <c r="N218">
        <f>COUNTIFS('Visit Tracking'!$B$2:$B$1001,A218,'Visit Tracking'!$G$2:$G$1001,"Virtual",'Visit Tracking'!$J$2:$J$1001,"Completed")</f>
        <v>0</v>
      </c>
      <c r="O218" t="str">
        <f t="shared" si="20"/>
        <v/>
      </c>
      <c r="P218" t="str">
        <f t="shared" si="21"/>
        <v/>
      </c>
      <c r="Q218" s="2">
        <f>(M218*Settings!$B$3)+(N218*Settings!$B$4)</f>
        <v>0</v>
      </c>
      <c r="R218" s="2" t="str">
        <f t="shared" si="22"/>
        <v/>
      </c>
      <c r="S218" t="str">
        <f t="shared" si="23"/>
        <v/>
      </c>
    </row>
    <row r="219" spans="6:19">
      <c r="F219" t="str">
        <f t="shared" si="18"/>
        <v/>
      </c>
      <c r="G219" s="2" t="str">
        <f>IFERROR(VLOOKUP(E219,Settings!$A$6:$D$11,2,FALSE),"")</f>
        <v/>
      </c>
      <c r="H219" s="7"/>
      <c r="J219" s="2" t="str">
        <f t="shared" si="19"/>
        <v/>
      </c>
      <c r="K219" t="str">
        <f>IFERROR(VLOOKUP(E219,Settings!$A$6:$D$11,3,FALSE),"")</f>
        <v/>
      </c>
      <c r="L219" t="str">
        <f>IFERROR(VLOOKUP(E219,Settings!$A$6:$D$11,4,FALSE),"")</f>
        <v/>
      </c>
      <c r="M219">
        <f>COUNTIFS('Visit Tracking'!$B$2:$B$1001,A219,'Visit Tracking'!$G$2:$G$1001,"Office",'Visit Tracking'!$J$2:$J$1001,"Completed")</f>
        <v>0</v>
      </c>
      <c r="N219">
        <f>COUNTIFS('Visit Tracking'!$B$2:$B$1001,A219,'Visit Tracking'!$G$2:$G$1001,"Virtual",'Visit Tracking'!$J$2:$J$1001,"Completed")</f>
        <v>0</v>
      </c>
      <c r="O219" t="str">
        <f t="shared" si="20"/>
        <v/>
      </c>
      <c r="P219" t="str">
        <f t="shared" si="21"/>
        <v/>
      </c>
      <c r="Q219" s="2">
        <f>(M219*Settings!$B$3)+(N219*Settings!$B$4)</f>
        <v>0</v>
      </c>
      <c r="R219" s="2" t="str">
        <f t="shared" si="22"/>
        <v/>
      </c>
      <c r="S219" t="str">
        <f t="shared" si="23"/>
        <v/>
      </c>
    </row>
    <row r="220" spans="6:19">
      <c r="F220" t="str">
        <f t="shared" si="18"/>
        <v/>
      </c>
      <c r="G220" s="2" t="str">
        <f>IFERROR(VLOOKUP(E220,Settings!$A$6:$D$11,2,FALSE),"")</f>
        <v/>
      </c>
      <c r="H220" s="7"/>
      <c r="J220" s="2" t="str">
        <f t="shared" si="19"/>
        <v/>
      </c>
      <c r="K220" t="str">
        <f>IFERROR(VLOOKUP(E220,Settings!$A$6:$D$11,3,FALSE),"")</f>
        <v/>
      </c>
      <c r="L220" t="str">
        <f>IFERROR(VLOOKUP(E220,Settings!$A$6:$D$11,4,FALSE),"")</f>
        <v/>
      </c>
      <c r="M220">
        <f>COUNTIFS('Visit Tracking'!$B$2:$B$1001,A220,'Visit Tracking'!$G$2:$G$1001,"Office",'Visit Tracking'!$J$2:$J$1001,"Completed")</f>
        <v>0</v>
      </c>
      <c r="N220">
        <f>COUNTIFS('Visit Tracking'!$B$2:$B$1001,A220,'Visit Tracking'!$G$2:$G$1001,"Virtual",'Visit Tracking'!$J$2:$J$1001,"Completed")</f>
        <v>0</v>
      </c>
      <c r="O220" t="str">
        <f t="shared" si="20"/>
        <v/>
      </c>
      <c r="P220" t="str">
        <f t="shared" si="21"/>
        <v/>
      </c>
      <c r="Q220" s="2">
        <f>(M220*Settings!$B$3)+(N220*Settings!$B$4)</f>
        <v>0</v>
      </c>
      <c r="R220" s="2" t="str">
        <f t="shared" si="22"/>
        <v/>
      </c>
      <c r="S220" t="str">
        <f t="shared" si="23"/>
        <v/>
      </c>
    </row>
    <row r="221" spans="6:19">
      <c r="F221" t="str">
        <f t="shared" si="18"/>
        <v/>
      </c>
      <c r="G221" s="2" t="str">
        <f>IFERROR(VLOOKUP(E221,Settings!$A$6:$D$11,2,FALSE),"")</f>
        <v/>
      </c>
      <c r="H221" s="7"/>
      <c r="J221" s="2" t="str">
        <f t="shared" si="19"/>
        <v/>
      </c>
      <c r="K221" t="str">
        <f>IFERROR(VLOOKUP(E221,Settings!$A$6:$D$11,3,FALSE),"")</f>
        <v/>
      </c>
      <c r="L221" t="str">
        <f>IFERROR(VLOOKUP(E221,Settings!$A$6:$D$11,4,FALSE),"")</f>
        <v/>
      </c>
      <c r="M221">
        <f>COUNTIFS('Visit Tracking'!$B$2:$B$1001,A221,'Visit Tracking'!$G$2:$G$1001,"Office",'Visit Tracking'!$J$2:$J$1001,"Completed")</f>
        <v>0</v>
      </c>
      <c r="N221">
        <f>COUNTIFS('Visit Tracking'!$B$2:$B$1001,A221,'Visit Tracking'!$G$2:$G$1001,"Virtual",'Visit Tracking'!$J$2:$J$1001,"Completed")</f>
        <v>0</v>
      </c>
      <c r="O221" t="str">
        <f t="shared" si="20"/>
        <v/>
      </c>
      <c r="P221" t="str">
        <f t="shared" si="21"/>
        <v/>
      </c>
      <c r="Q221" s="2">
        <f>(M221*Settings!$B$3)+(N221*Settings!$B$4)</f>
        <v>0</v>
      </c>
      <c r="R221" s="2" t="str">
        <f t="shared" si="22"/>
        <v/>
      </c>
      <c r="S221" t="str">
        <f t="shared" si="23"/>
        <v/>
      </c>
    </row>
    <row r="222" spans="6:19">
      <c r="F222" t="str">
        <f t="shared" si="18"/>
        <v/>
      </c>
      <c r="G222" s="2" t="str">
        <f>IFERROR(VLOOKUP(E222,Settings!$A$6:$D$11,2,FALSE),"")</f>
        <v/>
      </c>
      <c r="H222" s="7"/>
      <c r="J222" s="2" t="str">
        <f t="shared" si="19"/>
        <v/>
      </c>
      <c r="K222" t="str">
        <f>IFERROR(VLOOKUP(E222,Settings!$A$6:$D$11,3,FALSE),"")</f>
        <v/>
      </c>
      <c r="L222" t="str">
        <f>IFERROR(VLOOKUP(E222,Settings!$A$6:$D$11,4,FALSE),"")</f>
        <v/>
      </c>
      <c r="M222">
        <f>COUNTIFS('Visit Tracking'!$B$2:$B$1001,A222,'Visit Tracking'!$G$2:$G$1001,"Office",'Visit Tracking'!$J$2:$J$1001,"Completed")</f>
        <v>0</v>
      </c>
      <c r="N222">
        <f>COUNTIFS('Visit Tracking'!$B$2:$B$1001,A222,'Visit Tracking'!$G$2:$G$1001,"Virtual",'Visit Tracking'!$J$2:$J$1001,"Completed")</f>
        <v>0</v>
      </c>
      <c r="O222" t="str">
        <f t="shared" si="20"/>
        <v/>
      </c>
      <c r="P222" t="str">
        <f t="shared" si="21"/>
        <v/>
      </c>
      <c r="Q222" s="2">
        <f>(M222*Settings!$B$3)+(N222*Settings!$B$4)</f>
        <v>0</v>
      </c>
      <c r="R222" s="2" t="str">
        <f t="shared" si="22"/>
        <v/>
      </c>
      <c r="S222" t="str">
        <f t="shared" si="23"/>
        <v/>
      </c>
    </row>
    <row r="223" spans="6:19">
      <c r="F223" t="str">
        <f t="shared" si="18"/>
        <v/>
      </c>
      <c r="G223" s="2" t="str">
        <f>IFERROR(VLOOKUP(E223,Settings!$A$6:$D$11,2,FALSE),"")</f>
        <v/>
      </c>
      <c r="H223" s="7"/>
      <c r="J223" s="2" t="str">
        <f t="shared" si="19"/>
        <v/>
      </c>
      <c r="K223" t="str">
        <f>IFERROR(VLOOKUP(E223,Settings!$A$6:$D$11,3,FALSE),"")</f>
        <v/>
      </c>
      <c r="L223" t="str">
        <f>IFERROR(VLOOKUP(E223,Settings!$A$6:$D$11,4,FALSE),"")</f>
        <v/>
      </c>
      <c r="M223">
        <f>COUNTIFS('Visit Tracking'!$B$2:$B$1001,A223,'Visit Tracking'!$G$2:$G$1001,"Office",'Visit Tracking'!$J$2:$J$1001,"Completed")</f>
        <v>0</v>
      </c>
      <c r="N223">
        <f>COUNTIFS('Visit Tracking'!$B$2:$B$1001,A223,'Visit Tracking'!$G$2:$G$1001,"Virtual",'Visit Tracking'!$J$2:$J$1001,"Completed")</f>
        <v>0</v>
      </c>
      <c r="O223" t="str">
        <f t="shared" si="20"/>
        <v/>
      </c>
      <c r="P223" t="str">
        <f t="shared" si="21"/>
        <v/>
      </c>
      <c r="Q223" s="2">
        <f>(M223*Settings!$B$3)+(N223*Settings!$B$4)</f>
        <v>0</v>
      </c>
      <c r="R223" s="2" t="str">
        <f t="shared" si="22"/>
        <v/>
      </c>
      <c r="S223" t="str">
        <f t="shared" si="23"/>
        <v/>
      </c>
    </row>
    <row r="224" spans="6:19">
      <c r="F224" t="str">
        <f t="shared" si="18"/>
        <v/>
      </c>
      <c r="G224" s="2" t="str">
        <f>IFERROR(VLOOKUP(E224,Settings!$A$6:$D$11,2,FALSE),"")</f>
        <v/>
      </c>
      <c r="H224" s="7"/>
      <c r="J224" s="2" t="str">
        <f t="shared" si="19"/>
        <v/>
      </c>
      <c r="K224" t="str">
        <f>IFERROR(VLOOKUP(E224,Settings!$A$6:$D$11,3,FALSE),"")</f>
        <v/>
      </c>
      <c r="L224" t="str">
        <f>IFERROR(VLOOKUP(E224,Settings!$A$6:$D$11,4,FALSE),"")</f>
        <v/>
      </c>
      <c r="M224">
        <f>COUNTIFS('Visit Tracking'!$B$2:$B$1001,A224,'Visit Tracking'!$G$2:$G$1001,"Office",'Visit Tracking'!$J$2:$J$1001,"Completed")</f>
        <v>0</v>
      </c>
      <c r="N224">
        <f>COUNTIFS('Visit Tracking'!$B$2:$B$1001,A224,'Visit Tracking'!$G$2:$G$1001,"Virtual",'Visit Tracking'!$J$2:$J$1001,"Completed")</f>
        <v>0</v>
      </c>
      <c r="O224" t="str">
        <f t="shared" si="20"/>
        <v/>
      </c>
      <c r="P224" t="str">
        <f t="shared" si="21"/>
        <v/>
      </c>
      <c r="Q224" s="2">
        <f>(M224*Settings!$B$3)+(N224*Settings!$B$4)</f>
        <v>0</v>
      </c>
      <c r="R224" s="2" t="str">
        <f t="shared" si="22"/>
        <v/>
      </c>
      <c r="S224" t="str">
        <f t="shared" si="23"/>
        <v/>
      </c>
    </row>
    <row r="225" spans="6:19">
      <c r="F225" t="str">
        <f t="shared" si="18"/>
        <v/>
      </c>
      <c r="G225" s="2" t="str">
        <f>IFERROR(VLOOKUP(E225,Settings!$A$6:$D$11,2,FALSE),"")</f>
        <v/>
      </c>
      <c r="H225" s="7"/>
      <c r="J225" s="2" t="str">
        <f t="shared" si="19"/>
        <v/>
      </c>
      <c r="K225" t="str">
        <f>IFERROR(VLOOKUP(E225,Settings!$A$6:$D$11,3,FALSE),"")</f>
        <v/>
      </c>
      <c r="L225" t="str">
        <f>IFERROR(VLOOKUP(E225,Settings!$A$6:$D$11,4,FALSE),"")</f>
        <v/>
      </c>
      <c r="M225">
        <f>COUNTIFS('Visit Tracking'!$B$2:$B$1001,A225,'Visit Tracking'!$G$2:$G$1001,"Office",'Visit Tracking'!$J$2:$J$1001,"Completed")</f>
        <v>0</v>
      </c>
      <c r="N225">
        <f>COUNTIFS('Visit Tracking'!$B$2:$B$1001,A225,'Visit Tracking'!$G$2:$G$1001,"Virtual",'Visit Tracking'!$J$2:$J$1001,"Completed")</f>
        <v>0</v>
      </c>
      <c r="O225" t="str">
        <f t="shared" si="20"/>
        <v/>
      </c>
      <c r="P225" t="str">
        <f t="shared" si="21"/>
        <v/>
      </c>
      <c r="Q225" s="2">
        <f>(M225*Settings!$B$3)+(N225*Settings!$B$4)</f>
        <v>0</v>
      </c>
      <c r="R225" s="2" t="str">
        <f t="shared" si="22"/>
        <v/>
      </c>
      <c r="S225" t="str">
        <f t="shared" si="23"/>
        <v/>
      </c>
    </row>
    <row r="226" spans="6:19">
      <c r="F226" t="str">
        <f t="shared" si="18"/>
        <v/>
      </c>
      <c r="G226" s="2" t="str">
        <f>IFERROR(VLOOKUP(E226,Settings!$A$6:$D$11,2,FALSE),"")</f>
        <v/>
      </c>
      <c r="H226" s="7"/>
      <c r="J226" s="2" t="str">
        <f t="shared" si="19"/>
        <v/>
      </c>
      <c r="K226" t="str">
        <f>IFERROR(VLOOKUP(E226,Settings!$A$6:$D$11,3,FALSE),"")</f>
        <v/>
      </c>
      <c r="L226" t="str">
        <f>IFERROR(VLOOKUP(E226,Settings!$A$6:$D$11,4,FALSE),"")</f>
        <v/>
      </c>
      <c r="M226">
        <f>COUNTIFS('Visit Tracking'!$B$2:$B$1001,A226,'Visit Tracking'!$G$2:$G$1001,"Office",'Visit Tracking'!$J$2:$J$1001,"Completed")</f>
        <v>0</v>
      </c>
      <c r="N226">
        <f>COUNTIFS('Visit Tracking'!$B$2:$B$1001,A226,'Visit Tracking'!$G$2:$G$1001,"Virtual",'Visit Tracking'!$J$2:$J$1001,"Completed")</f>
        <v>0</v>
      </c>
      <c r="O226" t="str">
        <f t="shared" si="20"/>
        <v/>
      </c>
      <c r="P226" t="str">
        <f t="shared" si="21"/>
        <v/>
      </c>
      <c r="Q226" s="2">
        <f>(M226*Settings!$B$3)+(N226*Settings!$B$4)</f>
        <v>0</v>
      </c>
      <c r="R226" s="2" t="str">
        <f t="shared" si="22"/>
        <v/>
      </c>
      <c r="S226" t="str">
        <f t="shared" si="23"/>
        <v/>
      </c>
    </row>
    <row r="227" spans="6:19">
      <c r="F227" t="str">
        <f t="shared" si="18"/>
        <v/>
      </c>
      <c r="G227" s="2" t="str">
        <f>IFERROR(VLOOKUP(E227,Settings!$A$6:$D$11,2,FALSE),"")</f>
        <v/>
      </c>
      <c r="H227" s="7"/>
      <c r="J227" s="2" t="str">
        <f t="shared" si="19"/>
        <v/>
      </c>
      <c r="K227" t="str">
        <f>IFERROR(VLOOKUP(E227,Settings!$A$6:$D$11,3,FALSE),"")</f>
        <v/>
      </c>
      <c r="L227" t="str">
        <f>IFERROR(VLOOKUP(E227,Settings!$A$6:$D$11,4,FALSE),"")</f>
        <v/>
      </c>
      <c r="M227">
        <f>COUNTIFS('Visit Tracking'!$B$2:$B$1001,A227,'Visit Tracking'!$G$2:$G$1001,"Office",'Visit Tracking'!$J$2:$J$1001,"Completed")</f>
        <v>0</v>
      </c>
      <c r="N227">
        <f>COUNTIFS('Visit Tracking'!$B$2:$B$1001,A227,'Visit Tracking'!$G$2:$G$1001,"Virtual",'Visit Tracking'!$J$2:$J$1001,"Completed")</f>
        <v>0</v>
      </c>
      <c r="O227" t="str">
        <f t="shared" si="20"/>
        <v/>
      </c>
      <c r="P227" t="str">
        <f t="shared" si="21"/>
        <v/>
      </c>
      <c r="Q227" s="2">
        <f>(M227*Settings!$B$3)+(N227*Settings!$B$4)</f>
        <v>0</v>
      </c>
      <c r="R227" s="2" t="str">
        <f t="shared" si="22"/>
        <v/>
      </c>
      <c r="S227" t="str">
        <f t="shared" si="23"/>
        <v/>
      </c>
    </row>
    <row r="228" spans="6:19">
      <c r="F228" t="str">
        <f t="shared" si="18"/>
        <v/>
      </c>
      <c r="G228" s="2" t="str">
        <f>IFERROR(VLOOKUP(E228,Settings!$A$6:$D$11,2,FALSE),"")</f>
        <v/>
      </c>
      <c r="H228" s="7"/>
      <c r="J228" s="2" t="str">
        <f t="shared" si="19"/>
        <v/>
      </c>
      <c r="K228" t="str">
        <f>IFERROR(VLOOKUP(E228,Settings!$A$6:$D$11,3,FALSE),"")</f>
        <v/>
      </c>
      <c r="L228" t="str">
        <f>IFERROR(VLOOKUP(E228,Settings!$A$6:$D$11,4,FALSE),"")</f>
        <v/>
      </c>
      <c r="M228">
        <f>COUNTIFS('Visit Tracking'!$B$2:$B$1001,A228,'Visit Tracking'!$G$2:$G$1001,"Office",'Visit Tracking'!$J$2:$J$1001,"Completed")</f>
        <v>0</v>
      </c>
      <c r="N228">
        <f>COUNTIFS('Visit Tracking'!$B$2:$B$1001,A228,'Visit Tracking'!$G$2:$G$1001,"Virtual",'Visit Tracking'!$J$2:$J$1001,"Completed")</f>
        <v>0</v>
      </c>
      <c r="O228" t="str">
        <f t="shared" si="20"/>
        <v/>
      </c>
      <c r="P228" t="str">
        <f t="shared" si="21"/>
        <v/>
      </c>
      <c r="Q228" s="2">
        <f>(M228*Settings!$B$3)+(N228*Settings!$B$4)</f>
        <v>0</v>
      </c>
      <c r="R228" s="2" t="str">
        <f t="shared" si="22"/>
        <v/>
      </c>
      <c r="S228" t="str">
        <f t="shared" si="23"/>
        <v/>
      </c>
    </row>
    <row r="229" spans="6:19">
      <c r="F229" t="str">
        <f t="shared" si="18"/>
        <v/>
      </c>
      <c r="G229" s="2" t="str">
        <f>IFERROR(VLOOKUP(E229,Settings!$A$6:$D$11,2,FALSE),"")</f>
        <v/>
      </c>
      <c r="H229" s="7"/>
      <c r="J229" s="2" t="str">
        <f t="shared" si="19"/>
        <v/>
      </c>
      <c r="K229" t="str">
        <f>IFERROR(VLOOKUP(E229,Settings!$A$6:$D$11,3,FALSE),"")</f>
        <v/>
      </c>
      <c r="L229" t="str">
        <f>IFERROR(VLOOKUP(E229,Settings!$A$6:$D$11,4,FALSE),"")</f>
        <v/>
      </c>
      <c r="M229">
        <f>COUNTIFS('Visit Tracking'!$B$2:$B$1001,A229,'Visit Tracking'!$G$2:$G$1001,"Office",'Visit Tracking'!$J$2:$J$1001,"Completed")</f>
        <v>0</v>
      </c>
      <c r="N229">
        <f>COUNTIFS('Visit Tracking'!$B$2:$B$1001,A229,'Visit Tracking'!$G$2:$G$1001,"Virtual",'Visit Tracking'!$J$2:$J$1001,"Completed")</f>
        <v>0</v>
      </c>
      <c r="O229" t="str">
        <f t="shared" si="20"/>
        <v/>
      </c>
      <c r="P229" t="str">
        <f t="shared" si="21"/>
        <v/>
      </c>
      <c r="Q229" s="2">
        <f>(M229*Settings!$B$3)+(N229*Settings!$B$4)</f>
        <v>0</v>
      </c>
      <c r="R229" s="2" t="str">
        <f t="shared" si="22"/>
        <v/>
      </c>
      <c r="S229" t="str">
        <f t="shared" si="23"/>
        <v/>
      </c>
    </row>
    <row r="230" spans="6:19">
      <c r="F230" t="str">
        <f t="shared" si="18"/>
        <v/>
      </c>
      <c r="G230" s="2" t="str">
        <f>IFERROR(VLOOKUP(E230,Settings!$A$6:$D$11,2,FALSE),"")</f>
        <v/>
      </c>
      <c r="H230" s="7"/>
      <c r="J230" s="2" t="str">
        <f t="shared" si="19"/>
        <v/>
      </c>
      <c r="K230" t="str">
        <f>IFERROR(VLOOKUP(E230,Settings!$A$6:$D$11,3,FALSE),"")</f>
        <v/>
      </c>
      <c r="L230" t="str">
        <f>IFERROR(VLOOKUP(E230,Settings!$A$6:$D$11,4,FALSE),"")</f>
        <v/>
      </c>
      <c r="M230">
        <f>COUNTIFS('Visit Tracking'!$B$2:$B$1001,A230,'Visit Tracking'!$G$2:$G$1001,"Office",'Visit Tracking'!$J$2:$J$1001,"Completed")</f>
        <v>0</v>
      </c>
      <c r="N230">
        <f>COUNTIFS('Visit Tracking'!$B$2:$B$1001,A230,'Visit Tracking'!$G$2:$G$1001,"Virtual",'Visit Tracking'!$J$2:$J$1001,"Completed")</f>
        <v>0</v>
      </c>
      <c r="O230" t="str">
        <f t="shared" si="20"/>
        <v/>
      </c>
      <c r="P230" t="str">
        <f t="shared" si="21"/>
        <v/>
      </c>
      <c r="Q230" s="2">
        <f>(M230*Settings!$B$3)+(N230*Settings!$B$4)</f>
        <v>0</v>
      </c>
      <c r="R230" s="2" t="str">
        <f t="shared" si="22"/>
        <v/>
      </c>
      <c r="S230" t="str">
        <f t="shared" si="23"/>
        <v/>
      </c>
    </row>
    <row r="231" spans="6:19">
      <c r="F231" t="str">
        <f t="shared" si="18"/>
        <v/>
      </c>
      <c r="G231" s="2" t="str">
        <f>IFERROR(VLOOKUP(E231,Settings!$A$6:$D$11,2,FALSE),"")</f>
        <v/>
      </c>
      <c r="H231" s="7"/>
      <c r="J231" s="2" t="str">
        <f t="shared" si="19"/>
        <v/>
      </c>
      <c r="K231" t="str">
        <f>IFERROR(VLOOKUP(E231,Settings!$A$6:$D$11,3,FALSE),"")</f>
        <v/>
      </c>
      <c r="L231" t="str">
        <f>IFERROR(VLOOKUP(E231,Settings!$A$6:$D$11,4,FALSE),"")</f>
        <v/>
      </c>
      <c r="M231">
        <f>COUNTIFS('Visit Tracking'!$B$2:$B$1001,A231,'Visit Tracking'!$G$2:$G$1001,"Office",'Visit Tracking'!$J$2:$J$1001,"Completed")</f>
        <v>0</v>
      </c>
      <c r="N231">
        <f>COUNTIFS('Visit Tracking'!$B$2:$B$1001,A231,'Visit Tracking'!$G$2:$G$1001,"Virtual",'Visit Tracking'!$J$2:$J$1001,"Completed")</f>
        <v>0</v>
      </c>
      <c r="O231" t="str">
        <f t="shared" si="20"/>
        <v/>
      </c>
      <c r="P231" t="str">
        <f t="shared" si="21"/>
        <v/>
      </c>
      <c r="Q231" s="2">
        <f>(M231*Settings!$B$3)+(N231*Settings!$B$4)</f>
        <v>0</v>
      </c>
      <c r="R231" s="2" t="str">
        <f t="shared" si="22"/>
        <v/>
      </c>
      <c r="S231" t="str">
        <f t="shared" si="23"/>
        <v/>
      </c>
    </row>
    <row r="232" spans="6:19">
      <c r="F232" t="str">
        <f t="shared" si="18"/>
        <v/>
      </c>
      <c r="G232" s="2" t="str">
        <f>IFERROR(VLOOKUP(E232,Settings!$A$6:$D$11,2,FALSE),"")</f>
        <v/>
      </c>
      <c r="H232" s="7"/>
      <c r="J232" s="2" t="str">
        <f t="shared" si="19"/>
        <v/>
      </c>
      <c r="K232" t="str">
        <f>IFERROR(VLOOKUP(E232,Settings!$A$6:$D$11,3,FALSE),"")</f>
        <v/>
      </c>
      <c r="L232" t="str">
        <f>IFERROR(VLOOKUP(E232,Settings!$A$6:$D$11,4,FALSE),"")</f>
        <v/>
      </c>
      <c r="M232">
        <f>COUNTIFS('Visit Tracking'!$B$2:$B$1001,A232,'Visit Tracking'!$G$2:$G$1001,"Office",'Visit Tracking'!$J$2:$J$1001,"Completed")</f>
        <v>0</v>
      </c>
      <c r="N232">
        <f>COUNTIFS('Visit Tracking'!$B$2:$B$1001,A232,'Visit Tracking'!$G$2:$G$1001,"Virtual",'Visit Tracking'!$J$2:$J$1001,"Completed")</f>
        <v>0</v>
      </c>
      <c r="O232" t="str">
        <f t="shared" si="20"/>
        <v/>
      </c>
      <c r="P232" t="str">
        <f t="shared" si="21"/>
        <v/>
      </c>
      <c r="Q232" s="2">
        <f>(M232*Settings!$B$3)+(N232*Settings!$B$4)</f>
        <v>0</v>
      </c>
      <c r="R232" s="2" t="str">
        <f t="shared" si="22"/>
        <v/>
      </c>
      <c r="S232" t="str">
        <f t="shared" si="23"/>
        <v/>
      </c>
    </row>
    <row r="233" spans="6:19">
      <c r="F233" t="str">
        <f t="shared" si="18"/>
        <v/>
      </c>
      <c r="G233" s="2" t="str">
        <f>IFERROR(VLOOKUP(E233,Settings!$A$6:$D$11,2,FALSE),"")</f>
        <v/>
      </c>
      <c r="H233" s="7"/>
      <c r="J233" s="2" t="str">
        <f t="shared" si="19"/>
        <v/>
      </c>
      <c r="K233" t="str">
        <f>IFERROR(VLOOKUP(E233,Settings!$A$6:$D$11,3,FALSE),"")</f>
        <v/>
      </c>
      <c r="L233" t="str">
        <f>IFERROR(VLOOKUP(E233,Settings!$A$6:$D$11,4,FALSE),"")</f>
        <v/>
      </c>
      <c r="M233">
        <f>COUNTIFS('Visit Tracking'!$B$2:$B$1001,A233,'Visit Tracking'!$G$2:$G$1001,"Office",'Visit Tracking'!$J$2:$J$1001,"Completed")</f>
        <v>0</v>
      </c>
      <c r="N233">
        <f>COUNTIFS('Visit Tracking'!$B$2:$B$1001,A233,'Visit Tracking'!$G$2:$G$1001,"Virtual",'Visit Tracking'!$J$2:$J$1001,"Completed")</f>
        <v>0</v>
      </c>
      <c r="O233" t="str">
        <f t="shared" si="20"/>
        <v/>
      </c>
      <c r="P233" t="str">
        <f t="shared" si="21"/>
        <v/>
      </c>
      <c r="Q233" s="2">
        <f>(M233*Settings!$B$3)+(N233*Settings!$B$4)</f>
        <v>0</v>
      </c>
      <c r="R233" s="2" t="str">
        <f t="shared" si="22"/>
        <v/>
      </c>
      <c r="S233" t="str">
        <f t="shared" si="23"/>
        <v/>
      </c>
    </row>
    <row r="234" spans="6:19">
      <c r="F234" t="str">
        <f t="shared" si="18"/>
        <v/>
      </c>
      <c r="G234" s="2" t="str">
        <f>IFERROR(VLOOKUP(E234,Settings!$A$6:$D$11,2,FALSE),"")</f>
        <v/>
      </c>
      <c r="H234" s="7"/>
      <c r="J234" s="2" t="str">
        <f t="shared" si="19"/>
        <v/>
      </c>
      <c r="K234" t="str">
        <f>IFERROR(VLOOKUP(E234,Settings!$A$6:$D$11,3,FALSE),"")</f>
        <v/>
      </c>
      <c r="L234" t="str">
        <f>IFERROR(VLOOKUP(E234,Settings!$A$6:$D$11,4,FALSE),"")</f>
        <v/>
      </c>
      <c r="M234">
        <f>COUNTIFS('Visit Tracking'!$B$2:$B$1001,A234,'Visit Tracking'!$G$2:$G$1001,"Office",'Visit Tracking'!$J$2:$J$1001,"Completed")</f>
        <v>0</v>
      </c>
      <c r="N234">
        <f>COUNTIFS('Visit Tracking'!$B$2:$B$1001,A234,'Visit Tracking'!$G$2:$G$1001,"Virtual",'Visit Tracking'!$J$2:$J$1001,"Completed")</f>
        <v>0</v>
      </c>
      <c r="O234" t="str">
        <f t="shared" si="20"/>
        <v/>
      </c>
      <c r="P234" t="str">
        <f t="shared" si="21"/>
        <v/>
      </c>
      <c r="Q234" s="2">
        <f>(M234*Settings!$B$3)+(N234*Settings!$B$4)</f>
        <v>0</v>
      </c>
      <c r="R234" s="2" t="str">
        <f t="shared" si="22"/>
        <v/>
      </c>
      <c r="S234" t="str">
        <f t="shared" si="23"/>
        <v/>
      </c>
    </row>
    <row r="235" spans="6:19">
      <c r="F235" t="str">
        <f t="shared" si="18"/>
        <v/>
      </c>
      <c r="G235" s="2" t="str">
        <f>IFERROR(VLOOKUP(E235,Settings!$A$6:$D$11,2,FALSE),"")</f>
        <v/>
      </c>
      <c r="H235" s="7"/>
      <c r="J235" s="2" t="str">
        <f t="shared" si="19"/>
        <v/>
      </c>
      <c r="K235" t="str">
        <f>IFERROR(VLOOKUP(E235,Settings!$A$6:$D$11,3,FALSE),"")</f>
        <v/>
      </c>
      <c r="L235" t="str">
        <f>IFERROR(VLOOKUP(E235,Settings!$A$6:$D$11,4,FALSE),"")</f>
        <v/>
      </c>
      <c r="M235">
        <f>COUNTIFS('Visit Tracking'!$B$2:$B$1001,A235,'Visit Tracking'!$G$2:$G$1001,"Office",'Visit Tracking'!$J$2:$J$1001,"Completed")</f>
        <v>0</v>
      </c>
      <c r="N235">
        <f>COUNTIFS('Visit Tracking'!$B$2:$B$1001,A235,'Visit Tracking'!$G$2:$G$1001,"Virtual",'Visit Tracking'!$J$2:$J$1001,"Completed")</f>
        <v>0</v>
      </c>
      <c r="O235" t="str">
        <f t="shared" si="20"/>
        <v/>
      </c>
      <c r="P235" t="str">
        <f t="shared" si="21"/>
        <v/>
      </c>
      <c r="Q235" s="2">
        <f>(M235*Settings!$B$3)+(N235*Settings!$B$4)</f>
        <v>0</v>
      </c>
      <c r="R235" s="2" t="str">
        <f t="shared" si="22"/>
        <v/>
      </c>
      <c r="S235" t="str">
        <f t="shared" si="23"/>
        <v/>
      </c>
    </row>
    <row r="236" spans="6:19">
      <c r="F236" t="str">
        <f t="shared" si="18"/>
        <v/>
      </c>
      <c r="G236" s="2" t="str">
        <f>IFERROR(VLOOKUP(E236,Settings!$A$6:$D$11,2,FALSE),"")</f>
        <v/>
      </c>
      <c r="H236" s="7"/>
      <c r="J236" s="2" t="str">
        <f t="shared" si="19"/>
        <v/>
      </c>
      <c r="K236" t="str">
        <f>IFERROR(VLOOKUP(E236,Settings!$A$6:$D$11,3,FALSE),"")</f>
        <v/>
      </c>
      <c r="L236" t="str">
        <f>IFERROR(VLOOKUP(E236,Settings!$A$6:$D$11,4,FALSE),"")</f>
        <v/>
      </c>
      <c r="M236">
        <f>COUNTIFS('Visit Tracking'!$B$2:$B$1001,A236,'Visit Tracking'!$G$2:$G$1001,"Office",'Visit Tracking'!$J$2:$J$1001,"Completed")</f>
        <v>0</v>
      </c>
      <c r="N236">
        <f>COUNTIFS('Visit Tracking'!$B$2:$B$1001,A236,'Visit Tracking'!$G$2:$G$1001,"Virtual",'Visit Tracking'!$J$2:$J$1001,"Completed")</f>
        <v>0</v>
      </c>
      <c r="O236" t="str">
        <f t="shared" si="20"/>
        <v/>
      </c>
      <c r="P236" t="str">
        <f t="shared" si="21"/>
        <v/>
      </c>
      <c r="Q236" s="2">
        <f>(M236*Settings!$B$3)+(N236*Settings!$B$4)</f>
        <v>0</v>
      </c>
      <c r="R236" s="2" t="str">
        <f t="shared" si="22"/>
        <v/>
      </c>
      <c r="S236" t="str">
        <f t="shared" si="23"/>
        <v/>
      </c>
    </row>
    <row r="237" spans="6:19">
      <c r="F237" t="str">
        <f t="shared" si="18"/>
        <v/>
      </c>
      <c r="G237" s="2" t="str">
        <f>IFERROR(VLOOKUP(E237,Settings!$A$6:$D$11,2,FALSE),"")</f>
        <v/>
      </c>
      <c r="H237" s="7"/>
      <c r="J237" s="2" t="str">
        <f t="shared" si="19"/>
        <v/>
      </c>
      <c r="K237" t="str">
        <f>IFERROR(VLOOKUP(E237,Settings!$A$6:$D$11,3,FALSE),"")</f>
        <v/>
      </c>
      <c r="L237" t="str">
        <f>IFERROR(VLOOKUP(E237,Settings!$A$6:$D$11,4,FALSE),"")</f>
        <v/>
      </c>
      <c r="M237">
        <f>COUNTIFS('Visit Tracking'!$B$2:$B$1001,A237,'Visit Tracking'!$G$2:$G$1001,"Office",'Visit Tracking'!$J$2:$J$1001,"Completed")</f>
        <v>0</v>
      </c>
      <c r="N237">
        <f>COUNTIFS('Visit Tracking'!$B$2:$B$1001,A237,'Visit Tracking'!$G$2:$G$1001,"Virtual",'Visit Tracking'!$J$2:$J$1001,"Completed")</f>
        <v>0</v>
      </c>
      <c r="O237" t="str">
        <f t="shared" si="20"/>
        <v/>
      </c>
      <c r="P237" t="str">
        <f t="shared" si="21"/>
        <v/>
      </c>
      <c r="Q237" s="2">
        <f>(M237*Settings!$B$3)+(N237*Settings!$B$4)</f>
        <v>0</v>
      </c>
      <c r="R237" s="2" t="str">
        <f t="shared" si="22"/>
        <v/>
      </c>
      <c r="S237" t="str">
        <f t="shared" si="23"/>
        <v/>
      </c>
    </row>
    <row r="238" spans="6:19">
      <c r="F238" t="str">
        <f t="shared" si="18"/>
        <v/>
      </c>
      <c r="G238" s="2" t="str">
        <f>IFERROR(VLOOKUP(E238,Settings!$A$6:$D$11,2,FALSE),"")</f>
        <v/>
      </c>
      <c r="H238" s="7"/>
      <c r="J238" s="2" t="str">
        <f t="shared" si="19"/>
        <v/>
      </c>
      <c r="K238" t="str">
        <f>IFERROR(VLOOKUP(E238,Settings!$A$6:$D$11,3,FALSE),"")</f>
        <v/>
      </c>
      <c r="L238" t="str">
        <f>IFERROR(VLOOKUP(E238,Settings!$A$6:$D$11,4,FALSE),"")</f>
        <v/>
      </c>
      <c r="M238">
        <f>COUNTIFS('Visit Tracking'!$B$2:$B$1001,A238,'Visit Tracking'!$G$2:$G$1001,"Office",'Visit Tracking'!$J$2:$J$1001,"Completed")</f>
        <v>0</v>
      </c>
      <c r="N238">
        <f>COUNTIFS('Visit Tracking'!$B$2:$B$1001,A238,'Visit Tracking'!$G$2:$G$1001,"Virtual",'Visit Tracking'!$J$2:$J$1001,"Completed")</f>
        <v>0</v>
      </c>
      <c r="O238" t="str">
        <f t="shared" si="20"/>
        <v/>
      </c>
      <c r="P238" t="str">
        <f t="shared" si="21"/>
        <v/>
      </c>
      <c r="Q238" s="2">
        <f>(M238*Settings!$B$3)+(N238*Settings!$B$4)</f>
        <v>0</v>
      </c>
      <c r="R238" s="2" t="str">
        <f t="shared" si="22"/>
        <v/>
      </c>
      <c r="S238" t="str">
        <f t="shared" si="23"/>
        <v/>
      </c>
    </row>
    <row r="239" spans="6:19">
      <c r="F239" t="str">
        <f t="shared" si="18"/>
        <v/>
      </c>
      <c r="G239" s="2" t="str">
        <f>IFERROR(VLOOKUP(E239,Settings!$A$6:$D$11,2,FALSE),"")</f>
        <v/>
      </c>
      <c r="H239" s="7"/>
      <c r="J239" s="2" t="str">
        <f t="shared" si="19"/>
        <v/>
      </c>
      <c r="K239" t="str">
        <f>IFERROR(VLOOKUP(E239,Settings!$A$6:$D$11,3,FALSE),"")</f>
        <v/>
      </c>
      <c r="L239" t="str">
        <f>IFERROR(VLOOKUP(E239,Settings!$A$6:$D$11,4,FALSE),"")</f>
        <v/>
      </c>
      <c r="M239">
        <f>COUNTIFS('Visit Tracking'!$B$2:$B$1001,A239,'Visit Tracking'!$G$2:$G$1001,"Office",'Visit Tracking'!$J$2:$J$1001,"Completed")</f>
        <v>0</v>
      </c>
      <c r="N239">
        <f>COUNTIFS('Visit Tracking'!$B$2:$B$1001,A239,'Visit Tracking'!$G$2:$G$1001,"Virtual",'Visit Tracking'!$J$2:$J$1001,"Completed")</f>
        <v>0</v>
      </c>
      <c r="O239" t="str">
        <f t="shared" si="20"/>
        <v/>
      </c>
      <c r="P239" t="str">
        <f t="shared" si="21"/>
        <v/>
      </c>
      <c r="Q239" s="2">
        <f>(M239*Settings!$B$3)+(N239*Settings!$B$4)</f>
        <v>0</v>
      </c>
      <c r="R239" s="2" t="str">
        <f t="shared" si="22"/>
        <v/>
      </c>
      <c r="S239" t="str">
        <f t="shared" si="23"/>
        <v/>
      </c>
    </row>
    <row r="240" spans="6:19">
      <c r="F240" t="str">
        <f t="shared" si="18"/>
        <v/>
      </c>
      <c r="G240" s="2" t="str">
        <f>IFERROR(VLOOKUP(E240,Settings!$A$6:$D$11,2,FALSE),"")</f>
        <v/>
      </c>
      <c r="H240" s="7"/>
      <c r="J240" s="2" t="str">
        <f t="shared" si="19"/>
        <v/>
      </c>
      <c r="K240" t="str">
        <f>IFERROR(VLOOKUP(E240,Settings!$A$6:$D$11,3,FALSE),"")</f>
        <v/>
      </c>
      <c r="L240" t="str">
        <f>IFERROR(VLOOKUP(E240,Settings!$A$6:$D$11,4,FALSE),"")</f>
        <v/>
      </c>
      <c r="M240">
        <f>COUNTIFS('Visit Tracking'!$B$2:$B$1001,A240,'Visit Tracking'!$G$2:$G$1001,"Office",'Visit Tracking'!$J$2:$J$1001,"Completed")</f>
        <v>0</v>
      </c>
      <c r="N240">
        <f>COUNTIFS('Visit Tracking'!$B$2:$B$1001,A240,'Visit Tracking'!$G$2:$G$1001,"Virtual",'Visit Tracking'!$J$2:$J$1001,"Completed")</f>
        <v>0</v>
      </c>
      <c r="O240" t="str">
        <f t="shared" si="20"/>
        <v/>
      </c>
      <c r="P240" t="str">
        <f t="shared" si="21"/>
        <v/>
      </c>
      <c r="Q240" s="2">
        <f>(M240*Settings!$B$3)+(N240*Settings!$B$4)</f>
        <v>0</v>
      </c>
      <c r="R240" s="2" t="str">
        <f t="shared" si="22"/>
        <v/>
      </c>
      <c r="S240" t="str">
        <f t="shared" si="23"/>
        <v/>
      </c>
    </row>
    <row r="241" spans="6:19">
      <c r="F241" t="str">
        <f t="shared" si="18"/>
        <v/>
      </c>
      <c r="G241" s="2" t="str">
        <f>IFERROR(VLOOKUP(E241,Settings!$A$6:$D$11,2,FALSE),"")</f>
        <v/>
      </c>
      <c r="H241" s="7"/>
      <c r="J241" s="2" t="str">
        <f t="shared" si="19"/>
        <v/>
      </c>
      <c r="K241" t="str">
        <f>IFERROR(VLOOKUP(E241,Settings!$A$6:$D$11,3,FALSE),"")</f>
        <v/>
      </c>
      <c r="L241" t="str">
        <f>IFERROR(VLOOKUP(E241,Settings!$A$6:$D$11,4,FALSE),"")</f>
        <v/>
      </c>
      <c r="M241">
        <f>COUNTIFS('Visit Tracking'!$B$2:$B$1001,A241,'Visit Tracking'!$G$2:$G$1001,"Office",'Visit Tracking'!$J$2:$J$1001,"Completed")</f>
        <v>0</v>
      </c>
      <c r="N241">
        <f>COUNTIFS('Visit Tracking'!$B$2:$B$1001,A241,'Visit Tracking'!$G$2:$G$1001,"Virtual",'Visit Tracking'!$J$2:$J$1001,"Completed")</f>
        <v>0</v>
      </c>
      <c r="O241" t="str">
        <f t="shared" si="20"/>
        <v/>
      </c>
      <c r="P241" t="str">
        <f t="shared" si="21"/>
        <v/>
      </c>
      <c r="Q241" s="2">
        <f>(M241*Settings!$B$3)+(N241*Settings!$B$4)</f>
        <v>0</v>
      </c>
      <c r="R241" s="2" t="str">
        <f t="shared" si="22"/>
        <v/>
      </c>
      <c r="S241" t="str">
        <f t="shared" si="23"/>
        <v/>
      </c>
    </row>
    <row r="242" spans="6:19">
      <c r="F242" t="str">
        <f t="shared" si="18"/>
        <v/>
      </c>
      <c r="G242" s="2" t="str">
        <f>IFERROR(VLOOKUP(E242,Settings!$A$6:$D$11,2,FALSE),"")</f>
        <v/>
      </c>
      <c r="H242" s="7"/>
      <c r="J242" s="2" t="str">
        <f t="shared" si="19"/>
        <v/>
      </c>
      <c r="K242" t="str">
        <f>IFERROR(VLOOKUP(E242,Settings!$A$6:$D$11,3,FALSE),"")</f>
        <v/>
      </c>
      <c r="L242" t="str">
        <f>IFERROR(VLOOKUP(E242,Settings!$A$6:$D$11,4,FALSE),"")</f>
        <v/>
      </c>
      <c r="M242">
        <f>COUNTIFS('Visit Tracking'!$B$2:$B$1001,A242,'Visit Tracking'!$G$2:$G$1001,"Office",'Visit Tracking'!$J$2:$J$1001,"Completed")</f>
        <v>0</v>
      </c>
      <c r="N242">
        <f>COUNTIFS('Visit Tracking'!$B$2:$B$1001,A242,'Visit Tracking'!$G$2:$G$1001,"Virtual",'Visit Tracking'!$J$2:$J$1001,"Completed")</f>
        <v>0</v>
      </c>
      <c r="O242" t="str">
        <f t="shared" si="20"/>
        <v/>
      </c>
      <c r="P242" t="str">
        <f t="shared" si="21"/>
        <v/>
      </c>
      <c r="Q242" s="2">
        <f>(M242*Settings!$B$3)+(N242*Settings!$B$4)</f>
        <v>0</v>
      </c>
      <c r="R242" s="2" t="str">
        <f t="shared" si="22"/>
        <v/>
      </c>
      <c r="S242" t="str">
        <f t="shared" si="23"/>
        <v/>
      </c>
    </row>
    <row r="243" spans="6:19">
      <c r="F243" t="str">
        <f t="shared" si="18"/>
        <v/>
      </c>
      <c r="G243" s="2" t="str">
        <f>IFERROR(VLOOKUP(E243,Settings!$A$6:$D$11,2,FALSE),"")</f>
        <v/>
      </c>
      <c r="H243" s="7"/>
      <c r="J243" s="2" t="str">
        <f t="shared" si="19"/>
        <v/>
      </c>
      <c r="K243" t="str">
        <f>IFERROR(VLOOKUP(E243,Settings!$A$6:$D$11,3,FALSE),"")</f>
        <v/>
      </c>
      <c r="L243" t="str">
        <f>IFERROR(VLOOKUP(E243,Settings!$A$6:$D$11,4,FALSE),"")</f>
        <v/>
      </c>
      <c r="M243">
        <f>COUNTIFS('Visit Tracking'!$B$2:$B$1001,A243,'Visit Tracking'!$G$2:$G$1001,"Office",'Visit Tracking'!$J$2:$J$1001,"Completed")</f>
        <v>0</v>
      </c>
      <c r="N243">
        <f>COUNTIFS('Visit Tracking'!$B$2:$B$1001,A243,'Visit Tracking'!$G$2:$G$1001,"Virtual",'Visit Tracking'!$J$2:$J$1001,"Completed")</f>
        <v>0</v>
      </c>
      <c r="O243" t="str">
        <f t="shared" si="20"/>
        <v/>
      </c>
      <c r="P243" t="str">
        <f t="shared" si="21"/>
        <v/>
      </c>
      <c r="Q243" s="2">
        <f>(M243*Settings!$B$3)+(N243*Settings!$B$4)</f>
        <v>0</v>
      </c>
      <c r="R243" s="2" t="str">
        <f t="shared" si="22"/>
        <v/>
      </c>
      <c r="S243" t="str">
        <f t="shared" si="23"/>
        <v/>
      </c>
    </row>
    <row r="244" spans="6:19">
      <c r="F244" t="str">
        <f t="shared" si="18"/>
        <v/>
      </c>
      <c r="G244" s="2" t="str">
        <f>IFERROR(VLOOKUP(E244,Settings!$A$6:$D$11,2,FALSE),"")</f>
        <v/>
      </c>
      <c r="H244" s="7"/>
      <c r="J244" s="2" t="str">
        <f t="shared" si="19"/>
        <v/>
      </c>
      <c r="K244" t="str">
        <f>IFERROR(VLOOKUP(E244,Settings!$A$6:$D$11,3,FALSE),"")</f>
        <v/>
      </c>
      <c r="L244" t="str">
        <f>IFERROR(VLOOKUP(E244,Settings!$A$6:$D$11,4,FALSE),"")</f>
        <v/>
      </c>
      <c r="M244">
        <f>COUNTIFS('Visit Tracking'!$B$2:$B$1001,A244,'Visit Tracking'!$G$2:$G$1001,"Office",'Visit Tracking'!$J$2:$J$1001,"Completed")</f>
        <v>0</v>
      </c>
      <c r="N244">
        <f>COUNTIFS('Visit Tracking'!$B$2:$B$1001,A244,'Visit Tracking'!$G$2:$G$1001,"Virtual",'Visit Tracking'!$J$2:$J$1001,"Completed")</f>
        <v>0</v>
      </c>
      <c r="O244" t="str">
        <f t="shared" si="20"/>
        <v/>
      </c>
      <c r="P244" t="str">
        <f t="shared" si="21"/>
        <v/>
      </c>
      <c r="Q244" s="2">
        <f>(M244*Settings!$B$3)+(N244*Settings!$B$4)</f>
        <v>0</v>
      </c>
      <c r="R244" s="2" t="str">
        <f t="shared" si="22"/>
        <v/>
      </c>
      <c r="S244" t="str">
        <f t="shared" si="23"/>
        <v/>
      </c>
    </row>
    <row r="245" spans="6:19">
      <c r="F245" t="str">
        <f t="shared" si="18"/>
        <v/>
      </c>
      <c r="G245" s="2" t="str">
        <f>IFERROR(VLOOKUP(E245,Settings!$A$6:$D$11,2,FALSE),"")</f>
        <v/>
      </c>
      <c r="H245" s="7"/>
      <c r="J245" s="2" t="str">
        <f t="shared" si="19"/>
        <v/>
      </c>
      <c r="K245" t="str">
        <f>IFERROR(VLOOKUP(E245,Settings!$A$6:$D$11,3,FALSE),"")</f>
        <v/>
      </c>
      <c r="L245" t="str">
        <f>IFERROR(VLOOKUP(E245,Settings!$A$6:$D$11,4,FALSE),"")</f>
        <v/>
      </c>
      <c r="M245">
        <f>COUNTIFS('Visit Tracking'!$B$2:$B$1001,A245,'Visit Tracking'!$G$2:$G$1001,"Office",'Visit Tracking'!$J$2:$J$1001,"Completed")</f>
        <v>0</v>
      </c>
      <c r="N245">
        <f>COUNTIFS('Visit Tracking'!$B$2:$B$1001,A245,'Visit Tracking'!$G$2:$G$1001,"Virtual",'Visit Tracking'!$J$2:$J$1001,"Completed")</f>
        <v>0</v>
      </c>
      <c r="O245" t="str">
        <f t="shared" si="20"/>
        <v/>
      </c>
      <c r="P245" t="str">
        <f t="shared" si="21"/>
        <v/>
      </c>
      <c r="Q245" s="2">
        <f>(M245*Settings!$B$3)+(N245*Settings!$B$4)</f>
        <v>0</v>
      </c>
      <c r="R245" s="2" t="str">
        <f t="shared" si="22"/>
        <v/>
      </c>
      <c r="S245" t="str">
        <f t="shared" si="23"/>
        <v/>
      </c>
    </row>
    <row r="246" spans="6:19">
      <c r="F246" t="str">
        <f t="shared" si="18"/>
        <v/>
      </c>
      <c r="G246" s="2" t="str">
        <f>IFERROR(VLOOKUP(E246,Settings!$A$6:$D$11,2,FALSE),"")</f>
        <v/>
      </c>
      <c r="H246" s="7"/>
      <c r="J246" s="2" t="str">
        <f t="shared" si="19"/>
        <v/>
      </c>
      <c r="K246" t="str">
        <f>IFERROR(VLOOKUP(E246,Settings!$A$6:$D$11,3,FALSE),"")</f>
        <v/>
      </c>
      <c r="L246" t="str">
        <f>IFERROR(VLOOKUP(E246,Settings!$A$6:$D$11,4,FALSE),"")</f>
        <v/>
      </c>
      <c r="M246">
        <f>COUNTIFS('Visit Tracking'!$B$2:$B$1001,A246,'Visit Tracking'!$G$2:$G$1001,"Office",'Visit Tracking'!$J$2:$J$1001,"Completed")</f>
        <v>0</v>
      </c>
      <c r="N246">
        <f>COUNTIFS('Visit Tracking'!$B$2:$B$1001,A246,'Visit Tracking'!$G$2:$G$1001,"Virtual",'Visit Tracking'!$J$2:$J$1001,"Completed")</f>
        <v>0</v>
      </c>
      <c r="O246" t="str">
        <f t="shared" si="20"/>
        <v/>
      </c>
      <c r="P246" t="str">
        <f t="shared" si="21"/>
        <v/>
      </c>
      <c r="Q246" s="2">
        <f>(M246*Settings!$B$3)+(N246*Settings!$B$4)</f>
        <v>0</v>
      </c>
      <c r="R246" s="2" t="str">
        <f t="shared" si="22"/>
        <v/>
      </c>
      <c r="S246" t="str">
        <f t="shared" si="23"/>
        <v/>
      </c>
    </row>
    <row r="247" spans="6:19">
      <c r="F247" t="str">
        <f t="shared" si="18"/>
        <v/>
      </c>
      <c r="G247" s="2" t="str">
        <f>IFERROR(VLOOKUP(E247,Settings!$A$6:$D$11,2,FALSE),"")</f>
        <v/>
      </c>
      <c r="H247" s="7"/>
      <c r="J247" s="2" t="str">
        <f t="shared" si="19"/>
        <v/>
      </c>
      <c r="K247" t="str">
        <f>IFERROR(VLOOKUP(E247,Settings!$A$6:$D$11,3,FALSE),"")</f>
        <v/>
      </c>
      <c r="L247" t="str">
        <f>IFERROR(VLOOKUP(E247,Settings!$A$6:$D$11,4,FALSE),"")</f>
        <v/>
      </c>
      <c r="M247">
        <f>COUNTIFS('Visit Tracking'!$B$2:$B$1001,A247,'Visit Tracking'!$G$2:$G$1001,"Office",'Visit Tracking'!$J$2:$J$1001,"Completed")</f>
        <v>0</v>
      </c>
      <c r="N247">
        <f>COUNTIFS('Visit Tracking'!$B$2:$B$1001,A247,'Visit Tracking'!$G$2:$G$1001,"Virtual",'Visit Tracking'!$J$2:$J$1001,"Completed")</f>
        <v>0</v>
      </c>
      <c r="O247" t="str">
        <f t="shared" si="20"/>
        <v/>
      </c>
      <c r="P247" t="str">
        <f t="shared" si="21"/>
        <v/>
      </c>
      <c r="Q247" s="2">
        <f>(M247*Settings!$B$3)+(N247*Settings!$B$4)</f>
        <v>0</v>
      </c>
      <c r="R247" s="2" t="str">
        <f t="shared" si="22"/>
        <v/>
      </c>
      <c r="S247" t="str">
        <f t="shared" si="23"/>
        <v/>
      </c>
    </row>
    <row r="248" spans="6:19">
      <c r="F248" t="str">
        <f t="shared" si="18"/>
        <v/>
      </c>
      <c r="G248" s="2" t="str">
        <f>IFERROR(VLOOKUP(E248,Settings!$A$6:$D$11,2,FALSE),"")</f>
        <v/>
      </c>
      <c r="H248" s="7"/>
      <c r="J248" s="2" t="str">
        <f t="shared" si="19"/>
        <v/>
      </c>
      <c r="K248" t="str">
        <f>IFERROR(VLOOKUP(E248,Settings!$A$6:$D$11,3,FALSE),"")</f>
        <v/>
      </c>
      <c r="L248" t="str">
        <f>IFERROR(VLOOKUP(E248,Settings!$A$6:$D$11,4,FALSE),"")</f>
        <v/>
      </c>
      <c r="M248">
        <f>COUNTIFS('Visit Tracking'!$B$2:$B$1001,A248,'Visit Tracking'!$G$2:$G$1001,"Office",'Visit Tracking'!$J$2:$J$1001,"Completed")</f>
        <v>0</v>
      </c>
      <c r="N248">
        <f>COUNTIFS('Visit Tracking'!$B$2:$B$1001,A248,'Visit Tracking'!$G$2:$G$1001,"Virtual",'Visit Tracking'!$J$2:$J$1001,"Completed")</f>
        <v>0</v>
      </c>
      <c r="O248" t="str">
        <f t="shared" si="20"/>
        <v/>
      </c>
      <c r="P248" t="str">
        <f t="shared" si="21"/>
        <v/>
      </c>
      <c r="Q248" s="2">
        <f>(M248*Settings!$B$3)+(N248*Settings!$B$4)</f>
        <v>0</v>
      </c>
      <c r="R248" s="2" t="str">
        <f t="shared" si="22"/>
        <v/>
      </c>
      <c r="S248" t="str">
        <f t="shared" si="23"/>
        <v/>
      </c>
    </row>
    <row r="249" spans="6:19">
      <c r="F249" t="str">
        <f t="shared" si="18"/>
        <v/>
      </c>
      <c r="G249" s="2" t="str">
        <f>IFERROR(VLOOKUP(E249,Settings!$A$6:$D$11,2,FALSE),"")</f>
        <v/>
      </c>
      <c r="H249" s="7"/>
      <c r="J249" s="2" t="str">
        <f t="shared" si="19"/>
        <v/>
      </c>
      <c r="K249" t="str">
        <f>IFERROR(VLOOKUP(E249,Settings!$A$6:$D$11,3,FALSE),"")</f>
        <v/>
      </c>
      <c r="L249" t="str">
        <f>IFERROR(VLOOKUP(E249,Settings!$A$6:$D$11,4,FALSE),"")</f>
        <v/>
      </c>
      <c r="M249">
        <f>COUNTIFS('Visit Tracking'!$B$2:$B$1001,A249,'Visit Tracking'!$G$2:$G$1001,"Office",'Visit Tracking'!$J$2:$J$1001,"Completed")</f>
        <v>0</v>
      </c>
      <c r="N249">
        <f>COUNTIFS('Visit Tracking'!$B$2:$B$1001,A249,'Visit Tracking'!$G$2:$G$1001,"Virtual",'Visit Tracking'!$J$2:$J$1001,"Completed")</f>
        <v>0</v>
      </c>
      <c r="O249" t="str">
        <f t="shared" si="20"/>
        <v/>
      </c>
      <c r="P249" t="str">
        <f t="shared" si="21"/>
        <v/>
      </c>
      <c r="Q249" s="2">
        <f>(M249*Settings!$B$3)+(N249*Settings!$B$4)</f>
        <v>0</v>
      </c>
      <c r="R249" s="2" t="str">
        <f t="shared" si="22"/>
        <v/>
      </c>
      <c r="S249" t="str">
        <f t="shared" si="23"/>
        <v/>
      </c>
    </row>
    <row r="250" spans="6:19">
      <c r="F250" t="str">
        <f t="shared" si="18"/>
        <v/>
      </c>
      <c r="G250" s="2" t="str">
        <f>IFERROR(VLOOKUP(E250,Settings!$A$6:$D$11,2,FALSE),"")</f>
        <v/>
      </c>
      <c r="H250" s="7"/>
      <c r="J250" s="2" t="str">
        <f t="shared" si="19"/>
        <v/>
      </c>
      <c r="K250" t="str">
        <f>IFERROR(VLOOKUP(E250,Settings!$A$6:$D$11,3,FALSE),"")</f>
        <v/>
      </c>
      <c r="L250" t="str">
        <f>IFERROR(VLOOKUP(E250,Settings!$A$6:$D$11,4,FALSE),"")</f>
        <v/>
      </c>
      <c r="M250">
        <f>COUNTIFS('Visit Tracking'!$B$2:$B$1001,A250,'Visit Tracking'!$G$2:$G$1001,"Office",'Visit Tracking'!$J$2:$J$1001,"Completed")</f>
        <v>0</v>
      </c>
      <c r="N250">
        <f>COUNTIFS('Visit Tracking'!$B$2:$B$1001,A250,'Visit Tracking'!$G$2:$G$1001,"Virtual",'Visit Tracking'!$J$2:$J$1001,"Completed")</f>
        <v>0</v>
      </c>
      <c r="O250" t="str">
        <f t="shared" si="20"/>
        <v/>
      </c>
      <c r="P250" t="str">
        <f t="shared" si="21"/>
        <v/>
      </c>
      <c r="Q250" s="2">
        <f>(M250*Settings!$B$3)+(N250*Settings!$B$4)</f>
        <v>0</v>
      </c>
      <c r="R250" s="2" t="str">
        <f t="shared" si="22"/>
        <v/>
      </c>
      <c r="S250" t="str">
        <f t="shared" si="23"/>
        <v/>
      </c>
    </row>
    <row r="251" spans="6:19">
      <c r="F251" t="str">
        <f t="shared" si="18"/>
        <v/>
      </c>
      <c r="G251" s="2" t="str">
        <f>IFERROR(VLOOKUP(E251,Settings!$A$6:$D$11,2,FALSE),"")</f>
        <v/>
      </c>
      <c r="H251" s="7"/>
      <c r="J251" s="2" t="str">
        <f t="shared" si="19"/>
        <v/>
      </c>
      <c r="K251" t="str">
        <f>IFERROR(VLOOKUP(E251,Settings!$A$6:$D$11,3,FALSE),"")</f>
        <v/>
      </c>
      <c r="L251" t="str">
        <f>IFERROR(VLOOKUP(E251,Settings!$A$6:$D$11,4,FALSE),"")</f>
        <v/>
      </c>
      <c r="M251">
        <f>COUNTIFS('Visit Tracking'!$B$2:$B$1001,A251,'Visit Tracking'!$G$2:$G$1001,"Office",'Visit Tracking'!$J$2:$J$1001,"Completed")</f>
        <v>0</v>
      </c>
      <c r="N251">
        <f>COUNTIFS('Visit Tracking'!$B$2:$B$1001,A251,'Visit Tracking'!$G$2:$G$1001,"Virtual",'Visit Tracking'!$J$2:$J$1001,"Completed")</f>
        <v>0</v>
      </c>
      <c r="O251" t="str">
        <f t="shared" si="20"/>
        <v/>
      </c>
      <c r="P251" t="str">
        <f t="shared" si="21"/>
        <v/>
      </c>
      <c r="Q251" s="2">
        <f>(M251*Settings!$B$3)+(N251*Settings!$B$4)</f>
        <v>0</v>
      </c>
      <c r="R251" s="2" t="str">
        <f t="shared" si="22"/>
        <v/>
      </c>
      <c r="S251" t="str">
        <f t="shared" si="23"/>
        <v/>
      </c>
    </row>
    <row r="252" spans="6:19">
      <c r="F252" t="str">
        <f t="shared" si="18"/>
        <v/>
      </c>
      <c r="G252" s="2" t="str">
        <f>IFERROR(VLOOKUP(E252,Settings!$A$6:$D$11,2,FALSE),"")</f>
        <v/>
      </c>
      <c r="H252" s="7"/>
      <c r="J252" s="2" t="str">
        <f t="shared" si="19"/>
        <v/>
      </c>
      <c r="K252" t="str">
        <f>IFERROR(VLOOKUP(E252,Settings!$A$6:$D$11,3,FALSE),"")</f>
        <v/>
      </c>
      <c r="L252" t="str">
        <f>IFERROR(VLOOKUP(E252,Settings!$A$6:$D$11,4,FALSE),"")</f>
        <v/>
      </c>
      <c r="M252">
        <f>COUNTIFS('Visit Tracking'!$B$2:$B$1001,A252,'Visit Tracking'!$G$2:$G$1001,"Office",'Visit Tracking'!$J$2:$J$1001,"Completed")</f>
        <v>0</v>
      </c>
      <c r="N252">
        <f>COUNTIFS('Visit Tracking'!$B$2:$B$1001,A252,'Visit Tracking'!$G$2:$G$1001,"Virtual",'Visit Tracking'!$J$2:$J$1001,"Completed")</f>
        <v>0</v>
      </c>
      <c r="O252" t="str">
        <f t="shared" si="20"/>
        <v/>
      </c>
      <c r="P252" t="str">
        <f t="shared" si="21"/>
        <v/>
      </c>
      <c r="Q252" s="2">
        <f>(M252*Settings!$B$3)+(N252*Settings!$B$4)</f>
        <v>0</v>
      </c>
      <c r="R252" s="2" t="str">
        <f t="shared" si="22"/>
        <v/>
      </c>
      <c r="S252" t="str">
        <f t="shared" si="23"/>
        <v/>
      </c>
    </row>
    <row r="253" spans="6:19">
      <c r="F253" t="str">
        <f t="shared" si="18"/>
        <v/>
      </c>
      <c r="G253" s="2" t="str">
        <f>IFERROR(VLOOKUP(E253,Settings!$A$6:$D$11,2,FALSE),"")</f>
        <v/>
      </c>
      <c r="H253" s="7"/>
      <c r="J253" s="2" t="str">
        <f t="shared" si="19"/>
        <v/>
      </c>
      <c r="K253" t="str">
        <f>IFERROR(VLOOKUP(E253,Settings!$A$6:$D$11,3,FALSE),"")</f>
        <v/>
      </c>
      <c r="L253" t="str">
        <f>IFERROR(VLOOKUP(E253,Settings!$A$6:$D$11,4,FALSE),"")</f>
        <v/>
      </c>
      <c r="M253">
        <f>COUNTIFS('Visit Tracking'!$B$2:$B$1001,A253,'Visit Tracking'!$G$2:$G$1001,"Office",'Visit Tracking'!$J$2:$J$1001,"Completed")</f>
        <v>0</v>
      </c>
      <c r="N253">
        <f>COUNTIFS('Visit Tracking'!$B$2:$B$1001,A253,'Visit Tracking'!$G$2:$G$1001,"Virtual",'Visit Tracking'!$J$2:$J$1001,"Completed")</f>
        <v>0</v>
      </c>
      <c r="O253" t="str">
        <f t="shared" si="20"/>
        <v/>
      </c>
      <c r="P253" t="str">
        <f t="shared" si="21"/>
        <v/>
      </c>
      <c r="Q253" s="2">
        <f>(M253*Settings!$B$3)+(N253*Settings!$B$4)</f>
        <v>0</v>
      </c>
      <c r="R253" s="2" t="str">
        <f t="shared" si="22"/>
        <v/>
      </c>
      <c r="S253" t="str">
        <f t="shared" si="23"/>
        <v/>
      </c>
    </row>
    <row r="254" spans="6:19">
      <c r="F254" t="str">
        <f t="shared" si="18"/>
        <v/>
      </c>
      <c r="G254" s="2" t="str">
        <f>IFERROR(VLOOKUP(E254,Settings!$A$6:$D$11,2,FALSE),"")</f>
        <v/>
      </c>
      <c r="H254" s="7"/>
      <c r="J254" s="2" t="str">
        <f t="shared" si="19"/>
        <v/>
      </c>
      <c r="K254" t="str">
        <f>IFERROR(VLOOKUP(E254,Settings!$A$6:$D$11,3,FALSE),"")</f>
        <v/>
      </c>
      <c r="L254" t="str">
        <f>IFERROR(VLOOKUP(E254,Settings!$A$6:$D$11,4,FALSE),"")</f>
        <v/>
      </c>
      <c r="M254">
        <f>COUNTIFS('Visit Tracking'!$B$2:$B$1001,A254,'Visit Tracking'!$G$2:$G$1001,"Office",'Visit Tracking'!$J$2:$J$1001,"Completed")</f>
        <v>0</v>
      </c>
      <c r="N254">
        <f>COUNTIFS('Visit Tracking'!$B$2:$B$1001,A254,'Visit Tracking'!$G$2:$G$1001,"Virtual",'Visit Tracking'!$J$2:$J$1001,"Completed")</f>
        <v>0</v>
      </c>
      <c r="O254" t="str">
        <f t="shared" si="20"/>
        <v/>
      </c>
      <c r="P254" t="str">
        <f t="shared" si="21"/>
        <v/>
      </c>
      <c r="Q254" s="2">
        <f>(M254*Settings!$B$3)+(N254*Settings!$B$4)</f>
        <v>0</v>
      </c>
      <c r="R254" s="2" t="str">
        <f t="shared" si="22"/>
        <v/>
      </c>
      <c r="S254" t="str">
        <f t="shared" si="23"/>
        <v/>
      </c>
    </row>
    <row r="255" spans="6:19">
      <c r="F255" t="str">
        <f t="shared" si="18"/>
        <v/>
      </c>
      <c r="G255" s="2" t="str">
        <f>IFERROR(VLOOKUP(E255,Settings!$A$6:$D$11,2,FALSE),"")</f>
        <v/>
      </c>
      <c r="H255" s="7"/>
      <c r="J255" s="2" t="str">
        <f t="shared" si="19"/>
        <v/>
      </c>
      <c r="K255" t="str">
        <f>IFERROR(VLOOKUP(E255,Settings!$A$6:$D$11,3,FALSE),"")</f>
        <v/>
      </c>
      <c r="L255" t="str">
        <f>IFERROR(VLOOKUP(E255,Settings!$A$6:$D$11,4,FALSE),"")</f>
        <v/>
      </c>
      <c r="M255">
        <f>COUNTIFS('Visit Tracking'!$B$2:$B$1001,A255,'Visit Tracking'!$G$2:$G$1001,"Office",'Visit Tracking'!$J$2:$J$1001,"Completed")</f>
        <v>0</v>
      </c>
      <c r="N255">
        <f>COUNTIFS('Visit Tracking'!$B$2:$B$1001,A255,'Visit Tracking'!$G$2:$G$1001,"Virtual",'Visit Tracking'!$J$2:$J$1001,"Completed")</f>
        <v>0</v>
      </c>
      <c r="O255" t="str">
        <f t="shared" si="20"/>
        <v/>
      </c>
      <c r="P255" t="str">
        <f t="shared" si="21"/>
        <v/>
      </c>
      <c r="Q255" s="2">
        <f>(M255*Settings!$B$3)+(N255*Settings!$B$4)</f>
        <v>0</v>
      </c>
      <c r="R255" s="2" t="str">
        <f t="shared" si="22"/>
        <v/>
      </c>
      <c r="S255" t="str">
        <f t="shared" si="23"/>
        <v/>
      </c>
    </row>
    <row r="256" spans="6:19">
      <c r="F256" t="str">
        <f t="shared" si="18"/>
        <v/>
      </c>
      <c r="G256" s="2" t="str">
        <f>IFERROR(VLOOKUP(E256,Settings!$A$6:$D$11,2,FALSE),"")</f>
        <v/>
      </c>
      <c r="H256" s="7"/>
      <c r="J256" s="2" t="str">
        <f t="shared" si="19"/>
        <v/>
      </c>
      <c r="K256" t="str">
        <f>IFERROR(VLOOKUP(E256,Settings!$A$6:$D$11,3,FALSE),"")</f>
        <v/>
      </c>
      <c r="L256" t="str">
        <f>IFERROR(VLOOKUP(E256,Settings!$A$6:$D$11,4,FALSE),"")</f>
        <v/>
      </c>
      <c r="M256">
        <f>COUNTIFS('Visit Tracking'!$B$2:$B$1001,A256,'Visit Tracking'!$G$2:$G$1001,"Office",'Visit Tracking'!$J$2:$J$1001,"Completed")</f>
        <v>0</v>
      </c>
      <c r="N256">
        <f>COUNTIFS('Visit Tracking'!$B$2:$B$1001,A256,'Visit Tracking'!$G$2:$G$1001,"Virtual",'Visit Tracking'!$J$2:$J$1001,"Completed")</f>
        <v>0</v>
      </c>
      <c r="O256" t="str">
        <f t="shared" si="20"/>
        <v/>
      </c>
      <c r="P256" t="str">
        <f t="shared" si="21"/>
        <v/>
      </c>
      <c r="Q256" s="2">
        <f>(M256*Settings!$B$3)+(N256*Settings!$B$4)</f>
        <v>0</v>
      </c>
      <c r="R256" s="2" t="str">
        <f t="shared" si="22"/>
        <v/>
      </c>
      <c r="S256" t="str">
        <f t="shared" si="23"/>
        <v/>
      </c>
    </row>
    <row r="257" spans="6:19">
      <c r="F257" t="str">
        <f t="shared" si="18"/>
        <v/>
      </c>
      <c r="G257" s="2" t="str">
        <f>IFERROR(VLOOKUP(E257,Settings!$A$6:$D$11,2,FALSE),"")</f>
        <v/>
      </c>
      <c r="H257" s="7"/>
      <c r="J257" s="2" t="str">
        <f t="shared" si="19"/>
        <v/>
      </c>
      <c r="K257" t="str">
        <f>IFERROR(VLOOKUP(E257,Settings!$A$6:$D$11,3,FALSE),"")</f>
        <v/>
      </c>
      <c r="L257" t="str">
        <f>IFERROR(VLOOKUP(E257,Settings!$A$6:$D$11,4,FALSE),"")</f>
        <v/>
      </c>
      <c r="M257">
        <f>COUNTIFS('Visit Tracking'!$B$2:$B$1001,A257,'Visit Tracking'!$G$2:$G$1001,"Office",'Visit Tracking'!$J$2:$J$1001,"Completed")</f>
        <v>0</v>
      </c>
      <c r="N257">
        <f>COUNTIFS('Visit Tracking'!$B$2:$B$1001,A257,'Visit Tracking'!$G$2:$G$1001,"Virtual",'Visit Tracking'!$J$2:$J$1001,"Completed")</f>
        <v>0</v>
      </c>
      <c r="O257" t="str">
        <f t="shared" si="20"/>
        <v/>
      </c>
      <c r="P257" t="str">
        <f t="shared" si="21"/>
        <v/>
      </c>
      <c r="Q257" s="2">
        <f>(M257*Settings!$B$3)+(N257*Settings!$B$4)</f>
        <v>0</v>
      </c>
      <c r="R257" s="2" t="str">
        <f t="shared" si="22"/>
        <v/>
      </c>
      <c r="S257" t="str">
        <f t="shared" si="23"/>
        <v/>
      </c>
    </row>
    <row r="258" spans="6:19">
      <c r="F258" t="str">
        <f t="shared" ref="F258:F321" si="24">IF(E258="","",IF(LEFT(E258,2)="OV","Office + Virtual","Office Only"))</f>
        <v/>
      </c>
      <c r="G258" s="2" t="str">
        <f>IFERROR(VLOOKUP(E258,Settings!$A$6:$D$11,2,FALSE),"")</f>
        <v/>
      </c>
      <c r="H258" s="7"/>
      <c r="J258" s="2" t="str">
        <f t="shared" ref="J258:J321" si="25">IF(OR(G258="",I258=""),"",G258*I258)</f>
        <v/>
      </c>
      <c r="K258" t="str">
        <f>IFERROR(VLOOKUP(E258,Settings!$A$6:$D$11,3,FALSE),"")</f>
        <v/>
      </c>
      <c r="L258" t="str">
        <f>IFERROR(VLOOKUP(E258,Settings!$A$6:$D$11,4,FALSE),"")</f>
        <v/>
      </c>
      <c r="M258">
        <f>COUNTIFS('Visit Tracking'!$B$2:$B$1001,A258,'Visit Tracking'!$G$2:$G$1001,"Office",'Visit Tracking'!$J$2:$J$1001,"Completed")</f>
        <v>0</v>
      </c>
      <c r="N258">
        <f>COUNTIFS('Visit Tracking'!$B$2:$B$1001,A258,'Visit Tracking'!$G$2:$G$1001,"Virtual",'Visit Tracking'!$J$2:$J$1001,"Completed")</f>
        <v>0</v>
      </c>
      <c r="O258" t="str">
        <f t="shared" ref="O258:O321" si="26">IF(K258="","",K258-M258)</f>
        <v/>
      </c>
      <c r="P258" t="str">
        <f t="shared" ref="P258:P321" si="27">IF(L258="","",L258-N258)</f>
        <v/>
      </c>
      <c r="Q258" s="2">
        <f>(M258*Settings!$B$3)+(N258*Settings!$B$4)</f>
        <v>0</v>
      </c>
      <c r="R258" s="2" t="str">
        <f t="shared" ref="R258:R321" si="28">IF(J258="","",J258-Q258)</f>
        <v/>
      </c>
      <c r="S258" t="str">
        <f t="shared" ref="S258:S321" si="29">IF(R258="","",IF(R258&lt;0,"NEGATIVE","OK"))</f>
        <v/>
      </c>
    </row>
    <row r="259" spans="6:19">
      <c r="F259" t="str">
        <f t="shared" si="24"/>
        <v/>
      </c>
      <c r="G259" s="2" t="str">
        <f>IFERROR(VLOOKUP(E259,Settings!$A$6:$D$11,2,FALSE),"")</f>
        <v/>
      </c>
      <c r="H259" s="7"/>
      <c r="J259" s="2" t="str">
        <f t="shared" si="25"/>
        <v/>
      </c>
      <c r="K259" t="str">
        <f>IFERROR(VLOOKUP(E259,Settings!$A$6:$D$11,3,FALSE),"")</f>
        <v/>
      </c>
      <c r="L259" t="str">
        <f>IFERROR(VLOOKUP(E259,Settings!$A$6:$D$11,4,FALSE),"")</f>
        <v/>
      </c>
      <c r="M259">
        <f>COUNTIFS('Visit Tracking'!$B$2:$B$1001,A259,'Visit Tracking'!$G$2:$G$1001,"Office",'Visit Tracking'!$J$2:$J$1001,"Completed")</f>
        <v>0</v>
      </c>
      <c r="N259">
        <f>COUNTIFS('Visit Tracking'!$B$2:$B$1001,A259,'Visit Tracking'!$G$2:$G$1001,"Virtual",'Visit Tracking'!$J$2:$J$1001,"Completed")</f>
        <v>0</v>
      </c>
      <c r="O259" t="str">
        <f t="shared" si="26"/>
        <v/>
      </c>
      <c r="P259" t="str">
        <f t="shared" si="27"/>
        <v/>
      </c>
      <c r="Q259" s="2">
        <f>(M259*Settings!$B$3)+(N259*Settings!$B$4)</f>
        <v>0</v>
      </c>
      <c r="R259" s="2" t="str">
        <f t="shared" si="28"/>
        <v/>
      </c>
      <c r="S259" t="str">
        <f t="shared" si="29"/>
        <v/>
      </c>
    </row>
    <row r="260" spans="6:19">
      <c r="F260" t="str">
        <f t="shared" si="24"/>
        <v/>
      </c>
      <c r="G260" s="2" t="str">
        <f>IFERROR(VLOOKUP(E260,Settings!$A$6:$D$11,2,FALSE),"")</f>
        <v/>
      </c>
      <c r="H260" s="7"/>
      <c r="J260" s="2" t="str">
        <f t="shared" si="25"/>
        <v/>
      </c>
      <c r="K260" t="str">
        <f>IFERROR(VLOOKUP(E260,Settings!$A$6:$D$11,3,FALSE),"")</f>
        <v/>
      </c>
      <c r="L260" t="str">
        <f>IFERROR(VLOOKUP(E260,Settings!$A$6:$D$11,4,FALSE),"")</f>
        <v/>
      </c>
      <c r="M260">
        <f>COUNTIFS('Visit Tracking'!$B$2:$B$1001,A260,'Visit Tracking'!$G$2:$G$1001,"Office",'Visit Tracking'!$J$2:$J$1001,"Completed")</f>
        <v>0</v>
      </c>
      <c r="N260">
        <f>COUNTIFS('Visit Tracking'!$B$2:$B$1001,A260,'Visit Tracking'!$G$2:$G$1001,"Virtual",'Visit Tracking'!$J$2:$J$1001,"Completed")</f>
        <v>0</v>
      </c>
      <c r="O260" t="str">
        <f t="shared" si="26"/>
        <v/>
      </c>
      <c r="P260" t="str">
        <f t="shared" si="27"/>
        <v/>
      </c>
      <c r="Q260" s="2">
        <f>(M260*Settings!$B$3)+(N260*Settings!$B$4)</f>
        <v>0</v>
      </c>
      <c r="R260" s="2" t="str">
        <f t="shared" si="28"/>
        <v/>
      </c>
      <c r="S260" t="str">
        <f t="shared" si="29"/>
        <v/>
      </c>
    </row>
    <row r="261" spans="6:19">
      <c r="F261" t="str">
        <f t="shared" si="24"/>
        <v/>
      </c>
      <c r="G261" s="2" t="str">
        <f>IFERROR(VLOOKUP(E261,Settings!$A$6:$D$11,2,FALSE),"")</f>
        <v/>
      </c>
      <c r="H261" s="7"/>
      <c r="J261" s="2" t="str">
        <f t="shared" si="25"/>
        <v/>
      </c>
      <c r="K261" t="str">
        <f>IFERROR(VLOOKUP(E261,Settings!$A$6:$D$11,3,FALSE),"")</f>
        <v/>
      </c>
      <c r="L261" t="str">
        <f>IFERROR(VLOOKUP(E261,Settings!$A$6:$D$11,4,FALSE),"")</f>
        <v/>
      </c>
      <c r="M261">
        <f>COUNTIFS('Visit Tracking'!$B$2:$B$1001,A261,'Visit Tracking'!$G$2:$G$1001,"Office",'Visit Tracking'!$J$2:$J$1001,"Completed")</f>
        <v>0</v>
      </c>
      <c r="N261">
        <f>COUNTIFS('Visit Tracking'!$B$2:$B$1001,A261,'Visit Tracking'!$G$2:$G$1001,"Virtual",'Visit Tracking'!$J$2:$J$1001,"Completed")</f>
        <v>0</v>
      </c>
      <c r="O261" t="str">
        <f t="shared" si="26"/>
        <v/>
      </c>
      <c r="P261" t="str">
        <f t="shared" si="27"/>
        <v/>
      </c>
      <c r="Q261" s="2">
        <f>(M261*Settings!$B$3)+(N261*Settings!$B$4)</f>
        <v>0</v>
      </c>
      <c r="R261" s="2" t="str">
        <f t="shared" si="28"/>
        <v/>
      </c>
      <c r="S261" t="str">
        <f t="shared" si="29"/>
        <v/>
      </c>
    </row>
    <row r="262" spans="6:19">
      <c r="F262" t="str">
        <f t="shared" si="24"/>
        <v/>
      </c>
      <c r="G262" s="2" t="str">
        <f>IFERROR(VLOOKUP(E262,Settings!$A$6:$D$11,2,FALSE),"")</f>
        <v/>
      </c>
      <c r="H262" s="7"/>
      <c r="J262" s="2" t="str">
        <f t="shared" si="25"/>
        <v/>
      </c>
      <c r="K262" t="str">
        <f>IFERROR(VLOOKUP(E262,Settings!$A$6:$D$11,3,FALSE),"")</f>
        <v/>
      </c>
      <c r="L262" t="str">
        <f>IFERROR(VLOOKUP(E262,Settings!$A$6:$D$11,4,FALSE),"")</f>
        <v/>
      </c>
      <c r="M262">
        <f>COUNTIFS('Visit Tracking'!$B$2:$B$1001,A262,'Visit Tracking'!$G$2:$G$1001,"Office",'Visit Tracking'!$J$2:$J$1001,"Completed")</f>
        <v>0</v>
      </c>
      <c r="N262">
        <f>COUNTIFS('Visit Tracking'!$B$2:$B$1001,A262,'Visit Tracking'!$G$2:$G$1001,"Virtual",'Visit Tracking'!$J$2:$J$1001,"Completed")</f>
        <v>0</v>
      </c>
      <c r="O262" t="str">
        <f t="shared" si="26"/>
        <v/>
      </c>
      <c r="P262" t="str">
        <f t="shared" si="27"/>
        <v/>
      </c>
      <c r="Q262" s="2">
        <f>(M262*Settings!$B$3)+(N262*Settings!$B$4)</f>
        <v>0</v>
      </c>
      <c r="R262" s="2" t="str">
        <f t="shared" si="28"/>
        <v/>
      </c>
      <c r="S262" t="str">
        <f t="shared" si="29"/>
        <v/>
      </c>
    </row>
    <row r="263" spans="6:19">
      <c r="F263" t="str">
        <f t="shared" si="24"/>
        <v/>
      </c>
      <c r="G263" s="2" t="str">
        <f>IFERROR(VLOOKUP(E263,Settings!$A$6:$D$11,2,FALSE),"")</f>
        <v/>
      </c>
      <c r="H263" s="7"/>
      <c r="J263" s="2" t="str">
        <f t="shared" si="25"/>
        <v/>
      </c>
      <c r="K263" t="str">
        <f>IFERROR(VLOOKUP(E263,Settings!$A$6:$D$11,3,FALSE),"")</f>
        <v/>
      </c>
      <c r="L263" t="str">
        <f>IFERROR(VLOOKUP(E263,Settings!$A$6:$D$11,4,FALSE),"")</f>
        <v/>
      </c>
      <c r="M263">
        <f>COUNTIFS('Visit Tracking'!$B$2:$B$1001,A263,'Visit Tracking'!$G$2:$G$1001,"Office",'Visit Tracking'!$J$2:$J$1001,"Completed")</f>
        <v>0</v>
      </c>
      <c r="N263">
        <f>COUNTIFS('Visit Tracking'!$B$2:$B$1001,A263,'Visit Tracking'!$G$2:$G$1001,"Virtual",'Visit Tracking'!$J$2:$J$1001,"Completed")</f>
        <v>0</v>
      </c>
      <c r="O263" t="str">
        <f t="shared" si="26"/>
        <v/>
      </c>
      <c r="P263" t="str">
        <f t="shared" si="27"/>
        <v/>
      </c>
      <c r="Q263" s="2">
        <f>(M263*Settings!$B$3)+(N263*Settings!$B$4)</f>
        <v>0</v>
      </c>
      <c r="R263" s="2" t="str">
        <f t="shared" si="28"/>
        <v/>
      </c>
      <c r="S263" t="str">
        <f t="shared" si="29"/>
        <v/>
      </c>
    </row>
    <row r="264" spans="6:19">
      <c r="F264" t="str">
        <f t="shared" si="24"/>
        <v/>
      </c>
      <c r="G264" s="2" t="str">
        <f>IFERROR(VLOOKUP(E264,Settings!$A$6:$D$11,2,FALSE),"")</f>
        <v/>
      </c>
      <c r="H264" s="7"/>
      <c r="J264" s="2" t="str">
        <f t="shared" si="25"/>
        <v/>
      </c>
      <c r="K264" t="str">
        <f>IFERROR(VLOOKUP(E264,Settings!$A$6:$D$11,3,FALSE),"")</f>
        <v/>
      </c>
      <c r="L264" t="str">
        <f>IFERROR(VLOOKUP(E264,Settings!$A$6:$D$11,4,FALSE),"")</f>
        <v/>
      </c>
      <c r="M264">
        <f>COUNTIFS('Visit Tracking'!$B$2:$B$1001,A264,'Visit Tracking'!$G$2:$G$1001,"Office",'Visit Tracking'!$J$2:$J$1001,"Completed")</f>
        <v>0</v>
      </c>
      <c r="N264">
        <f>COUNTIFS('Visit Tracking'!$B$2:$B$1001,A264,'Visit Tracking'!$G$2:$G$1001,"Virtual",'Visit Tracking'!$J$2:$J$1001,"Completed")</f>
        <v>0</v>
      </c>
      <c r="O264" t="str">
        <f t="shared" si="26"/>
        <v/>
      </c>
      <c r="P264" t="str">
        <f t="shared" si="27"/>
        <v/>
      </c>
      <c r="Q264" s="2">
        <f>(M264*Settings!$B$3)+(N264*Settings!$B$4)</f>
        <v>0</v>
      </c>
      <c r="R264" s="2" t="str">
        <f t="shared" si="28"/>
        <v/>
      </c>
      <c r="S264" t="str">
        <f t="shared" si="29"/>
        <v/>
      </c>
    </row>
    <row r="265" spans="6:19">
      <c r="F265" t="str">
        <f t="shared" si="24"/>
        <v/>
      </c>
      <c r="G265" s="2" t="str">
        <f>IFERROR(VLOOKUP(E265,Settings!$A$6:$D$11,2,FALSE),"")</f>
        <v/>
      </c>
      <c r="H265" s="7"/>
      <c r="J265" s="2" t="str">
        <f t="shared" si="25"/>
        <v/>
      </c>
      <c r="K265" t="str">
        <f>IFERROR(VLOOKUP(E265,Settings!$A$6:$D$11,3,FALSE),"")</f>
        <v/>
      </c>
      <c r="L265" t="str">
        <f>IFERROR(VLOOKUP(E265,Settings!$A$6:$D$11,4,FALSE),"")</f>
        <v/>
      </c>
      <c r="M265">
        <f>COUNTIFS('Visit Tracking'!$B$2:$B$1001,A265,'Visit Tracking'!$G$2:$G$1001,"Office",'Visit Tracking'!$J$2:$J$1001,"Completed")</f>
        <v>0</v>
      </c>
      <c r="N265">
        <f>COUNTIFS('Visit Tracking'!$B$2:$B$1001,A265,'Visit Tracking'!$G$2:$G$1001,"Virtual",'Visit Tracking'!$J$2:$J$1001,"Completed")</f>
        <v>0</v>
      </c>
      <c r="O265" t="str">
        <f t="shared" si="26"/>
        <v/>
      </c>
      <c r="P265" t="str">
        <f t="shared" si="27"/>
        <v/>
      </c>
      <c r="Q265" s="2">
        <f>(M265*Settings!$B$3)+(N265*Settings!$B$4)</f>
        <v>0</v>
      </c>
      <c r="R265" s="2" t="str">
        <f t="shared" si="28"/>
        <v/>
      </c>
      <c r="S265" t="str">
        <f t="shared" si="29"/>
        <v/>
      </c>
    </row>
    <row r="266" spans="6:19">
      <c r="F266" t="str">
        <f t="shared" si="24"/>
        <v/>
      </c>
      <c r="G266" s="2" t="str">
        <f>IFERROR(VLOOKUP(E266,Settings!$A$6:$D$11,2,FALSE),"")</f>
        <v/>
      </c>
      <c r="H266" s="7"/>
      <c r="J266" s="2" t="str">
        <f t="shared" si="25"/>
        <v/>
      </c>
      <c r="K266" t="str">
        <f>IFERROR(VLOOKUP(E266,Settings!$A$6:$D$11,3,FALSE),"")</f>
        <v/>
      </c>
      <c r="L266" t="str">
        <f>IFERROR(VLOOKUP(E266,Settings!$A$6:$D$11,4,FALSE),"")</f>
        <v/>
      </c>
      <c r="M266">
        <f>COUNTIFS('Visit Tracking'!$B$2:$B$1001,A266,'Visit Tracking'!$G$2:$G$1001,"Office",'Visit Tracking'!$J$2:$J$1001,"Completed")</f>
        <v>0</v>
      </c>
      <c r="N266">
        <f>COUNTIFS('Visit Tracking'!$B$2:$B$1001,A266,'Visit Tracking'!$G$2:$G$1001,"Virtual",'Visit Tracking'!$J$2:$J$1001,"Completed")</f>
        <v>0</v>
      </c>
      <c r="O266" t="str">
        <f t="shared" si="26"/>
        <v/>
      </c>
      <c r="P266" t="str">
        <f t="shared" si="27"/>
        <v/>
      </c>
      <c r="Q266" s="2">
        <f>(M266*Settings!$B$3)+(N266*Settings!$B$4)</f>
        <v>0</v>
      </c>
      <c r="R266" s="2" t="str">
        <f t="shared" si="28"/>
        <v/>
      </c>
      <c r="S266" t="str">
        <f t="shared" si="29"/>
        <v/>
      </c>
    </row>
    <row r="267" spans="6:19">
      <c r="F267" t="str">
        <f t="shared" si="24"/>
        <v/>
      </c>
      <c r="G267" s="2" t="str">
        <f>IFERROR(VLOOKUP(E267,Settings!$A$6:$D$11,2,FALSE),"")</f>
        <v/>
      </c>
      <c r="H267" s="7"/>
      <c r="J267" s="2" t="str">
        <f t="shared" si="25"/>
        <v/>
      </c>
      <c r="K267" t="str">
        <f>IFERROR(VLOOKUP(E267,Settings!$A$6:$D$11,3,FALSE),"")</f>
        <v/>
      </c>
      <c r="L267" t="str">
        <f>IFERROR(VLOOKUP(E267,Settings!$A$6:$D$11,4,FALSE),"")</f>
        <v/>
      </c>
      <c r="M267">
        <f>COUNTIFS('Visit Tracking'!$B$2:$B$1001,A267,'Visit Tracking'!$G$2:$G$1001,"Office",'Visit Tracking'!$J$2:$J$1001,"Completed")</f>
        <v>0</v>
      </c>
      <c r="N267">
        <f>COUNTIFS('Visit Tracking'!$B$2:$B$1001,A267,'Visit Tracking'!$G$2:$G$1001,"Virtual",'Visit Tracking'!$J$2:$J$1001,"Completed")</f>
        <v>0</v>
      </c>
      <c r="O267" t="str">
        <f t="shared" si="26"/>
        <v/>
      </c>
      <c r="P267" t="str">
        <f t="shared" si="27"/>
        <v/>
      </c>
      <c r="Q267" s="2">
        <f>(M267*Settings!$B$3)+(N267*Settings!$B$4)</f>
        <v>0</v>
      </c>
      <c r="R267" s="2" t="str">
        <f t="shared" si="28"/>
        <v/>
      </c>
      <c r="S267" t="str">
        <f t="shared" si="29"/>
        <v/>
      </c>
    </row>
    <row r="268" spans="6:19">
      <c r="F268" t="str">
        <f t="shared" si="24"/>
        <v/>
      </c>
      <c r="G268" s="2" t="str">
        <f>IFERROR(VLOOKUP(E268,Settings!$A$6:$D$11,2,FALSE),"")</f>
        <v/>
      </c>
      <c r="H268" s="7"/>
      <c r="J268" s="2" t="str">
        <f t="shared" si="25"/>
        <v/>
      </c>
      <c r="K268" t="str">
        <f>IFERROR(VLOOKUP(E268,Settings!$A$6:$D$11,3,FALSE),"")</f>
        <v/>
      </c>
      <c r="L268" t="str">
        <f>IFERROR(VLOOKUP(E268,Settings!$A$6:$D$11,4,FALSE),"")</f>
        <v/>
      </c>
      <c r="M268">
        <f>COUNTIFS('Visit Tracking'!$B$2:$B$1001,A268,'Visit Tracking'!$G$2:$G$1001,"Office",'Visit Tracking'!$J$2:$J$1001,"Completed")</f>
        <v>0</v>
      </c>
      <c r="N268">
        <f>COUNTIFS('Visit Tracking'!$B$2:$B$1001,A268,'Visit Tracking'!$G$2:$G$1001,"Virtual",'Visit Tracking'!$J$2:$J$1001,"Completed")</f>
        <v>0</v>
      </c>
      <c r="O268" t="str">
        <f t="shared" si="26"/>
        <v/>
      </c>
      <c r="P268" t="str">
        <f t="shared" si="27"/>
        <v/>
      </c>
      <c r="Q268" s="2">
        <f>(M268*Settings!$B$3)+(N268*Settings!$B$4)</f>
        <v>0</v>
      </c>
      <c r="R268" s="2" t="str">
        <f t="shared" si="28"/>
        <v/>
      </c>
      <c r="S268" t="str">
        <f t="shared" si="29"/>
        <v/>
      </c>
    </row>
    <row r="269" spans="6:19">
      <c r="F269" t="str">
        <f t="shared" si="24"/>
        <v/>
      </c>
      <c r="G269" s="2" t="str">
        <f>IFERROR(VLOOKUP(E269,Settings!$A$6:$D$11,2,FALSE),"")</f>
        <v/>
      </c>
      <c r="H269" s="7"/>
      <c r="J269" s="2" t="str">
        <f t="shared" si="25"/>
        <v/>
      </c>
      <c r="K269" t="str">
        <f>IFERROR(VLOOKUP(E269,Settings!$A$6:$D$11,3,FALSE),"")</f>
        <v/>
      </c>
      <c r="L269" t="str">
        <f>IFERROR(VLOOKUP(E269,Settings!$A$6:$D$11,4,FALSE),"")</f>
        <v/>
      </c>
      <c r="M269">
        <f>COUNTIFS('Visit Tracking'!$B$2:$B$1001,A269,'Visit Tracking'!$G$2:$G$1001,"Office",'Visit Tracking'!$J$2:$J$1001,"Completed")</f>
        <v>0</v>
      </c>
      <c r="N269">
        <f>COUNTIFS('Visit Tracking'!$B$2:$B$1001,A269,'Visit Tracking'!$G$2:$G$1001,"Virtual",'Visit Tracking'!$J$2:$J$1001,"Completed")</f>
        <v>0</v>
      </c>
      <c r="O269" t="str">
        <f t="shared" si="26"/>
        <v/>
      </c>
      <c r="P269" t="str">
        <f t="shared" si="27"/>
        <v/>
      </c>
      <c r="Q269" s="2">
        <f>(M269*Settings!$B$3)+(N269*Settings!$B$4)</f>
        <v>0</v>
      </c>
      <c r="R269" s="2" t="str">
        <f t="shared" si="28"/>
        <v/>
      </c>
      <c r="S269" t="str">
        <f t="shared" si="29"/>
        <v/>
      </c>
    </row>
    <row r="270" spans="6:19">
      <c r="F270" t="str">
        <f t="shared" si="24"/>
        <v/>
      </c>
      <c r="G270" s="2" t="str">
        <f>IFERROR(VLOOKUP(E270,Settings!$A$6:$D$11,2,FALSE),"")</f>
        <v/>
      </c>
      <c r="H270" s="7"/>
      <c r="J270" s="2" t="str">
        <f t="shared" si="25"/>
        <v/>
      </c>
      <c r="K270" t="str">
        <f>IFERROR(VLOOKUP(E270,Settings!$A$6:$D$11,3,FALSE),"")</f>
        <v/>
      </c>
      <c r="L270" t="str">
        <f>IFERROR(VLOOKUP(E270,Settings!$A$6:$D$11,4,FALSE),"")</f>
        <v/>
      </c>
      <c r="M270">
        <f>COUNTIFS('Visit Tracking'!$B$2:$B$1001,A270,'Visit Tracking'!$G$2:$G$1001,"Office",'Visit Tracking'!$J$2:$J$1001,"Completed")</f>
        <v>0</v>
      </c>
      <c r="N270">
        <f>COUNTIFS('Visit Tracking'!$B$2:$B$1001,A270,'Visit Tracking'!$G$2:$G$1001,"Virtual",'Visit Tracking'!$J$2:$J$1001,"Completed")</f>
        <v>0</v>
      </c>
      <c r="O270" t="str">
        <f t="shared" si="26"/>
        <v/>
      </c>
      <c r="P270" t="str">
        <f t="shared" si="27"/>
        <v/>
      </c>
      <c r="Q270" s="2">
        <f>(M270*Settings!$B$3)+(N270*Settings!$B$4)</f>
        <v>0</v>
      </c>
      <c r="R270" s="2" t="str">
        <f t="shared" si="28"/>
        <v/>
      </c>
      <c r="S270" t="str">
        <f t="shared" si="29"/>
        <v/>
      </c>
    </row>
    <row r="271" spans="6:19">
      <c r="F271" t="str">
        <f t="shared" si="24"/>
        <v/>
      </c>
      <c r="G271" s="2" t="str">
        <f>IFERROR(VLOOKUP(E271,Settings!$A$6:$D$11,2,FALSE),"")</f>
        <v/>
      </c>
      <c r="H271" s="7"/>
      <c r="J271" s="2" t="str">
        <f t="shared" si="25"/>
        <v/>
      </c>
      <c r="K271" t="str">
        <f>IFERROR(VLOOKUP(E271,Settings!$A$6:$D$11,3,FALSE),"")</f>
        <v/>
      </c>
      <c r="L271" t="str">
        <f>IFERROR(VLOOKUP(E271,Settings!$A$6:$D$11,4,FALSE),"")</f>
        <v/>
      </c>
      <c r="M271">
        <f>COUNTIFS('Visit Tracking'!$B$2:$B$1001,A271,'Visit Tracking'!$G$2:$G$1001,"Office",'Visit Tracking'!$J$2:$J$1001,"Completed")</f>
        <v>0</v>
      </c>
      <c r="N271">
        <f>COUNTIFS('Visit Tracking'!$B$2:$B$1001,A271,'Visit Tracking'!$G$2:$G$1001,"Virtual",'Visit Tracking'!$J$2:$J$1001,"Completed")</f>
        <v>0</v>
      </c>
      <c r="O271" t="str">
        <f t="shared" si="26"/>
        <v/>
      </c>
      <c r="P271" t="str">
        <f t="shared" si="27"/>
        <v/>
      </c>
      <c r="Q271" s="2">
        <f>(M271*Settings!$B$3)+(N271*Settings!$B$4)</f>
        <v>0</v>
      </c>
      <c r="R271" s="2" t="str">
        <f t="shared" si="28"/>
        <v/>
      </c>
      <c r="S271" t="str">
        <f t="shared" si="29"/>
        <v/>
      </c>
    </row>
    <row r="272" spans="6:19">
      <c r="F272" t="str">
        <f t="shared" si="24"/>
        <v/>
      </c>
      <c r="G272" s="2" t="str">
        <f>IFERROR(VLOOKUP(E272,Settings!$A$6:$D$11,2,FALSE),"")</f>
        <v/>
      </c>
      <c r="H272" s="7"/>
      <c r="J272" s="2" t="str">
        <f t="shared" si="25"/>
        <v/>
      </c>
      <c r="K272" t="str">
        <f>IFERROR(VLOOKUP(E272,Settings!$A$6:$D$11,3,FALSE),"")</f>
        <v/>
      </c>
      <c r="L272" t="str">
        <f>IFERROR(VLOOKUP(E272,Settings!$A$6:$D$11,4,FALSE),"")</f>
        <v/>
      </c>
      <c r="M272">
        <f>COUNTIFS('Visit Tracking'!$B$2:$B$1001,A272,'Visit Tracking'!$G$2:$G$1001,"Office",'Visit Tracking'!$J$2:$J$1001,"Completed")</f>
        <v>0</v>
      </c>
      <c r="N272">
        <f>COUNTIFS('Visit Tracking'!$B$2:$B$1001,A272,'Visit Tracking'!$G$2:$G$1001,"Virtual",'Visit Tracking'!$J$2:$J$1001,"Completed")</f>
        <v>0</v>
      </c>
      <c r="O272" t="str">
        <f t="shared" si="26"/>
        <v/>
      </c>
      <c r="P272" t="str">
        <f t="shared" si="27"/>
        <v/>
      </c>
      <c r="Q272" s="2">
        <f>(M272*Settings!$B$3)+(N272*Settings!$B$4)</f>
        <v>0</v>
      </c>
      <c r="R272" s="2" t="str">
        <f t="shared" si="28"/>
        <v/>
      </c>
      <c r="S272" t="str">
        <f t="shared" si="29"/>
        <v/>
      </c>
    </row>
    <row r="273" spans="6:19">
      <c r="F273" t="str">
        <f t="shared" si="24"/>
        <v/>
      </c>
      <c r="G273" s="2" t="str">
        <f>IFERROR(VLOOKUP(E273,Settings!$A$6:$D$11,2,FALSE),"")</f>
        <v/>
      </c>
      <c r="H273" s="7"/>
      <c r="J273" s="2" t="str">
        <f t="shared" si="25"/>
        <v/>
      </c>
      <c r="K273" t="str">
        <f>IFERROR(VLOOKUP(E273,Settings!$A$6:$D$11,3,FALSE),"")</f>
        <v/>
      </c>
      <c r="L273" t="str">
        <f>IFERROR(VLOOKUP(E273,Settings!$A$6:$D$11,4,FALSE),"")</f>
        <v/>
      </c>
      <c r="M273">
        <f>COUNTIFS('Visit Tracking'!$B$2:$B$1001,A273,'Visit Tracking'!$G$2:$G$1001,"Office",'Visit Tracking'!$J$2:$J$1001,"Completed")</f>
        <v>0</v>
      </c>
      <c r="N273">
        <f>COUNTIFS('Visit Tracking'!$B$2:$B$1001,A273,'Visit Tracking'!$G$2:$G$1001,"Virtual",'Visit Tracking'!$J$2:$J$1001,"Completed")</f>
        <v>0</v>
      </c>
      <c r="O273" t="str">
        <f t="shared" si="26"/>
        <v/>
      </c>
      <c r="P273" t="str">
        <f t="shared" si="27"/>
        <v/>
      </c>
      <c r="Q273" s="2">
        <f>(M273*Settings!$B$3)+(N273*Settings!$B$4)</f>
        <v>0</v>
      </c>
      <c r="R273" s="2" t="str">
        <f t="shared" si="28"/>
        <v/>
      </c>
      <c r="S273" t="str">
        <f t="shared" si="29"/>
        <v/>
      </c>
    </row>
    <row r="274" spans="6:19">
      <c r="F274" t="str">
        <f t="shared" si="24"/>
        <v/>
      </c>
      <c r="G274" s="2" t="str">
        <f>IFERROR(VLOOKUP(E274,Settings!$A$6:$D$11,2,FALSE),"")</f>
        <v/>
      </c>
      <c r="H274" s="7"/>
      <c r="J274" s="2" t="str">
        <f t="shared" si="25"/>
        <v/>
      </c>
      <c r="K274" t="str">
        <f>IFERROR(VLOOKUP(E274,Settings!$A$6:$D$11,3,FALSE),"")</f>
        <v/>
      </c>
      <c r="L274" t="str">
        <f>IFERROR(VLOOKUP(E274,Settings!$A$6:$D$11,4,FALSE),"")</f>
        <v/>
      </c>
      <c r="M274">
        <f>COUNTIFS('Visit Tracking'!$B$2:$B$1001,A274,'Visit Tracking'!$G$2:$G$1001,"Office",'Visit Tracking'!$J$2:$J$1001,"Completed")</f>
        <v>0</v>
      </c>
      <c r="N274">
        <f>COUNTIFS('Visit Tracking'!$B$2:$B$1001,A274,'Visit Tracking'!$G$2:$G$1001,"Virtual",'Visit Tracking'!$J$2:$J$1001,"Completed")</f>
        <v>0</v>
      </c>
      <c r="O274" t="str">
        <f t="shared" si="26"/>
        <v/>
      </c>
      <c r="P274" t="str">
        <f t="shared" si="27"/>
        <v/>
      </c>
      <c r="Q274" s="2">
        <f>(M274*Settings!$B$3)+(N274*Settings!$B$4)</f>
        <v>0</v>
      </c>
      <c r="R274" s="2" t="str">
        <f t="shared" si="28"/>
        <v/>
      </c>
      <c r="S274" t="str">
        <f t="shared" si="29"/>
        <v/>
      </c>
    </row>
    <row r="275" spans="6:19">
      <c r="F275" t="str">
        <f t="shared" si="24"/>
        <v/>
      </c>
      <c r="G275" s="2" t="str">
        <f>IFERROR(VLOOKUP(E275,Settings!$A$6:$D$11,2,FALSE),"")</f>
        <v/>
      </c>
      <c r="H275" s="7"/>
      <c r="J275" s="2" t="str">
        <f t="shared" si="25"/>
        <v/>
      </c>
      <c r="K275" t="str">
        <f>IFERROR(VLOOKUP(E275,Settings!$A$6:$D$11,3,FALSE),"")</f>
        <v/>
      </c>
      <c r="L275" t="str">
        <f>IFERROR(VLOOKUP(E275,Settings!$A$6:$D$11,4,FALSE),"")</f>
        <v/>
      </c>
      <c r="M275">
        <f>COUNTIFS('Visit Tracking'!$B$2:$B$1001,A275,'Visit Tracking'!$G$2:$G$1001,"Office",'Visit Tracking'!$J$2:$J$1001,"Completed")</f>
        <v>0</v>
      </c>
      <c r="N275">
        <f>COUNTIFS('Visit Tracking'!$B$2:$B$1001,A275,'Visit Tracking'!$G$2:$G$1001,"Virtual",'Visit Tracking'!$J$2:$J$1001,"Completed")</f>
        <v>0</v>
      </c>
      <c r="O275" t="str">
        <f t="shared" si="26"/>
        <v/>
      </c>
      <c r="P275" t="str">
        <f t="shared" si="27"/>
        <v/>
      </c>
      <c r="Q275" s="2">
        <f>(M275*Settings!$B$3)+(N275*Settings!$B$4)</f>
        <v>0</v>
      </c>
      <c r="R275" s="2" t="str">
        <f t="shared" si="28"/>
        <v/>
      </c>
      <c r="S275" t="str">
        <f t="shared" si="29"/>
        <v/>
      </c>
    </row>
    <row r="276" spans="6:19">
      <c r="F276" t="str">
        <f t="shared" si="24"/>
        <v/>
      </c>
      <c r="G276" s="2" t="str">
        <f>IFERROR(VLOOKUP(E276,Settings!$A$6:$D$11,2,FALSE),"")</f>
        <v/>
      </c>
      <c r="H276" s="7"/>
      <c r="J276" s="2" t="str">
        <f t="shared" si="25"/>
        <v/>
      </c>
      <c r="K276" t="str">
        <f>IFERROR(VLOOKUP(E276,Settings!$A$6:$D$11,3,FALSE),"")</f>
        <v/>
      </c>
      <c r="L276" t="str">
        <f>IFERROR(VLOOKUP(E276,Settings!$A$6:$D$11,4,FALSE),"")</f>
        <v/>
      </c>
      <c r="M276">
        <f>COUNTIFS('Visit Tracking'!$B$2:$B$1001,A276,'Visit Tracking'!$G$2:$G$1001,"Office",'Visit Tracking'!$J$2:$J$1001,"Completed")</f>
        <v>0</v>
      </c>
      <c r="N276">
        <f>COUNTIFS('Visit Tracking'!$B$2:$B$1001,A276,'Visit Tracking'!$G$2:$G$1001,"Virtual",'Visit Tracking'!$J$2:$J$1001,"Completed")</f>
        <v>0</v>
      </c>
      <c r="O276" t="str">
        <f t="shared" si="26"/>
        <v/>
      </c>
      <c r="P276" t="str">
        <f t="shared" si="27"/>
        <v/>
      </c>
      <c r="Q276" s="2">
        <f>(M276*Settings!$B$3)+(N276*Settings!$B$4)</f>
        <v>0</v>
      </c>
      <c r="R276" s="2" t="str">
        <f t="shared" si="28"/>
        <v/>
      </c>
      <c r="S276" t="str">
        <f t="shared" si="29"/>
        <v/>
      </c>
    </row>
    <row r="277" spans="6:19">
      <c r="F277" t="str">
        <f t="shared" si="24"/>
        <v/>
      </c>
      <c r="G277" s="2" t="str">
        <f>IFERROR(VLOOKUP(E277,Settings!$A$6:$D$11,2,FALSE),"")</f>
        <v/>
      </c>
      <c r="H277" s="7"/>
      <c r="J277" s="2" t="str">
        <f t="shared" si="25"/>
        <v/>
      </c>
      <c r="K277" t="str">
        <f>IFERROR(VLOOKUP(E277,Settings!$A$6:$D$11,3,FALSE),"")</f>
        <v/>
      </c>
      <c r="L277" t="str">
        <f>IFERROR(VLOOKUP(E277,Settings!$A$6:$D$11,4,FALSE),"")</f>
        <v/>
      </c>
      <c r="M277">
        <f>COUNTIFS('Visit Tracking'!$B$2:$B$1001,A277,'Visit Tracking'!$G$2:$G$1001,"Office",'Visit Tracking'!$J$2:$J$1001,"Completed")</f>
        <v>0</v>
      </c>
      <c r="N277">
        <f>COUNTIFS('Visit Tracking'!$B$2:$B$1001,A277,'Visit Tracking'!$G$2:$G$1001,"Virtual",'Visit Tracking'!$J$2:$J$1001,"Completed")</f>
        <v>0</v>
      </c>
      <c r="O277" t="str">
        <f t="shared" si="26"/>
        <v/>
      </c>
      <c r="P277" t="str">
        <f t="shared" si="27"/>
        <v/>
      </c>
      <c r="Q277" s="2">
        <f>(M277*Settings!$B$3)+(N277*Settings!$B$4)</f>
        <v>0</v>
      </c>
      <c r="R277" s="2" t="str">
        <f t="shared" si="28"/>
        <v/>
      </c>
      <c r="S277" t="str">
        <f t="shared" si="29"/>
        <v/>
      </c>
    </row>
    <row r="278" spans="6:19">
      <c r="F278" t="str">
        <f t="shared" si="24"/>
        <v/>
      </c>
      <c r="G278" s="2" t="str">
        <f>IFERROR(VLOOKUP(E278,Settings!$A$6:$D$11,2,FALSE),"")</f>
        <v/>
      </c>
      <c r="H278" s="7"/>
      <c r="J278" s="2" t="str">
        <f t="shared" si="25"/>
        <v/>
      </c>
      <c r="K278" t="str">
        <f>IFERROR(VLOOKUP(E278,Settings!$A$6:$D$11,3,FALSE),"")</f>
        <v/>
      </c>
      <c r="L278" t="str">
        <f>IFERROR(VLOOKUP(E278,Settings!$A$6:$D$11,4,FALSE),"")</f>
        <v/>
      </c>
      <c r="M278">
        <f>COUNTIFS('Visit Tracking'!$B$2:$B$1001,A278,'Visit Tracking'!$G$2:$G$1001,"Office",'Visit Tracking'!$J$2:$J$1001,"Completed")</f>
        <v>0</v>
      </c>
      <c r="N278">
        <f>COUNTIFS('Visit Tracking'!$B$2:$B$1001,A278,'Visit Tracking'!$G$2:$G$1001,"Virtual",'Visit Tracking'!$J$2:$J$1001,"Completed")</f>
        <v>0</v>
      </c>
      <c r="O278" t="str">
        <f t="shared" si="26"/>
        <v/>
      </c>
      <c r="P278" t="str">
        <f t="shared" si="27"/>
        <v/>
      </c>
      <c r="Q278" s="2">
        <f>(M278*Settings!$B$3)+(N278*Settings!$B$4)</f>
        <v>0</v>
      </c>
      <c r="R278" s="2" t="str">
        <f t="shared" si="28"/>
        <v/>
      </c>
      <c r="S278" t="str">
        <f t="shared" si="29"/>
        <v/>
      </c>
    </row>
    <row r="279" spans="6:19">
      <c r="F279" t="str">
        <f t="shared" si="24"/>
        <v/>
      </c>
      <c r="G279" s="2" t="str">
        <f>IFERROR(VLOOKUP(E279,Settings!$A$6:$D$11,2,FALSE),"")</f>
        <v/>
      </c>
      <c r="H279" s="7"/>
      <c r="J279" s="2" t="str">
        <f t="shared" si="25"/>
        <v/>
      </c>
      <c r="K279" t="str">
        <f>IFERROR(VLOOKUP(E279,Settings!$A$6:$D$11,3,FALSE),"")</f>
        <v/>
      </c>
      <c r="L279" t="str">
        <f>IFERROR(VLOOKUP(E279,Settings!$A$6:$D$11,4,FALSE),"")</f>
        <v/>
      </c>
      <c r="M279">
        <f>COUNTIFS('Visit Tracking'!$B$2:$B$1001,A279,'Visit Tracking'!$G$2:$G$1001,"Office",'Visit Tracking'!$J$2:$J$1001,"Completed")</f>
        <v>0</v>
      </c>
      <c r="N279">
        <f>COUNTIFS('Visit Tracking'!$B$2:$B$1001,A279,'Visit Tracking'!$G$2:$G$1001,"Virtual",'Visit Tracking'!$J$2:$J$1001,"Completed")</f>
        <v>0</v>
      </c>
      <c r="O279" t="str">
        <f t="shared" si="26"/>
        <v/>
      </c>
      <c r="P279" t="str">
        <f t="shared" si="27"/>
        <v/>
      </c>
      <c r="Q279" s="2">
        <f>(M279*Settings!$B$3)+(N279*Settings!$B$4)</f>
        <v>0</v>
      </c>
      <c r="R279" s="2" t="str">
        <f t="shared" si="28"/>
        <v/>
      </c>
      <c r="S279" t="str">
        <f t="shared" si="29"/>
        <v/>
      </c>
    </row>
    <row r="280" spans="6:19">
      <c r="F280" t="str">
        <f t="shared" si="24"/>
        <v/>
      </c>
      <c r="G280" s="2" t="str">
        <f>IFERROR(VLOOKUP(E280,Settings!$A$6:$D$11,2,FALSE),"")</f>
        <v/>
      </c>
      <c r="H280" s="7"/>
      <c r="J280" s="2" t="str">
        <f t="shared" si="25"/>
        <v/>
      </c>
      <c r="K280" t="str">
        <f>IFERROR(VLOOKUP(E280,Settings!$A$6:$D$11,3,FALSE),"")</f>
        <v/>
      </c>
      <c r="L280" t="str">
        <f>IFERROR(VLOOKUP(E280,Settings!$A$6:$D$11,4,FALSE),"")</f>
        <v/>
      </c>
      <c r="M280">
        <f>COUNTIFS('Visit Tracking'!$B$2:$B$1001,A280,'Visit Tracking'!$G$2:$G$1001,"Office",'Visit Tracking'!$J$2:$J$1001,"Completed")</f>
        <v>0</v>
      </c>
      <c r="N280">
        <f>COUNTIFS('Visit Tracking'!$B$2:$B$1001,A280,'Visit Tracking'!$G$2:$G$1001,"Virtual",'Visit Tracking'!$J$2:$J$1001,"Completed")</f>
        <v>0</v>
      </c>
      <c r="O280" t="str">
        <f t="shared" si="26"/>
        <v/>
      </c>
      <c r="P280" t="str">
        <f t="shared" si="27"/>
        <v/>
      </c>
      <c r="Q280" s="2">
        <f>(M280*Settings!$B$3)+(N280*Settings!$B$4)</f>
        <v>0</v>
      </c>
      <c r="R280" s="2" t="str">
        <f t="shared" si="28"/>
        <v/>
      </c>
      <c r="S280" t="str">
        <f t="shared" si="29"/>
        <v/>
      </c>
    </row>
    <row r="281" spans="6:19">
      <c r="F281" t="str">
        <f t="shared" si="24"/>
        <v/>
      </c>
      <c r="G281" s="2" t="str">
        <f>IFERROR(VLOOKUP(E281,Settings!$A$6:$D$11,2,FALSE),"")</f>
        <v/>
      </c>
      <c r="H281" s="7"/>
      <c r="J281" s="2" t="str">
        <f t="shared" si="25"/>
        <v/>
      </c>
      <c r="K281" t="str">
        <f>IFERROR(VLOOKUP(E281,Settings!$A$6:$D$11,3,FALSE),"")</f>
        <v/>
      </c>
      <c r="L281" t="str">
        <f>IFERROR(VLOOKUP(E281,Settings!$A$6:$D$11,4,FALSE),"")</f>
        <v/>
      </c>
      <c r="M281">
        <f>COUNTIFS('Visit Tracking'!$B$2:$B$1001,A281,'Visit Tracking'!$G$2:$G$1001,"Office",'Visit Tracking'!$J$2:$J$1001,"Completed")</f>
        <v>0</v>
      </c>
      <c r="N281">
        <f>COUNTIFS('Visit Tracking'!$B$2:$B$1001,A281,'Visit Tracking'!$G$2:$G$1001,"Virtual",'Visit Tracking'!$J$2:$J$1001,"Completed")</f>
        <v>0</v>
      </c>
      <c r="O281" t="str">
        <f t="shared" si="26"/>
        <v/>
      </c>
      <c r="P281" t="str">
        <f t="shared" si="27"/>
        <v/>
      </c>
      <c r="Q281" s="2">
        <f>(M281*Settings!$B$3)+(N281*Settings!$B$4)</f>
        <v>0</v>
      </c>
      <c r="R281" s="2" t="str">
        <f t="shared" si="28"/>
        <v/>
      </c>
      <c r="S281" t="str">
        <f t="shared" si="29"/>
        <v/>
      </c>
    </row>
    <row r="282" spans="6:19">
      <c r="F282" t="str">
        <f t="shared" si="24"/>
        <v/>
      </c>
      <c r="G282" s="2" t="str">
        <f>IFERROR(VLOOKUP(E282,Settings!$A$6:$D$11,2,FALSE),"")</f>
        <v/>
      </c>
      <c r="H282" s="7"/>
      <c r="J282" s="2" t="str">
        <f t="shared" si="25"/>
        <v/>
      </c>
      <c r="K282" t="str">
        <f>IFERROR(VLOOKUP(E282,Settings!$A$6:$D$11,3,FALSE),"")</f>
        <v/>
      </c>
      <c r="L282" t="str">
        <f>IFERROR(VLOOKUP(E282,Settings!$A$6:$D$11,4,FALSE),"")</f>
        <v/>
      </c>
      <c r="M282">
        <f>COUNTIFS('Visit Tracking'!$B$2:$B$1001,A282,'Visit Tracking'!$G$2:$G$1001,"Office",'Visit Tracking'!$J$2:$J$1001,"Completed")</f>
        <v>0</v>
      </c>
      <c r="N282">
        <f>COUNTIFS('Visit Tracking'!$B$2:$B$1001,A282,'Visit Tracking'!$G$2:$G$1001,"Virtual",'Visit Tracking'!$J$2:$J$1001,"Completed")</f>
        <v>0</v>
      </c>
      <c r="O282" t="str">
        <f t="shared" si="26"/>
        <v/>
      </c>
      <c r="P282" t="str">
        <f t="shared" si="27"/>
        <v/>
      </c>
      <c r="Q282" s="2">
        <f>(M282*Settings!$B$3)+(N282*Settings!$B$4)</f>
        <v>0</v>
      </c>
      <c r="R282" s="2" t="str">
        <f t="shared" si="28"/>
        <v/>
      </c>
      <c r="S282" t="str">
        <f t="shared" si="29"/>
        <v/>
      </c>
    </row>
    <row r="283" spans="6:19">
      <c r="F283" t="str">
        <f t="shared" si="24"/>
        <v/>
      </c>
      <c r="G283" s="2" t="str">
        <f>IFERROR(VLOOKUP(E283,Settings!$A$6:$D$11,2,FALSE),"")</f>
        <v/>
      </c>
      <c r="H283" s="7"/>
      <c r="J283" s="2" t="str">
        <f t="shared" si="25"/>
        <v/>
      </c>
      <c r="K283" t="str">
        <f>IFERROR(VLOOKUP(E283,Settings!$A$6:$D$11,3,FALSE),"")</f>
        <v/>
      </c>
      <c r="L283" t="str">
        <f>IFERROR(VLOOKUP(E283,Settings!$A$6:$D$11,4,FALSE),"")</f>
        <v/>
      </c>
      <c r="M283">
        <f>COUNTIFS('Visit Tracking'!$B$2:$B$1001,A283,'Visit Tracking'!$G$2:$G$1001,"Office",'Visit Tracking'!$J$2:$J$1001,"Completed")</f>
        <v>0</v>
      </c>
      <c r="N283">
        <f>COUNTIFS('Visit Tracking'!$B$2:$B$1001,A283,'Visit Tracking'!$G$2:$G$1001,"Virtual",'Visit Tracking'!$J$2:$J$1001,"Completed")</f>
        <v>0</v>
      </c>
      <c r="O283" t="str">
        <f t="shared" si="26"/>
        <v/>
      </c>
      <c r="P283" t="str">
        <f t="shared" si="27"/>
        <v/>
      </c>
      <c r="Q283" s="2">
        <f>(M283*Settings!$B$3)+(N283*Settings!$B$4)</f>
        <v>0</v>
      </c>
      <c r="R283" s="2" t="str">
        <f t="shared" si="28"/>
        <v/>
      </c>
      <c r="S283" t="str">
        <f t="shared" si="29"/>
        <v/>
      </c>
    </row>
    <row r="284" spans="6:19">
      <c r="F284" t="str">
        <f t="shared" si="24"/>
        <v/>
      </c>
      <c r="G284" s="2" t="str">
        <f>IFERROR(VLOOKUP(E284,Settings!$A$6:$D$11,2,FALSE),"")</f>
        <v/>
      </c>
      <c r="H284" s="7"/>
      <c r="J284" s="2" t="str">
        <f t="shared" si="25"/>
        <v/>
      </c>
      <c r="K284" t="str">
        <f>IFERROR(VLOOKUP(E284,Settings!$A$6:$D$11,3,FALSE),"")</f>
        <v/>
      </c>
      <c r="L284" t="str">
        <f>IFERROR(VLOOKUP(E284,Settings!$A$6:$D$11,4,FALSE),"")</f>
        <v/>
      </c>
      <c r="M284">
        <f>COUNTIFS('Visit Tracking'!$B$2:$B$1001,A284,'Visit Tracking'!$G$2:$G$1001,"Office",'Visit Tracking'!$J$2:$J$1001,"Completed")</f>
        <v>0</v>
      </c>
      <c r="N284">
        <f>COUNTIFS('Visit Tracking'!$B$2:$B$1001,A284,'Visit Tracking'!$G$2:$G$1001,"Virtual",'Visit Tracking'!$J$2:$J$1001,"Completed")</f>
        <v>0</v>
      </c>
      <c r="O284" t="str">
        <f t="shared" si="26"/>
        <v/>
      </c>
      <c r="P284" t="str">
        <f t="shared" si="27"/>
        <v/>
      </c>
      <c r="Q284" s="2">
        <f>(M284*Settings!$B$3)+(N284*Settings!$B$4)</f>
        <v>0</v>
      </c>
      <c r="R284" s="2" t="str">
        <f t="shared" si="28"/>
        <v/>
      </c>
      <c r="S284" t="str">
        <f t="shared" si="29"/>
        <v/>
      </c>
    </row>
    <row r="285" spans="6:19">
      <c r="F285" t="str">
        <f t="shared" si="24"/>
        <v/>
      </c>
      <c r="G285" s="2" t="str">
        <f>IFERROR(VLOOKUP(E285,Settings!$A$6:$D$11,2,FALSE),"")</f>
        <v/>
      </c>
      <c r="H285" s="7"/>
      <c r="J285" s="2" t="str">
        <f t="shared" si="25"/>
        <v/>
      </c>
      <c r="K285" t="str">
        <f>IFERROR(VLOOKUP(E285,Settings!$A$6:$D$11,3,FALSE),"")</f>
        <v/>
      </c>
      <c r="L285" t="str">
        <f>IFERROR(VLOOKUP(E285,Settings!$A$6:$D$11,4,FALSE),"")</f>
        <v/>
      </c>
      <c r="M285">
        <f>COUNTIFS('Visit Tracking'!$B$2:$B$1001,A285,'Visit Tracking'!$G$2:$G$1001,"Office",'Visit Tracking'!$J$2:$J$1001,"Completed")</f>
        <v>0</v>
      </c>
      <c r="N285">
        <f>COUNTIFS('Visit Tracking'!$B$2:$B$1001,A285,'Visit Tracking'!$G$2:$G$1001,"Virtual",'Visit Tracking'!$J$2:$J$1001,"Completed")</f>
        <v>0</v>
      </c>
      <c r="O285" t="str">
        <f t="shared" si="26"/>
        <v/>
      </c>
      <c r="P285" t="str">
        <f t="shared" si="27"/>
        <v/>
      </c>
      <c r="Q285" s="2">
        <f>(M285*Settings!$B$3)+(N285*Settings!$B$4)</f>
        <v>0</v>
      </c>
      <c r="R285" s="2" t="str">
        <f t="shared" si="28"/>
        <v/>
      </c>
      <c r="S285" t="str">
        <f t="shared" si="29"/>
        <v/>
      </c>
    </row>
    <row r="286" spans="6:19">
      <c r="F286" t="str">
        <f t="shared" si="24"/>
        <v/>
      </c>
      <c r="G286" s="2" t="str">
        <f>IFERROR(VLOOKUP(E286,Settings!$A$6:$D$11,2,FALSE),"")</f>
        <v/>
      </c>
      <c r="H286" s="7"/>
      <c r="J286" s="2" t="str">
        <f t="shared" si="25"/>
        <v/>
      </c>
      <c r="K286" t="str">
        <f>IFERROR(VLOOKUP(E286,Settings!$A$6:$D$11,3,FALSE),"")</f>
        <v/>
      </c>
      <c r="L286" t="str">
        <f>IFERROR(VLOOKUP(E286,Settings!$A$6:$D$11,4,FALSE),"")</f>
        <v/>
      </c>
      <c r="M286">
        <f>COUNTIFS('Visit Tracking'!$B$2:$B$1001,A286,'Visit Tracking'!$G$2:$G$1001,"Office",'Visit Tracking'!$J$2:$J$1001,"Completed")</f>
        <v>0</v>
      </c>
      <c r="N286">
        <f>COUNTIFS('Visit Tracking'!$B$2:$B$1001,A286,'Visit Tracking'!$G$2:$G$1001,"Virtual",'Visit Tracking'!$J$2:$J$1001,"Completed")</f>
        <v>0</v>
      </c>
      <c r="O286" t="str">
        <f t="shared" si="26"/>
        <v/>
      </c>
      <c r="P286" t="str">
        <f t="shared" si="27"/>
        <v/>
      </c>
      <c r="Q286" s="2">
        <f>(M286*Settings!$B$3)+(N286*Settings!$B$4)</f>
        <v>0</v>
      </c>
      <c r="R286" s="2" t="str">
        <f t="shared" si="28"/>
        <v/>
      </c>
      <c r="S286" t="str">
        <f t="shared" si="29"/>
        <v/>
      </c>
    </row>
    <row r="287" spans="6:19">
      <c r="F287" t="str">
        <f t="shared" si="24"/>
        <v/>
      </c>
      <c r="G287" s="2" t="str">
        <f>IFERROR(VLOOKUP(E287,Settings!$A$6:$D$11,2,FALSE),"")</f>
        <v/>
      </c>
      <c r="H287" s="7"/>
      <c r="J287" s="2" t="str">
        <f t="shared" si="25"/>
        <v/>
      </c>
      <c r="K287" t="str">
        <f>IFERROR(VLOOKUP(E287,Settings!$A$6:$D$11,3,FALSE),"")</f>
        <v/>
      </c>
      <c r="L287" t="str">
        <f>IFERROR(VLOOKUP(E287,Settings!$A$6:$D$11,4,FALSE),"")</f>
        <v/>
      </c>
      <c r="M287">
        <f>COUNTIFS('Visit Tracking'!$B$2:$B$1001,A287,'Visit Tracking'!$G$2:$G$1001,"Office",'Visit Tracking'!$J$2:$J$1001,"Completed")</f>
        <v>0</v>
      </c>
      <c r="N287">
        <f>COUNTIFS('Visit Tracking'!$B$2:$B$1001,A287,'Visit Tracking'!$G$2:$G$1001,"Virtual",'Visit Tracking'!$J$2:$J$1001,"Completed")</f>
        <v>0</v>
      </c>
      <c r="O287" t="str">
        <f t="shared" si="26"/>
        <v/>
      </c>
      <c r="P287" t="str">
        <f t="shared" si="27"/>
        <v/>
      </c>
      <c r="Q287" s="2">
        <f>(M287*Settings!$B$3)+(N287*Settings!$B$4)</f>
        <v>0</v>
      </c>
      <c r="R287" s="2" t="str">
        <f t="shared" si="28"/>
        <v/>
      </c>
      <c r="S287" t="str">
        <f t="shared" si="29"/>
        <v/>
      </c>
    </row>
    <row r="288" spans="6:19">
      <c r="F288" t="str">
        <f t="shared" si="24"/>
        <v/>
      </c>
      <c r="G288" s="2" t="str">
        <f>IFERROR(VLOOKUP(E288,Settings!$A$6:$D$11,2,FALSE),"")</f>
        <v/>
      </c>
      <c r="H288" s="7"/>
      <c r="J288" s="2" t="str">
        <f t="shared" si="25"/>
        <v/>
      </c>
      <c r="K288" t="str">
        <f>IFERROR(VLOOKUP(E288,Settings!$A$6:$D$11,3,FALSE),"")</f>
        <v/>
      </c>
      <c r="L288" t="str">
        <f>IFERROR(VLOOKUP(E288,Settings!$A$6:$D$11,4,FALSE),"")</f>
        <v/>
      </c>
      <c r="M288">
        <f>COUNTIFS('Visit Tracking'!$B$2:$B$1001,A288,'Visit Tracking'!$G$2:$G$1001,"Office",'Visit Tracking'!$J$2:$J$1001,"Completed")</f>
        <v>0</v>
      </c>
      <c r="N288">
        <f>COUNTIFS('Visit Tracking'!$B$2:$B$1001,A288,'Visit Tracking'!$G$2:$G$1001,"Virtual",'Visit Tracking'!$J$2:$J$1001,"Completed")</f>
        <v>0</v>
      </c>
      <c r="O288" t="str">
        <f t="shared" si="26"/>
        <v/>
      </c>
      <c r="P288" t="str">
        <f t="shared" si="27"/>
        <v/>
      </c>
      <c r="Q288" s="2">
        <f>(M288*Settings!$B$3)+(N288*Settings!$B$4)</f>
        <v>0</v>
      </c>
      <c r="R288" s="2" t="str">
        <f t="shared" si="28"/>
        <v/>
      </c>
      <c r="S288" t="str">
        <f t="shared" si="29"/>
        <v/>
      </c>
    </row>
    <row r="289" spans="6:19">
      <c r="F289" t="str">
        <f t="shared" si="24"/>
        <v/>
      </c>
      <c r="G289" s="2" t="str">
        <f>IFERROR(VLOOKUP(E289,Settings!$A$6:$D$11,2,FALSE),"")</f>
        <v/>
      </c>
      <c r="H289" s="7"/>
      <c r="J289" s="2" t="str">
        <f t="shared" si="25"/>
        <v/>
      </c>
      <c r="K289" t="str">
        <f>IFERROR(VLOOKUP(E289,Settings!$A$6:$D$11,3,FALSE),"")</f>
        <v/>
      </c>
      <c r="L289" t="str">
        <f>IFERROR(VLOOKUP(E289,Settings!$A$6:$D$11,4,FALSE),"")</f>
        <v/>
      </c>
      <c r="M289">
        <f>COUNTIFS('Visit Tracking'!$B$2:$B$1001,A289,'Visit Tracking'!$G$2:$G$1001,"Office",'Visit Tracking'!$J$2:$J$1001,"Completed")</f>
        <v>0</v>
      </c>
      <c r="N289">
        <f>COUNTIFS('Visit Tracking'!$B$2:$B$1001,A289,'Visit Tracking'!$G$2:$G$1001,"Virtual",'Visit Tracking'!$J$2:$J$1001,"Completed")</f>
        <v>0</v>
      </c>
      <c r="O289" t="str">
        <f t="shared" si="26"/>
        <v/>
      </c>
      <c r="P289" t="str">
        <f t="shared" si="27"/>
        <v/>
      </c>
      <c r="Q289" s="2">
        <f>(M289*Settings!$B$3)+(N289*Settings!$B$4)</f>
        <v>0</v>
      </c>
      <c r="R289" s="2" t="str">
        <f t="shared" si="28"/>
        <v/>
      </c>
      <c r="S289" t="str">
        <f t="shared" si="29"/>
        <v/>
      </c>
    </row>
    <row r="290" spans="6:19">
      <c r="F290" t="str">
        <f t="shared" si="24"/>
        <v/>
      </c>
      <c r="G290" s="2" t="str">
        <f>IFERROR(VLOOKUP(E290,Settings!$A$6:$D$11,2,FALSE),"")</f>
        <v/>
      </c>
      <c r="H290" s="7"/>
      <c r="J290" s="2" t="str">
        <f t="shared" si="25"/>
        <v/>
      </c>
      <c r="K290" t="str">
        <f>IFERROR(VLOOKUP(E290,Settings!$A$6:$D$11,3,FALSE),"")</f>
        <v/>
      </c>
      <c r="L290" t="str">
        <f>IFERROR(VLOOKUP(E290,Settings!$A$6:$D$11,4,FALSE),"")</f>
        <v/>
      </c>
      <c r="M290">
        <f>COUNTIFS('Visit Tracking'!$B$2:$B$1001,A290,'Visit Tracking'!$G$2:$G$1001,"Office",'Visit Tracking'!$J$2:$J$1001,"Completed")</f>
        <v>0</v>
      </c>
      <c r="N290">
        <f>COUNTIFS('Visit Tracking'!$B$2:$B$1001,A290,'Visit Tracking'!$G$2:$G$1001,"Virtual",'Visit Tracking'!$J$2:$J$1001,"Completed")</f>
        <v>0</v>
      </c>
      <c r="O290" t="str">
        <f t="shared" si="26"/>
        <v/>
      </c>
      <c r="P290" t="str">
        <f t="shared" si="27"/>
        <v/>
      </c>
      <c r="Q290" s="2">
        <f>(M290*Settings!$B$3)+(N290*Settings!$B$4)</f>
        <v>0</v>
      </c>
      <c r="R290" s="2" t="str">
        <f t="shared" si="28"/>
        <v/>
      </c>
      <c r="S290" t="str">
        <f t="shared" si="29"/>
        <v/>
      </c>
    </row>
    <row r="291" spans="6:19">
      <c r="F291" t="str">
        <f t="shared" si="24"/>
        <v/>
      </c>
      <c r="G291" s="2" t="str">
        <f>IFERROR(VLOOKUP(E291,Settings!$A$6:$D$11,2,FALSE),"")</f>
        <v/>
      </c>
      <c r="H291" s="7"/>
      <c r="J291" s="2" t="str">
        <f t="shared" si="25"/>
        <v/>
      </c>
      <c r="K291" t="str">
        <f>IFERROR(VLOOKUP(E291,Settings!$A$6:$D$11,3,FALSE),"")</f>
        <v/>
      </c>
      <c r="L291" t="str">
        <f>IFERROR(VLOOKUP(E291,Settings!$A$6:$D$11,4,FALSE),"")</f>
        <v/>
      </c>
      <c r="M291">
        <f>COUNTIFS('Visit Tracking'!$B$2:$B$1001,A291,'Visit Tracking'!$G$2:$G$1001,"Office",'Visit Tracking'!$J$2:$J$1001,"Completed")</f>
        <v>0</v>
      </c>
      <c r="N291">
        <f>COUNTIFS('Visit Tracking'!$B$2:$B$1001,A291,'Visit Tracking'!$G$2:$G$1001,"Virtual",'Visit Tracking'!$J$2:$J$1001,"Completed")</f>
        <v>0</v>
      </c>
      <c r="O291" t="str">
        <f t="shared" si="26"/>
        <v/>
      </c>
      <c r="P291" t="str">
        <f t="shared" si="27"/>
        <v/>
      </c>
      <c r="Q291" s="2">
        <f>(M291*Settings!$B$3)+(N291*Settings!$B$4)</f>
        <v>0</v>
      </c>
      <c r="R291" s="2" t="str">
        <f t="shared" si="28"/>
        <v/>
      </c>
      <c r="S291" t="str">
        <f t="shared" si="29"/>
        <v/>
      </c>
    </row>
    <row r="292" spans="6:19">
      <c r="F292" t="str">
        <f t="shared" si="24"/>
        <v/>
      </c>
      <c r="G292" s="2" t="str">
        <f>IFERROR(VLOOKUP(E292,Settings!$A$6:$D$11,2,FALSE),"")</f>
        <v/>
      </c>
      <c r="H292" s="7"/>
      <c r="J292" s="2" t="str">
        <f t="shared" si="25"/>
        <v/>
      </c>
      <c r="K292" t="str">
        <f>IFERROR(VLOOKUP(E292,Settings!$A$6:$D$11,3,FALSE),"")</f>
        <v/>
      </c>
      <c r="L292" t="str">
        <f>IFERROR(VLOOKUP(E292,Settings!$A$6:$D$11,4,FALSE),"")</f>
        <v/>
      </c>
      <c r="M292">
        <f>COUNTIFS('Visit Tracking'!$B$2:$B$1001,A292,'Visit Tracking'!$G$2:$G$1001,"Office",'Visit Tracking'!$J$2:$J$1001,"Completed")</f>
        <v>0</v>
      </c>
      <c r="N292">
        <f>COUNTIFS('Visit Tracking'!$B$2:$B$1001,A292,'Visit Tracking'!$G$2:$G$1001,"Virtual",'Visit Tracking'!$J$2:$J$1001,"Completed")</f>
        <v>0</v>
      </c>
      <c r="O292" t="str">
        <f t="shared" si="26"/>
        <v/>
      </c>
      <c r="P292" t="str">
        <f t="shared" si="27"/>
        <v/>
      </c>
      <c r="Q292" s="2">
        <f>(M292*Settings!$B$3)+(N292*Settings!$B$4)</f>
        <v>0</v>
      </c>
      <c r="R292" s="2" t="str">
        <f t="shared" si="28"/>
        <v/>
      </c>
      <c r="S292" t="str">
        <f t="shared" si="29"/>
        <v/>
      </c>
    </row>
    <row r="293" spans="6:19">
      <c r="F293" t="str">
        <f t="shared" si="24"/>
        <v/>
      </c>
      <c r="G293" s="2" t="str">
        <f>IFERROR(VLOOKUP(E293,Settings!$A$6:$D$11,2,FALSE),"")</f>
        <v/>
      </c>
      <c r="H293" s="7"/>
      <c r="J293" s="2" t="str">
        <f t="shared" si="25"/>
        <v/>
      </c>
      <c r="K293" t="str">
        <f>IFERROR(VLOOKUP(E293,Settings!$A$6:$D$11,3,FALSE),"")</f>
        <v/>
      </c>
      <c r="L293" t="str">
        <f>IFERROR(VLOOKUP(E293,Settings!$A$6:$D$11,4,FALSE),"")</f>
        <v/>
      </c>
      <c r="M293">
        <f>COUNTIFS('Visit Tracking'!$B$2:$B$1001,A293,'Visit Tracking'!$G$2:$G$1001,"Office",'Visit Tracking'!$J$2:$J$1001,"Completed")</f>
        <v>0</v>
      </c>
      <c r="N293">
        <f>COUNTIFS('Visit Tracking'!$B$2:$B$1001,A293,'Visit Tracking'!$G$2:$G$1001,"Virtual",'Visit Tracking'!$J$2:$J$1001,"Completed")</f>
        <v>0</v>
      </c>
      <c r="O293" t="str">
        <f t="shared" si="26"/>
        <v/>
      </c>
      <c r="P293" t="str">
        <f t="shared" si="27"/>
        <v/>
      </c>
      <c r="Q293" s="2">
        <f>(M293*Settings!$B$3)+(N293*Settings!$B$4)</f>
        <v>0</v>
      </c>
      <c r="R293" s="2" t="str">
        <f t="shared" si="28"/>
        <v/>
      </c>
      <c r="S293" t="str">
        <f t="shared" si="29"/>
        <v/>
      </c>
    </row>
    <row r="294" spans="6:19">
      <c r="F294" t="str">
        <f t="shared" si="24"/>
        <v/>
      </c>
      <c r="G294" s="2" t="str">
        <f>IFERROR(VLOOKUP(E294,Settings!$A$6:$D$11,2,FALSE),"")</f>
        <v/>
      </c>
      <c r="H294" s="7"/>
      <c r="J294" s="2" t="str">
        <f t="shared" si="25"/>
        <v/>
      </c>
      <c r="K294" t="str">
        <f>IFERROR(VLOOKUP(E294,Settings!$A$6:$D$11,3,FALSE),"")</f>
        <v/>
      </c>
      <c r="L294" t="str">
        <f>IFERROR(VLOOKUP(E294,Settings!$A$6:$D$11,4,FALSE),"")</f>
        <v/>
      </c>
      <c r="M294">
        <f>COUNTIFS('Visit Tracking'!$B$2:$B$1001,A294,'Visit Tracking'!$G$2:$G$1001,"Office",'Visit Tracking'!$J$2:$J$1001,"Completed")</f>
        <v>0</v>
      </c>
      <c r="N294">
        <f>COUNTIFS('Visit Tracking'!$B$2:$B$1001,A294,'Visit Tracking'!$G$2:$G$1001,"Virtual",'Visit Tracking'!$J$2:$J$1001,"Completed")</f>
        <v>0</v>
      </c>
      <c r="O294" t="str">
        <f t="shared" si="26"/>
        <v/>
      </c>
      <c r="P294" t="str">
        <f t="shared" si="27"/>
        <v/>
      </c>
      <c r="Q294" s="2">
        <f>(M294*Settings!$B$3)+(N294*Settings!$B$4)</f>
        <v>0</v>
      </c>
      <c r="R294" s="2" t="str">
        <f t="shared" si="28"/>
        <v/>
      </c>
      <c r="S294" t="str">
        <f t="shared" si="29"/>
        <v/>
      </c>
    </row>
    <row r="295" spans="6:19">
      <c r="F295" t="str">
        <f t="shared" si="24"/>
        <v/>
      </c>
      <c r="G295" s="2" t="str">
        <f>IFERROR(VLOOKUP(E295,Settings!$A$6:$D$11,2,FALSE),"")</f>
        <v/>
      </c>
      <c r="H295" s="7"/>
      <c r="J295" s="2" t="str">
        <f t="shared" si="25"/>
        <v/>
      </c>
      <c r="K295" t="str">
        <f>IFERROR(VLOOKUP(E295,Settings!$A$6:$D$11,3,FALSE),"")</f>
        <v/>
      </c>
      <c r="L295" t="str">
        <f>IFERROR(VLOOKUP(E295,Settings!$A$6:$D$11,4,FALSE),"")</f>
        <v/>
      </c>
      <c r="M295">
        <f>COUNTIFS('Visit Tracking'!$B$2:$B$1001,A295,'Visit Tracking'!$G$2:$G$1001,"Office",'Visit Tracking'!$J$2:$J$1001,"Completed")</f>
        <v>0</v>
      </c>
      <c r="N295">
        <f>COUNTIFS('Visit Tracking'!$B$2:$B$1001,A295,'Visit Tracking'!$G$2:$G$1001,"Virtual",'Visit Tracking'!$J$2:$J$1001,"Completed")</f>
        <v>0</v>
      </c>
      <c r="O295" t="str">
        <f t="shared" si="26"/>
        <v/>
      </c>
      <c r="P295" t="str">
        <f t="shared" si="27"/>
        <v/>
      </c>
      <c r="Q295" s="2">
        <f>(M295*Settings!$B$3)+(N295*Settings!$B$4)</f>
        <v>0</v>
      </c>
      <c r="R295" s="2" t="str">
        <f t="shared" si="28"/>
        <v/>
      </c>
      <c r="S295" t="str">
        <f t="shared" si="29"/>
        <v/>
      </c>
    </row>
    <row r="296" spans="6:19">
      <c r="F296" t="str">
        <f t="shared" si="24"/>
        <v/>
      </c>
      <c r="G296" s="2" t="str">
        <f>IFERROR(VLOOKUP(E296,Settings!$A$6:$D$11,2,FALSE),"")</f>
        <v/>
      </c>
      <c r="H296" s="7"/>
      <c r="J296" s="2" t="str">
        <f t="shared" si="25"/>
        <v/>
      </c>
      <c r="K296" t="str">
        <f>IFERROR(VLOOKUP(E296,Settings!$A$6:$D$11,3,FALSE),"")</f>
        <v/>
      </c>
      <c r="L296" t="str">
        <f>IFERROR(VLOOKUP(E296,Settings!$A$6:$D$11,4,FALSE),"")</f>
        <v/>
      </c>
      <c r="M296">
        <f>COUNTIFS('Visit Tracking'!$B$2:$B$1001,A296,'Visit Tracking'!$G$2:$G$1001,"Office",'Visit Tracking'!$J$2:$J$1001,"Completed")</f>
        <v>0</v>
      </c>
      <c r="N296">
        <f>COUNTIFS('Visit Tracking'!$B$2:$B$1001,A296,'Visit Tracking'!$G$2:$G$1001,"Virtual",'Visit Tracking'!$J$2:$J$1001,"Completed")</f>
        <v>0</v>
      </c>
      <c r="O296" t="str">
        <f t="shared" si="26"/>
        <v/>
      </c>
      <c r="P296" t="str">
        <f t="shared" si="27"/>
        <v/>
      </c>
      <c r="Q296" s="2">
        <f>(M296*Settings!$B$3)+(N296*Settings!$B$4)</f>
        <v>0</v>
      </c>
      <c r="R296" s="2" t="str">
        <f t="shared" si="28"/>
        <v/>
      </c>
      <c r="S296" t="str">
        <f t="shared" si="29"/>
        <v/>
      </c>
    </row>
    <row r="297" spans="6:19">
      <c r="F297" t="str">
        <f t="shared" si="24"/>
        <v/>
      </c>
      <c r="G297" s="2" t="str">
        <f>IFERROR(VLOOKUP(E297,Settings!$A$6:$D$11,2,FALSE),"")</f>
        <v/>
      </c>
      <c r="H297" s="7"/>
      <c r="J297" s="2" t="str">
        <f t="shared" si="25"/>
        <v/>
      </c>
      <c r="K297" t="str">
        <f>IFERROR(VLOOKUP(E297,Settings!$A$6:$D$11,3,FALSE),"")</f>
        <v/>
      </c>
      <c r="L297" t="str">
        <f>IFERROR(VLOOKUP(E297,Settings!$A$6:$D$11,4,FALSE),"")</f>
        <v/>
      </c>
      <c r="M297">
        <f>COUNTIFS('Visit Tracking'!$B$2:$B$1001,A297,'Visit Tracking'!$G$2:$G$1001,"Office",'Visit Tracking'!$J$2:$J$1001,"Completed")</f>
        <v>0</v>
      </c>
      <c r="N297">
        <f>COUNTIFS('Visit Tracking'!$B$2:$B$1001,A297,'Visit Tracking'!$G$2:$G$1001,"Virtual",'Visit Tracking'!$J$2:$J$1001,"Completed")</f>
        <v>0</v>
      </c>
      <c r="O297" t="str">
        <f t="shared" si="26"/>
        <v/>
      </c>
      <c r="P297" t="str">
        <f t="shared" si="27"/>
        <v/>
      </c>
      <c r="Q297" s="2">
        <f>(M297*Settings!$B$3)+(N297*Settings!$B$4)</f>
        <v>0</v>
      </c>
      <c r="R297" s="2" t="str">
        <f t="shared" si="28"/>
        <v/>
      </c>
      <c r="S297" t="str">
        <f t="shared" si="29"/>
        <v/>
      </c>
    </row>
    <row r="298" spans="6:19">
      <c r="F298" t="str">
        <f t="shared" si="24"/>
        <v/>
      </c>
      <c r="G298" s="2" t="str">
        <f>IFERROR(VLOOKUP(E298,Settings!$A$6:$D$11,2,FALSE),"")</f>
        <v/>
      </c>
      <c r="H298" s="7"/>
      <c r="J298" s="2" t="str">
        <f t="shared" si="25"/>
        <v/>
      </c>
      <c r="K298" t="str">
        <f>IFERROR(VLOOKUP(E298,Settings!$A$6:$D$11,3,FALSE),"")</f>
        <v/>
      </c>
      <c r="L298" t="str">
        <f>IFERROR(VLOOKUP(E298,Settings!$A$6:$D$11,4,FALSE),"")</f>
        <v/>
      </c>
      <c r="M298">
        <f>COUNTIFS('Visit Tracking'!$B$2:$B$1001,A298,'Visit Tracking'!$G$2:$G$1001,"Office",'Visit Tracking'!$J$2:$J$1001,"Completed")</f>
        <v>0</v>
      </c>
      <c r="N298">
        <f>COUNTIFS('Visit Tracking'!$B$2:$B$1001,A298,'Visit Tracking'!$G$2:$G$1001,"Virtual",'Visit Tracking'!$J$2:$J$1001,"Completed")</f>
        <v>0</v>
      </c>
      <c r="O298" t="str">
        <f t="shared" si="26"/>
        <v/>
      </c>
      <c r="P298" t="str">
        <f t="shared" si="27"/>
        <v/>
      </c>
      <c r="Q298" s="2">
        <f>(M298*Settings!$B$3)+(N298*Settings!$B$4)</f>
        <v>0</v>
      </c>
      <c r="R298" s="2" t="str">
        <f t="shared" si="28"/>
        <v/>
      </c>
      <c r="S298" t="str">
        <f t="shared" si="29"/>
        <v/>
      </c>
    </row>
    <row r="299" spans="6:19">
      <c r="F299" t="str">
        <f t="shared" si="24"/>
        <v/>
      </c>
      <c r="G299" s="2" t="str">
        <f>IFERROR(VLOOKUP(E299,Settings!$A$6:$D$11,2,FALSE),"")</f>
        <v/>
      </c>
      <c r="H299" s="7"/>
      <c r="J299" s="2" t="str">
        <f t="shared" si="25"/>
        <v/>
      </c>
      <c r="K299" t="str">
        <f>IFERROR(VLOOKUP(E299,Settings!$A$6:$D$11,3,FALSE),"")</f>
        <v/>
      </c>
      <c r="L299" t="str">
        <f>IFERROR(VLOOKUP(E299,Settings!$A$6:$D$11,4,FALSE),"")</f>
        <v/>
      </c>
      <c r="M299">
        <f>COUNTIFS('Visit Tracking'!$B$2:$B$1001,A299,'Visit Tracking'!$G$2:$G$1001,"Office",'Visit Tracking'!$J$2:$J$1001,"Completed")</f>
        <v>0</v>
      </c>
      <c r="N299">
        <f>COUNTIFS('Visit Tracking'!$B$2:$B$1001,A299,'Visit Tracking'!$G$2:$G$1001,"Virtual",'Visit Tracking'!$J$2:$J$1001,"Completed")</f>
        <v>0</v>
      </c>
      <c r="O299" t="str">
        <f t="shared" si="26"/>
        <v/>
      </c>
      <c r="P299" t="str">
        <f t="shared" si="27"/>
        <v/>
      </c>
      <c r="Q299" s="2">
        <f>(M299*Settings!$B$3)+(N299*Settings!$B$4)</f>
        <v>0</v>
      </c>
      <c r="R299" s="2" t="str">
        <f t="shared" si="28"/>
        <v/>
      </c>
      <c r="S299" t="str">
        <f t="shared" si="29"/>
        <v/>
      </c>
    </row>
    <row r="300" spans="6:19">
      <c r="F300" t="str">
        <f t="shared" si="24"/>
        <v/>
      </c>
      <c r="G300" s="2" t="str">
        <f>IFERROR(VLOOKUP(E300,Settings!$A$6:$D$11,2,FALSE),"")</f>
        <v/>
      </c>
      <c r="H300" s="7"/>
      <c r="J300" s="2" t="str">
        <f t="shared" si="25"/>
        <v/>
      </c>
      <c r="K300" t="str">
        <f>IFERROR(VLOOKUP(E300,Settings!$A$6:$D$11,3,FALSE),"")</f>
        <v/>
      </c>
      <c r="L300" t="str">
        <f>IFERROR(VLOOKUP(E300,Settings!$A$6:$D$11,4,FALSE),"")</f>
        <v/>
      </c>
      <c r="M300">
        <f>COUNTIFS('Visit Tracking'!$B$2:$B$1001,A300,'Visit Tracking'!$G$2:$G$1001,"Office",'Visit Tracking'!$J$2:$J$1001,"Completed")</f>
        <v>0</v>
      </c>
      <c r="N300">
        <f>COUNTIFS('Visit Tracking'!$B$2:$B$1001,A300,'Visit Tracking'!$G$2:$G$1001,"Virtual",'Visit Tracking'!$J$2:$J$1001,"Completed")</f>
        <v>0</v>
      </c>
      <c r="O300" t="str">
        <f t="shared" si="26"/>
        <v/>
      </c>
      <c r="P300" t="str">
        <f t="shared" si="27"/>
        <v/>
      </c>
      <c r="Q300" s="2">
        <f>(M300*Settings!$B$3)+(N300*Settings!$B$4)</f>
        <v>0</v>
      </c>
      <c r="R300" s="2" t="str">
        <f t="shared" si="28"/>
        <v/>
      </c>
      <c r="S300" t="str">
        <f t="shared" si="29"/>
        <v/>
      </c>
    </row>
    <row r="301" spans="6:19">
      <c r="F301" t="str">
        <f t="shared" si="24"/>
        <v/>
      </c>
      <c r="G301" s="2" t="str">
        <f>IFERROR(VLOOKUP(E301,Settings!$A$6:$D$11,2,FALSE),"")</f>
        <v/>
      </c>
      <c r="H301" s="7"/>
      <c r="J301" s="2" t="str">
        <f t="shared" si="25"/>
        <v/>
      </c>
      <c r="K301" t="str">
        <f>IFERROR(VLOOKUP(E301,Settings!$A$6:$D$11,3,FALSE),"")</f>
        <v/>
      </c>
      <c r="L301" t="str">
        <f>IFERROR(VLOOKUP(E301,Settings!$A$6:$D$11,4,FALSE),"")</f>
        <v/>
      </c>
      <c r="M301">
        <f>COUNTIFS('Visit Tracking'!$B$2:$B$1001,A301,'Visit Tracking'!$G$2:$G$1001,"Office",'Visit Tracking'!$J$2:$J$1001,"Completed")</f>
        <v>0</v>
      </c>
      <c r="N301">
        <f>COUNTIFS('Visit Tracking'!$B$2:$B$1001,A301,'Visit Tracking'!$G$2:$G$1001,"Virtual",'Visit Tracking'!$J$2:$J$1001,"Completed")</f>
        <v>0</v>
      </c>
      <c r="O301" t="str">
        <f t="shared" si="26"/>
        <v/>
      </c>
      <c r="P301" t="str">
        <f t="shared" si="27"/>
        <v/>
      </c>
      <c r="Q301" s="2">
        <f>(M301*Settings!$B$3)+(N301*Settings!$B$4)</f>
        <v>0</v>
      </c>
      <c r="R301" s="2" t="str">
        <f t="shared" si="28"/>
        <v/>
      </c>
      <c r="S301" t="str">
        <f t="shared" si="29"/>
        <v/>
      </c>
    </row>
    <row r="302" spans="6:19">
      <c r="F302" t="str">
        <f t="shared" si="24"/>
        <v/>
      </c>
      <c r="G302" s="2" t="str">
        <f>IFERROR(VLOOKUP(E302,Settings!$A$6:$D$11,2,FALSE),"")</f>
        <v/>
      </c>
      <c r="H302" s="7"/>
      <c r="J302" s="2" t="str">
        <f t="shared" si="25"/>
        <v/>
      </c>
      <c r="K302" t="str">
        <f>IFERROR(VLOOKUP(E302,Settings!$A$6:$D$11,3,FALSE),"")</f>
        <v/>
      </c>
      <c r="L302" t="str">
        <f>IFERROR(VLOOKUP(E302,Settings!$A$6:$D$11,4,FALSE),"")</f>
        <v/>
      </c>
      <c r="M302">
        <f>COUNTIFS('Visit Tracking'!$B$2:$B$1001,A302,'Visit Tracking'!$G$2:$G$1001,"Office",'Visit Tracking'!$J$2:$J$1001,"Completed")</f>
        <v>0</v>
      </c>
      <c r="N302">
        <f>COUNTIFS('Visit Tracking'!$B$2:$B$1001,A302,'Visit Tracking'!$G$2:$G$1001,"Virtual",'Visit Tracking'!$J$2:$J$1001,"Completed")</f>
        <v>0</v>
      </c>
      <c r="O302" t="str">
        <f t="shared" si="26"/>
        <v/>
      </c>
      <c r="P302" t="str">
        <f t="shared" si="27"/>
        <v/>
      </c>
      <c r="Q302" s="2">
        <f>(M302*Settings!$B$3)+(N302*Settings!$B$4)</f>
        <v>0</v>
      </c>
      <c r="R302" s="2" t="str">
        <f t="shared" si="28"/>
        <v/>
      </c>
      <c r="S302" t="str">
        <f t="shared" si="29"/>
        <v/>
      </c>
    </row>
    <row r="303" spans="6:19">
      <c r="F303" t="str">
        <f t="shared" si="24"/>
        <v/>
      </c>
      <c r="G303" s="2" t="str">
        <f>IFERROR(VLOOKUP(E303,Settings!$A$6:$D$11,2,FALSE),"")</f>
        <v/>
      </c>
      <c r="H303" s="7"/>
      <c r="J303" s="2" t="str">
        <f t="shared" si="25"/>
        <v/>
      </c>
      <c r="K303" t="str">
        <f>IFERROR(VLOOKUP(E303,Settings!$A$6:$D$11,3,FALSE),"")</f>
        <v/>
      </c>
      <c r="L303" t="str">
        <f>IFERROR(VLOOKUP(E303,Settings!$A$6:$D$11,4,FALSE),"")</f>
        <v/>
      </c>
      <c r="M303">
        <f>COUNTIFS('Visit Tracking'!$B$2:$B$1001,A303,'Visit Tracking'!$G$2:$G$1001,"Office",'Visit Tracking'!$J$2:$J$1001,"Completed")</f>
        <v>0</v>
      </c>
      <c r="N303">
        <f>COUNTIFS('Visit Tracking'!$B$2:$B$1001,A303,'Visit Tracking'!$G$2:$G$1001,"Virtual",'Visit Tracking'!$J$2:$J$1001,"Completed")</f>
        <v>0</v>
      </c>
      <c r="O303" t="str">
        <f t="shared" si="26"/>
        <v/>
      </c>
      <c r="P303" t="str">
        <f t="shared" si="27"/>
        <v/>
      </c>
      <c r="Q303" s="2">
        <f>(M303*Settings!$B$3)+(N303*Settings!$B$4)</f>
        <v>0</v>
      </c>
      <c r="R303" s="2" t="str">
        <f t="shared" si="28"/>
        <v/>
      </c>
      <c r="S303" t="str">
        <f t="shared" si="29"/>
        <v/>
      </c>
    </row>
    <row r="304" spans="6:19">
      <c r="F304" t="str">
        <f t="shared" si="24"/>
        <v/>
      </c>
      <c r="G304" s="2" t="str">
        <f>IFERROR(VLOOKUP(E304,Settings!$A$6:$D$11,2,FALSE),"")</f>
        <v/>
      </c>
      <c r="H304" s="7"/>
      <c r="J304" s="2" t="str">
        <f t="shared" si="25"/>
        <v/>
      </c>
      <c r="K304" t="str">
        <f>IFERROR(VLOOKUP(E304,Settings!$A$6:$D$11,3,FALSE),"")</f>
        <v/>
      </c>
      <c r="L304" t="str">
        <f>IFERROR(VLOOKUP(E304,Settings!$A$6:$D$11,4,FALSE),"")</f>
        <v/>
      </c>
      <c r="M304">
        <f>COUNTIFS('Visit Tracking'!$B$2:$B$1001,A304,'Visit Tracking'!$G$2:$G$1001,"Office",'Visit Tracking'!$J$2:$J$1001,"Completed")</f>
        <v>0</v>
      </c>
      <c r="N304">
        <f>COUNTIFS('Visit Tracking'!$B$2:$B$1001,A304,'Visit Tracking'!$G$2:$G$1001,"Virtual",'Visit Tracking'!$J$2:$J$1001,"Completed")</f>
        <v>0</v>
      </c>
      <c r="O304" t="str">
        <f t="shared" si="26"/>
        <v/>
      </c>
      <c r="P304" t="str">
        <f t="shared" si="27"/>
        <v/>
      </c>
      <c r="Q304" s="2">
        <f>(M304*Settings!$B$3)+(N304*Settings!$B$4)</f>
        <v>0</v>
      </c>
      <c r="R304" s="2" t="str">
        <f t="shared" si="28"/>
        <v/>
      </c>
      <c r="S304" t="str">
        <f t="shared" si="29"/>
        <v/>
      </c>
    </row>
    <row r="305" spans="6:19">
      <c r="F305" t="str">
        <f t="shared" si="24"/>
        <v/>
      </c>
      <c r="G305" s="2" t="str">
        <f>IFERROR(VLOOKUP(E305,Settings!$A$6:$D$11,2,FALSE),"")</f>
        <v/>
      </c>
      <c r="H305" s="7"/>
      <c r="J305" s="2" t="str">
        <f t="shared" si="25"/>
        <v/>
      </c>
      <c r="K305" t="str">
        <f>IFERROR(VLOOKUP(E305,Settings!$A$6:$D$11,3,FALSE),"")</f>
        <v/>
      </c>
      <c r="L305" t="str">
        <f>IFERROR(VLOOKUP(E305,Settings!$A$6:$D$11,4,FALSE),"")</f>
        <v/>
      </c>
      <c r="M305">
        <f>COUNTIFS('Visit Tracking'!$B$2:$B$1001,A305,'Visit Tracking'!$G$2:$G$1001,"Office",'Visit Tracking'!$J$2:$J$1001,"Completed")</f>
        <v>0</v>
      </c>
      <c r="N305">
        <f>COUNTIFS('Visit Tracking'!$B$2:$B$1001,A305,'Visit Tracking'!$G$2:$G$1001,"Virtual",'Visit Tracking'!$J$2:$J$1001,"Completed")</f>
        <v>0</v>
      </c>
      <c r="O305" t="str">
        <f t="shared" si="26"/>
        <v/>
      </c>
      <c r="P305" t="str">
        <f t="shared" si="27"/>
        <v/>
      </c>
      <c r="Q305" s="2">
        <f>(M305*Settings!$B$3)+(N305*Settings!$B$4)</f>
        <v>0</v>
      </c>
      <c r="R305" s="2" t="str">
        <f t="shared" si="28"/>
        <v/>
      </c>
      <c r="S305" t="str">
        <f t="shared" si="29"/>
        <v/>
      </c>
    </row>
    <row r="306" spans="6:19">
      <c r="F306" t="str">
        <f t="shared" si="24"/>
        <v/>
      </c>
      <c r="G306" s="2" t="str">
        <f>IFERROR(VLOOKUP(E306,Settings!$A$6:$D$11,2,FALSE),"")</f>
        <v/>
      </c>
      <c r="H306" s="7"/>
      <c r="J306" s="2" t="str">
        <f t="shared" si="25"/>
        <v/>
      </c>
      <c r="K306" t="str">
        <f>IFERROR(VLOOKUP(E306,Settings!$A$6:$D$11,3,FALSE),"")</f>
        <v/>
      </c>
      <c r="L306" t="str">
        <f>IFERROR(VLOOKUP(E306,Settings!$A$6:$D$11,4,FALSE),"")</f>
        <v/>
      </c>
      <c r="M306">
        <f>COUNTIFS('Visit Tracking'!$B$2:$B$1001,A306,'Visit Tracking'!$G$2:$G$1001,"Office",'Visit Tracking'!$J$2:$J$1001,"Completed")</f>
        <v>0</v>
      </c>
      <c r="N306">
        <f>COUNTIFS('Visit Tracking'!$B$2:$B$1001,A306,'Visit Tracking'!$G$2:$G$1001,"Virtual",'Visit Tracking'!$J$2:$J$1001,"Completed")</f>
        <v>0</v>
      </c>
      <c r="O306" t="str">
        <f t="shared" si="26"/>
        <v/>
      </c>
      <c r="P306" t="str">
        <f t="shared" si="27"/>
        <v/>
      </c>
      <c r="Q306" s="2">
        <f>(M306*Settings!$B$3)+(N306*Settings!$B$4)</f>
        <v>0</v>
      </c>
      <c r="R306" s="2" t="str">
        <f t="shared" si="28"/>
        <v/>
      </c>
      <c r="S306" t="str">
        <f t="shared" si="29"/>
        <v/>
      </c>
    </row>
    <row r="307" spans="6:19">
      <c r="F307" t="str">
        <f t="shared" si="24"/>
        <v/>
      </c>
      <c r="G307" s="2" t="str">
        <f>IFERROR(VLOOKUP(E307,Settings!$A$6:$D$11,2,FALSE),"")</f>
        <v/>
      </c>
      <c r="H307" s="7"/>
      <c r="J307" s="2" t="str">
        <f t="shared" si="25"/>
        <v/>
      </c>
      <c r="K307" t="str">
        <f>IFERROR(VLOOKUP(E307,Settings!$A$6:$D$11,3,FALSE),"")</f>
        <v/>
      </c>
      <c r="L307" t="str">
        <f>IFERROR(VLOOKUP(E307,Settings!$A$6:$D$11,4,FALSE),"")</f>
        <v/>
      </c>
      <c r="M307">
        <f>COUNTIFS('Visit Tracking'!$B$2:$B$1001,A307,'Visit Tracking'!$G$2:$G$1001,"Office",'Visit Tracking'!$J$2:$J$1001,"Completed")</f>
        <v>0</v>
      </c>
      <c r="N307">
        <f>COUNTIFS('Visit Tracking'!$B$2:$B$1001,A307,'Visit Tracking'!$G$2:$G$1001,"Virtual",'Visit Tracking'!$J$2:$J$1001,"Completed")</f>
        <v>0</v>
      </c>
      <c r="O307" t="str">
        <f t="shared" si="26"/>
        <v/>
      </c>
      <c r="P307" t="str">
        <f t="shared" si="27"/>
        <v/>
      </c>
      <c r="Q307" s="2">
        <f>(M307*Settings!$B$3)+(N307*Settings!$B$4)</f>
        <v>0</v>
      </c>
      <c r="R307" s="2" t="str">
        <f t="shared" si="28"/>
        <v/>
      </c>
      <c r="S307" t="str">
        <f t="shared" si="29"/>
        <v/>
      </c>
    </row>
    <row r="308" spans="6:19">
      <c r="F308" t="str">
        <f t="shared" si="24"/>
        <v/>
      </c>
      <c r="G308" s="2" t="str">
        <f>IFERROR(VLOOKUP(E308,Settings!$A$6:$D$11,2,FALSE),"")</f>
        <v/>
      </c>
      <c r="H308" s="7"/>
      <c r="J308" s="2" t="str">
        <f t="shared" si="25"/>
        <v/>
      </c>
      <c r="K308" t="str">
        <f>IFERROR(VLOOKUP(E308,Settings!$A$6:$D$11,3,FALSE),"")</f>
        <v/>
      </c>
      <c r="L308" t="str">
        <f>IFERROR(VLOOKUP(E308,Settings!$A$6:$D$11,4,FALSE),"")</f>
        <v/>
      </c>
      <c r="M308">
        <f>COUNTIFS('Visit Tracking'!$B$2:$B$1001,A308,'Visit Tracking'!$G$2:$G$1001,"Office",'Visit Tracking'!$J$2:$J$1001,"Completed")</f>
        <v>0</v>
      </c>
      <c r="N308">
        <f>COUNTIFS('Visit Tracking'!$B$2:$B$1001,A308,'Visit Tracking'!$G$2:$G$1001,"Virtual",'Visit Tracking'!$J$2:$J$1001,"Completed")</f>
        <v>0</v>
      </c>
      <c r="O308" t="str">
        <f t="shared" si="26"/>
        <v/>
      </c>
      <c r="P308" t="str">
        <f t="shared" si="27"/>
        <v/>
      </c>
      <c r="Q308" s="2">
        <f>(M308*Settings!$B$3)+(N308*Settings!$B$4)</f>
        <v>0</v>
      </c>
      <c r="R308" s="2" t="str">
        <f t="shared" si="28"/>
        <v/>
      </c>
      <c r="S308" t="str">
        <f t="shared" si="29"/>
        <v/>
      </c>
    </row>
    <row r="309" spans="6:19">
      <c r="F309" t="str">
        <f t="shared" si="24"/>
        <v/>
      </c>
      <c r="G309" s="2" t="str">
        <f>IFERROR(VLOOKUP(E309,Settings!$A$6:$D$11,2,FALSE),"")</f>
        <v/>
      </c>
      <c r="H309" s="7"/>
      <c r="J309" s="2" t="str">
        <f t="shared" si="25"/>
        <v/>
      </c>
      <c r="K309" t="str">
        <f>IFERROR(VLOOKUP(E309,Settings!$A$6:$D$11,3,FALSE),"")</f>
        <v/>
      </c>
      <c r="L309" t="str">
        <f>IFERROR(VLOOKUP(E309,Settings!$A$6:$D$11,4,FALSE),"")</f>
        <v/>
      </c>
      <c r="M309">
        <f>COUNTIFS('Visit Tracking'!$B$2:$B$1001,A309,'Visit Tracking'!$G$2:$G$1001,"Office",'Visit Tracking'!$J$2:$J$1001,"Completed")</f>
        <v>0</v>
      </c>
      <c r="N309">
        <f>COUNTIFS('Visit Tracking'!$B$2:$B$1001,A309,'Visit Tracking'!$G$2:$G$1001,"Virtual",'Visit Tracking'!$J$2:$J$1001,"Completed")</f>
        <v>0</v>
      </c>
      <c r="O309" t="str">
        <f t="shared" si="26"/>
        <v/>
      </c>
      <c r="P309" t="str">
        <f t="shared" si="27"/>
        <v/>
      </c>
      <c r="Q309" s="2">
        <f>(M309*Settings!$B$3)+(N309*Settings!$B$4)</f>
        <v>0</v>
      </c>
      <c r="R309" s="2" t="str">
        <f t="shared" si="28"/>
        <v/>
      </c>
      <c r="S309" t="str">
        <f t="shared" si="29"/>
        <v/>
      </c>
    </row>
    <row r="310" spans="6:19">
      <c r="F310" t="str">
        <f t="shared" si="24"/>
        <v/>
      </c>
      <c r="G310" s="2" t="str">
        <f>IFERROR(VLOOKUP(E310,Settings!$A$6:$D$11,2,FALSE),"")</f>
        <v/>
      </c>
      <c r="H310" s="7"/>
      <c r="J310" s="2" t="str">
        <f t="shared" si="25"/>
        <v/>
      </c>
      <c r="K310" t="str">
        <f>IFERROR(VLOOKUP(E310,Settings!$A$6:$D$11,3,FALSE),"")</f>
        <v/>
      </c>
      <c r="L310" t="str">
        <f>IFERROR(VLOOKUP(E310,Settings!$A$6:$D$11,4,FALSE),"")</f>
        <v/>
      </c>
      <c r="M310">
        <f>COUNTIFS('Visit Tracking'!$B$2:$B$1001,A310,'Visit Tracking'!$G$2:$G$1001,"Office",'Visit Tracking'!$J$2:$J$1001,"Completed")</f>
        <v>0</v>
      </c>
      <c r="N310">
        <f>COUNTIFS('Visit Tracking'!$B$2:$B$1001,A310,'Visit Tracking'!$G$2:$G$1001,"Virtual",'Visit Tracking'!$J$2:$J$1001,"Completed")</f>
        <v>0</v>
      </c>
      <c r="O310" t="str">
        <f t="shared" si="26"/>
        <v/>
      </c>
      <c r="P310" t="str">
        <f t="shared" si="27"/>
        <v/>
      </c>
      <c r="Q310" s="2">
        <f>(M310*Settings!$B$3)+(N310*Settings!$B$4)</f>
        <v>0</v>
      </c>
      <c r="R310" s="2" t="str">
        <f t="shared" si="28"/>
        <v/>
      </c>
      <c r="S310" t="str">
        <f t="shared" si="29"/>
        <v/>
      </c>
    </row>
    <row r="311" spans="6:19">
      <c r="F311" t="str">
        <f t="shared" si="24"/>
        <v/>
      </c>
      <c r="G311" s="2" t="str">
        <f>IFERROR(VLOOKUP(E311,Settings!$A$6:$D$11,2,FALSE),"")</f>
        <v/>
      </c>
      <c r="H311" s="7"/>
      <c r="J311" s="2" t="str">
        <f t="shared" si="25"/>
        <v/>
      </c>
      <c r="K311" t="str">
        <f>IFERROR(VLOOKUP(E311,Settings!$A$6:$D$11,3,FALSE),"")</f>
        <v/>
      </c>
      <c r="L311" t="str">
        <f>IFERROR(VLOOKUP(E311,Settings!$A$6:$D$11,4,FALSE),"")</f>
        <v/>
      </c>
      <c r="M311">
        <f>COUNTIFS('Visit Tracking'!$B$2:$B$1001,A311,'Visit Tracking'!$G$2:$G$1001,"Office",'Visit Tracking'!$J$2:$J$1001,"Completed")</f>
        <v>0</v>
      </c>
      <c r="N311">
        <f>COUNTIFS('Visit Tracking'!$B$2:$B$1001,A311,'Visit Tracking'!$G$2:$G$1001,"Virtual",'Visit Tracking'!$J$2:$J$1001,"Completed")</f>
        <v>0</v>
      </c>
      <c r="O311" t="str">
        <f t="shared" si="26"/>
        <v/>
      </c>
      <c r="P311" t="str">
        <f t="shared" si="27"/>
        <v/>
      </c>
      <c r="Q311" s="2">
        <f>(M311*Settings!$B$3)+(N311*Settings!$B$4)</f>
        <v>0</v>
      </c>
      <c r="R311" s="2" t="str">
        <f t="shared" si="28"/>
        <v/>
      </c>
      <c r="S311" t="str">
        <f t="shared" si="29"/>
        <v/>
      </c>
    </row>
    <row r="312" spans="6:19">
      <c r="F312" t="str">
        <f t="shared" si="24"/>
        <v/>
      </c>
      <c r="G312" s="2" t="str">
        <f>IFERROR(VLOOKUP(E312,Settings!$A$6:$D$11,2,FALSE),"")</f>
        <v/>
      </c>
      <c r="H312" s="7"/>
      <c r="J312" s="2" t="str">
        <f t="shared" si="25"/>
        <v/>
      </c>
      <c r="K312" t="str">
        <f>IFERROR(VLOOKUP(E312,Settings!$A$6:$D$11,3,FALSE),"")</f>
        <v/>
      </c>
      <c r="L312" t="str">
        <f>IFERROR(VLOOKUP(E312,Settings!$A$6:$D$11,4,FALSE),"")</f>
        <v/>
      </c>
      <c r="M312">
        <f>COUNTIFS('Visit Tracking'!$B$2:$B$1001,A312,'Visit Tracking'!$G$2:$G$1001,"Office",'Visit Tracking'!$J$2:$J$1001,"Completed")</f>
        <v>0</v>
      </c>
      <c r="N312">
        <f>COUNTIFS('Visit Tracking'!$B$2:$B$1001,A312,'Visit Tracking'!$G$2:$G$1001,"Virtual",'Visit Tracking'!$J$2:$J$1001,"Completed")</f>
        <v>0</v>
      </c>
      <c r="O312" t="str">
        <f t="shared" si="26"/>
        <v/>
      </c>
      <c r="P312" t="str">
        <f t="shared" si="27"/>
        <v/>
      </c>
      <c r="Q312" s="2">
        <f>(M312*Settings!$B$3)+(N312*Settings!$B$4)</f>
        <v>0</v>
      </c>
      <c r="R312" s="2" t="str">
        <f t="shared" si="28"/>
        <v/>
      </c>
      <c r="S312" t="str">
        <f t="shared" si="29"/>
        <v/>
      </c>
    </row>
    <row r="313" spans="6:19">
      <c r="F313" t="str">
        <f t="shared" si="24"/>
        <v/>
      </c>
      <c r="G313" s="2" t="str">
        <f>IFERROR(VLOOKUP(E313,Settings!$A$6:$D$11,2,FALSE),"")</f>
        <v/>
      </c>
      <c r="H313" s="7"/>
      <c r="J313" s="2" t="str">
        <f t="shared" si="25"/>
        <v/>
      </c>
      <c r="K313" t="str">
        <f>IFERROR(VLOOKUP(E313,Settings!$A$6:$D$11,3,FALSE),"")</f>
        <v/>
      </c>
      <c r="L313" t="str">
        <f>IFERROR(VLOOKUP(E313,Settings!$A$6:$D$11,4,FALSE),"")</f>
        <v/>
      </c>
      <c r="M313">
        <f>COUNTIFS('Visit Tracking'!$B$2:$B$1001,A313,'Visit Tracking'!$G$2:$G$1001,"Office",'Visit Tracking'!$J$2:$J$1001,"Completed")</f>
        <v>0</v>
      </c>
      <c r="N313">
        <f>COUNTIFS('Visit Tracking'!$B$2:$B$1001,A313,'Visit Tracking'!$G$2:$G$1001,"Virtual",'Visit Tracking'!$J$2:$J$1001,"Completed")</f>
        <v>0</v>
      </c>
      <c r="O313" t="str">
        <f t="shared" si="26"/>
        <v/>
      </c>
      <c r="P313" t="str">
        <f t="shared" si="27"/>
        <v/>
      </c>
      <c r="Q313" s="2">
        <f>(M313*Settings!$B$3)+(N313*Settings!$B$4)</f>
        <v>0</v>
      </c>
      <c r="R313" s="2" t="str">
        <f t="shared" si="28"/>
        <v/>
      </c>
      <c r="S313" t="str">
        <f t="shared" si="29"/>
        <v/>
      </c>
    </row>
    <row r="314" spans="6:19">
      <c r="F314" t="str">
        <f t="shared" si="24"/>
        <v/>
      </c>
      <c r="G314" s="2" t="str">
        <f>IFERROR(VLOOKUP(E314,Settings!$A$6:$D$11,2,FALSE),"")</f>
        <v/>
      </c>
      <c r="H314" s="7"/>
      <c r="J314" s="2" t="str">
        <f t="shared" si="25"/>
        <v/>
      </c>
      <c r="K314" t="str">
        <f>IFERROR(VLOOKUP(E314,Settings!$A$6:$D$11,3,FALSE),"")</f>
        <v/>
      </c>
      <c r="L314" t="str">
        <f>IFERROR(VLOOKUP(E314,Settings!$A$6:$D$11,4,FALSE),"")</f>
        <v/>
      </c>
      <c r="M314">
        <f>COUNTIFS('Visit Tracking'!$B$2:$B$1001,A314,'Visit Tracking'!$G$2:$G$1001,"Office",'Visit Tracking'!$J$2:$J$1001,"Completed")</f>
        <v>0</v>
      </c>
      <c r="N314">
        <f>COUNTIFS('Visit Tracking'!$B$2:$B$1001,A314,'Visit Tracking'!$G$2:$G$1001,"Virtual",'Visit Tracking'!$J$2:$J$1001,"Completed")</f>
        <v>0</v>
      </c>
      <c r="O314" t="str">
        <f t="shared" si="26"/>
        <v/>
      </c>
      <c r="P314" t="str">
        <f t="shared" si="27"/>
        <v/>
      </c>
      <c r="Q314" s="2">
        <f>(M314*Settings!$B$3)+(N314*Settings!$B$4)</f>
        <v>0</v>
      </c>
      <c r="R314" s="2" t="str">
        <f t="shared" si="28"/>
        <v/>
      </c>
      <c r="S314" t="str">
        <f t="shared" si="29"/>
        <v/>
      </c>
    </row>
    <row r="315" spans="6:19">
      <c r="F315" t="str">
        <f t="shared" si="24"/>
        <v/>
      </c>
      <c r="G315" s="2" t="str">
        <f>IFERROR(VLOOKUP(E315,Settings!$A$6:$D$11,2,FALSE),"")</f>
        <v/>
      </c>
      <c r="H315" s="7"/>
      <c r="J315" s="2" t="str">
        <f t="shared" si="25"/>
        <v/>
      </c>
      <c r="K315" t="str">
        <f>IFERROR(VLOOKUP(E315,Settings!$A$6:$D$11,3,FALSE),"")</f>
        <v/>
      </c>
      <c r="L315" t="str">
        <f>IFERROR(VLOOKUP(E315,Settings!$A$6:$D$11,4,FALSE),"")</f>
        <v/>
      </c>
      <c r="M315">
        <f>COUNTIFS('Visit Tracking'!$B$2:$B$1001,A315,'Visit Tracking'!$G$2:$G$1001,"Office",'Visit Tracking'!$J$2:$J$1001,"Completed")</f>
        <v>0</v>
      </c>
      <c r="N315">
        <f>COUNTIFS('Visit Tracking'!$B$2:$B$1001,A315,'Visit Tracking'!$G$2:$G$1001,"Virtual",'Visit Tracking'!$J$2:$J$1001,"Completed")</f>
        <v>0</v>
      </c>
      <c r="O315" t="str">
        <f t="shared" si="26"/>
        <v/>
      </c>
      <c r="P315" t="str">
        <f t="shared" si="27"/>
        <v/>
      </c>
      <c r="Q315" s="2">
        <f>(M315*Settings!$B$3)+(N315*Settings!$B$4)</f>
        <v>0</v>
      </c>
      <c r="R315" s="2" t="str">
        <f t="shared" si="28"/>
        <v/>
      </c>
      <c r="S315" t="str">
        <f t="shared" si="29"/>
        <v/>
      </c>
    </row>
    <row r="316" spans="6:19">
      <c r="F316" t="str">
        <f t="shared" si="24"/>
        <v/>
      </c>
      <c r="G316" s="2" t="str">
        <f>IFERROR(VLOOKUP(E316,Settings!$A$6:$D$11,2,FALSE),"")</f>
        <v/>
      </c>
      <c r="H316" s="7"/>
      <c r="J316" s="2" t="str">
        <f t="shared" si="25"/>
        <v/>
      </c>
      <c r="K316" t="str">
        <f>IFERROR(VLOOKUP(E316,Settings!$A$6:$D$11,3,FALSE),"")</f>
        <v/>
      </c>
      <c r="L316" t="str">
        <f>IFERROR(VLOOKUP(E316,Settings!$A$6:$D$11,4,FALSE),"")</f>
        <v/>
      </c>
      <c r="M316">
        <f>COUNTIFS('Visit Tracking'!$B$2:$B$1001,A316,'Visit Tracking'!$G$2:$G$1001,"Office",'Visit Tracking'!$J$2:$J$1001,"Completed")</f>
        <v>0</v>
      </c>
      <c r="N316">
        <f>COUNTIFS('Visit Tracking'!$B$2:$B$1001,A316,'Visit Tracking'!$G$2:$G$1001,"Virtual",'Visit Tracking'!$J$2:$J$1001,"Completed")</f>
        <v>0</v>
      </c>
      <c r="O316" t="str">
        <f t="shared" si="26"/>
        <v/>
      </c>
      <c r="P316" t="str">
        <f t="shared" si="27"/>
        <v/>
      </c>
      <c r="Q316" s="2">
        <f>(M316*Settings!$B$3)+(N316*Settings!$B$4)</f>
        <v>0</v>
      </c>
      <c r="R316" s="2" t="str">
        <f t="shared" si="28"/>
        <v/>
      </c>
      <c r="S316" t="str">
        <f t="shared" si="29"/>
        <v/>
      </c>
    </row>
    <row r="317" spans="6:19">
      <c r="F317" t="str">
        <f t="shared" si="24"/>
        <v/>
      </c>
      <c r="G317" s="2" t="str">
        <f>IFERROR(VLOOKUP(E317,Settings!$A$6:$D$11,2,FALSE),"")</f>
        <v/>
      </c>
      <c r="H317" s="7"/>
      <c r="J317" s="2" t="str">
        <f t="shared" si="25"/>
        <v/>
      </c>
      <c r="K317" t="str">
        <f>IFERROR(VLOOKUP(E317,Settings!$A$6:$D$11,3,FALSE),"")</f>
        <v/>
      </c>
      <c r="L317" t="str">
        <f>IFERROR(VLOOKUP(E317,Settings!$A$6:$D$11,4,FALSE),"")</f>
        <v/>
      </c>
      <c r="M317">
        <f>COUNTIFS('Visit Tracking'!$B$2:$B$1001,A317,'Visit Tracking'!$G$2:$G$1001,"Office",'Visit Tracking'!$J$2:$J$1001,"Completed")</f>
        <v>0</v>
      </c>
      <c r="N317">
        <f>COUNTIFS('Visit Tracking'!$B$2:$B$1001,A317,'Visit Tracking'!$G$2:$G$1001,"Virtual",'Visit Tracking'!$J$2:$J$1001,"Completed")</f>
        <v>0</v>
      </c>
      <c r="O317" t="str">
        <f t="shared" si="26"/>
        <v/>
      </c>
      <c r="P317" t="str">
        <f t="shared" si="27"/>
        <v/>
      </c>
      <c r="Q317" s="2">
        <f>(M317*Settings!$B$3)+(N317*Settings!$B$4)</f>
        <v>0</v>
      </c>
      <c r="R317" s="2" t="str">
        <f t="shared" si="28"/>
        <v/>
      </c>
      <c r="S317" t="str">
        <f t="shared" si="29"/>
        <v/>
      </c>
    </row>
    <row r="318" spans="6:19">
      <c r="F318" t="str">
        <f t="shared" si="24"/>
        <v/>
      </c>
      <c r="G318" s="2" t="str">
        <f>IFERROR(VLOOKUP(E318,Settings!$A$6:$D$11,2,FALSE),"")</f>
        <v/>
      </c>
      <c r="H318" s="7"/>
      <c r="J318" s="2" t="str">
        <f t="shared" si="25"/>
        <v/>
      </c>
      <c r="K318" t="str">
        <f>IFERROR(VLOOKUP(E318,Settings!$A$6:$D$11,3,FALSE),"")</f>
        <v/>
      </c>
      <c r="L318" t="str">
        <f>IFERROR(VLOOKUP(E318,Settings!$A$6:$D$11,4,FALSE),"")</f>
        <v/>
      </c>
      <c r="M318">
        <f>COUNTIFS('Visit Tracking'!$B$2:$B$1001,A318,'Visit Tracking'!$G$2:$G$1001,"Office",'Visit Tracking'!$J$2:$J$1001,"Completed")</f>
        <v>0</v>
      </c>
      <c r="N318">
        <f>COUNTIFS('Visit Tracking'!$B$2:$B$1001,A318,'Visit Tracking'!$G$2:$G$1001,"Virtual",'Visit Tracking'!$J$2:$J$1001,"Completed")</f>
        <v>0</v>
      </c>
      <c r="O318" t="str">
        <f t="shared" si="26"/>
        <v/>
      </c>
      <c r="P318" t="str">
        <f t="shared" si="27"/>
        <v/>
      </c>
      <c r="Q318" s="2">
        <f>(M318*Settings!$B$3)+(N318*Settings!$B$4)</f>
        <v>0</v>
      </c>
      <c r="R318" s="2" t="str">
        <f t="shared" si="28"/>
        <v/>
      </c>
      <c r="S318" t="str">
        <f t="shared" si="29"/>
        <v/>
      </c>
    </row>
    <row r="319" spans="6:19">
      <c r="F319" t="str">
        <f t="shared" si="24"/>
        <v/>
      </c>
      <c r="G319" s="2" t="str">
        <f>IFERROR(VLOOKUP(E319,Settings!$A$6:$D$11,2,FALSE),"")</f>
        <v/>
      </c>
      <c r="H319" s="7"/>
      <c r="J319" s="2" t="str">
        <f t="shared" si="25"/>
        <v/>
      </c>
      <c r="K319" t="str">
        <f>IFERROR(VLOOKUP(E319,Settings!$A$6:$D$11,3,FALSE),"")</f>
        <v/>
      </c>
      <c r="L319" t="str">
        <f>IFERROR(VLOOKUP(E319,Settings!$A$6:$D$11,4,FALSE),"")</f>
        <v/>
      </c>
      <c r="M319">
        <f>COUNTIFS('Visit Tracking'!$B$2:$B$1001,A319,'Visit Tracking'!$G$2:$G$1001,"Office",'Visit Tracking'!$J$2:$J$1001,"Completed")</f>
        <v>0</v>
      </c>
      <c r="N319">
        <f>COUNTIFS('Visit Tracking'!$B$2:$B$1001,A319,'Visit Tracking'!$G$2:$G$1001,"Virtual",'Visit Tracking'!$J$2:$J$1001,"Completed")</f>
        <v>0</v>
      </c>
      <c r="O319" t="str">
        <f t="shared" si="26"/>
        <v/>
      </c>
      <c r="P319" t="str">
        <f t="shared" si="27"/>
        <v/>
      </c>
      <c r="Q319" s="2">
        <f>(M319*Settings!$B$3)+(N319*Settings!$B$4)</f>
        <v>0</v>
      </c>
      <c r="R319" s="2" t="str">
        <f t="shared" si="28"/>
        <v/>
      </c>
      <c r="S319" t="str">
        <f t="shared" si="29"/>
        <v/>
      </c>
    </row>
    <row r="320" spans="6:19">
      <c r="F320" t="str">
        <f t="shared" si="24"/>
        <v/>
      </c>
      <c r="G320" s="2" t="str">
        <f>IFERROR(VLOOKUP(E320,Settings!$A$6:$D$11,2,FALSE),"")</f>
        <v/>
      </c>
      <c r="H320" s="7"/>
      <c r="J320" s="2" t="str">
        <f t="shared" si="25"/>
        <v/>
      </c>
      <c r="K320" t="str">
        <f>IFERROR(VLOOKUP(E320,Settings!$A$6:$D$11,3,FALSE),"")</f>
        <v/>
      </c>
      <c r="L320" t="str">
        <f>IFERROR(VLOOKUP(E320,Settings!$A$6:$D$11,4,FALSE),"")</f>
        <v/>
      </c>
      <c r="M320">
        <f>COUNTIFS('Visit Tracking'!$B$2:$B$1001,A320,'Visit Tracking'!$G$2:$G$1001,"Office",'Visit Tracking'!$J$2:$J$1001,"Completed")</f>
        <v>0</v>
      </c>
      <c r="N320">
        <f>COUNTIFS('Visit Tracking'!$B$2:$B$1001,A320,'Visit Tracking'!$G$2:$G$1001,"Virtual",'Visit Tracking'!$J$2:$J$1001,"Completed")</f>
        <v>0</v>
      </c>
      <c r="O320" t="str">
        <f t="shared" si="26"/>
        <v/>
      </c>
      <c r="P320" t="str">
        <f t="shared" si="27"/>
        <v/>
      </c>
      <c r="Q320" s="2">
        <f>(M320*Settings!$B$3)+(N320*Settings!$B$4)</f>
        <v>0</v>
      </c>
      <c r="R320" s="2" t="str">
        <f t="shared" si="28"/>
        <v/>
      </c>
      <c r="S320" t="str">
        <f t="shared" si="29"/>
        <v/>
      </c>
    </row>
    <row r="321" spans="6:19">
      <c r="F321" t="str">
        <f t="shared" si="24"/>
        <v/>
      </c>
      <c r="G321" s="2" t="str">
        <f>IFERROR(VLOOKUP(E321,Settings!$A$6:$D$11,2,FALSE),"")</f>
        <v/>
      </c>
      <c r="H321" s="7"/>
      <c r="J321" s="2" t="str">
        <f t="shared" si="25"/>
        <v/>
      </c>
      <c r="K321" t="str">
        <f>IFERROR(VLOOKUP(E321,Settings!$A$6:$D$11,3,FALSE),"")</f>
        <v/>
      </c>
      <c r="L321" t="str">
        <f>IFERROR(VLOOKUP(E321,Settings!$A$6:$D$11,4,FALSE),"")</f>
        <v/>
      </c>
      <c r="M321">
        <f>COUNTIFS('Visit Tracking'!$B$2:$B$1001,A321,'Visit Tracking'!$G$2:$G$1001,"Office",'Visit Tracking'!$J$2:$J$1001,"Completed")</f>
        <v>0</v>
      </c>
      <c r="N321">
        <f>COUNTIFS('Visit Tracking'!$B$2:$B$1001,A321,'Visit Tracking'!$G$2:$G$1001,"Virtual",'Visit Tracking'!$J$2:$J$1001,"Completed")</f>
        <v>0</v>
      </c>
      <c r="O321" t="str">
        <f t="shared" si="26"/>
        <v/>
      </c>
      <c r="P321" t="str">
        <f t="shared" si="27"/>
        <v/>
      </c>
      <c r="Q321" s="2">
        <f>(M321*Settings!$B$3)+(N321*Settings!$B$4)</f>
        <v>0</v>
      </c>
      <c r="R321" s="2" t="str">
        <f t="shared" si="28"/>
        <v/>
      </c>
      <c r="S321" t="str">
        <f t="shared" si="29"/>
        <v/>
      </c>
    </row>
    <row r="322" spans="6:19">
      <c r="F322" t="str">
        <f t="shared" ref="F322:F385" si="30">IF(E322="","",IF(LEFT(E322,2)="OV","Office + Virtual","Office Only"))</f>
        <v/>
      </c>
      <c r="G322" s="2" t="str">
        <f>IFERROR(VLOOKUP(E322,Settings!$A$6:$D$11,2,FALSE),"")</f>
        <v/>
      </c>
      <c r="H322" s="7"/>
      <c r="J322" s="2" t="str">
        <f t="shared" ref="J322:J385" si="31">IF(OR(G322="",I322=""),"",G322*I322)</f>
        <v/>
      </c>
      <c r="K322" t="str">
        <f>IFERROR(VLOOKUP(E322,Settings!$A$6:$D$11,3,FALSE),"")</f>
        <v/>
      </c>
      <c r="L322" t="str">
        <f>IFERROR(VLOOKUP(E322,Settings!$A$6:$D$11,4,FALSE),"")</f>
        <v/>
      </c>
      <c r="M322">
        <f>COUNTIFS('Visit Tracking'!$B$2:$B$1001,A322,'Visit Tracking'!$G$2:$G$1001,"Office",'Visit Tracking'!$J$2:$J$1001,"Completed")</f>
        <v>0</v>
      </c>
      <c r="N322">
        <f>COUNTIFS('Visit Tracking'!$B$2:$B$1001,A322,'Visit Tracking'!$G$2:$G$1001,"Virtual",'Visit Tracking'!$J$2:$J$1001,"Completed")</f>
        <v>0</v>
      </c>
      <c r="O322" t="str">
        <f t="shared" ref="O322:O385" si="32">IF(K322="","",K322-M322)</f>
        <v/>
      </c>
      <c r="P322" t="str">
        <f t="shared" ref="P322:P385" si="33">IF(L322="","",L322-N322)</f>
        <v/>
      </c>
      <c r="Q322" s="2">
        <f>(M322*Settings!$B$3)+(N322*Settings!$B$4)</f>
        <v>0</v>
      </c>
      <c r="R322" s="2" t="str">
        <f t="shared" ref="R322:R385" si="34">IF(J322="","",J322-Q322)</f>
        <v/>
      </c>
      <c r="S322" t="str">
        <f t="shared" ref="S322:S385" si="35">IF(R322="","",IF(R322&lt;0,"NEGATIVE","OK"))</f>
        <v/>
      </c>
    </row>
    <row r="323" spans="6:19">
      <c r="F323" t="str">
        <f t="shared" si="30"/>
        <v/>
      </c>
      <c r="G323" s="2" t="str">
        <f>IFERROR(VLOOKUP(E323,Settings!$A$6:$D$11,2,FALSE),"")</f>
        <v/>
      </c>
      <c r="H323" s="7"/>
      <c r="J323" s="2" t="str">
        <f t="shared" si="31"/>
        <v/>
      </c>
      <c r="K323" t="str">
        <f>IFERROR(VLOOKUP(E323,Settings!$A$6:$D$11,3,FALSE),"")</f>
        <v/>
      </c>
      <c r="L323" t="str">
        <f>IFERROR(VLOOKUP(E323,Settings!$A$6:$D$11,4,FALSE),"")</f>
        <v/>
      </c>
      <c r="M323">
        <f>COUNTIFS('Visit Tracking'!$B$2:$B$1001,A323,'Visit Tracking'!$G$2:$G$1001,"Office",'Visit Tracking'!$J$2:$J$1001,"Completed")</f>
        <v>0</v>
      </c>
      <c r="N323">
        <f>COUNTIFS('Visit Tracking'!$B$2:$B$1001,A323,'Visit Tracking'!$G$2:$G$1001,"Virtual",'Visit Tracking'!$J$2:$J$1001,"Completed")</f>
        <v>0</v>
      </c>
      <c r="O323" t="str">
        <f t="shared" si="32"/>
        <v/>
      </c>
      <c r="P323" t="str">
        <f t="shared" si="33"/>
        <v/>
      </c>
      <c r="Q323" s="2">
        <f>(M323*Settings!$B$3)+(N323*Settings!$B$4)</f>
        <v>0</v>
      </c>
      <c r="R323" s="2" t="str">
        <f t="shared" si="34"/>
        <v/>
      </c>
      <c r="S323" t="str">
        <f t="shared" si="35"/>
        <v/>
      </c>
    </row>
    <row r="324" spans="6:19">
      <c r="F324" t="str">
        <f t="shared" si="30"/>
        <v/>
      </c>
      <c r="G324" s="2" t="str">
        <f>IFERROR(VLOOKUP(E324,Settings!$A$6:$D$11,2,FALSE),"")</f>
        <v/>
      </c>
      <c r="H324" s="7"/>
      <c r="J324" s="2" t="str">
        <f t="shared" si="31"/>
        <v/>
      </c>
      <c r="K324" t="str">
        <f>IFERROR(VLOOKUP(E324,Settings!$A$6:$D$11,3,FALSE),"")</f>
        <v/>
      </c>
      <c r="L324" t="str">
        <f>IFERROR(VLOOKUP(E324,Settings!$A$6:$D$11,4,FALSE),"")</f>
        <v/>
      </c>
      <c r="M324">
        <f>COUNTIFS('Visit Tracking'!$B$2:$B$1001,A324,'Visit Tracking'!$G$2:$G$1001,"Office",'Visit Tracking'!$J$2:$J$1001,"Completed")</f>
        <v>0</v>
      </c>
      <c r="N324">
        <f>COUNTIFS('Visit Tracking'!$B$2:$B$1001,A324,'Visit Tracking'!$G$2:$G$1001,"Virtual",'Visit Tracking'!$J$2:$J$1001,"Completed")</f>
        <v>0</v>
      </c>
      <c r="O324" t="str">
        <f t="shared" si="32"/>
        <v/>
      </c>
      <c r="P324" t="str">
        <f t="shared" si="33"/>
        <v/>
      </c>
      <c r="Q324" s="2">
        <f>(M324*Settings!$B$3)+(N324*Settings!$B$4)</f>
        <v>0</v>
      </c>
      <c r="R324" s="2" t="str">
        <f t="shared" si="34"/>
        <v/>
      </c>
      <c r="S324" t="str">
        <f t="shared" si="35"/>
        <v/>
      </c>
    </row>
    <row r="325" spans="6:19">
      <c r="F325" t="str">
        <f t="shared" si="30"/>
        <v/>
      </c>
      <c r="G325" s="2" t="str">
        <f>IFERROR(VLOOKUP(E325,Settings!$A$6:$D$11,2,FALSE),"")</f>
        <v/>
      </c>
      <c r="H325" s="7"/>
      <c r="J325" s="2" t="str">
        <f t="shared" si="31"/>
        <v/>
      </c>
      <c r="K325" t="str">
        <f>IFERROR(VLOOKUP(E325,Settings!$A$6:$D$11,3,FALSE),"")</f>
        <v/>
      </c>
      <c r="L325" t="str">
        <f>IFERROR(VLOOKUP(E325,Settings!$A$6:$D$11,4,FALSE),"")</f>
        <v/>
      </c>
      <c r="M325">
        <f>COUNTIFS('Visit Tracking'!$B$2:$B$1001,A325,'Visit Tracking'!$G$2:$G$1001,"Office",'Visit Tracking'!$J$2:$J$1001,"Completed")</f>
        <v>0</v>
      </c>
      <c r="N325">
        <f>COUNTIFS('Visit Tracking'!$B$2:$B$1001,A325,'Visit Tracking'!$G$2:$G$1001,"Virtual",'Visit Tracking'!$J$2:$J$1001,"Completed")</f>
        <v>0</v>
      </c>
      <c r="O325" t="str">
        <f t="shared" si="32"/>
        <v/>
      </c>
      <c r="P325" t="str">
        <f t="shared" si="33"/>
        <v/>
      </c>
      <c r="Q325" s="2">
        <f>(M325*Settings!$B$3)+(N325*Settings!$B$4)</f>
        <v>0</v>
      </c>
      <c r="R325" s="2" t="str">
        <f t="shared" si="34"/>
        <v/>
      </c>
      <c r="S325" t="str">
        <f t="shared" si="35"/>
        <v/>
      </c>
    </row>
    <row r="326" spans="6:19">
      <c r="F326" t="str">
        <f t="shared" si="30"/>
        <v/>
      </c>
      <c r="G326" s="2" t="str">
        <f>IFERROR(VLOOKUP(E326,Settings!$A$6:$D$11,2,FALSE),"")</f>
        <v/>
      </c>
      <c r="H326" s="7"/>
      <c r="J326" s="2" t="str">
        <f t="shared" si="31"/>
        <v/>
      </c>
      <c r="K326" t="str">
        <f>IFERROR(VLOOKUP(E326,Settings!$A$6:$D$11,3,FALSE),"")</f>
        <v/>
      </c>
      <c r="L326" t="str">
        <f>IFERROR(VLOOKUP(E326,Settings!$A$6:$D$11,4,FALSE),"")</f>
        <v/>
      </c>
      <c r="M326">
        <f>COUNTIFS('Visit Tracking'!$B$2:$B$1001,A326,'Visit Tracking'!$G$2:$G$1001,"Office",'Visit Tracking'!$J$2:$J$1001,"Completed")</f>
        <v>0</v>
      </c>
      <c r="N326">
        <f>COUNTIFS('Visit Tracking'!$B$2:$B$1001,A326,'Visit Tracking'!$G$2:$G$1001,"Virtual",'Visit Tracking'!$J$2:$J$1001,"Completed")</f>
        <v>0</v>
      </c>
      <c r="O326" t="str">
        <f t="shared" si="32"/>
        <v/>
      </c>
      <c r="P326" t="str">
        <f t="shared" si="33"/>
        <v/>
      </c>
      <c r="Q326" s="2">
        <f>(M326*Settings!$B$3)+(N326*Settings!$B$4)</f>
        <v>0</v>
      </c>
      <c r="R326" s="2" t="str">
        <f t="shared" si="34"/>
        <v/>
      </c>
      <c r="S326" t="str">
        <f t="shared" si="35"/>
        <v/>
      </c>
    </row>
    <row r="327" spans="6:19">
      <c r="F327" t="str">
        <f t="shared" si="30"/>
        <v/>
      </c>
      <c r="G327" s="2" t="str">
        <f>IFERROR(VLOOKUP(E327,Settings!$A$6:$D$11,2,FALSE),"")</f>
        <v/>
      </c>
      <c r="H327" s="7"/>
      <c r="J327" s="2" t="str">
        <f t="shared" si="31"/>
        <v/>
      </c>
      <c r="K327" t="str">
        <f>IFERROR(VLOOKUP(E327,Settings!$A$6:$D$11,3,FALSE),"")</f>
        <v/>
      </c>
      <c r="L327" t="str">
        <f>IFERROR(VLOOKUP(E327,Settings!$A$6:$D$11,4,FALSE),"")</f>
        <v/>
      </c>
      <c r="M327">
        <f>COUNTIFS('Visit Tracking'!$B$2:$B$1001,A327,'Visit Tracking'!$G$2:$G$1001,"Office",'Visit Tracking'!$J$2:$J$1001,"Completed")</f>
        <v>0</v>
      </c>
      <c r="N327">
        <f>COUNTIFS('Visit Tracking'!$B$2:$B$1001,A327,'Visit Tracking'!$G$2:$G$1001,"Virtual",'Visit Tracking'!$J$2:$J$1001,"Completed")</f>
        <v>0</v>
      </c>
      <c r="O327" t="str">
        <f t="shared" si="32"/>
        <v/>
      </c>
      <c r="P327" t="str">
        <f t="shared" si="33"/>
        <v/>
      </c>
      <c r="Q327" s="2">
        <f>(M327*Settings!$B$3)+(N327*Settings!$B$4)</f>
        <v>0</v>
      </c>
      <c r="R327" s="2" t="str">
        <f t="shared" si="34"/>
        <v/>
      </c>
      <c r="S327" t="str">
        <f t="shared" si="35"/>
        <v/>
      </c>
    </row>
    <row r="328" spans="6:19">
      <c r="F328" t="str">
        <f t="shared" si="30"/>
        <v/>
      </c>
      <c r="G328" s="2" t="str">
        <f>IFERROR(VLOOKUP(E328,Settings!$A$6:$D$11,2,FALSE),"")</f>
        <v/>
      </c>
      <c r="H328" s="7"/>
      <c r="J328" s="2" t="str">
        <f t="shared" si="31"/>
        <v/>
      </c>
      <c r="K328" t="str">
        <f>IFERROR(VLOOKUP(E328,Settings!$A$6:$D$11,3,FALSE),"")</f>
        <v/>
      </c>
      <c r="L328" t="str">
        <f>IFERROR(VLOOKUP(E328,Settings!$A$6:$D$11,4,FALSE),"")</f>
        <v/>
      </c>
      <c r="M328">
        <f>COUNTIFS('Visit Tracking'!$B$2:$B$1001,A328,'Visit Tracking'!$G$2:$G$1001,"Office",'Visit Tracking'!$J$2:$J$1001,"Completed")</f>
        <v>0</v>
      </c>
      <c r="N328">
        <f>COUNTIFS('Visit Tracking'!$B$2:$B$1001,A328,'Visit Tracking'!$G$2:$G$1001,"Virtual",'Visit Tracking'!$J$2:$J$1001,"Completed")</f>
        <v>0</v>
      </c>
      <c r="O328" t="str">
        <f t="shared" si="32"/>
        <v/>
      </c>
      <c r="P328" t="str">
        <f t="shared" si="33"/>
        <v/>
      </c>
      <c r="Q328" s="2">
        <f>(M328*Settings!$B$3)+(N328*Settings!$B$4)</f>
        <v>0</v>
      </c>
      <c r="R328" s="2" t="str">
        <f t="shared" si="34"/>
        <v/>
      </c>
      <c r="S328" t="str">
        <f t="shared" si="35"/>
        <v/>
      </c>
    </row>
    <row r="329" spans="6:19">
      <c r="F329" t="str">
        <f t="shared" si="30"/>
        <v/>
      </c>
      <c r="G329" s="2" t="str">
        <f>IFERROR(VLOOKUP(E329,Settings!$A$6:$D$11,2,FALSE),"")</f>
        <v/>
      </c>
      <c r="H329" s="7"/>
      <c r="J329" s="2" t="str">
        <f t="shared" si="31"/>
        <v/>
      </c>
      <c r="K329" t="str">
        <f>IFERROR(VLOOKUP(E329,Settings!$A$6:$D$11,3,FALSE),"")</f>
        <v/>
      </c>
      <c r="L329" t="str">
        <f>IFERROR(VLOOKUP(E329,Settings!$A$6:$D$11,4,FALSE),"")</f>
        <v/>
      </c>
      <c r="M329">
        <f>COUNTIFS('Visit Tracking'!$B$2:$B$1001,A329,'Visit Tracking'!$G$2:$G$1001,"Office",'Visit Tracking'!$J$2:$J$1001,"Completed")</f>
        <v>0</v>
      </c>
      <c r="N329">
        <f>COUNTIFS('Visit Tracking'!$B$2:$B$1001,A329,'Visit Tracking'!$G$2:$G$1001,"Virtual",'Visit Tracking'!$J$2:$J$1001,"Completed")</f>
        <v>0</v>
      </c>
      <c r="O329" t="str">
        <f t="shared" si="32"/>
        <v/>
      </c>
      <c r="P329" t="str">
        <f t="shared" si="33"/>
        <v/>
      </c>
      <c r="Q329" s="2">
        <f>(M329*Settings!$B$3)+(N329*Settings!$B$4)</f>
        <v>0</v>
      </c>
      <c r="R329" s="2" t="str">
        <f t="shared" si="34"/>
        <v/>
      </c>
      <c r="S329" t="str">
        <f t="shared" si="35"/>
        <v/>
      </c>
    </row>
    <row r="330" spans="6:19">
      <c r="F330" t="str">
        <f t="shared" si="30"/>
        <v/>
      </c>
      <c r="G330" s="2" t="str">
        <f>IFERROR(VLOOKUP(E330,Settings!$A$6:$D$11,2,FALSE),"")</f>
        <v/>
      </c>
      <c r="H330" s="7"/>
      <c r="J330" s="2" t="str">
        <f t="shared" si="31"/>
        <v/>
      </c>
      <c r="K330" t="str">
        <f>IFERROR(VLOOKUP(E330,Settings!$A$6:$D$11,3,FALSE),"")</f>
        <v/>
      </c>
      <c r="L330" t="str">
        <f>IFERROR(VLOOKUP(E330,Settings!$A$6:$D$11,4,FALSE),"")</f>
        <v/>
      </c>
      <c r="M330">
        <f>COUNTIFS('Visit Tracking'!$B$2:$B$1001,A330,'Visit Tracking'!$G$2:$G$1001,"Office",'Visit Tracking'!$J$2:$J$1001,"Completed")</f>
        <v>0</v>
      </c>
      <c r="N330">
        <f>COUNTIFS('Visit Tracking'!$B$2:$B$1001,A330,'Visit Tracking'!$G$2:$G$1001,"Virtual",'Visit Tracking'!$J$2:$J$1001,"Completed")</f>
        <v>0</v>
      </c>
      <c r="O330" t="str">
        <f t="shared" si="32"/>
        <v/>
      </c>
      <c r="P330" t="str">
        <f t="shared" si="33"/>
        <v/>
      </c>
      <c r="Q330" s="2">
        <f>(M330*Settings!$B$3)+(N330*Settings!$B$4)</f>
        <v>0</v>
      </c>
      <c r="R330" s="2" t="str">
        <f t="shared" si="34"/>
        <v/>
      </c>
      <c r="S330" t="str">
        <f t="shared" si="35"/>
        <v/>
      </c>
    </row>
    <row r="331" spans="6:19">
      <c r="F331" t="str">
        <f t="shared" si="30"/>
        <v/>
      </c>
      <c r="G331" s="2" t="str">
        <f>IFERROR(VLOOKUP(E331,Settings!$A$6:$D$11,2,FALSE),"")</f>
        <v/>
      </c>
      <c r="H331" s="7"/>
      <c r="J331" s="2" t="str">
        <f t="shared" si="31"/>
        <v/>
      </c>
      <c r="K331" t="str">
        <f>IFERROR(VLOOKUP(E331,Settings!$A$6:$D$11,3,FALSE),"")</f>
        <v/>
      </c>
      <c r="L331" t="str">
        <f>IFERROR(VLOOKUP(E331,Settings!$A$6:$D$11,4,FALSE),"")</f>
        <v/>
      </c>
      <c r="M331">
        <f>COUNTIFS('Visit Tracking'!$B$2:$B$1001,A331,'Visit Tracking'!$G$2:$G$1001,"Office",'Visit Tracking'!$J$2:$J$1001,"Completed")</f>
        <v>0</v>
      </c>
      <c r="N331">
        <f>COUNTIFS('Visit Tracking'!$B$2:$B$1001,A331,'Visit Tracking'!$G$2:$G$1001,"Virtual",'Visit Tracking'!$J$2:$J$1001,"Completed")</f>
        <v>0</v>
      </c>
      <c r="O331" t="str">
        <f t="shared" si="32"/>
        <v/>
      </c>
      <c r="P331" t="str">
        <f t="shared" si="33"/>
        <v/>
      </c>
      <c r="Q331" s="2">
        <f>(M331*Settings!$B$3)+(N331*Settings!$B$4)</f>
        <v>0</v>
      </c>
      <c r="R331" s="2" t="str">
        <f t="shared" si="34"/>
        <v/>
      </c>
      <c r="S331" t="str">
        <f t="shared" si="35"/>
        <v/>
      </c>
    </row>
    <row r="332" spans="6:19">
      <c r="F332" t="str">
        <f t="shared" si="30"/>
        <v/>
      </c>
      <c r="G332" s="2" t="str">
        <f>IFERROR(VLOOKUP(E332,Settings!$A$6:$D$11,2,FALSE),"")</f>
        <v/>
      </c>
      <c r="H332" s="7"/>
      <c r="J332" s="2" t="str">
        <f t="shared" si="31"/>
        <v/>
      </c>
      <c r="K332" t="str">
        <f>IFERROR(VLOOKUP(E332,Settings!$A$6:$D$11,3,FALSE),"")</f>
        <v/>
      </c>
      <c r="L332" t="str">
        <f>IFERROR(VLOOKUP(E332,Settings!$A$6:$D$11,4,FALSE),"")</f>
        <v/>
      </c>
      <c r="M332">
        <f>COUNTIFS('Visit Tracking'!$B$2:$B$1001,A332,'Visit Tracking'!$G$2:$G$1001,"Office",'Visit Tracking'!$J$2:$J$1001,"Completed")</f>
        <v>0</v>
      </c>
      <c r="N332">
        <f>COUNTIFS('Visit Tracking'!$B$2:$B$1001,A332,'Visit Tracking'!$G$2:$G$1001,"Virtual",'Visit Tracking'!$J$2:$J$1001,"Completed")</f>
        <v>0</v>
      </c>
      <c r="O332" t="str">
        <f t="shared" si="32"/>
        <v/>
      </c>
      <c r="P332" t="str">
        <f t="shared" si="33"/>
        <v/>
      </c>
      <c r="Q332" s="2">
        <f>(M332*Settings!$B$3)+(N332*Settings!$B$4)</f>
        <v>0</v>
      </c>
      <c r="R332" s="2" t="str">
        <f t="shared" si="34"/>
        <v/>
      </c>
      <c r="S332" t="str">
        <f t="shared" si="35"/>
        <v/>
      </c>
    </row>
    <row r="333" spans="6:19">
      <c r="F333" t="str">
        <f t="shared" si="30"/>
        <v/>
      </c>
      <c r="G333" s="2" t="str">
        <f>IFERROR(VLOOKUP(E333,Settings!$A$6:$D$11,2,FALSE),"")</f>
        <v/>
      </c>
      <c r="H333" s="7"/>
      <c r="J333" s="2" t="str">
        <f t="shared" si="31"/>
        <v/>
      </c>
      <c r="K333" t="str">
        <f>IFERROR(VLOOKUP(E333,Settings!$A$6:$D$11,3,FALSE),"")</f>
        <v/>
      </c>
      <c r="L333" t="str">
        <f>IFERROR(VLOOKUP(E333,Settings!$A$6:$D$11,4,FALSE),"")</f>
        <v/>
      </c>
      <c r="M333">
        <f>COUNTIFS('Visit Tracking'!$B$2:$B$1001,A333,'Visit Tracking'!$G$2:$G$1001,"Office",'Visit Tracking'!$J$2:$J$1001,"Completed")</f>
        <v>0</v>
      </c>
      <c r="N333">
        <f>COUNTIFS('Visit Tracking'!$B$2:$B$1001,A333,'Visit Tracking'!$G$2:$G$1001,"Virtual",'Visit Tracking'!$J$2:$J$1001,"Completed")</f>
        <v>0</v>
      </c>
      <c r="O333" t="str">
        <f t="shared" si="32"/>
        <v/>
      </c>
      <c r="P333" t="str">
        <f t="shared" si="33"/>
        <v/>
      </c>
      <c r="Q333" s="2">
        <f>(M333*Settings!$B$3)+(N333*Settings!$B$4)</f>
        <v>0</v>
      </c>
      <c r="R333" s="2" t="str">
        <f t="shared" si="34"/>
        <v/>
      </c>
      <c r="S333" t="str">
        <f t="shared" si="35"/>
        <v/>
      </c>
    </row>
    <row r="334" spans="6:19">
      <c r="F334" t="str">
        <f t="shared" si="30"/>
        <v/>
      </c>
      <c r="G334" s="2" t="str">
        <f>IFERROR(VLOOKUP(E334,Settings!$A$6:$D$11,2,FALSE),"")</f>
        <v/>
      </c>
      <c r="H334" s="7"/>
      <c r="J334" s="2" t="str">
        <f t="shared" si="31"/>
        <v/>
      </c>
      <c r="K334" t="str">
        <f>IFERROR(VLOOKUP(E334,Settings!$A$6:$D$11,3,FALSE),"")</f>
        <v/>
      </c>
      <c r="L334" t="str">
        <f>IFERROR(VLOOKUP(E334,Settings!$A$6:$D$11,4,FALSE),"")</f>
        <v/>
      </c>
      <c r="M334">
        <f>COUNTIFS('Visit Tracking'!$B$2:$B$1001,A334,'Visit Tracking'!$G$2:$G$1001,"Office",'Visit Tracking'!$J$2:$J$1001,"Completed")</f>
        <v>0</v>
      </c>
      <c r="N334">
        <f>COUNTIFS('Visit Tracking'!$B$2:$B$1001,A334,'Visit Tracking'!$G$2:$G$1001,"Virtual",'Visit Tracking'!$J$2:$J$1001,"Completed")</f>
        <v>0</v>
      </c>
      <c r="O334" t="str">
        <f t="shared" si="32"/>
        <v/>
      </c>
      <c r="P334" t="str">
        <f t="shared" si="33"/>
        <v/>
      </c>
      <c r="Q334" s="2">
        <f>(M334*Settings!$B$3)+(N334*Settings!$B$4)</f>
        <v>0</v>
      </c>
      <c r="R334" s="2" t="str">
        <f t="shared" si="34"/>
        <v/>
      </c>
      <c r="S334" t="str">
        <f t="shared" si="35"/>
        <v/>
      </c>
    </row>
    <row r="335" spans="6:19">
      <c r="F335" t="str">
        <f t="shared" si="30"/>
        <v/>
      </c>
      <c r="G335" s="2" t="str">
        <f>IFERROR(VLOOKUP(E335,Settings!$A$6:$D$11,2,FALSE),"")</f>
        <v/>
      </c>
      <c r="H335" s="7"/>
      <c r="J335" s="2" t="str">
        <f t="shared" si="31"/>
        <v/>
      </c>
      <c r="K335" t="str">
        <f>IFERROR(VLOOKUP(E335,Settings!$A$6:$D$11,3,FALSE),"")</f>
        <v/>
      </c>
      <c r="L335" t="str">
        <f>IFERROR(VLOOKUP(E335,Settings!$A$6:$D$11,4,FALSE),"")</f>
        <v/>
      </c>
      <c r="M335">
        <f>COUNTIFS('Visit Tracking'!$B$2:$B$1001,A335,'Visit Tracking'!$G$2:$G$1001,"Office",'Visit Tracking'!$J$2:$J$1001,"Completed")</f>
        <v>0</v>
      </c>
      <c r="N335">
        <f>COUNTIFS('Visit Tracking'!$B$2:$B$1001,A335,'Visit Tracking'!$G$2:$G$1001,"Virtual",'Visit Tracking'!$J$2:$J$1001,"Completed")</f>
        <v>0</v>
      </c>
      <c r="O335" t="str">
        <f t="shared" si="32"/>
        <v/>
      </c>
      <c r="P335" t="str">
        <f t="shared" si="33"/>
        <v/>
      </c>
      <c r="Q335" s="2">
        <f>(M335*Settings!$B$3)+(N335*Settings!$B$4)</f>
        <v>0</v>
      </c>
      <c r="R335" s="2" t="str">
        <f t="shared" si="34"/>
        <v/>
      </c>
      <c r="S335" t="str">
        <f t="shared" si="35"/>
        <v/>
      </c>
    </row>
    <row r="336" spans="6:19">
      <c r="F336" t="str">
        <f t="shared" si="30"/>
        <v/>
      </c>
      <c r="G336" s="2" t="str">
        <f>IFERROR(VLOOKUP(E336,Settings!$A$6:$D$11,2,FALSE),"")</f>
        <v/>
      </c>
      <c r="H336" s="7"/>
      <c r="J336" s="2" t="str">
        <f t="shared" si="31"/>
        <v/>
      </c>
      <c r="K336" t="str">
        <f>IFERROR(VLOOKUP(E336,Settings!$A$6:$D$11,3,FALSE),"")</f>
        <v/>
      </c>
      <c r="L336" t="str">
        <f>IFERROR(VLOOKUP(E336,Settings!$A$6:$D$11,4,FALSE),"")</f>
        <v/>
      </c>
      <c r="M336">
        <f>COUNTIFS('Visit Tracking'!$B$2:$B$1001,A336,'Visit Tracking'!$G$2:$G$1001,"Office",'Visit Tracking'!$J$2:$J$1001,"Completed")</f>
        <v>0</v>
      </c>
      <c r="N336">
        <f>COUNTIFS('Visit Tracking'!$B$2:$B$1001,A336,'Visit Tracking'!$G$2:$G$1001,"Virtual",'Visit Tracking'!$J$2:$J$1001,"Completed")</f>
        <v>0</v>
      </c>
      <c r="O336" t="str">
        <f t="shared" si="32"/>
        <v/>
      </c>
      <c r="P336" t="str">
        <f t="shared" si="33"/>
        <v/>
      </c>
      <c r="Q336" s="2">
        <f>(M336*Settings!$B$3)+(N336*Settings!$B$4)</f>
        <v>0</v>
      </c>
      <c r="R336" s="2" t="str">
        <f t="shared" si="34"/>
        <v/>
      </c>
      <c r="S336" t="str">
        <f t="shared" si="35"/>
        <v/>
      </c>
    </row>
    <row r="337" spans="6:19">
      <c r="F337" t="str">
        <f t="shared" si="30"/>
        <v/>
      </c>
      <c r="G337" s="2" t="str">
        <f>IFERROR(VLOOKUP(E337,Settings!$A$6:$D$11,2,FALSE),"")</f>
        <v/>
      </c>
      <c r="H337" s="7"/>
      <c r="J337" s="2" t="str">
        <f t="shared" si="31"/>
        <v/>
      </c>
      <c r="K337" t="str">
        <f>IFERROR(VLOOKUP(E337,Settings!$A$6:$D$11,3,FALSE),"")</f>
        <v/>
      </c>
      <c r="L337" t="str">
        <f>IFERROR(VLOOKUP(E337,Settings!$A$6:$D$11,4,FALSE),"")</f>
        <v/>
      </c>
      <c r="M337">
        <f>COUNTIFS('Visit Tracking'!$B$2:$B$1001,A337,'Visit Tracking'!$G$2:$G$1001,"Office",'Visit Tracking'!$J$2:$J$1001,"Completed")</f>
        <v>0</v>
      </c>
      <c r="N337">
        <f>COUNTIFS('Visit Tracking'!$B$2:$B$1001,A337,'Visit Tracking'!$G$2:$G$1001,"Virtual",'Visit Tracking'!$J$2:$J$1001,"Completed")</f>
        <v>0</v>
      </c>
      <c r="O337" t="str">
        <f t="shared" si="32"/>
        <v/>
      </c>
      <c r="P337" t="str">
        <f t="shared" si="33"/>
        <v/>
      </c>
      <c r="Q337" s="2">
        <f>(M337*Settings!$B$3)+(N337*Settings!$B$4)</f>
        <v>0</v>
      </c>
      <c r="R337" s="2" t="str">
        <f t="shared" si="34"/>
        <v/>
      </c>
      <c r="S337" t="str">
        <f t="shared" si="35"/>
        <v/>
      </c>
    </row>
    <row r="338" spans="6:19">
      <c r="F338" t="str">
        <f t="shared" si="30"/>
        <v/>
      </c>
      <c r="G338" s="2" t="str">
        <f>IFERROR(VLOOKUP(E338,Settings!$A$6:$D$11,2,FALSE),"")</f>
        <v/>
      </c>
      <c r="H338" s="7"/>
      <c r="J338" s="2" t="str">
        <f t="shared" si="31"/>
        <v/>
      </c>
      <c r="K338" t="str">
        <f>IFERROR(VLOOKUP(E338,Settings!$A$6:$D$11,3,FALSE),"")</f>
        <v/>
      </c>
      <c r="L338" t="str">
        <f>IFERROR(VLOOKUP(E338,Settings!$A$6:$D$11,4,FALSE),"")</f>
        <v/>
      </c>
      <c r="M338">
        <f>COUNTIFS('Visit Tracking'!$B$2:$B$1001,A338,'Visit Tracking'!$G$2:$G$1001,"Office",'Visit Tracking'!$J$2:$J$1001,"Completed")</f>
        <v>0</v>
      </c>
      <c r="N338">
        <f>COUNTIFS('Visit Tracking'!$B$2:$B$1001,A338,'Visit Tracking'!$G$2:$G$1001,"Virtual",'Visit Tracking'!$J$2:$J$1001,"Completed")</f>
        <v>0</v>
      </c>
      <c r="O338" t="str">
        <f t="shared" si="32"/>
        <v/>
      </c>
      <c r="P338" t="str">
        <f t="shared" si="33"/>
        <v/>
      </c>
      <c r="Q338" s="2">
        <f>(M338*Settings!$B$3)+(N338*Settings!$B$4)</f>
        <v>0</v>
      </c>
      <c r="R338" s="2" t="str">
        <f t="shared" si="34"/>
        <v/>
      </c>
      <c r="S338" t="str">
        <f t="shared" si="35"/>
        <v/>
      </c>
    </row>
    <row r="339" spans="6:19">
      <c r="F339" t="str">
        <f t="shared" si="30"/>
        <v/>
      </c>
      <c r="G339" s="2" t="str">
        <f>IFERROR(VLOOKUP(E339,Settings!$A$6:$D$11,2,FALSE),"")</f>
        <v/>
      </c>
      <c r="H339" s="7"/>
      <c r="J339" s="2" t="str">
        <f t="shared" si="31"/>
        <v/>
      </c>
      <c r="K339" t="str">
        <f>IFERROR(VLOOKUP(E339,Settings!$A$6:$D$11,3,FALSE),"")</f>
        <v/>
      </c>
      <c r="L339" t="str">
        <f>IFERROR(VLOOKUP(E339,Settings!$A$6:$D$11,4,FALSE),"")</f>
        <v/>
      </c>
      <c r="M339">
        <f>COUNTIFS('Visit Tracking'!$B$2:$B$1001,A339,'Visit Tracking'!$G$2:$G$1001,"Office",'Visit Tracking'!$J$2:$J$1001,"Completed")</f>
        <v>0</v>
      </c>
      <c r="N339">
        <f>COUNTIFS('Visit Tracking'!$B$2:$B$1001,A339,'Visit Tracking'!$G$2:$G$1001,"Virtual",'Visit Tracking'!$J$2:$J$1001,"Completed")</f>
        <v>0</v>
      </c>
      <c r="O339" t="str">
        <f t="shared" si="32"/>
        <v/>
      </c>
      <c r="P339" t="str">
        <f t="shared" si="33"/>
        <v/>
      </c>
      <c r="Q339" s="2">
        <f>(M339*Settings!$B$3)+(N339*Settings!$B$4)</f>
        <v>0</v>
      </c>
      <c r="R339" s="2" t="str">
        <f t="shared" si="34"/>
        <v/>
      </c>
      <c r="S339" t="str">
        <f t="shared" si="35"/>
        <v/>
      </c>
    </row>
    <row r="340" spans="6:19">
      <c r="F340" t="str">
        <f t="shared" si="30"/>
        <v/>
      </c>
      <c r="G340" s="2" t="str">
        <f>IFERROR(VLOOKUP(E340,Settings!$A$6:$D$11,2,FALSE),"")</f>
        <v/>
      </c>
      <c r="H340" s="7"/>
      <c r="J340" s="2" t="str">
        <f t="shared" si="31"/>
        <v/>
      </c>
      <c r="K340" t="str">
        <f>IFERROR(VLOOKUP(E340,Settings!$A$6:$D$11,3,FALSE),"")</f>
        <v/>
      </c>
      <c r="L340" t="str">
        <f>IFERROR(VLOOKUP(E340,Settings!$A$6:$D$11,4,FALSE),"")</f>
        <v/>
      </c>
      <c r="M340">
        <f>COUNTIFS('Visit Tracking'!$B$2:$B$1001,A340,'Visit Tracking'!$G$2:$G$1001,"Office",'Visit Tracking'!$J$2:$J$1001,"Completed")</f>
        <v>0</v>
      </c>
      <c r="N340">
        <f>COUNTIFS('Visit Tracking'!$B$2:$B$1001,A340,'Visit Tracking'!$G$2:$G$1001,"Virtual",'Visit Tracking'!$J$2:$J$1001,"Completed")</f>
        <v>0</v>
      </c>
      <c r="O340" t="str">
        <f t="shared" si="32"/>
        <v/>
      </c>
      <c r="P340" t="str">
        <f t="shared" si="33"/>
        <v/>
      </c>
      <c r="Q340" s="2">
        <f>(M340*Settings!$B$3)+(N340*Settings!$B$4)</f>
        <v>0</v>
      </c>
      <c r="R340" s="2" t="str">
        <f t="shared" si="34"/>
        <v/>
      </c>
      <c r="S340" t="str">
        <f t="shared" si="35"/>
        <v/>
      </c>
    </row>
    <row r="341" spans="6:19">
      <c r="F341" t="str">
        <f t="shared" si="30"/>
        <v/>
      </c>
      <c r="G341" s="2" t="str">
        <f>IFERROR(VLOOKUP(E341,Settings!$A$6:$D$11,2,FALSE),"")</f>
        <v/>
      </c>
      <c r="H341" s="7"/>
      <c r="J341" s="2" t="str">
        <f t="shared" si="31"/>
        <v/>
      </c>
      <c r="K341" t="str">
        <f>IFERROR(VLOOKUP(E341,Settings!$A$6:$D$11,3,FALSE),"")</f>
        <v/>
      </c>
      <c r="L341" t="str">
        <f>IFERROR(VLOOKUP(E341,Settings!$A$6:$D$11,4,FALSE),"")</f>
        <v/>
      </c>
      <c r="M341">
        <f>COUNTIFS('Visit Tracking'!$B$2:$B$1001,A341,'Visit Tracking'!$G$2:$G$1001,"Office",'Visit Tracking'!$J$2:$J$1001,"Completed")</f>
        <v>0</v>
      </c>
      <c r="N341">
        <f>COUNTIFS('Visit Tracking'!$B$2:$B$1001,A341,'Visit Tracking'!$G$2:$G$1001,"Virtual",'Visit Tracking'!$J$2:$J$1001,"Completed")</f>
        <v>0</v>
      </c>
      <c r="O341" t="str">
        <f t="shared" si="32"/>
        <v/>
      </c>
      <c r="P341" t="str">
        <f t="shared" si="33"/>
        <v/>
      </c>
      <c r="Q341" s="2">
        <f>(M341*Settings!$B$3)+(N341*Settings!$B$4)</f>
        <v>0</v>
      </c>
      <c r="R341" s="2" t="str">
        <f t="shared" si="34"/>
        <v/>
      </c>
      <c r="S341" t="str">
        <f t="shared" si="35"/>
        <v/>
      </c>
    </row>
    <row r="342" spans="6:19">
      <c r="F342" t="str">
        <f t="shared" si="30"/>
        <v/>
      </c>
      <c r="G342" s="2" t="str">
        <f>IFERROR(VLOOKUP(E342,Settings!$A$6:$D$11,2,FALSE),"")</f>
        <v/>
      </c>
      <c r="H342" s="7"/>
      <c r="J342" s="2" t="str">
        <f t="shared" si="31"/>
        <v/>
      </c>
      <c r="K342" t="str">
        <f>IFERROR(VLOOKUP(E342,Settings!$A$6:$D$11,3,FALSE),"")</f>
        <v/>
      </c>
      <c r="L342" t="str">
        <f>IFERROR(VLOOKUP(E342,Settings!$A$6:$D$11,4,FALSE),"")</f>
        <v/>
      </c>
      <c r="M342">
        <f>COUNTIFS('Visit Tracking'!$B$2:$B$1001,A342,'Visit Tracking'!$G$2:$G$1001,"Office",'Visit Tracking'!$J$2:$J$1001,"Completed")</f>
        <v>0</v>
      </c>
      <c r="N342">
        <f>COUNTIFS('Visit Tracking'!$B$2:$B$1001,A342,'Visit Tracking'!$G$2:$G$1001,"Virtual",'Visit Tracking'!$J$2:$J$1001,"Completed")</f>
        <v>0</v>
      </c>
      <c r="O342" t="str">
        <f t="shared" si="32"/>
        <v/>
      </c>
      <c r="P342" t="str">
        <f t="shared" si="33"/>
        <v/>
      </c>
      <c r="Q342" s="2">
        <f>(M342*Settings!$B$3)+(N342*Settings!$B$4)</f>
        <v>0</v>
      </c>
      <c r="R342" s="2" t="str">
        <f t="shared" si="34"/>
        <v/>
      </c>
      <c r="S342" t="str">
        <f t="shared" si="35"/>
        <v/>
      </c>
    </row>
    <row r="343" spans="6:19">
      <c r="F343" t="str">
        <f t="shared" si="30"/>
        <v/>
      </c>
      <c r="G343" s="2" t="str">
        <f>IFERROR(VLOOKUP(E343,Settings!$A$6:$D$11,2,FALSE),"")</f>
        <v/>
      </c>
      <c r="H343" s="7"/>
      <c r="J343" s="2" t="str">
        <f t="shared" si="31"/>
        <v/>
      </c>
      <c r="K343" t="str">
        <f>IFERROR(VLOOKUP(E343,Settings!$A$6:$D$11,3,FALSE),"")</f>
        <v/>
      </c>
      <c r="L343" t="str">
        <f>IFERROR(VLOOKUP(E343,Settings!$A$6:$D$11,4,FALSE),"")</f>
        <v/>
      </c>
      <c r="M343">
        <f>COUNTIFS('Visit Tracking'!$B$2:$B$1001,A343,'Visit Tracking'!$G$2:$G$1001,"Office",'Visit Tracking'!$J$2:$J$1001,"Completed")</f>
        <v>0</v>
      </c>
      <c r="N343">
        <f>COUNTIFS('Visit Tracking'!$B$2:$B$1001,A343,'Visit Tracking'!$G$2:$G$1001,"Virtual",'Visit Tracking'!$J$2:$J$1001,"Completed")</f>
        <v>0</v>
      </c>
      <c r="O343" t="str">
        <f t="shared" si="32"/>
        <v/>
      </c>
      <c r="P343" t="str">
        <f t="shared" si="33"/>
        <v/>
      </c>
      <c r="Q343" s="2">
        <f>(M343*Settings!$B$3)+(N343*Settings!$B$4)</f>
        <v>0</v>
      </c>
      <c r="R343" s="2" t="str">
        <f t="shared" si="34"/>
        <v/>
      </c>
      <c r="S343" t="str">
        <f t="shared" si="35"/>
        <v/>
      </c>
    </row>
    <row r="344" spans="6:19">
      <c r="F344" t="str">
        <f t="shared" si="30"/>
        <v/>
      </c>
      <c r="G344" s="2" t="str">
        <f>IFERROR(VLOOKUP(E344,Settings!$A$6:$D$11,2,FALSE),"")</f>
        <v/>
      </c>
      <c r="H344" s="7"/>
      <c r="J344" s="2" t="str">
        <f t="shared" si="31"/>
        <v/>
      </c>
      <c r="K344" t="str">
        <f>IFERROR(VLOOKUP(E344,Settings!$A$6:$D$11,3,FALSE),"")</f>
        <v/>
      </c>
      <c r="L344" t="str">
        <f>IFERROR(VLOOKUP(E344,Settings!$A$6:$D$11,4,FALSE),"")</f>
        <v/>
      </c>
      <c r="M344">
        <f>COUNTIFS('Visit Tracking'!$B$2:$B$1001,A344,'Visit Tracking'!$G$2:$G$1001,"Office",'Visit Tracking'!$J$2:$J$1001,"Completed")</f>
        <v>0</v>
      </c>
      <c r="N344">
        <f>COUNTIFS('Visit Tracking'!$B$2:$B$1001,A344,'Visit Tracking'!$G$2:$G$1001,"Virtual",'Visit Tracking'!$J$2:$J$1001,"Completed")</f>
        <v>0</v>
      </c>
      <c r="O344" t="str">
        <f t="shared" si="32"/>
        <v/>
      </c>
      <c r="P344" t="str">
        <f t="shared" si="33"/>
        <v/>
      </c>
      <c r="Q344" s="2">
        <f>(M344*Settings!$B$3)+(N344*Settings!$B$4)</f>
        <v>0</v>
      </c>
      <c r="R344" s="2" t="str">
        <f t="shared" si="34"/>
        <v/>
      </c>
      <c r="S344" t="str">
        <f t="shared" si="35"/>
        <v/>
      </c>
    </row>
    <row r="345" spans="6:19">
      <c r="F345" t="str">
        <f t="shared" si="30"/>
        <v/>
      </c>
      <c r="G345" s="2" t="str">
        <f>IFERROR(VLOOKUP(E345,Settings!$A$6:$D$11,2,FALSE),"")</f>
        <v/>
      </c>
      <c r="H345" s="7"/>
      <c r="J345" s="2" t="str">
        <f t="shared" si="31"/>
        <v/>
      </c>
      <c r="K345" t="str">
        <f>IFERROR(VLOOKUP(E345,Settings!$A$6:$D$11,3,FALSE),"")</f>
        <v/>
      </c>
      <c r="L345" t="str">
        <f>IFERROR(VLOOKUP(E345,Settings!$A$6:$D$11,4,FALSE),"")</f>
        <v/>
      </c>
      <c r="M345">
        <f>COUNTIFS('Visit Tracking'!$B$2:$B$1001,A345,'Visit Tracking'!$G$2:$G$1001,"Office",'Visit Tracking'!$J$2:$J$1001,"Completed")</f>
        <v>0</v>
      </c>
      <c r="N345">
        <f>COUNTIFS('Visit Tracking'!$B$2:$B$1001,A345,'Visit Tracking'!$G$2:$G$1001,"Virtual",'Visit Tracking'!$J$2:$J$1001,"Completed")</f>
        <v>0</v>
      </c>
      <c r="O345" t="str">
        <f t="shared" si="32"/>
        <v/>
      </c>
      <c r="P345" t="str">
        <f t="shared" si="33"/>
        <v/>
      </c>
      <c r="Q345" s="2">
        <f>(M345*Settings!$B$3)+(N345*Settings!$B$4)</f>
        <v>0</v>
      </c>
      <c r="R345" s="2" t="str">
        <f t="shared" si="34"/>
        <v/>
      </c>
      <c r="S345" t="str">
        <f t="shared" si="35"/>
        <v/>
      </c>
    </row>
    <row r="346" spans="6:19">
      <c r="F346" t="str">
        <f t="shared" si="30"/>
        <v/>
      </c>
      <c r="G346" s="2" t="str">
        <f>IFERROR(VLOOKUP(E346,Settings!$A$6:$D$11,2,FALSE),"")</f>
        <v/>
      </c>
      <c r="H346" s="7"/>
      <c r="J346" s="2" t="str">
        <f t="shared" si="31"/>
        <v/>
      </c>
      <c r="K346" t="str">
        <f>IFERROR(VLOOKUP(E346,Settings!$A$6:$D$11,3,FALSE),"")</f>
        <v/>
      </c>
      <c r="L346" t="str">
        <f>IFERROR(VLOOKUP(E346,Settings!$A$6:$D$11,4,FALSE),"")</f>
        <v/>
      </c>
      <c r="M346">
        <f>COUNTIFS('Visit Tracking'!$B$2:$B$1001,A346,'Visit Tracking'!$G$2:$G$1001,"Office",'Visit Tracking'!$J$2:$J$1001,"Completed")</f>
        <v>0</v>
      </c>
      <c r="N346">
        <f>COUNTIFS('Visit Tracking'!$B$2:$B$1001,A346,'Visit Tracking'!$G$2:$G$1001,"Virtual",'Visit Tracking'!$J$2:$J$1001,"Completed")</f>
        <v>0</v>
      </c>
      <c r="O346" t="str">
        <f t="shared" si="32"/>
        <v/>
      </c>
      <c r="P346" t="str">
        <f t="shared" si="33"/>
        <v/>
      </c>
      <c r="Q346" s="2">
        <f>(M346*Settings!$B$3)+(N346*Settings!$B$4)</f>
        <v>0</v>
      </c>
      <c r="R346" s="2" t="str">
        <f t="shared" si="34"/>
        <v/>
      </c>
      <c r="S346" t="str">
        <f t="shared" si="35"/>
        <v/>
      </c>
    </row>
    <row r="347" spans="6:19">
      <c r="F347" t="str">
        <f t="shared" si="30"/>
        <v/>
      </c>
      <c r="G347" s="2" t="str">
        <f>IFERROR(VLOOKUP(E347,Settings!$A$6:$D$11,2,FALSE),"")</f>
        <v/>
      </c>
      <c r="H347" s="7"/>
      <c r="J347" s="2" t="str">
        <f t="shared" si="31"/>
        <v/>
      </c>
      <c r="K347" t="str">
        <f>IFERROR(VLOOKUP(E347,Settings!$A$6:$D$11,3,FALSE),"")</f>
        <v/>
      </c>
      <c r="L347" t="str">
        <f>IFERROR(VLOOKUP(E347,Settings!$A$6:$D$11,4,FALSE),"")</f>
        <v/>
      </c>
      <c r="M347">
        <f>COUNTIFS('Visit Tracking'!$B$2:$B$1001,A347,'Visit Tracking'!$G$2:$G$1001,"Office",'Visit Tracking'!$J$2:$J$1001,"Completed")</f>
        <v>0</v>
      </c>
      <c r="N347">
        <f>COUNTIFS('Visit Tracking'!$B$2:$B$1001,A347,'Visit Tracking'!$G$2:$G$1001,"Virtual",'Visit Tracking'!$J$2:$J$1001,"Completed")</f>
        <v>0</v>
      </c>
      <c r="O347" t="str">
        <f t="shared" si="32"/>
        <v/>
      </c>
      <c r="P347" t="str">
        <f t="shared" si="33"/>
        <v/>
      </c>
      <c r="Q347" s="2">
        <f>(M347*Settings!$B$3)+(N347*Settings!$B$4)</f>
        <v>0</v>
      </c>
      <c r="R347" s="2" t="str">
        <f t="shared" si="34"/>
        <v/>
      </c>
      <c r="S347" t="str">
        <f t="shared" si="35"/>
        <v/>
      </c>
    </row>
    <row r="348" spans="6:19">
      <c r="F348" t="str">
        <f t="shared" si="30"/>
        <v/>
      </c>
      <c r="G348" s="2" t="str">
        <f>IFERROR(VLOOKUP(E348,Settings!$A$6:$D$11,2,FALSE),"")</f>
        <v/>
      </c>
      <c r="H348" s="7"/>
      <c r="J348" s="2" t="str">
        <f t="shared" si="31"/>
        <v/>
      </c>
      <c r="K348" t="str">
        <f>IFERROR(VLOOKUP(E348,Settings!$A$6:$D$11,3,FALSE),"")</f>
        <v/>
      </c>
      <c r="L348" t="str">
        <f>IFERROR(VLOOKUP(E348,Settings!$A$6:$D$11,4,FALSE),"")</f>
        <v/>
      </c>
      <c r="M348">
        <f>COUNTIFS('Visit Tracking'!$B$2:$B$1001,A348,'Visit Tracking'!$G$2:$G$1001,"Office",'Visit Tracking'!$J$2:$J$1001,"Completed")</f>
        <v>0</v>
      </c>
      <c r="N348">
        <f>COUNTIFS('Visit Tracking'!$B$2:$B$1001,A348,'Visit Tracking'!$G$2:$G$1001,"Virtual",'Visit Tracking'!$J$2:$J$1001,"Completed")</f>
        <v>0</v>
      </c>
      <c r="O348" t="str">
        <f t="shared" si="32"/>
        <v/>
      </c>
      <c r="P348" t="str">
        <f t="shared" si="33"/>
        <v/>
      </c>
      <c r="Q348" s="2">
        <f>(M348*Settings!$B$3)+(N348*Settings!$B$4)</f>
        <v>0</v>
      </c>
      <c r="R348" s="2" t="str">
        <f t="shared" si="34"/>
        <v/>
      </c>
      <c r="S348" t="str">
        <f t="shared" si="35"/>
        <v/>
      </c>
    </row>
    <row r="349" spans="6:19">
      <c r="F349" t="str">
        <f t="shared" si="30"/>
        <v/>
      </c>
      <c r="G349" s="2" t="str">
        <f>IFERROR(VLOOKUP(E349,Settings!$A$6:$D$11,2,FALSE),"")</f>
        <v/>
      </c>
      <c r="H349" s="7"/>
      <c r="J349" s="2" t="str">
        <f t="shared" si="31"/>
        <v/>
      </c>
      <c r="K349" t="str">
        <f>IFERROR(VLOOKUP(E349,Settings!$A$6:$D$11,3,FALSE),"")</f>
        <v/>
      </c>
      <c r="L349" t="str">
        <f>IFERROR(VLOOKUP(E349,Settings!$A$6:$D$11,4,FALSE),"")</f>
        <v/>
      </c>
      <c r="M349">
        <f>COUNTIFS('Visit Tracking'!$B$2:$B$1001,A349,'Visit Tracking'!$G$2:$G$1001,"Office",'Visit Tracking'!$J$2:$J$1001,"Completed")</f>
        <v>0</v>
      </c>
      <c r="N349">
        <f>COUNTIFS('Visit Tracking'!$B$2:$B$1001,A349,'Visit Tracking'!$G$2:$G$1001,"Virtual",'Visit Tracking'!$J$2:$J$1001,"Completed")</f>
        <v>0</v>
      </c>
      <c r="O349" t="str">
        <f t="shared" si="32"/>
        <v/>
      </c>
      <c r="P349" t="str">
        <f t="shared" si="33"/>
        <v/>
      </c>
      <c r="Q349" s="2">
        <f>(M349*Settings!$B$3)+(N349*Settings!$B$4)</f>
        <v>0</v>
      </c>
      <c r="R349" s="2" t="str">
        <f t="shared" si="34"/>
        <v/>
      </c>
      <c r="S349" t="str">
        <f t="shared" si="35"/>
        <v/>
      </c>
    </row>
    <row r="350" spans="6:19">
      <c r="F350" t="str">
        <f t="shared" si="30"/>
        <v/>
      </c>
      <c r="G350" s="2" t="str">
        <f>IFERROR(VLOOKUP(E350,Settings!$A$6:$D$11,2,FALSE),"")</f>
        <v/>
      </c>
      <c r="H350" s="7"/>
      <c r="J350" s="2" t="str">
        <f t="shared" si="31"/>
        <v/>
      </c>
      <c r="K350" t="str">
        <f>IFERROR(VLOOKUP(E350,Settings!$A$6:$D$11,3,FALSE),"")</f>
        <v/>
      </c>
      <c r="L350" t="str">
        <f>IFERROR(VLOOKUP(E350,Settings!$A$6:$D$11,4,FALSE),"")</f>
        <v/>
      </c>
      <c r="M350">
        <f>COUNTIFS('Visit Tracking'!$B$2:$B$1001,A350,'Visit Tracking'!$G$2:$G$1001,"Office",'Visit Tracking'!$J$2:$J$1001,"Completed")</f>
        <v>0</v>
      </c>
      <c r="N350">
        <f>COUNTIFS('Visit Tracking'!$B$2:$B$1001,A350,'Visit Tracking'!$G$2:$G$1001,"Virtual",'Visit Tracking'!$J$2:$J$1001,"Completed")</f>
        <v>0</v>
      </c>
      <c r="O350" t="str">
        <f t="shared" si="32"/>
        <v/>
      </c>
      <c r="P350" t="str">
        <f t="shared" si="33"/>
        <v/>
      </c>
      <c r="Q350" s="2">
        <f>(M350*Settings!$B$3)+(N350*Settings!$B$4)</f>
        <v>0</v>
      </c>
      <c r="R350" s="2" t="str">
        <f t="shared" si="34"/>
        <v/>
      </c>
      <c r="S350" t="str">
        <f t="shared" si="35"/>
        <v/>
      </c>
    </row>
    <row r="351" spans="6:19">
      <c r="F351" t="str">
        <f t="shared" si="30"/>
        <v/>
      </c>
      <c r="G351" s="2" t="str">
        <f>IFERROR(VLOOKUP(E351,Settings!$A$6:$D$11,2,FALSE),"")</f>
        <v/>
      </c>
      <c r="H351" s="7"/>
      <c r="J351" s="2" t="str">
        <f t="shared" si="31"/>
        <v/>
      </c>
      <c r="K351" t="str">
        <f>IFERROR(VLOOKUP(E351,Settings!$A$6:$D$11,3,FALSE),"")</f>
        <v/>
      </c>
      <c r="L351" t="str">
        <f>IFERROR(VLOOKUP(E351,Settings!$A$6:$D$11,4,FALSE),"")</f>
        <v/>
      </c>
      <c r="M351">
        <f>COUNTIFS('Visit Tracking'!$B$2:$B$1001,A351,'Visit Tracking'!$G$2:$G$1001,"Office",'Visit Tracking'!$J$2:$J$1001,"Completed")</f>
        <v>0</v>
      </c>
      <c r="N351">
        <f>COUNTIFS('Visit Tracking'!$B$2:$B$1001,A351,'Visit Tracking'!$G$2:$G$1001,"Virtual",'Visit Tracking'!$J$2:$J$1001,"Completed")</f>
        <v>0</v>
      </c>
      <c r="O351" t="str">
        <f t="shared" si="32"/>
        <v/>
      </c>
      <c r="P351" t="str">
        <f t="shared" si="33"/>
        <v/>
      </c>
      <c r="Q351" s="2">
        <f>(M351*Settings!$B$3)+(N351*Settings!$B$4)</f>
        <v>0</v>
      </c>
      <c r="R351" s="2" t="str">
        <f t="shared" si="34"/>
        <v/>
      </c>
      <c r="S351" t="str">
        <f t="shared" si="35"/>
        <v/>
      </c>
    </row>
    <row r="352" spans="6:19">
      <c r="F352" t="str">
        <f t="shared" si="30"/>
        <v/>
      </c>
      <c r="G352" s="2" t="str">
        <f>IFERROR(VLOOKUP(E352,Settings!$A$6:$D$11,2,FALSE),"")</f>
        <v/>
      </c>
      <c r="H352" s="7"/>
      <c r="J352" s="2" t="str">
        <f t="shared" si="31"/>
        <v/>
      </c>
      <c r="K352" t="str">
        <f>IFERROR(VLOOKUP(E352,Settings!$A$6:$D$11,3,FALSE),"")</f>
        <v/>
      </c>
      <c r="L352" t="str">
        <f>IFERROR(VLOOKUP(E352,Settings!$A$6:$D$11,4,FALSE),"")</f>
        <v/>
      </c>
      <c r="M352">
        <f>COUNTIFS('Visit Tracking'!$B$2:$B$1001,A352,'Visit Tracking'!$G$2:$G$1001,"Office",'Visit Tracking'!$J$2:$J$1001,"Completed")</f>
        <v>0</v>
      </c>
      <c r="N352">
        <f>COUNTIFS('Visit Tracking'!$B$2:$B$1001,A352,'Visit Tracking'!$G$2:$G$1001,"Virtual",'Visit Tracking'!$J$2:$J$1001,"Completed")</f>
        <v>0</v>
      </c>
      <c r="O352" t="str">
        <f t="shared" si="32"/>
        <v/>
      </c>
      <c r="P352" t="str">
        <f t="shared" si="33"/>
        <v/>
      </c>
      <c r="Q352" s="2">
        <f>(M352*Settings!$B$3)+(N352*Settings!$B$4)</f>
        <v>0</v>
      </c>
      <c r="R352" s="2" t="str">
        <f t="shared" si="34"/>
        <v/>
      </c>
      <c r="S352" t="str">
        <f t="shared" si="35"/>
        <v/>
      </c>
    </row>
    <row r="353" spans="6:19">
      <c r="F353" t="str">
        <f t="shared" si="30"/>
        <v/>
      </c>
      <c r="G353" s="2" t="str">
        <f>IFERROR(VLOOKUP(E353,Settings!$A$6:$D$11,2,FALSE),"")</f>
        <v/>
      </c>
      <c r="H353" s="7"/>
      <c r="J353" s="2" t="str">
        <f t="shared" si="31"/>
        <v/>
      </c>
      <c r="K353" t="str">
        <f>IFERROR(VLOOKUP(E353,Settings!$A$6:$D$11,3,FALSE),"")</f>
        <v/>
      </c>
      <c r="L353" t="str">
        <f>IFERROR(VLOOKUP(E353,Settings!$A$6:$D$11,4,FALSE),"")</f>
        <v/>
      </c>
      <c r="M353">
        <f>COUNTIFS('Visit Tracking'!$B$2:$B$1001,A353,'Visit Tracking'!$G$2:$G$1001,"Office",'Visit Tracking'!$J$2:$J$1001,"Completed")</f>
        <v>0</v>
      </c>
      <c r="N353">
        <f>COUNTIFS('Visit Tracking'!$B$2:$B$1001,A353,'Visit Tracking'!$G$2:$G$1001,"Virtual",'Visit Tracking'!$J$2:$J$1001,"Completed")</f>
        <v>0</v>
      </c>
      <c r="O353" t="str">
        <f t="shared" si="32"/>
        <v/>
      </c>
      <c r="P353" t="str">
        <f t="shared" si="33"/>
        <v/>
      </c>
      <c r="Q353" s="2">
        <f>(M353*Settings!$B$3)+(N353*Settings!$B$4)</f>
        <v>0</v>
      </c>
      <c r="R353" s="2" t="str">
        <f t="shared" si="34"/>
        <v/>
      </c>
      <c r="S353" t="str">
        <f t="shared" si="35"/>
        <v/>
      </c>
    </row>
    <row r="354" spans="6:19">
      <c r="F354" t="str">
        <f t="shared" si="30"/>
        <v/>
      </c>
      <c r="G354" s="2" t="str">
        <f>IFERROR(VLOOKUP(E354,Settings!$A$6:$D$11,2,FALSE),"")</f>
        <v/>
      </c>
      <c r="H354" s="7"/>
      <c r="J354" s="2" t="str">
        <f t="shared" si="31"/>
        <v/>
      </c>
      <c r="K354" t="str">
        <f>IFERROR(VLOOKUP(E354,Settings!$A$6:$D$11,3,FALSE),"")</f>
        <v/>
      </c>
      <c r="L354" t="str">
        <f>IFERROR(VLOOKUP(E354,Settings!$A$6:$D$11,4,FALSE),"")</f>
        <v/>
      </c>
      <c r="M354">
        <f>COUNTIFS('Visit Tracking'!$B$2:$B$1001,A354,'Visit Tracking'!$G$2:$G$1001,"Office",'Visit Tracking'!$J$2:$J$1001,"Completed")</f>
        <v>0</v>
      </c>
      <c r="N354">
        <f>COUNTIFS('Visit Tracking'!$B$2:$B$1001,A354,'Visit Tracking'!$G$2:$G$1001,"Virtual",'Visit Tracking'!$J$2:$J$1001,"Completed")</f>
        <v>0</v>
      </c>
      <c r="O354" t="str">
        <f t="shared" si="32"/>
        <v/>
      </c>
      <c r="P354" t="str">
        <f t="shared" si="33"/>
        <v/>
      </c>
      <c r="Q354" s="2">
        <f>(M354*Settings!$B$3)+(N354*Settings!$B$4)</f>
        <v>0</v>
      </c>
      <c r="R354" s="2" t="str">
        <f t="shared" si="34"/>
        <v/>
      </c>
      <c r="S354" t="str">
        <f t="shared" si="35"/>
        <v/>
      </c>
    </row>
    <row r="355" spans="6:19">
      <c r="F355" t="str">
        <f t="shared" si="30"/>
        <v/>
      </c>
      <c r="G355" s="2" t="str">
        <f>IFERROR(VLOOKUP(E355,Settings!$A$6:$D$11,2,FALSE),"")</f>
        <v/>
      </c>
      <c r="H355" s="7"/>
      <c r="J355" s="2" t="str">
        <f t="shared" si="31"/>
        <v/>
      </c>
      <c r="K355" t="str">
        <f>IFERROR(VLOOKUP(E355,Settings!$A$6:$D$11,3,FALSE),"")</f>
        <v/>
      </c>
      <c r="L355" t="str">
        <f>IFERROR(VLOOKUP(E355,Settings!$A$6:$D$11,4,FALSE),"")</f>
        <v/>
      </c>
      <c r="M355">
        <f>COUNTIFS('Visit Tracking'!$B$2:$B$1001,A355,'Visit Tracking'!$G$2:$G$1001,"Office",'Visit Tracking'!$J$2:$J$1001,"Completed")</f>
        <v>0</v>
      </c>
      <c r="N355">
        <f>COUNTIFS('Visit Tracking'!$B$2:$B$1001,A355,'Visit Tracking'!$G$2:$G$1001,"Virtual",'Visit Tracking'!$J$2:$J$1001,"Completed")</f>
        <v>0</v>
      </c>
      <c r="O355" t="str">
        <f t="shared" si="32"/>
        <v/>
      </c>
      <c r="P355" t="str">
        <f t="shared" si="33"/>
        <v/>
      </c>
      <c r="Q355" s="2">
        <f>(M355*Settings!$B$3)+(N355*Settings!$B$4)</f>
        <v>0</v>
      </c>
      <c r="R355" s="2" t="str">
        <f t="shared" si="34"/>
        <v/>
      </c>
      <c r="S355" t="str">
        <f t="shared" si="35"/>
        <v/>
      </c>
    </row>
    <row r="356" spans="6:19">
      <c r="F356" t="str">
        <f t="shared" si="30"/>
        <v/>
      </c>
      <c r="G356" s="2" t="str">
        <f>IFERROR(VLOOKUP(E356,Settings!$A$6:$D$11,2,FALSE),"")</f>
        <v/>
      </c>
      <c r="H356" s="7"/>
      <c r="J356" s="2" t="str">
        <f t="shared" si="31"/>
        <v/>
      </c>
      <c r="K356" t="str">
        <f>IFERROR(VLOOKUP(E356,Settings!$A$6:$D$11,3,FALSE),"")</f>
        <v/>
      </c>
      <c r="L356" t="str">
        <f>IFERROR(VLOOKUP(E356,Settings!$A$6:$D$11,4,FALSE),"")</f>
        <v/>
      </c>
      <c r="M356">
        <f>COUNTIFS('Visit Tracking'!$B$2:$B$1001,A356,'Visit Tracking'!$G$2:$G$1001,"Office",'Visit Tracking'!$J$2:$J$1001,"Completed")</f>
        <v>0</v>
      </c>
      <c r="N356">
        <f>COUNTIFS('Visit Tracking'!$B$2:$B$1001,A356,'Visit Tracking'!$G$2:$G$1001,"Virtual",'Visit Tracking'!$J$2:$J$1001,"Completed")</f>
        <v>0</v>
      </c>
      <c r="O356" t="str">
        <f t="shared" si="32"/>
        <v/>
      </c>
      <c r="P356" t="str">
        <f t="shared" si="33"/>
        <v/>
      </c>
      <c r="Q356" s="2">
        <f>(M356*Settings!$B$3)+(N356*Settings!$B$4)</f>
        <v>0</v>
      </c>
      <c r="R356" s="2" t="str">
        <f t="shared" si="34"/>
        <v/>
      </c>
      <c r="S356" t="str">
        <f t="shared" si="35"/>
        <v/>
      </c>
    </row>
    <row r="357" spans="6:19">
      <c r="F357" t="str">
        <f t="shared" si="30"/>
        <v/>
      </c>
      <c r="G357" s="2" t="str">
        <f>IFERROR(VLOOKUP(E357,Settings!$A$6:$D$11,2,FALSE),"")</f>
        <v/>
      </c>
      <c r="H357" s="7"/>
      <c r="J357" s="2" t="str">
        <f t="shared" si="31"/>
        <v/>
      </c>
      <c r="K357" t="str">
        <f>IFERROR(VLOOKUP(E357,Settings!$A$6:$D$11,3,FALSE),"")</f>
        <v/>
      </c>
      <c r="L357" t="str">
        <f>IFERROR(VLOOKUP(E357,Settings!$A$6:$D$11,4,FALSE),"")</f>
        <v/>
      </c>
      <c r="M357">
        <f>COUNTIFS('Visit Tracking'!$B$2:$B$1001,A357,'Visit Tracking'!$G$2:$G$1001,"Office",'Visit Tracking'!$J$2:$J$1001,"Completed")</f>
        <v>0</v>
      </c>
      <c r="N357">
        <f>COUNTIFS('Visit Tracking'!$B$2:$B$1001,A357,'Visit Tracking'!$G$2:$G$1001,"Virtual",'Visit Tracking'!$J$2:$J$1001,"Completed")</f>
        <v>0</v>
      </c>
      <c r="O357" t="str">
        <f t="shared" si="32"/>
        <v/>
      </c>
      <c r="P357" t="str">
        <f t="shared" si="33"/>
        <v/>
      </c>
      <c r="Q357" s="2">
        <f>(M357*Settings!$B$3)+(N357*Settings!$B$4)</f>
        <v>0</v>
      </c>
      <c r="R357" s="2" t="str">
        <f t="shared" si="34"/>
        <v/>
      </c>
      <c r="S357" t="str">
        <f t="shared" si="35"/>
        <v/>
      </c>
    </row>
    <row r="358" spans="6:19">
      <c r="F358" t="str">
        <f t="shared" si="30"/>
        <v/>
      </c>
      <c r="G358" s="2" t="str">
        <f>IFERROR(VLOOKUP(E358,Settings!$A$6:$D$11,2,FALSE),"")</f>
        <v/>
      </c>
      <c r="H358" s="7"/>
      <c r="J358" s="2" t="str">
        <f t="shared" si="31"/>
        <v/>
      </c>
      <c r="K358" t="str">
        <f>IFERROR(VLOOKUP(E358,Settings!$A$6:$D$11,3,FALSE),"")</f>
        <v/>
      </c>
      <c r="L358" t="str">
        <f>IFERROR(VLOOKUP(E358,Settings!$A$6:$D$11,4,FALSE),"")</f>
        <v/>
      </c>
      <c r="M358">
        <f>COUNTIFS('Visit Tracking'!$B$2:$B$1001,A358,'Visit Tracking'!$G$2:$G$1001,"Office",'Visit Tracking'!$J$2:$J$1001,"Completed")</f>
        <v>0</v>
      </c>
      <c r="N358">
        <f>COUNTIFS('Visit Tracking'!$B$2:$B$1001,A358,'Visit Tracking'!$G$2:$G$1001,"Virtual",'Visit Tracking'!$J$2:$J$1001,"Completed")</f>
        <v>0</v>
      </c>
      <c r="O358" t="str">
        <f t="shared" si="32"/>
        <v/>
      </c>
      <c r="P358" t="str">
        <f t="shared" si="33"/>
        <v/>
      </c>
      <c r="Q358" s="2">
        <f>(M358*Settings!$B$3)+(N358*Settings!$B$4)</f>
        <v>0</v>
      </c>
      <c r="R358" s="2" t="str">
        <f t="shared" si="34"/>
        <v/>
      </c>
      <c r="S358" t="str">
        <f t="shared" si="35"/>
        <v/>
      </c>
    </row>
    <row r="359" spans="6:19">
      <c r="F359" t="str">
        <f t="shared" si="30"/>
        <v/>
      </c>
      <c r="G359" s="2" t="str">
        <f>IFERROR(VLOOKUP(E359,Settings!$A$6:$D$11,2,FALSE),"")</f>
        <v/>
      </c>
      <c r="H359" s="7"/>
      <c r="J359" s="2" t="str">
        <f t="shared" si="31"/>
        <v/>
      </c>
      <c r="K359" t="str">
        <f>IFERROR(VLOOKUP(E359,Settings!$A$6:$D$11,3,FALSE),"")</f>
        <v/>
      </c>
      <c r="L359" t="str">
        <f>IFERROR(VLOOKUP(E359,Settings!$A$6:$D$11,4,FALSE),"")</f>
        <v/>
      </c>
      <c r="M359">
        <f>COUNTIFS('Visit Tracking'!$B$2:$B$1001,A359,'Visit Tracking'!$G$2:$G$1001,"Office",'Visit Tracking'!$J$2:$J$1001,"Completed")</f>
        <v>0</v>
      </c>
      <c r="N359">
        <f>COUNTIFS('Visit Tracking'!$B$2:$B$1001,A359,'Visit Tracking'!$G$2:$G$1001,"Virtual",'Visit Tracking'!$J$2:$J$1001,"Completed")</f>
        <v>0</v>
      </c>
      <c r="O359" t="str">
        <f t="shared" si="32"/>
        <v/>
      </c>
      <c r="P359" t="str">
        <f t="shared" si="33"/>
        <v/>
      </c>
      <c r="Q359" s="2">
        <f>(M359*Settings!$B$3)+(N359*Settings!$B$4)</f>
        <v>0</v>
      </c>
      <c r="R359" s="2" t="str">
        <f t="shared" si="34"/>
        <v/>
      </c>
      <c r="S359" t="str">
        <f t="shared" si="35"/>
        <v/>
      </c>
    </row>
    <row r="360" spans="6:19">
      <c r="F360" t="str">
        <f t="shared" si="30"/>
        <v/>
      </c>
      <c r="G360" s="2" t="str">
        <f>IFERROR(VLOOKUP(E360,Settings!$A$6:$D$11,2,FALSE),"")</f>
        <v/>
      </c>
      <c r="H360" s="7"/>
      <c r="J360" s="2" t="str">
        <f t="shared" si="31"/>
        <v/>
      </c>
      <c r="K360" t="str">
        <f>IFERROR(VLOOKUP(E360,Settings!$A$6:$D$11,3,FALSE),"")</f>
        <v/>
      </c>
      <c r="L360" t="str">
        <f>IFERROR(VLOOKUP(E360,Settings!$A$6:$D$11,4,FALSE),"")</f>
        <v/>
      </c>
      <c r="M360">
        <f>COUNTIFS('Visit Tracking'!$B$2:$B$1001,A360,'Visit Tracking'!$G$2:$G$1001,"Office",'Visit Tracking'!$J$2:$J$1001,"Completed")</f>
        <v>0</v>
      </c>
      <c r="N360">
        <f>COUNTIFS('Visit Tracking'!$B$2:$B$1001,A360,'Visit Tracking'!$G$2:$G$1001,"Virtual",'Visit Tracking'!$J$2:$J$1001,"Completed")</f>
        <v>0</v>
      </c>
      <c r="O360" t="str">
        <f t="shared" si="32"/>
        <v/>
      </c>
      <c r="P360" t="str">
        <f t="shared" si="33"/>
        <v/>
      </c>
      <c r="Q360" s="2">
        <f>(M360*Settings!$B$3)+(N360*Settings!$B$4)</f>
        <v>0</v>
      </c>
      <c r="R360" s="2" t="str">
        <f t="shared" si="34"/>
        <v/>
      </c>
      <c r="S360" t="str">
        <f t="shared" si="35"/>
        <v/>
      </c>
    </row>
    <row r="361" spans="6:19">
      <c r="F361" t="str">
        <f t="shared" si="30"/>
        <v/>
      </c>
      <c r="G361" s="2" t="str">
        <f>IFERROR(VLOOKUP(E361,Settings!$A$6:$D$11,2,FALSE),"")</f>
        <v/>
      </c>
      <c r="H361" s="7"/>
      <c r="J361" s="2" t="str">
        <f t="shared" si="31"/>
        <v/>
      </c>
      <c r="K361" t="str">
        <f>IFERROR(VLOOKUP(E361,Settings!$A$6:$D$11,3,FALSE),"")</f>
        <v/>
      </c>
      <c r="L361" t="str">
        <f>IFERROR(VLOOKUP(E361,Settings!$A$6:$D$11,4,FALSE),"")</f>
        <v/>
      </c>
      <c r="M361">
        <f>COUNTIFS('Visit Tracking'!$B$2:$B$1001,A361,'Visit Tracking'!$G$2:$G$1001,"Office",'Visit Tracking'!$J$2:$J$1001,"Completed")</f>
        <v>0</v>
      </c>
      <c r="N361">
        <f>COUNTIFS('Visit Tracking'!$B$2:$B$1001,A361,'Visit Tracking'!$G$2:$G$1001,"Virtual",'Visit Tracking'!$J$2:$J$1001,"Completed")</f>
        <v>0</v>
      </c>
      <c r="O361" t="str">
        <f t="shared" si="32"/>
        <v/>
      </c>
      <c r="P361" t="str">
        <f t="shared" si="33"/>
        <v/>
      </c>
      <c r="Q361" s="2">
        <f>(M361*Settings!$B$3)+(N361*Settings!$B$4)</f>
        <v>0</v>
      </c>
      <c r="R361" s="2" t="str">
        <f t="shared" si="34"/>
        <v/>
      </c>
      <c r="S361" t="str">
        <f t="shared" si="35"/>
        <v/>
      </c>
    </row>
    <row r="362" spans="6:19">
      <c r="F362" t="str">
        <f t="shared" si="30"/>
        <v/>
      </c>
      <c r="G362" s="2" t="str">
        <f>IFERROR(VLOOKUP(E362,Settings!$A$6:$D$11,2,FALSE),"")</f>
        <v/>
      </c>
      <c r="H362" s="7"/>
      <c r="J362" s="2" t="str">
        <f t="shared" si="31"/>
        <v/>
      </c>
      <c r="K362" t="str">
        <f>IFERROR(VLOOKUP(E362,Settings!$A$6:$D$11,3,FALSE),"")</f>
        <v/>
      </c>
      <c r="L362" t="str">
        <f>IFERROR(VLOOKUP(E362,Settings!$A$6:$D$11,4,FALSE),"")</f>
        <v/>
      </c>
      <c r="M362">
        <f>COUNTIFS('Visit Tracking'!$B$2:$B$1001,A362,'Visit Tracking'!$G$2:$G$1001,"Office",'Visit Tracking'!$J$2:$J$1001,"Completed")</f>
        <v>0</v>
      </c>
      <c r="N362">
        <f>COUNTIFS('Visit Tracking'!$B$2:$B$1001,A362,'Visit Tracking'!$G$2:$G$1001,"Virtual",'Visit Tracking'!$J$2:$J$1001,"Completed")</f>
        <v>0</v>
      </c>
      <c r="O362" t="str">
        <f t="shared" si="32"/>
        <v/>
      </c>
      <c r="P362" t="str">
        <f t="shared" si="33"/>
        <v/>
      </c>
      <c r="Q362" s="2">
        <f>(M362*Settings!$B$3)+(N362*Settings!$B$4)</f>
        <v>0</v>
      </c>
      <c r="R362" s="2" t="str">
        <f t="shared" si="34"/>
        <v/>
      </c>
      <c r="S362" t="str">
        <f t="shared" si="35"/>
        <v/>
      </c>
    </row>
    <row r="363" spans="6:19">
      <c r="F363" t="str">
        <f t="shared" si="30"/>
        <v/>
      </c>
      <c r="G363" s="2" t="str">
        <f>IFERROR(VLOOKUP(E363,Settings!$A$6:$D$11,2,FALSE),"")</f>
        <v/>
      </c>
      <c r="H363" s="7"/>
      <c r="J363" s="2" t="str">
        <f t="shared" si="31"/>
        <v/>
      </c>
      <c r="K363" t="str">
        <f>IFERROR(VLOOKUP(E363,Settings!$A$6:$D$11,3,FALSE),"")</f>
        <v/>
      </c>
      <c r="L363" t="str">
        <f>IFERROR(VLOOKUP(E363,Settings!$A$6:$D$11,4,FALSE),"")</f>
        <v/>
      </c>
      <c r="M363">
        <f>COUNTIFS('Visit Tracking'!$B$2:$B$1001,A363,'Visit Tracking'!$G$2:$G$1001,"Office",'Visit Tracking'!$J$2:$J$1001,"Completed")</f>
        <v>0</v>
      </c>
      <c r="N363">
        <f>COUNTIFS('Visit Tracking'!$B$2:$B$1001,A363,'Visit Tracking'!$G$2:$G$1001,"Virtual",'Visit Tracking'!$J$2:$J$1001,"Completed")</f>
        <v>0</v>
      </c>
      <c r="O363" t="str">
        <f t="shared" si="32"/>
        <v/>
      </c>
      <c r="P363" t="str">
        <f t="shared" si="33"/>
        <v/>
      </c>
      <c r="Q363" s="2">
        <f>(M363*Settings!$B$3)+(N363*Settings!$B$4)</f>
        <v>0</v>
      </c>
      <c r="R363" s="2" t="str">
        <f t="shared" si="34"/>
        <v/>
      </c>
      <c r="S363" t="str">
        <f t="shared" si="35"/>
        <v/>
      </c>
    </row>
    <row r="364" spans="6:19">
      <c r="F364" t="str">
        <f t="shared" si="30"/>
        <v/>
      </c>
      <c r="G364" s="2" t="str">
        <f>IFERROR(VLOOKUP(E364,Settings!$A$6:$D$11,2,FALSE),"")</f>
        <v/>
      </c>
      <c r="H364" s="7"/>
      <c r="J364" s="2" t="str">
        <f t="shared" si="31"/>
        <v/>
      </c>
      <c r="K364" t="str">
        <f>IFERROR(VLOOKUP(E364,Settings!$A$6:$D$11,3,FALSE),"")</f>
        <v/>
      </c>
      <c r="L364" t="str">
        <f>IFERROR(VLOOKUP(E364,Settings!$A$6:$D$11,4,FALSE),"")</f>
        <v/>
      </c>
      <c r="M364">
        <f>COUNTIFS('Visit Tracking'!$B$2:$B$1001,A364,'Visit Tracking'!$G$2:$G$1001,"Office",'Visit Tracking'!$J$2:$J$1001,"Completed")</f>
        <v>0</v>
      </c>
      <c r="N364">
        <f>COUNTIFS('Visit Tracking'!$B$2:$B$1001,A364,'Visit Tracking'!$G$2:$G$1001,"Virtual",'Visit Tracking'!$J$2:$J$1001,"Completed")</f>
        <v>0</v>
      </c>
      <c r="O364" t="str">
        <f t="shared" si="32"/>
        <v/>
      </c>
      <c r="P364" t="str">
        <f t="shared" si="33"/>
        <v/>
      </c>
      <c r="Q364" s="2">
        <f>(M364*Settings!$B$3)+(N364*Settings!$B$4)</f>
        <v>0</v>
      </c>
      <c r="R364" s="2" t="str">
        <f t="shared" si="34"/>
        <v/>
      </c>
      <c r="S364" t="str">
        <f t="shared" si="35"/>
        <v/>
      </c>
    </row>
    <row r="365" spans="6:19">
      <c r="F365" t="str">
        <f t="shared" si="30"/>
        <v/>
      </c>
      <c r="G365" s="2" t="str">
        <f>IFERROR(VLOOKUP(E365,Settings!$A$6:$D$11,2,FALSE),"")</f>
        <v/>
      </c>
      <c r="H365" s="7"/>
      <c r="J365" s="2" t="str">
        <f t="shared" si="31"/>
        <v/>
      </c>
      <c r="K365" t="str">
        <f>IFERROR(VLOOKUP(E365,Settings!$A$6:$D$11,3,FALSE),"")</f>
        <v/>
      </c>
      <c r="L365" t="str">
        <f>IFERROR(VLOOKUP(E365,Settings!$A$6:$D$11,4,FALSE),"")</f>
        <v/>
      </c>
      <c r="M365">
        <f>COUNTIFS('Visit Tracking'!$B$2:$B$1001,A365,'Visit Tracking'!$G$2:$G$1001,"Office",'Visit Tracking'!$J$2:$J$1001,"Completed")</f>
        <v>0</v>
      </c>
      <c r="N365">
        <f>COUNTIFS('Visit Tracking'!$B$2:$B$1001,A365,'Visit Tracking'!$G$2:$G$1001,"Virtual",'Visit Tracking'!$J$2:$J$1001,"Completed")</f>
        <v>0</v>
      </c>
      <c r="O365" t="str">
        <f t="shared" si="32"/>
        <v/>
      </c>
      <c r="P365" t="str">
        <f t="shared" si="33"/>
        <v/>
      </c>
      <c r="Q365" s="2">
        <f>(M365*Settings!$B$3)+(N365*Settings!$B$4)</f>
        <v>0</v>
      </c>
      <c r="R365" s="2" t="str">
        <f t="shared" si="34"/>
        <v/>
      </c>
      <c r="S365" t="str">
        <f t="shared" si="35"/>
        <v/>
      </c>
    </row>
    <row r="366" spans="6:19">
      <c r="F366" t="str">
        <f t="shared" si="30"/>
        <v/>
      </c>
      <c r="G366" s="2" t="str">
        <f>IFERROR(VLOOKUP(E366,Settings!$A$6:$D$11,2,FALSE),"")</f>
        <v/>
      </c>
      <c r="H366" s="7"/>
      <c r="J366" s="2" t="str">
        <f t="shared" si="31"/>
        <v/>
      </c>
      <c r="K366" t="str">
        <f>IFERROR(VLOOKUP(E366,Settings!$A$6:$D$11,3,FALSE),"")</f>
        <v/>
      </c>
      <c r="L366" t="str">
        <f>IFERROR(VLOOKUP(E366,Settings!$A$6:$D$11,4,FALSE),"")</f>
        <v/>
      </c>
      <c r="M366">
        <f>COUNTIFS('Visit Tracking'!$B$2:$B$1001,A366,'Visit Tracking'!$G$2:$G$1001,"Office",'Visit Tracking'!$J$2:$J$1001,"Completed")</f>
        <v>0</v>
      </c>
      <c r="N366">
        <f>COUNTIFS('Visit Tracking'!$B$2:$B$1001,A366,'Visit Tracking'!$G$2:$G$1001,"Virtual",'Visit Tracking'!$J$2:$J$1001,"Completed")</f>
        <v>0</v>
      </c>
      <c r="O366" t="str">
        <f t="shared" si="32"/>
        <v/>
      </c>
      <c r="P366" t="str">
        <f t="shared" si="33"/>
        <v/>
      </c>
      <c r="Q366" s="2">
        <f>(M366*Settings!$B$3)+(N366*Settings!$B$4)</f>
        <v>0</v>
      </c>
      <c r="R366" s="2" t="str">
        <f t="shared" si="34"/>
        <v/>
      </c>
      <c r="S366" t="str">
        <f t="shared" si="35"/>
        <v/>
      </c>
    </row>
    <row r="367" spans="6:19">
      <c r="F367" t="str">
        <f t="shared" si="30"/>
        <v/>
      </c>
      <c r="G367" s="2" t="str">
        <f>IFERROR(VLOOKUP(E367,Settings!$A$6:$D$11,2,FALSE),"")</f>
        <v/>
      </c>
      <c r="H367" s="7"/>
      <c r="J367" s="2" t="str">
        <f t="shared" si="31"/>
        <v/>
      </c>
      <c r="K367" t="str">
        <f>IFERROR(VLOOKUP(E367,Settings!$A$6:$D$11,3,FALSE),"")</f>
        <v/>
      </c>
      <c r="L367" t="str">
        <f>IFERROR(VLOOKUP(E367,Settings!$A$6:$D$11,4,FALSE),"")</f>
        <v/>
      </c>
      <c r="M367">
        <f>COUNTIFS('Visit Tracking'!$B$2:$B$1001,A367,'Visit Tracking'!$G$2:$G$1001,"Office",'Visit Tracking'!$J$2:$J$1001,"Completed")</f>
        <v>0</v>
      </c>
      <c r="N367">
        <f>COUNTIFS('Visit Tracking'!$B$2:$B$1001,A367,'Visit Tracking'!$G$2:$G$1001,"Virtual",'Visit Tracking'!$J$2:$J$1001,"Completed")</f>
        <v>0</v>
      </c>
      <c r="O367" t="str">
        <f t="shared" si="32"/>
        <v/>
      </c>
      <c r="P367" t="str">
        <f t="shared" si="33"/>
        <v/>
      </c>
      <c r="Q367" s="2">
        <f>(M367*Settings!$B$3)+(N367*Settings!$B$4)</f>
        <v>0</v>
      </c>
      <c r="R367" s="2" t="str">
        <f t="shared" si="34"/>
        <v/>
      </c>
      <c r="S367" t="str">
        <f t="shared" si="35"/>
        <v/>
      </c>
    </row>
    <row r="368" spans="6:19">
      <c r="F368" t="str">
        <f t="shared" si="30"/>
        <v/>
      </c>
      <c r="G368" s="2" t="str">
        <f>IFERROR(VLOOKUP(E368,Settings!$A$6:$D$11,2,FALSE),"")</f>
        <v/>
      </c>
      <c r="H368" s="7"/>
      <c r="J368" s="2" t="str">
        <f t="shared" si="31"/>
        <v/>
      </c>
      <c r="K368" t="str">
        <f>IFERROR(VLOOKUP(E368,Settings!$A$6:$D$11,3,FALSE),"")</f>
        <v/>
      </c>
      <c r="L368" t="str">
        <f>IFERROR(VLOOKUP(E368,Settings!$A$6:$D$11,4,FALSE),"")</f>
        <v/>
      </c>
      <c r="M368">
        <f>COUNTIFS('Visit Tracking'!$B$2:$B$1001,A368,'Visit Tracking'!$G$2:$G$1001,"Office",'Visit Tracking'!$J$2:$J$1001,"Completed")</f>
        <v>0</v>
      </c>
      <c r="N368">
        <f>COUNTIFS('Visit Tracking'!$B$2:$B$1001,A368,'Visit Tracking'!$G$2:$G$1001,"Virtual",'Visit Tracking'!$J$2:$J$1001,"Completed")</f>
        <v>0</v>
      </c>
      <c r="O368" t="str">
        <f t="shared" si="32"/>
        <v/>
      </c>
      <c r="P368" t="str">
        <f t="shared" si="33"/>
        <v/>
      </c>
      <c r="Q368" s="2">
        <f>(M368*Settings!$B$3)+(N368*Settings!$B$4)</f>
        <v>0</v>
      </c>
      <c r="R368" s="2" t="str">
        <f t="shared" si="34"/>
        <v/>
      </c>
      <c r="S368" t="str">
        <f t="shared" si="35"/>
        <v/>
      </c>
    </row>
    <row r="369" spans="6:19">
      <c r="F369" t="str">
        <f t="shared" si="30"/>
        <v/>
      </c>
      <c r="G369" s="2" t="str">
        <f>IFERROR(VLOOKUP(E369,Settings!$A$6:$D$11,2,FALSE),"")</f>
        <v/>
      </c>
      <c r="H369" s="7"/>
      <c r="J369" s="2" t="str">
        <f t="shared" si="31"/>
        <v/>
      </c>
      <c r="K369" t="str">
        <f>IFERROR(VLOOKUP(E369,Settings!$A$6:$D$11,3,FALSE),"")</f>
        <v/>
      </c>
      <c r="L369" t="str">
        <f>IFERROR(VLOOKUP(E369,Settings!$A$6:$D$11,4,FALSE),"")</f>
        <v/>
      </c>
      <c r="M369">
        <f>COUNTIFS('Visit Tracking'!$B$2:$B$1001,A369,'Visit Tracking'!$G$2:$G$1001,"Office",'Visit Tracking'!$J$2:$J$1001,"Completed")</f>
        <v>0</v>
      </c>
      <c r="N369">
        <f>COUNTIFS('Visit Tracking'!$B$2:$B$1001,A369,'Visit Tracking'!$G$2:$G$1001,"Virtual",'Visit Tracking'!$J$2:$J$1001,"Completed")</f>
        <v>0</v>
      </c>
      <c r="O369" t="str">
        <f t="shared" si="32"/>
        <v/>
      </c>
      <c r="P369" t="str">
        <f t="shared" si="33"/>
        <v/>
      </c>
      <c r="Q369" s="2">
        <f>(M369*Settings!$B$3)+(N369*Settings!$B$4)</f>
        <v>0</v>
      </c>
      <c r="R369" s="2" t="str">
        <f t="shared" si="34"/>
        <v/>
      </c>
      <c r="S369" t="str">
        <f t="shared" si="35"/>
        <v/>
      </c>
    </row>
    <row r="370" spans="6:19">
      <c r="F370" t="str">
        <f t="shared" si="30"/>
        <v/>
      </c>
      <c r="G370" s="2" t="str">
        <f>IFERROR(VLOOKUP(E370,Settings!$A$6:$D$11,2,FALSE),"")</f>
        <v/>
      </c>
      <c r="H370" s="7"/>
      <c r="J370" s="2" t="str">
        <f t="shared" si="31"/>
        <v/>
      </c>
      <c r="K370" t="str">
        <f>IFERROR(VLOOKUP(E370,Settings!$A$6:$D$11,3,FALSE),"")</f>
        <v/>
      </c>
      <c r="L370" t="str">
        <f>IFERROR(VLOOKUP(E370,Settings!$A$6:$D$11,4,FALSE),"")</f>
        <v/>
      </c>
      <c r="M370">
        <f>COUNTIFS('Visit Tracking'!$B$2:$B$1001,A370,'Visit Tracking'!$G$2:$G$1001,"Office",'Visit Tracking'!$J$2:$J$1001,"Completed")</f>
        <v>0</v>
      </c>
      <c r="N370">
        <f>COUNTIFS('Visit Tracking'!$B$2:$B$1001,A370,'Visit Tracking'!$G$2:$G$1001,"Virtual",'Visit Tracking'!$J$2:$J$1001,"Completed")</f>
        <v>0</v>
      </c>
      <c r="O370" t="str">
        <f t="shared" si="32"/>
        <v/>
      </c>
      <c r="P370" t="str">
        <f t="shared" si="33"/>
        <v/>
      </c>
      <c r="Q370" s="2">
        <f>(M370*Settings!$B$3)+(N370*Settings!$B$4)</f>
        <v>0</v>
      </c>
      <c r="R370" s="2" t="str">
        <f t="shared" si="34"/>
        <v/>
      </c>
      <c r="S370" t="str">
        <f t="shared" si="35"/>
        <v/>
      </c>
    </row>
    <row r="371" spans="6:19">
      <c r="F371" t="str">
        <f t="shared" si="30"/>
        <v/>
      </c>
      <c r="G371" s="2" t="str">
        <f>IFERROR(VLOOKUP(E371,Settings!$A$6:$D$11,2,FALSE),"")</f>
        <v/>
      </c>
      <c r="H371" s="7"/>
      <c r="J371" s="2" t="str">
        <f t="shared" si="31"/>
        <v/>
      </c>
      <c r="K371" t="str">
        <f>IFERROR(VLOOKUP(E371,Settings!$A$6:$D$11,3,FALSE),"")</f>
        <v/>
      </c>
      <c r="L371" t="str">
        <f>IFERROR(VLOOKUP(E371,Settings!$A$6:$D$11,4,FALSE),"")</f>
        <v/>
      </c>
      <c r="M371">
        <f>COUNTIFS('Visit Tracking'!$B$2:$B$1001,A371,'Visit Tracking'!$G$2:$G$1001,"Office",'Visit Tracking'!$J$2:$J$1001,"Completed")</f>
        <v>0</v>
      </c>
      <c r="N371">
        <f>COUNTIFS('Visit Tracking'!$B$2:$B$1001,A371,'Visit Tracking'!$G$2:$G$1001,"Virtual",'Visit Tracking'!$J$2:$J$1001,"Completed")</f>
        <v>0</v>
      </c>
      <c r="O371" t="str">
        <f t="shared" si="32"/>
        <v/>
      </c>
      <c r="P371" t="str">
        <f t="shared" si="33"/>
        <v/>
      </c>
      <c r="Q371" s="2">
        <f>(M371*Settings!$B$3)+(N371*Settings!$B$4)</f>
        <v>0</v>
      </c>
      <c r="R371" s="2" t="str">
        <f t="shared" si="34"/>
        <v/>
      </c>
      <c r="S371" t="str">
        <f t="shared" si="35"/>
        <v/>
      </c>
    </row>
    <row r="372" spans="6:19">
      <c r="F372" t="str">
        <f t="shared" si="30"/>
        <v/>
      </c>
      <c r="G372" s="2" t="str">
        <f>IFERROR(VLOOKUP(E372,Settings!$A$6:$D$11,2,FALSE),"")</f>
        <v/>
      </c>
      <c r="H372" s="7"/>
      <c r="J372" s="2" t="str">
        <f t="shared" si="31"/>
        <v/>
      </c>
      <c r="K372" t="str">
        <f>IFERROR(VLOOKUP(E372,Settings!$A$6:$D$11,3,FALSE),"")</f>
        <v/>
      </c>
      <c r="L372" t="str">
        <f>IFERROR(VLOOKUP(E372,Settings!$A$6:$D$11,4,FALSE),"")</f>
        <v/>
      </c>
      <c r="M372">
        <f>COUNTIFS('Visit Tracking'!$B$2:$B$1001,A372,'Visit Tracking'!$G$2:$G$1001,"Office",'Visit Tracking'!$J$2:$J$1001,"Completed")</f>
        <v>0</v>
      </c>
      <c r="N372">
        <f>COUNTIFS('Visit Tracking'!$B$2:$B$1001,A372,'Visit Tracking'!$G$2:$G$1001,"Virtual",'Visit Tracking'!$J$2:$J$1001,"Completed")</f>
        <v>0</v>
      </c>
      <c r="O372" t="str">
        <f t="shared" si="32"/>
        <v/>
      </c>
      <c r="P372" t="str">
        <f t="shared" si="33"/>
        <v/>
      </c>
      <c r="Q372" s="2">
        <f>(M372*Settings!$B$3)+(N372*Settings!$B$4)</f>
        <v>0</v>
      </c>
      <c r="R372" s="2" t="str">
        <f t="shared" si="34"/>
        <v/>
      </c>
      <c r="S372" t="str">
        <f t="shared" si="35"/>
        <v/>
      </c>
    </row>
    <row r="373" spans="6:19">
      <c r="F373" t="str">
        <f t="shared" si="30"/>
        <v/>
      </c>
      <c r="G373" s="2" t="str">
        <f>IFERROR(VLOOKUP(E373,Settings!$A$6:$D$11,2,FALSE),"")</f>
        <v/>
      </c>
      <c r="H373" s="7"/>
      <c r="J373" s="2" t="str">
        <f t="shared" si="31"/>
        <v/>
      </c>
      <c r="K373" t="str">
        <f>IFERROR(VLOOKUP(E373,Settings!$A$6:$D$11,3,FALSE),"")</f>
        <v/>
      </c>
      <c r="L373" t="str">
        <f>IFERROR(VLOOKUP(E373,Settings!$A$6:$D$11,4,FALSE),"")</f>
        <v/>
      </c>
      <c r="M373">
        <f>COUNTIFS('Visit Tracking'!$B$2:$B$1001,A373,'Visit Tracking'!$G$2:$G$1001,"Office",'Visit Tracking'!$J$2:$J$1001,"Completed")</f>
        <v>0</v>
      </c>
      <c r="N373">
        <f>COUNTIFS('Visit Tracking'!$B$2:$B$1001,A373,'Visit Tracking'!$G$2:$G$1001,"Virtual",'Visit Tracking'!$J$2:$J$1001,"Completed")</f>
        <v>0</v>
      </c>
      <c r="O373" t="str">
        <f t="shared" si="32"/>
        <v/>
      </c>
      <c r="P373" t="str">
        <f t="shared" si="33"/>
        <v/>
      </c>
      <c r="Q373" s="2">
        <f>(M373*Settings!$B$3)+(N373*Settings!$B$4)</f>
        <v>0</v>
      </c>
      <c r="R373" s="2" t="str">
        <f t="shared" si="34"/>
        <v/>
      </c>
      <c r="S373" t="str">
        <f t="shared" si="35"/>
        <v/>
      </c>
    </row>
    <row r="374" spans="6:19">
      <c r="F374" t="str">
        <f t="shared" si="30"/>
        <v/>
      </c>
      <c r="G374" s="2" t="str">
        <f>IFERROR(VLOOKUP(E374,Settings!$A$6:$D$11,2,FALSE),"")</f>
        <v/>
      </c>
      <c r="H374" s="7"/>
      <c r="J374" s="2" t="str">
        <f t="shared" si="31"/>
        <v/>
      </c>
      <c r="K374" t="str">
        <f>IFERROR(VLOOKUP(E374,Settings!$A$6:$D$11,3,FALSE),"")</f>
        <v/>
      </c>
      <c r="L374" t="str">
        <f>IFERROR(VLOOKUP(E374,Settings!$A$6:$D$11,4,FALSE),"")</f>
        <v/>
      </c>
      <c r="M374">
        <f>COUNTIFS('Visit Tracking'!$B$2:$B$1001,A374,'Visit Tracking'!$G$2:$G$1001,"Office",'Visit Tracking'!$J$2:$J$1001,"Completed")</f>
        <v>0</v>
      </c>
      <c r="N374">
        <f>COUNTIFS('Visit Tracking'!$B$2:$B$1001,A374,'Visit Tracking'!$G$2:$G$1001,"Virtual",'Visit Tracking'!$J$2:$J$1001,"Completed")</f>
        <v>0</v>
      </c>
      <c r="O374" t="str">
        <f t="shared" si="32"/>
        <v/>
      </c>
      <c r="P374" t="str">
        <f t="shared" si="33"/>
        <v/>
      </c>
      <c r="Q374" s="2">
        <f>(M374*Settings!$B$3)+(N374*Settings!$B$4)</f>
        <v>0</v>
      </c>
      <c r="R374" s="2" t="str">
        <f t="shared" si="34"/>
        <v/>
      </c>
      <c r="S374" t="str">
        <f t="shared" si="35"/>
        <v/>
      </c>
    </row>
    <row r="375" spans="6:19">
      <c r="F375" t="str">
        <f t="shared" si="30"/>
        <v/>
      </c>
      <c r="G375" s="2" t="str">
        <f>IFERROR(VLOOKUP(E375,Settings!$A$6:$D$11,2,FALSE),"")</f>
        <v/>
      </c>
      <c r="H375" s="7"/>
      <c r="J375" s="2" t="str">
        <f t="shared" si="31"/>
        <v/>
      </c>
      <c r="K375" t="str">
        <f>IFERROR(VLOOKUP(E375,Settings!$A$6:$D$11,3,FALSE),"")</f>
        <v/>
      </c>
      <c r="L375" t="str">
        <f>IFERROR(VLOOKUP(E375,Settings!$A$6:$D$11,4,FALSE),"")</f>
        <v/>
      </c>
      <c r="M375">
        <f>COUNTIFS('Visit Tracking'!$B$2:$B$1001,A375,'Visit Tracking'!$G$2:$G$1001,"Office",'Visit Tracking'!$J$2:$J$1001,"Completed")</f>
        <v>0</v>
      </c>
      <c r="N375">
        <f>COUNTIFS('Visit Tracking'!$B$2:$B$1001,A375,'Visit Tracking'!$G$2:$G$1001,"Virtual",'Visit Tracking'!$J$2:$J$1001,"Completed")</f>
        <v>0</v>
      </c>
      <c r="O375" t="str">
        <f t="shared" si="32"/>
        <v/>
      </c>
      <c r="P375" t="str">
        <f t="shared" si="33"/>
        <v/>
      </c>
      <c r="Q375" s="2">
        <f>(M375*Settings!$B$3)+(N375*Settings!$B$4)</f>
        <v>0</v>
      </c>
      <c r="R375" s="2" t="str">
        <f t="shared" si="34"/>
        <v/>
      </c>
      <c r="S375" t="str">
        <f t="shared" si="35"/>
        <v/>
      </c>
    </row>
    <row r="376" spans="6:19">
      <c r="F376" t="str">
        <f t="shared" si="30"/>
        <v/>
      </c>
      <c r="G376" s="2" t="str">
        <f>IFERROR(VLOOKUP(E376,Settings!$A$6:$D$11,2,FALSE),"")</f>
        <v/>
      </c>
      <c r="H376" s="7"/>
      <c r="J376" s="2" t="str">
        <f t="shared" si="31"/>
        <v/>
      </c>
      <c r="K376" t="str">
        <f>IFERROR(VLOOKUP(E376,Settings!$A$6:$D$11,3,FALSE),"")</f>
        <v/>
      </c>
      <c r="L376" t="str">
        <f>IFERROR(VLOOKUP(E376,Settings!$A$6:$D$11,4,FALSE),"")</f>
        <v/>
      </c>
      <c r="M376">
        <f>COUNTIFS('Visit Tracking'!$B$2:$B$1001,A376,'Visit Tracking'!$G$2:$G$1001,"Office",'Visit Tracking'!$J$2:$J$1001,"Completed")</f>
        <v>0</v>
      </c>
      <c r="N376">
        <f>COUNTIFS('Visit Tracking'!$B$2:$B$1001,A376,'Visit Tracking'!$G$2:$G$1001,"Virtual",'Visit Tracking'!$J$2:$J$1001,"Completed")</f>
        <v>0</v>
      </c>
      <c r="O376" t="str">
        <f t="shared" si="32"/>
        <v/>
      </c>
      <c r="P376" t="str">
        <f t="shared" si="33"/>
        <v/>
      </c>
      <c r="Q376" s="2">
        <f>(M376*Settings!$B$3)+(N376*Settings!$B$4)</f>
        <v>0</v>
      </c>
      <c r="R376" s="2" t="str">
        <f t="shared" si="34"/>
        <v/>
      </c>
      <c r="S376" t="str">
        <f t="shared" si="35"/>
        <v/>
      </c>
    </row>
    <row r="377" spans="6:19">
      <c r="F377" t="str">
        <f t="shared" si="30"/>
        <v/>
      </c>
      <c r="G377" s="2" t="str">
        <f>IFERROR(VLOOKUP(E377,Settings!$A$6:$D$11,2,FALSE),"")</f>
        <v/>
      </c>
      <c r="H377" s="7"/>
      <c r="J377" s="2" t="str">
        <f t="shared" si="31"/>
        <v/>
      </c>
      <c r="K377" t="str">
        <f>IFERROR(VLOOKUP(E377,Settings!$A$6:$D$11,3,FALSE),"")</f>
        <v/>
      </c>
      <c r="L377" t="str">
        <f>IFERROR(VLOOKUP(E377,Settings!$A$6:$D$11,4,FALSE),"")</f>
        <v/>
      </c>
      <c r="M377">
        <f>COUNTIFS('Visit Tracking'!$B$2:$B$1001,A377,'Visit Tracking'!$G$2:$G$1001,"Office",'Visit Tracking'!$J$2:$J$1001,"Completed")</f>
        <v>0</v>
      </c>
      <c r="N377">
        <f>COUNTIFS('Visit Tracking'!$B$2:$B$1001,A377,'Visit Tracking'!$G$2:$G$1001,"Virtual",'Visit Tracking'!$J$2:$J$1001,"Completed")</f>
        <v>0</v>
      </c>
      <c r="O377" t="str">
        <f t="shared" si="32"/>
        <v/>
      </c>
      <c r="P377" t="str">
        <f t="shared" si="33"/>
        <v/>
      </c>
      <c r="Q377" s="2">
        <f>(M377*Settings!$B$3)+(N377*Settings!$B$4)</f>
        <v>0</v>
      </c>
      <c r="R377" s="2" t="str">
        <f t="shared" si="34"/>
        <v/>
      </c>
      <c r="S377" t="str">
        <f t="shared" si="35"/>
        <v/>
      </c>
    </row>
    <row r="378" spans="6:19">
      <c r="F378" t="str">
        <f t="shared" si="30"/>
        <v/>
      </c>
      <c r="G378" s="2" t="str">
        <f>IFERROR(VLOOKUP(E378,Settings!$A$6:$D$11,2,FALSE),"")</f>
        <v/>
      </c>
      <c r="H378" s="7"/>
      <c r="J378" s="2" t="str">
        <f t="shared" si="31"/>
        <v/>
      </c>
      <c r="K378" t="str">
        <f>IFERROR(VLOOKUP(E378,Settings!$A$6:$D$11,3,FALSE),"")</f>
        <v/>
      </c>
      <c r="L378" t="str">
        <f>IFERROR(VLOOKUP(E378,Settings!$A$6:$D$11,4,FALSE),"")</f>
        <v/>
      </c>
      <c r="M378">
        <f>COUNTIFS('Visit Tracking'!$B$2:$B$1001,A378,'Visit Tracking'!$G$2:$G$1001,"Office",'Visit Tracking'!$J$2:$J$1001,"Completed")</f>
        <v>0</v>
      </c>
      <c r="N378">
        <f>COUNTIFS('Visit Tracking'!$B$2:$B$1001,A378,'Visit Tracking'!$G$2:$G$1001,"Virtual",'Visit Tracking'!$J$2:$J$1001,"Completed")</f>
        <v>0</v>
      </c>
      <c r="O378" t="str">
        <f t="shared" si="32"/>
        <v/>
      </c>
      <c r="P378" t="str">
        <f t="shared" si="33"/>
        <v/>
      </c>
      <c r="Q378" s="2">
        <f>(M378*Settings!$B$3)+(N378*Settings!$B$4)</f>
        <v>0</v>
      </c>
      <c r="R378" s="2" t="str">
        <f t="shared" si="34"/>
        <v/>
      </c>
      <c r="S378" t="str">
        <f t="shared" si="35"/>
        <v/>
      </c>
    </row>
    <row r="379" spans="6:19">
      <c r="F379" t="str">
        <f t="shared" si="30"/>
        <v/>
      </c>
      <c r="G379" s="2" t="str">
        <f>IFERROR(VLOOKUP(E379,Settings!$A$6:$D$11,2,FALSE),"")</f>
        <v/>
      </c>
      <c r="H379" s="7"/>
      <c r="J379" s="2" t="str">
        <f t="shared" si="31"/>
        <v/>
      </c>
      <c r="K379" t="str">
        <f>IFERROR(VLOOKUP(E379,Settings!$A$6:$D$11,3,FALSE),"")</f>
        <v/>
      </c>
      <c r="L379" t="str">
        <f>IFERROR(VLOOKUP(E379,Settings!$A$6:$D$11,4,FALSE),"")</f>
        <v/>
      </c>
      <c r="M379">
        <f>COUNTIFS('Visit Tracking'!$B$2:$B$1001,A379,'Visit Tracking'!$G$2:$G$1001,"Office",'Visit Tracking'!$J$2:$J$1001,"Completed")</f>
        <v>0</v>
      </c>
      <c r="N379">
        <f>COUNTIFS('Visit Tracking'!$B$2:$B$1001,A379,'Visit Tracking'!$G$2:$G$1001,"Virtual",'Visit Tracking'!$J$2:$J$1001,"Completed")</f>
        <v>0</v>
      </c>
      <c r="O379" t="str">
        <f t="shared" si="32"/>
        <v/>
      </c>
      <c r="P379" t="str">
        <f t="shared" si="33"/>
        <v/>
      </c>
      <c r="Q379" s="2">
        <f>(M379*Settings!$B$3)+(N379*Settings!$B$4)</f>
        <v>0</v>
      </c>
      <c r="R379" s="2" t="str">
        <f t="shared" si="34"/>
        <v/>
      </c>
      <c r="S379" t="str">
        <f t="shared" si="35"/>
        <v/>
      </c>
    </row>
    <row r="380" spans="6:19">
      <c r="F380" t="str">
        <f t="shared" si="30"/>
        <v/>
      </c>
      <c r="G380" s="2" t="str">
        <f>IFERROR(VLOOKUP(E380,Settings!$A$6:$D$11,2,FALSE),"")</f>
        <v/>
      </c>
      <c r="H380" s="7"/>
      <c r="J380" s="2" t="str">
        <f t="shared" si="31"/>
        <v/>
      </c>
      <c r="K380" t="str">
        <f>IFERROR(VLOOKUP(E380,Settings!$A$6:$D$11,3,FALSE),"")</f>
        <v/>
      </c>
      <c r="L380" t="str">
        <f>IFERROR(VLOOKUP(E380,Settings!$A$6:$D$11,4,FALSE),"")</f>
        <v/>
      </c>
      <c r="M380">
        <f>COUNTIFS('Visit Tracking'!$B$2:$B$1001,A380,'Visit Tracking'!$G$2:$G$1001,"Office",'Visit Tracking'!$J$2:$J$1001,"Completed")</f>
        <v>0</v>
      </c>
      <c r="N380">
        <f>COUNTIFS('Visit Tracking'!$B$2:$B$1001,A380,'Visit Tracking'!$G$2:$G$1001,"Virtual",'Visit Tracking'!$J$2:$J$1001,"Completed")</f>
        <v>0</v>
      </c>
      <c r="O380" t="str">
        <f t="shared" si="32"/>
        <v/>
      </c>
      <c r="P380" t="str">
        <f t="shared" si="33"/>
        <v/>
      </c>
      <c r="Q380" s="2">
        <f>(M380*Settings!$B$3)+(N380*Settings!$B$4)</f>
        <v>0</v>
      </c>
      <c r="R380" s="2" t="str">
        <f t="shared" si="34"/>
        <v/>
      </c>
      <c r="S380" t="str">
        <f t="shared" si="35"/>
        <v/>
      </c>
    </row>
    <row r="381" spans="6:19">
      <c r="F381" t="str">
        <f t="shared" si="30"/>
        <v/>
      </c>
      <c r="G381" s="2" t="str">
        <f>IFERROR(VLOOKUP(E381,Settings!$A$6:$D$11,2,FALSE),"")</f>
        <v/>
      </c>
      <c r="H381" s="7"/>
      <c r="J381" s="2" t="str">
        <f t="shared" si="31"/>
        <v/>
      </c>
      <c r="K381" t="str">
        <f>IFERROR(VLOOKUP(E381,Settings!$A$6:$D$11,3,FALSE),"")</f>
        <v/>
      </c>
      <c r="L381" t="str">
        <f>IFERROR(VLOOKUP(E381,Settings!$A$6:$D$11,4,FALSE),"")</f>
        <v/>
      </c>
      <c r="M381">
        <f>COUNTIFS('Visit Tracking'!$B$2:$B$1001,A381,'Visit Tracking'!$G$2:$G$1001,"Office",'Visit Tracking'!$J$2:$J$1001,"Completed")</f>
        <v>0</v>
      </c>
      <c r="N381">
        <f>COUNTIFS('Visit Tracking'!$B$2:$B$1001,A381,'Visit Tracking'!$G$2:$G$1001,"Virtual",'Visit Tracking'!$J$2:$J$1001,"Completed")</f>
        <v>0</v>
      </c>
      <c r="O381" t="str">
        <f t="shared" si="32"/>
        <v/>
      </c>
      <c r="P381" t="str">
        <f t="shared" si="33"/>
        <v/>
      </c>
      <c r="Q381" s="2">
        <f>(M381*Settings!$B$3)+(N381*Settings!$B$4)</f>
        <v>0</v>
      </c>
      <c r="R381" s="2" t="str">
        <f t="shared" si="34"/>
        <v/>
      </c>
      <c r="S381" t="str">
        <f t="shared" si="35"/>
        <v/>
      </c>
    </row>
    <row r="382" spans="6:19">
      <c r="F382" t="str">
        <f t="shared" si="30"/>
        <v/>
      </c>
      <c r="G382" s="2" t="str">
        <f>IFERROR(VLOOKUP(E382,Settings!$A$6:$D$11,2,FALSE),"")</f>
        <v/>
      </c>
      <c r="H382" s="7"/>
      <c r="J382" s="2" t="str">
        <f t="shared" si="31"/>
        <v/>
      </c>
      <c r="K382" t="str">
        <f>IFERROR(VLOOKUP(E382,Settings!$A$6:$D$11,3,FALSE),"")</f>
        <v/>
      </c>
      <c r="L382" t="str">
        <f>IFERROR(VLOOKUP(E382,Settings!$A$6:$D$11,4,FALSE),"")</f>
        <v/>
      </c>
      <c r="M382">
        <f>COUNTIFS('Visit Tracking'!$B$2:$B$1001,A382,'Visit Tracking'!$G$2:$G$1001,"Office",'Visit Tracking'!$J$2:$J$1001,"Completed")</f>
        <v>0</v>
      </c>
      <c r="N382">
        <f>COUNTIFS('Visit Tracking'!$B$2:$B$1001,A382,'Visit Tracking'!$G$2:$G$1001,"Virtual",'Visit Tracking'!$J$2:$J$1001,"Completed")</f>
        <v>0</v>
      </c>
      <c r="O382" t="str">
        <f t="shared" si="32"/>
        <v/>
      </c>
      <c r="P382" t="str">
        <f t="shared" si="33"/>
        <v/>
      </c>
      <c r="Q382" s="2">
        <f>(M382*Settings!$B$3)+(N382*Settings!$B$4)</f>
        <v>0</v>
      </c>
      <c r="R382" s="2" t="str">
        <f t="shared" si="34"/>
        <v/>
      </c>
      <c r="S382" t="str">
        <f t="shared" si="35"/>
        <v/>
      </c>
    </row>
    <row r="383" spans="6:19">
      <c r="F383" t="str">
        <f t="shared" si="30"/>
        <v/>
      </c>
      <c r="G383" s="2" t="str">
        <f>IFERROR(VLOOKUP(E383,Settings!$A$6:$D$11,2,FALSE),"")</f>
        <v/>
      </c>
      <c r="H383" s="7"/>
      <c r="J383" s="2" t="str">
        <f t="shared" si="31"/>
        <v/>
      </c>
      <c r="K383" t="str">
        <f>IFERROR(VLOOKUP(E383,Settings!$A$6:$D$11,3,FALSE),"")</f>
        <v/>
      </c>
      <c r="L383" t="str">
        <f>IFERROR(VLOOKUP(E383,Settings!$A$6:$D$11,4,FALSE),"")</f>
        <v/>
      </c>
      <c r="M383">
        <f>COUNTIFS('Visit Tracking'!$B$2:$B$1001,A383,'Visit Tracking'!$G$2:$G$1001,"Office",'Visit Tracking'!$J$2:$J$1001,"Completed")</f>
        <v>0</v>
      </c>
      <c r="N383">
        <f>COUNTIFS('Visit Tracking'!$B$2:$B$1001,A383,'Visit Tracking'!$G$2:$G$1001,"Virtual",'Visit Tracking'!$J$2:$J$1001,"Completed")</f>
        <v>0</v>
      </c>
      <c r="O383" t="str">
        <f t="shared" si="32"/>
        <v/>
      </c>
      <c r="P383" t="str">
        <f t="shared" si="33"/>
        <v/>
      </c>
      <c r="Q383" s="2">
        <f>(M383*Settings!$B$3)+(N383*Settings!$B$4)</f>
        <v>0</v>
      </c>
      <c r="R383" s="2" t="str">
        <f t="shared" si="34"/>
        <v/>
      </c>
      <c r="S383" t="str">
        <f t="shared" si="35"/>
        <v/>
      </c>
    </row>
    <row r="384" spans="6:19">
      <c r="F384" t="str">
        <f t="shared" si="30"/>
        <v/>
      </c>
      <c r="G384" s="2" t="str">
        <f>IFERROR(VLOOKUP(E384,Settings!$A$6:$D$11,2,FALSE),"")</f>
        <v/>
      </c>
      <c r="H384" s="7"/>
      <c r="J384" s="2" t="str">
        <f t="shared" si="31"/>
        <v/>
      </c>
      <c r="K384" t="str">
        <f>IFERROR(VLOOKUP(E384,Settings!$A$6:$D$11,3,FALSE),"")</f>
        <v/>
      </c>
      <c r="L384" t="str">
        <f>IFERROR(VLOOKUP(E384,Settings!$A$6:$D$11,4,FALSE),"")</f>
        <v/>
      </c>
      <c r="M384">
        <f>COUNTIFS('Visit Tracking'!$B$2:$B$1001,A384,'Visit Tracking'!$G$2:$G$1001,"Office",'Visit Tracking'!$J$2:$J$1001,"Completed")</f>
        <v>0</v>
      </c>
      <c r="N384">
        <f>COUNTIFS('Visit Tracking'!$B$2:$B$1001,A384,'Visit Tracking'!$G$2:$G$1001,"Virtual",'Visit Tracking'!$J$2:$J$1001,"Completed")</f>
        <v>0</v>
      </c>
      <c r="O384" t="str">
        <f t="shared" si="32"/>
        <v/>
      </c>
      <c r="P384" t="str">
        <f t="shared" si="33"/>
        <v/>
      </c>
      <c r="Q384" s="2">
        <f>(M384*Settings!$B$3)+(N384*Settings!$B$4)</f>
        <v>0</v>
      </c>
      <c r="R384" s="2" t="str">
        <f t="shared" si="34"/>
        <v/>
      </c>
      <c r="S384" t="str">
        <f t="shared" si="35"/>
        <v/>
      </c>
    </row>
    <row r="385" spans="6:19">
      <c r="F385" t="str">
        <f t="shared" si="30"/>
        <v/>
      </c>
      <c r="G385" s="2" t="str">
        <f>IFERROR(VLOOKUP(E385,Settings!$A$6:$D$11,2,FALSE),"")</f>
        <v/>
      </c>
      <c r="H385" s="7"/>
      <c r="J385" s="2" t="str">
        <f t="shared" si="31"/>
        <v/>
      </c>
      <c r="K385" t="str">
        <f>IFERROR(VLOOKUP(E385,Settings!$A$6:$D$11,3,FALSE),"")</f>
        <v/>
      </c>
      <c r="L385" t="str">
        <f>IFERROR(VLOOKUP(E385,Settings!$A$6:$D$11,4,FALSE),"")</f>
        <v/>
      </c>
      <c r="M385">
        <f>COUNTIFS('Visit Tracking'!$B$2:$B$1001,A385,'Visit Tracking'!$G$2:$G$1001,"Office",'Visit Tracking'!$J$2:$J$1001,"Completed")</f>
        <v>0</v>
      </c>
      <c r="N385">
        <f>COUNTIFS('Visit Tracking'!$B$2:$B$1001,A385,'Visit Tracking'!$G$2:$G$1001,"Virtual",'Visit Tracking'!$J$2:$J$1001,"Completed")</f>
        <v>0</v>
      </c>
      <c r="O385" t="str">
        <f t="shared" si="32"/>
        <v/>
      </c>
      <c r="P385" t="str">
        <f t="shared" si="33"/>
        <v/>
      </c>
      <c r="Q385" s="2">
        <f>(M385*Settings!$B$3)+(N385*Settings!$B$4)</f>
        <v>0</v>
      </c>
      <c r="R385" s="2" t="str">
        <f t="shared" si="34"/>
        <v/>
      </c>
      <c r="S385" t="str">
        <f t="shared" si="35"/>
        <v/>
      </c>
    </row>
    <row r="386" spans="6:19">
      <c r="F386" t="str">
        <f t="shared" ref="F386:F449" si="36">IF(E386="","",IF(LEFT(E386,2)="OV","Office + Virtual","Office Only"))</f>
        <v/>
      </c>
      <c r="G386" s="2" t="str">
        <f>IFERROR(VLOOKUP(E386,Settings!$A$6:$D$11,2,FALSE),"")</f>
        <v/>
      </c>
      <c r="H386" s="7"/>
      <c r="J386" s="2" t="str">
        <f t="shared" ref="J386:J449" si="37">IF(OR(G386="",I386=""),"",G386*I386)</f>
        <v/>
      </c>
      <c r="K386" t="str">
        <f>IFERROR(VLOOKUP(E386,Settings!$A$6:$D$11,3,FALSE),"")</f>
        <v/>
      </c>
      <c r="L386" t="str">
        <f>IFERROR(VLOOKUP(E386,Settings!$A$6:$D$11,4,FALSE),"")</f>
        <v/>
      </c>
      <c r="M386">
        <f>COUNTIFS('Visit Tracking'!$B$2:$B$1001,A386,'Visit Tracking'!$G$2:$G$1001,"Office",'Visit Tracking'!$J$2:$J$1001,"Completed")</f>
        <v>0</v>
      </c>
      <c r="N386">
        <f>COUNTIFS('Visit Tracking'!$B$2:$B$1001,A386,'Visit Tracking'!$G$2:$G$1001,"Virtual",'Visit Tracking'!$J$2:$J$1001,"Completed")</f>
        <v>0</v>
      </c>
      <c r="O386" t="str">
        <f t="shared" ref="O386:O449" si="38">IF(K386="","",K386-M386)</f>
        <v/>
      </c>
      <c r="P386" t="str">
        <f t="shared" ref="P386:P449" si="39">IF(L386="","",L386-N386)</f>
        <v/>
      </c>
      <c r="Q386" s="2">
        <f>(M386*Settings!$B$3)+(N386*Settings!$B$4)</f>
        <v>0</v>
      </c>
      <c r="R386" s="2" t="str">
        <f t="shared" ref="R386:R449" si="40">IF(J386="","",J386-Q386)</f>
        <v/>
      </c>
      <c r="S386" t="str">
        <f t="shared" ref="S386:S449" si="41">IF(R386="","",IF(R386&lt;0,"NEGATIVE","OK"))</f>
        <v/>
      </c>
    </row>
    <row r="387" spans="6:19">
      <c r="F387" t="str">
        <f t="shared" si="36"/>
        <v/>
      </c>
      <c r="G387" s="2" t="str">
        <f>IFERROR(VLOOKUP(E387,Settings!$A$6:$D$11,2,FALSE),"")</f>
        <v/>
      </c>
      <c r="H387" s="7"/>
      <c r="J387" s="2" t="str">
        <f t="shared" si="37"/>
        <v/>
      </c>
      <c r="K387" t="str">
        <f>IFERROR(VLOOKUP(E387,Settings!$A$6:$D$11,3,FALSE),"")</f>
        <v/>
      </c>
      <c r="L387" t="str">
        <f>IFERROR(VLOOKUP(E387,Settings!$A$6:$D$11,4,FALSE),"")</f>
        <v/>
      </c>
      <c r="M387">
        <f>COUNTIFS('Visit Tracking'!$B$2:$B$1001,A387,'Visit Tracking'!$G$2:$G$1001,"Office",'Visit Tracking'!$J$2:$J$1001,"Completed")</f>
        <v>0</v>
      </c>
      <c r="N387">
        <f>COUNTIFS('Visit Tracking'!$B$2:$B$1001,A387,'Visit Tracking'!$G$2:$G$1001,"Virtual",'Visit Tracking'!$J$2:$J$1001,"Completed")</f>
        <v>0</v>
      </c>
      <c r="O387" t="str">
        <f t="shared" si="38"/>
        <v/>
      </c>
      <c r="P387" t="str">
        <f t="shared" si="39"/>
        <v/>
      </c>
      <c r="Q387" s="2">
        <f>(M387*Settings!$B$3)+(N387*Settings!$B$4)</f>
        <v>0</v>
      </c>
      <c r="R387" s="2" t="str">
        <f t="shared" si="40"/>
        <v/>
      </c>
      <c r="S387" t="str">
        <f t="shared" si="41"/>
        <v/>
      </c>
    </row>
    <row r="388" spans="6:19">
      <c r="F388" t="str">
        <f t="shared" si="36"/>
        <v/>
      </c>
      <c r="G388" s="2" t="str">
        <f>IFERROR(VLOOKUP(E388,Settings!$A$6:$D$11,2,FALSE),"")</f>
        <v/>
      </c>
      <c r="H388" s="7"/>
      <c r="J388" s="2" t="str">
        <f t="shared" si="37"/>
        <v/>
      </c>
      <c r="K388" t="str">
        <f>IFERROR(VLOOKUP(E388,Settings!$A$6:$D$11,3,FALSE),"")</f>
        <v/>
      </c>
      <c r="L388" t="str">
        <f>IFERROR(VLOOKUP(E388,Settings!$A$6:$D$11,4,FALSE),"")</f>
        <v/>
      </c>
      <c r="M388">
        <f>COUNTIFS('Visit Tracking'!$B$2:$B$1001,A388,'Visit Tracking'!$G$2:$G$1001,"Office",'Visit Tracking'!$J$2:$J$1001,"Completed")</f>
        <v>0</v>
      </c>
      <c r="N388">
        <f>COUNTIFS('Visit Tracking'!$B$2:$B$1001,A388,'Visit Tracking'!$G$2:$G$1001,"Virtual",'Visit Tracking'!$J$2:$J$1001,"Completed")</f>
        <v>0</v>
      </c>
      <c r="O388" t="str">
        <f t="shared" si="38"/>
        <v/>
      </c>
      <c r="P388" t="str">
        <f t="shared" si="39"/>
        <v/>
      </c>
      <c r="Q388" s="2">
        <f>(M388*Settings!$B$3)+(N388*Settings!$B$4)</f>
        <v>0</v>
      </c>
      <c r="R388" s="2" t="str">
        <f t="shared" si="40"/>
        <v/>
      </c>
      <c r="S388" t="str">
        <f t="shared" si="41"/>
        <v/>
      </c>
    </row>
    <row r="389" spans="6:19">
      <c r="F389" t="str">
        <f t="shared" si="36"/>
        <v/>
      </c>
      <c r="G389" s="2" t="str">
        <f>IFERROR(VLOOKUP(E389,Settings!$A$6:$D$11,2,FALSE),"")</f>
        <v/>
      </c>
      <c r="H389" s="7"/>
      <c r="J389" s="2" t="str">
        <f t="shared" si="37"/>
        <v/>
      </c>
      <c r="K389" t="str">
        <f>IFERROR(VLOOKUP(E389,Settings!$A$6:$D$11,3,FALSE),"")</f>
        <v/>
      </c>
      <c r="L389" t="str">
        <f>IFERROR(VLOOKUP(E389,Settings!$A$6:$D$11,4,FALSE),"")</f>
        <v/>
      </c>
      <c r="M389">
        <f>COUNTIFS('Visit Tracking'!$B$2:$B$1001,A389,'Visit Tracking'!$G$2:$G$1001,"Office",'Visit Tracking'!$J$2:$J$1001,"Completed")</f>
        <v>0</v>
      </c>
      <c r="N389">
        <f>COUNTIFS('Visit Tracking'!$B$2:$B$1001,A389,'Visit Tracking'!$G$2:$G$1001,"Virtual",'Visit Tracking'!$J$2:$J$1001,"Completed")</f>
        <v>0</v>
      </c>
      <c r="O389" t="str">
        <f t="shared" si="38"/>
        <v/>
      </c>
      <c r="P389" t="str">
        <f t="shared" si="39"/>
        <v/>
      </c>
      <c r="Q389" s="2">
        <f>(M389*Settings!$B$3)+(N389*Settings!$B$4)</f>
        <v>0</v>
      </c>
      <c r="R389" s="2" t="str">
        <f t="shared" si="40"/>
        <v/>
      </c>
      <c r="S389" t="str">
        <f t="shared" si="41"/>
        <v/>
      </c>
    </row>
    <row r="390" spans="6:19">
      <c r="F390" t="str">
        <f t="shared" si="36"/>
        <v/>
      </c>
      <c r="G390" s="2" t="str">
        <f>IFERROR(VLOOKUP(E390,Settings!$A$6:$D$11,2,FALSE),"")</f>
        <v/>
      </c>
      <c r="H390" s="7"/>
      <c r="J390" s="2" t="str">
        <f t="shared" si="37"/>
        <v/>
      </c>
      <c r="K390" t="str">
        <f>IFERROR(VLOOKUP(E390,Settings!$A$6:$D$11,3,FALSE),"")</f>
        <v/>
      </c>
      <c r="L390" t="str">
        <f>IFERROR(VLOOKUP(E390,Settings!$A$6:$D$11,4,FALSE),"")</f>
        <v/>
      </c>
      <c r="M390">
        <f>COUNTIFS('Visit Tracking'!$B$2:$B$1001,A390,'Visit Tracking'!$G$2:$G$1001,"Office",'Visit Tracking'!$J$2:$J$1001,"Completed")</f>
        <v>0</v>
      </c>
      <c r="N390">
        <f>COUNTIFS('Visit Tracking'!$B$2:$B$1001,A390,'Visit Tracking'!$G$2:$G$1001,"Virtual",'Visit Tracking'!$J$2:$J$1001,"Completed")</f>
        <v>0</v>
      </c>
      <c r="O390" t="str">
        <f t="shared" si="38"/>
        <v/>
      </c>
      <c r="P390" t="str">
        <f t="shared" si="39"/>
        <v/>
      </c>
      <c r="Q390" s="2">
        <f>(M390*Settings!$B$3)+(N390*Settings!$B$4)</f>
        <v>0</v>
      </c>
      <c r="R390" s="2" t="str">
        <f t="shared" si="40"/>
        <v/>
      </c>
      <c r="S390" t="str">
        <f t="shared" si="41"/>
        <v/>
      </c>
    </row>
    <row r="391" spans="6:19">
      <c r="F391" t="str">
        <f t="shared" si="36"/>
        <v/>
      </c>
      <c r="G391" s="2" t="str">
        <f>IFERROR(VLOOKUP(E391,Settings!$A$6:$D$11,2,FALSE),"")</f>
        <v/>
      </c>
      <c r="H391" s="7"/>
      <c r="J391" s="2" t="str">
        <f t="shared" si="37"/>
        <v/>
      </c>
      <c r="K391" t="str">
        <f>IFERROR(VLOOKUP(E391,Settings!$A$6:$D$11,3,FALSE),"")</f>
        <v/>
      </c>
      <c r="L391" t="str">
        <f>IFERROR(VLOOKUP(E391,Settings!$A$6:$D$11,4,FALSE),"")</f>
        <v/>
      </c>
      <c r="M391">
        <f>COUNTIFS('Visit Tracking'!$B$2:$B$1001,A391,'Visit Tracking'!$G$2:$G$1001,"Office",'Visit Tracking'!$J$2:$J$1001,"Completed")</f>
        <v>0</v>
      </c>
      <c r="N391">
        <f>COUNTIFS('Visit Tracking'!$B$2:$B$1001,A391,'Visit Tracking'!$G$2:$G$1001,"Virtual",'Visit Tracking'!$J$2:$J$1001,"Completed")</f>
        <v>0</v>
      </c>
      <c r="O391" t="str">
        <f t="shared" si="38"/>
        <v/>
      </c>
      <c r="P391" t="str">
        <f t="shared" si="39"/>
        <v/>
      </c>
      <c r="Q391" s="2">
        <f>(M391*Settings!$B$3)+(N391*Settings!$B$4)</f>
        <v>0</v>
      </c>
      <c r="R391" s="2" t="str">
        <f t="shared" si="40"/>
        <v/>
      </c>
      <c r="S391" t="str">
        <f t="shared" si="41"/>
        <v/>
      </c>
    </row>
    <row r="392" spans="6:19">
      <c r="F392" t="str">
        <f t="shared" si="36"/>
        <v/>
      </c>
      <c r="G392" s="2" t="str">
        <f>IFERROR(VLOOKUP(E392,Settings!$A$6:$D$11,2,FALSE),"")</f>
        <v/>
      </c>
      <c r="H392" s="7"/>
      <c r="J392" s="2" t="str">
        <f t="shared" si="37"/>
        <v/>
      </c>
      <c r="K392" t="str">
        <f>IFERROR(VLOOKUP(E392,Settings!$A$6:$D$11,3,FALSE),"")</f>
        <v/>
      </c>
      <c r="L392" t="str">
        <f>IFERROR(VLOOKUP(E392,Settings!$A$6:$D$11,4,FALSE),"")</f>
        <v/>
      </c>
      <c r="M392">
        <f>COUNTIFS('Visit Tracking'!$B$2:$B$1001,A392,'Visit Tracking'!$G$2:$G$1001,"Office",'Visit Tracking'!$J$2:$J$1001,"Completed")</f>
        <v>0</v>
      </c>
      <c r="N392">
        <f>COUNTIFS('Visit Tracking'!$B$2:$B$1001,A392,'Visit Tracking'!$G$2:$G$1001,"Virtual",'Visit Tracking'!$J$2:$J$1001,"Completed")</f>
        <v>0</v>
      </c>
      <c r="O392" t="str">
        <f t="shared" si="38"/>
        <v/>
      </c>
      <c r="P392" t="str">
        <f t="shared" si="39"/>
        <v/>
      </c>
      <c r="Q392" s="2">
        <f>(M392*Settings!$B$3)+(N392*Settings!$B$4)</f>
        <v>0</v>
      </c>
      <c r="R392" s="2" t="str">
        <f t="shared" si="40"/>
        <v/>
      </c>
      <c r="S392" t="str">
        <f t="shared" si="41"/>
        <v/>
      </c>
    </row>
    <row r="393" spans="6:19">
      <c r="F393" t="str">
        <f t="shared" si="36"/>
        <v/>
      </c>
      <c r="G393" s="2" t="str">
        <f>IFERROR(VLOOKUP(E393,Settings!$A$6:$D$11,2,FALSE),"")</f>
        <v/>
      </c>
      <c r="H393" s="7"/>
      <c r="J393" s="2" t="str">
        <f t="shared" si="37"/>
        <v/>
      </c>
      <c r="K393" t="str">
        <f>IFERROR(VLOOKUP(E393,Settings!$A$6:$D$11,3,FALSE),"")</f>
        <v/>
      </c>
      <c r="L393" t="str">
        <f>IFERROR(VLOOKUP(E393,Settings!$A$6:$D$11,4,FALSE),"")</f>
        <v/>
      </c>
      <c r="M393">
        <f>COUNTIFS('Visit Tracking'!$B$2:$B$1001,A393,'Visit Tracking'!$G$2:$G$1001,"Office",'Visit Tracking'!$J$2:$J$1001,"Completed")</f>
        <v>0</v>
      </c>
      <c r="N393">
        <f>COUNTIFS('Visit Tracking'!$B$2:$B$1001,A393,'Visit Tracking'!$G$2:$G$1001,"Virtual",'Visit Tracking'!$J$2:$J$1001,"Completed")</f>
        <v>0</v>
      </c>
      <c r="O393" t="str">
        <f t="shared" si="38"/>
        <v/>
      </c>
      <c r="P393" t="str">
        <f t="shared" si="39"/>
        <v/>
      </c>
      <c r="Q393" s="2">
        <f>(M393*Settings!$B$3)+(N393*Settings!$B$4)</f>
        <v>0</v>
      </c>
      <c r="R393" s="2" t="str">
        <f t="shared" si="40"/>
        <v/>
      </c>
      <c r="S393" t="str">
        <f t="shared" si="41"/>
        <v/>
      </c>
    </row>
    <row r="394" spans="6:19">
      <c r="F394" t="str">
        <f t="shared" si="36"/>
        <v/>
      </c>
      <c r="G394" s="2" t="str">
        <f>IFERROR(VLOOKUP(E394,Settings!$A$6:$D$11,2,FALSE),"")</f>
        <v/>
      </c>
      <c r="H394" s="7"/>
      <c r="J394" s="2" t="str">
        <f t="shared" si="37"/>
        <v/>
      </c>
      <c r="K394" t="str">
        <f>IFERROR(VLOOKUP(E394,Settings!$A$6:$D$11,3,FALSE),"")</f>
        <v/>
      </c>
      <c r="L394" t="str">
        <f>IFERROR(VLOOKUP(E394,Settings!$A$6:$D$11,4,FALSE),"")</f>
        <v/>
      </c>
      <c r="M394">
        <f>COUNTIFS('Visit Tracking'!$B$2:$B$1001,A394,'Visit Tracking'!$G$2:$G$1001,"Office",'Visit Tracking'!$J$2:$J$1001,"Completed")</f>
        <v>0</v>
      </c>
      <c r="N394">
        <f>COUNTIFS('Visit Tracking'!$B$2:$B$1001,A394,'Visit Tracking'!$G$2:$G$1001,"Virtual",'Visit Tracking'!$J$2:$J$1001,"Completed")</f>
        <v>0</v>
      </c>
      <c r="O394" t="str">
        <f t="shared" si="38"/>
        <v/>
      </c>
      <c r="P394" t="str">
        <f t="shared" si="39"/>
        <v/>
      </c>
      <c r="Q394" s="2">
        <f>(M394*Settings!$B$3)+(N394*Settings!$B$4)</f>
        <v>0</v>
      </c>
      <c r="R394" s="2" t="str">
        <f t="shared" si="40"/>
        <v/>
      </c>
      <c r="S394" t="str">
        <f t="shared" si="41"/>
        <v/>
      </c>
    </row>
    <row r="395" spans="6:19">
      <c r="F395" t="str">
        <f t="shared" si="36"/>
        <v/>
      </c>
      <c r="G395" s="2" t="str">
        <f>IFERROR(VLOOKUP(E395,Settings!$A$6:$D$11,2,FALSE),"")</f>
        <v/>
      </c>
      <c r="H395" s="7"/>
      <c r="J395" s="2" t="str">
        <f t="shared" si="37"/>
        <v/>
      </c>
      <c r="K395" t="str">
        <f>IFERROR(VLOOKUP(E395,Settings!$A$6:$D$11,3,FALSE),"")</f>
        <v/>
      </c>
      <c r="L395" t="str">
        <f>IFERROR(VLOOKUP(E395,Settings!$A$6:$D$11,4,FALSE),"")</f>
        <v/>
      </c>
      <c r="M395">
        <f>COUNTIFS('Visit Tracking'!$B$2:$B$1001,A395,'Visit Tracking'!$G$2:$G$1001,"Office",'Visit Tracking'!$J$2:$J$1001,"Completed")</f>
        <v>0</v>
      </c>
      <c r="N395">
        <f>COUNTIFS('Visit Tracking'!$B$2:$B$1001,A395,'Visit Tracking'!$G$2:$G$1001,"Virtual",'Visit Tracking'!$J$2:$J$1001,"Completed")</f>
        <v>0</v>
      </c>
      <c r="O395" t="str">
        <f t="shared" si="38"/>
        <v/>
      </c>
      <c r="P395" t="str">
        <f t="shared" si="39"/>
        <v/>
      </c>
      <c r="Q395" s="2">
        <f>(M395*Settings!$B$3)+(N395*Settings!$B$4)</f>
        <v>0</v>
      </c>
      <c r="R395" s="2" t="str">
        <f t="shared" si="40"/>
        <v/>
      </c>
      <c r="S395" t="str">
        <f t="shared" si="41"/>
        <v/>
      </c>
    </row>
    <row r="396" spans="6:19">
      <c r="F396" t="str">
        <f t="shared" si="36"/>
        <v/>
      </c>
      <c r="G396" s="2" t="str">
        <f>IFERROR(VLOOKUP(E396,Settings!$A$6:$D$11,2,FALSE),"")</f>
        <v/>
      </c>
      <c r="H396" s="7"/>
      <c r="J396" s="2" t="str">
        <f t="shared" si="37"/>
        <v/>
      </c>
      <c r="K396" t="str">
        <f>IFERROR(VLOOKUP(E396,Settings!$A$6:$D$11,3,FALSE),"")</f>
        <v/>
      </c>
      <c r="L396" t="str">
        <f>IFERROR(VLOOKUP(E396,Settings!$A$6:$D$11,4,FALSE),"")</f>
        <v/>
      </c>
      <c r="M396">
        <f>COUNTIFS('Visit Tracking'!$B$2:$B$1001,A396,'Visit Tracking'!$G$2:$G$1001,"Office",'Visit Tracking'!$J$2:$J$1001,"Completed")</f>
        <v>0</v>
      </c>
      <c r="N396">
        <f>COUNTIFS('Visit Tracking'!$B$2:$B$1001,A396,'Visit Tracking'!$G$2:$G$1001,"Virtual",'Visit Tracking'!$J$2:$J$1001,"Completed")</f>
        <v>0</v>
      </c>
      <c r="O396" t="str">
        <f t="shared" si="38"/>
        <v/>
      </c>
      <c r="P396" t="str">
        <f t="shared" si="39"/>
        <v/>
      </c>
      <c r="Q396" s="2">
        <f>(M396*Settings!$B$3)+(N396*Settings!$B$4)</f>
        <v>0</v>
      </c>
      <c r="R396" s="2" t="str">
        <f t="shared" si="40"/>
        <v/>
      </c>
      <c r="S396" t="str">
        <f t="shared" si="41"/>
        <v/>
      </c>
    </row>
    <row r="397" spans="6:19">
      <c r="F397" t="str">
        <f t="shared" si="36"/>
        <v/>
      </c>
      <c r="G397" s="2" t="str">
        <f>IFERROR(VLOOKUP(E397,Settings!$A$6:$D$11,2,FALSE),"")</f>
        <v/>
      </c>
      <c r="H397" s="7"/>
      <c r="J397" s="2" t="str">
        <f t="shared" si="37"/>
        <v/>
      </c>
      <c r="K397" t="str">
        <f>IFERROR(VLOOKUP(E397,Settings!$A$6:$D$11,3,FALSE),"")</f>
        <v/>
      </c>
      <c r="L397" t="str">
        <f>IFERROR(VLOOKUP(E397,Settings!$A$6:$D$11,4,FALSE),"")</f>
        <v/>
      </c>
      <c r="M397">
        <f>COUNTIFS('Visit Tracking'!$B$2:$B$1001,A397,'Visit Tracking'!$G$2:$G$1001,"Office",'Visit Tracking'!$J$2:$J$1001,"Completed")</f>
        <v>0</v>
      </c>
      <c r="N397">
        <f>COUNTIFS('Visit Tracking'!$B$2:$B$1001,A397,'Visit Tracking'!$G$2:$G$1001,"Virtual",'Visit Tracking'!$J$2:$J$1001,"Completed")</f>
        <v>0</v>
      </c>
      <c r="O397" t="str">
        <f t="shared" si="38"/>
        <v/>
      </c>
      <c r="P397" t="str">
        <f t="shared" si="39"/>
        <v/>
      </c>
      <c r="Q397" s="2">
        <f>(M397*Settings!$B$3)+(N397*Settings!$B$4)</f>
        <v>0</v>
      </c>
      <c r="R397" s="2" t="str">
        <f t="shared" si="40"/>
        <v/>
      </c>
      <c r="S397" t="str">
        <f t="shared" si="41"/>
        <v/>
      </c>
    </row>
    <row r="398" spans="6:19">
      <c r="F398" t="str">
        <f t="shared" si="36"/>
        <v/>
      </c>
      <c r="G398" s="2" t="str">
        <f>IFERROR(VLOOKUP(E398,Settings!$A$6:$D$11,2,FALSE),"")</f>
        <v/>
      </c>
      <c r="H398" s="7"/>
      <c r="J398" s="2" t="str">
        <f t="shared" si="37"/>
        <v/>
      </c>
      <c r="K398" t="str">
        <f>IFERROR(VLOOKUP(E398,Settings!$A$6:$D$11,3,FALSE),"")</f>
        <v/>
      </c>
      <c r="L398" t="str">
        <f>IFERROR(VLOOKUP(E398,Settings!$A$6:$D$11,4,FALSE),"")</f>
        <v/>
      </c>
      <c r="M398">
        <f>COUNTIFS('Visit Tracking'!$B$2:$B$1001,A398,'Visit Tracking'!$G$2:$G$1001,"Office",'Visit Tracking'!$J$2:$J$1001,"Completed")</f>
        <v>0</v>
      </c>
      <c r="N398">
        <f>COUNTIFS('Visit Tracking'!$B$2:$B$1001,A398,'Visit Tracking'!$G$2:$G$1001,"Virtual",'Visit Tracking'!$J$2:$J$1001,"Completed")</f>
        <v>0</v>
      </c>
      <c r="O398" t="str">
        <f t="shared" si="38"/>
        <v/>
      </c>
      <c r="P398" t="str">
        <f t="shared" si="39"/>
        <v/>
      </c>
      <c r="Q398" s="2">
        <f>(M398*Settings!$B$3)+(N398*Settings!$B$4)</f>
        <v>0</v>
      </c>
      <c r="R398" s="2" t="str">
        <f t="shared" si="40"/>
        <v/>
      </c>
      <c r="S398" t="str">
        <f t="shared" si="41"/>
        <v/>
      </c>
    </row>
    <row r="399" spans="6:19">
      <c r="F399" t="str">
        <f t="shared" si="36"/>
        <v/>
      </c>
      <c r="G399" s="2" t="str">
        <f>IFERROR(VLOOKUP(E399,Settings!$A$6:$D$11,2,FALSE),"")</f>
        <v/>
      </c>
      <c r="H399" s="7"/>
      <c r="J399" s="2" t="str">
        <f t="shared" si="37"/>
        <v/>
      </c>
      <c r="K399" t="str">
        <f>IFERROR(VLOOKUP(E399,Settings!$A$6:$D$11,3,FALSE),"")</f>
        <v/>
      </c>
      <c r="L399" t="str">
        <f>IFERROR(VLOOKUP(E399,Settings!$A$6:$D$11,4,FALSE),"")</f>
        <v/>
      </c>
      <c r="M399">
        <f>COUNTIFS('Visit Tracking'!$B$2:$B$1001,A399,'Visit Tracking'!$G$2:$G$1001,"Office",'Visit Tracking'!$J$2:$J$1001,"Completed")</f>
        <v>0</v>
      </c>
      <c r="N399">
        <f>COUNTIFS('Visit Tracking'!$B$2:$B$1001,A399,'Visit Tracking'!$G$2:$G$1001,"Virtual",'Visit Tracking'!$J$2:$J$1001,"Completed")</f>
        <v>0</v>
      </c>
      <c r="O399" t="str">
        <f t="shared" si="38"/>
        <v/>
      </c>
      <c r="P399" t="str">
        <f t="shared" si="39"/>
        <v/>
      </c>
      <c r="Q399" s="2">
        <f>(M399*Settings!$B$3)+(N399*Settings!$B$4)</f>
        <v>0</v>
      </c>
      <c r="R399" s="2" t="str">
        <f t="shared" si="40"/>
        <v/>
      </c>
      <c r="S399" t="str">
        <f t="shared" si="41"/>
        <v/>
      </c>
    </row>
    <row r="400" spans="6:19">
      <c r="F400" t="str">
        <f t="shared" si="36"/>
        <v/>
      </c>
      <c r="G400" s="2" t="str">
        <f>IFERROR(VLOOKUP(E400,Settings!$A$6:$D$11,2,FALSE),"")</f>
        <v/>
      </c>
      <c r="H400" s="7"/>
      <c r="J400" s="2" t="str">
        <f t="shared" si="37"/>
        <v/>
      </c>
      <c r="K400" t="str">
        <f>IFERROR(VLOOKUP(E400,Settings!$A$6:$D$11,3,FALSE),"")</f>
        <v/>
      </c>
      <c r="L400" t="str">
        <f>IFERROR(VLOOKUP(E400,Settings!$A$6:$D$11,4,FALSE),"")</f>
        <v/>
      </c>
      <c r="M400">
        <f>COUNTIFS('Visit Tracking'!$B$2:$B$1001,A400,'Visit Tracking'!$G$2:$G$1001,"Office",'Visit Tracking'!$J$2:$J$1001,"Completed")</f>
        <v>0</v>
      </c>
      <c r="N400">
        <f>COUNTIFS('Visit Tracking'!$B$2:$B$1001,A400,'Visit Tracking'!$G$2:$G$1001,"Virtual",'Visit Tracking'!$J$2:$J$1001,"Completed")</f>
        <v>0</v>
      </c>
      <c r="O400" t="str">
        <f t="shared" si="38"/>
        <v/>
      </c>
      <c r="P400" t="str">
        <f t="shared" si="39"/>
        <v/>
      </c>
      <c r="Q400" s="2">
        <f>(M400*Settings!$B$3)+(N400*Settings!$B$4)</f>
        <v>0</v>
      </c>
      <c r="R400" s="2" t="str">
        <f t="shared" si="40"/>
        <v/>
      </c>
      <c r="S400" t="str">
        <f t="shared" si="41"/>
        <v/>
      </c>
    </row>
    <row r="401" spans="6:19">
      <c r="F401" t="str">
        <f t="shared" si="36"/>
        <v/>
      </c>
      <c r="G401" s="2" t="str">
        <f>IFERROR(VLOOKUP(E401,Settings!$A$6:$D$11,2,FALSE),"")</f>
        <v/>
      </c>
      <c r="H401" s="7"/>
      <c r="J401" s="2" t="str">
        <f t="shared" si="37"/>
        <v/>
      </c>
      <c r="K401" t="str">
        <f>IFERROR(VLOOKUP(E401,Settings!$A$6:$D$11,3,FALSE),"")</f>
        <v/>
      </c>
      <c r="L401" t="str">
        <f>IFERROR(VLOOKUP(E401,Settings!$A$6:$D$11,4,FALSE),"")</f>
        <v/>
      </c>
      <c r="M401">
        <f>COUNTIFS('Visit Tracking'!$B$2:$B$1001,A401,'Visit Tracking'!$G$2:$G$1001,"Office",'Visit Tracking'!$J$2:$J$1001,"Completed")</f>
        <v>0</v>
      </c>
      <c r="N401">
        <f>COUNTIFS('Visit Tracking'!$B$2:$B$1001,A401,'Visit Tracking'!$G$2:$G$1001,"Virtual",'Visit Tracking'!$J$2:$J$1001,"Completed")</f>
        <v>0</v>
      </c>
      <c r="O401" t="str">
        <f t="shared" si="38"/>
        <v/>
      </c>
      <c r="P401" t="str">
        <f t="shared" si="39"/>
        <v/>
      </c>
      <c r="Q401" s="2">
        <f>(M401*Settings!$B$3)+(N401*Settings!$B$4)</f>
        <v>0</v>
      </c>
      <c r="R401" s="2" t="str">
        <f t="shared" si="40"/>
        <v/>
      </c>
      <c r="S401" t="str">
        <f t="shared" si="41"/>
        <v/>
      </c>
    </row>
    <row r="402" spans="6:19">
      <c r="F402" t="str">
        <f t="shared" si="36"/>
        <v/>
      </c>
      <c r="G402" s="2" t="str">
        <f>IFERROR(VLOOKUP(E402,Settings!$A$6:$D$11,2,FALSE),"")</f>
        <v/>
      </c>
      <c r="H402" s="7"/>
      <c r="J402" s="2" t="str">
        <f t="shared" si="37"/>
        <v/>
      </c>
      <c r="K402" t="str">
        <f>IFERROR(VLOOKUP(E402,Settings!$A$6:$D$11,3,FALSE),"")</f>
        <v/>
      </c>
      <c r="L402" t="str">
        <f>IFERROR(VLOOKUP(E402,Settings!$A$6:$D$11,4,FALSE),"")</f>
        <v/>
      </c>
      <c r="M402">
        <f>COUNTIFS('Visit Tracking'!$B$2:$B$1001,A402,'Visit Tracking'!$G$2:$G$1001,"Office",'Visit Tracking'!$J$2:$J$1001,"Completed")</f>
        <v>0</v>
      </c>
      <c r="N402">
        <f>COUNTIFS('Visit Tracking'!$B$2:$B$1001,A402,'Visit Tracking'!$G$2:$G$1001,"Virtual",'Visit Tracking'!$J$2:$J$1001,"Completed")</f>
        <v>0</v>
      </c>
      <c r="O402" t="str">
        <f t="shared" si="38"/>
        <v/>
      </c>
      <c r="P402" t="str">
        <f t="shared" si="39"/>
        <v/>
      </c>
      <c r="Q402" s="2">
        <f>(M402*Settings!$B$3)+(N402*Settings!$B$4)</f>
        <v>0</v>
      </c>
      <c r="R402" s="2" t="str">
        <f t="shared" si="40"/>
        <v/>
      </c>
      <c r="S402" t="str">
        <f t="shared" si="41"/>
        <v/>
      </c>
    </row>
    <row r="403" spans="6:19">
      <c r="F403" t="str">
        <f t="shared" si="36"/>
        <v/>
      </c>
      <c r="G403" s="2" t="str">
        <f>IFERROR(VLOOKUP(E403,Settings!$A$6:$D$11,2,FALSE),"")</f>
        <v/>
      </c>
      <c r="H403" s="7"/>
      <c r="J403" s="2" t="str">
        <f t="shared" si="37"/>
        <v/>
      </c>
      <c r="K403" t="str">
        <f>IFERROR(VLOOKUP(E403,Settings!$A$6:$D$11,3,FALSE),"")</f>
        <v/>
      </c>
      <c r="L403" t="str">
        <f>IFERROR(VLOOKUP(E403,Settings!$A$6:$D$11,4,FALSE),"")</f>
        <v/>
      </c>
      <c r="M403">
        <f>COUNTIFS('Visit Tracking'!$B$2:$B$1001,A403,'Visit Tracking'!$G$2:$G$1001,"Office",'Visit Tracking'!$J$2:$J$1001,"Completed")</f>
        <v>0</v>
      </c>
      <c r="N403">
        <f>COUNTIFS('Visit Tracking'!$B$2:$B$1001,A403,'Visit Tracking'!$G$2:$G$1001,"Virtual",'Visit Tracking'!$J$2:$J$1001,"Completed")</f>
        <v>0</v>
      </c>
      <c r="O403" t="str">
        <f t="shared" si="38"/>
        <v/>
      </c>
      <c r="P403" t="str">
        <f t="shared" si="39"/>
        <v/>
      </c>
      <c r="Q403" s="2">
        <f>(M403*Settings!$B$3)+(N403*Settings!$B$4)</f>
        <v>0</v>
      </c>
      <c r="R403" s="2" t="str">
        <f t="shared" si="40"/>
        <v/>
      </c>
      <c r="S403" t="str">
        <f t="shared" si="41"/>
        <v/>
      </c>
    </row>
    <row r="404" spans="6:19">
      <c r="F404" t="str">
        <f t="shared" si="36"/>
        <v/>
      </c>
      <c r="G404" s="2" t="str">
        <f>IFERROR(VLOOKUP(E404,Settings!$A$6:$D$11,2,FALSE),"")</f>
        <v/>
      </c>
      <c r="H404" s="7"/>
      <c r="J404" s="2" t="str">
        <f t="shared" si="37"/>
        <v/>
      </c>
      <c r="K404" t="str">
        <f>IFERROR(VLOOKUP(E404,Settings!$A$6:$D$11,3,FALSE),"")</f>
        <v/>
      </c>
      <c r="L404" t="str">
        <f>IFERROR(VLOOKUP(E404,Settings!$A$6:$D$11,4,FALSE),"")</f>
        <v/>
      </c>
      <c r="M404">
        <f>COUNTIFS('Visit Tracking'!$B$2:$B$1001,A404,'Visit Tracking'!$G$2:$G$1001,"Office",'Visit Tracking'!$J$2:$J$1001,"Completed")</f>
        <v>0</v>
      </c>
      <c r="N404">
        <f>COUNTIFS('Visit Tracking'!$B$2:$B$1001,A404,'Visit Tracking'!$G$2:$G$1001,"Virtual",'Visit Tracking'!$J$2:$J$1001,"Completed")</f>
        <v>0</v>
      </c>
      <c r="O404" t="str">
        <f t="shared" si="38"/>
        <v/>
      </c>
      <c r="P404" t="str">
        <f t="shared" si="39"/>
        <v/>
      </c>
      <c r="Q404" s="2">
        <f>(M404*Settings!$B$3)+(N404*Settings!$B$4)</f>
        <v>0</v>
      </c>
      <c r="R404" s="2" t="str">
        <f t="shared" si="40"/>
        <v/>
      </c>
      <c r="S404" t="str">
        <f t="shared" si="41"/>
        <v/>
      </c>
    </row>
    <row r="405" spans="6:19">
      <c r="F405" t="str">
        <f t="shared" si="36"/>
        <v/>
      </c>
      <c r="G405" s="2" t="str">
        <f>IFERROR(VLOOKUP(E405,Settings!$A$6:$D$11,2,FALSE),"")</f>
        <v/>
      </c>
      <c r="H405" s="7"/>
      <c r="J405" s="2" t="str">
        <f t="shared" si="37"/>
        <v/>
      </c>
      <c r="K405" t="str">
        <f>IFERROR(VLOOKUP(E405,Settings!$A$6:$D$11,3,FALSE),"")</f>
        <v/>
      </c>
      <c r="L405" t="str">
        <f>IFERROR(VLOOKUP(E405,Settings!$A$6:$D$11,4,FALSE),"")</f>
        <v/>
      </c>
      <c r="M405">
        <f>COUNTIFS('Visit Tracking'!$B$2:$B$1001,A405,'Visit Tracking'!$G$2:$G$1001,"Office",'Visit Tracking'!$J$2:$J$1001,"Completed")</f>
        <v>0</v>
      </c>
      <c r="N405">
        <f>COUNTIFS('Visit Tracking'!$B$2:$B$1001,A405,'Visit Tracking'!$G$2:$G$1001,"Virtual",'Visit Tracking'!$J$2:$J$1001,"Completed")</f>
        <v>0</v>
      </c>
      <c r="O405" t="str">
        <f t="shared" si="38"/>
        <v/>
      </c>
      <c r="P405" t="str">
        <f t="shared" si="39"/>
        <v/>
      </c>
      <c r="Q405" s="2">
        <f>(M405*Settings!$B$3)+(N405*Settings!$B$4)</f>
        <v>0</v>
      </c>
      <c r="R405" s="2" t="str">
        <f t="shared" si="40"/>
        <v/>
      </c>
      <c r="S405" t="str">
        <f t="shared" si="41"/>
        <v/>
      </c>
    </row>
    <row r="406" spans="6:19">
      <c r="F406" t="str">
        <f t="shared" si="36"/>
        <v/>
      </c>
      <c r="G406" s="2" t="str">
        <f>IFERROR(VLOOKUP(E406,Settings!$A$6:$D$11,2,FALSE),"")</f>
        <v/>
      </c>
      <c r="H406" s="7"/>
      <c r="J406" s="2" t="str">
        <f t="shared" si="37"/>
        <v/>
      </c>
      <c r="K406" t="str">
        <f>IFERROR(VLOOKUP(E406,Settings!$A$6:$D$11,3,FALSE),"")</f>
        <v/>
      </c>
      <c r="L406" t="str">
        <f>IFERROR(VLOOKUP(E406,Settings!$A$6:$D$11,4,FALSE),"")</f>
        <v/>
      </c>
      <c r="M406">
        <f>COUNTIFS('Visit Tracking'!$B$2:$B$1001,A406,'Visit Tracking'!$G$2:$G$1001,"Office",'Visit Tracking'!$J$2:$J$1001,"Completed")</f>
        <v>0</v>
      </c>
      <c r="N406">
        <f>COUNTIFS('Visit Tracking'!$B$2:$B$1001,A406,'Visit Tracking'!$G$2:$G$1001,"Virtual",'Visit Tracking'!$J$2:$J$1001,"Completed")</f>
        <v>0</v>
      </c>
      <c r="O406" t="str">
        <f t="shared" si="38"/>
        <v/>
      </c>
      <c r="P406" t="str">
        <f t="shared" si="39"/>
        <v/>
      </c>
      <c r="Q406" s="2">
        <f>(M406*Settings!$B$3)+(N406*Settings!$B$4)</f>
        <v>0</v>
      </c>
      <c r="R406" s="2" t="str">
        <f t="shared" si="40"/>
        <v/>
      </c>
      <c r="S406" t="str">
        <f t="shared" si="41"/>
        <v/>
      </c>
    </row>
    <row r="407" spans="6:19">
      <c r="F407" t="str">
        <f t="shared" si="36"/>
        <v/>
      </c>
      <c r="G407" s="2" t="str">
        <f>IFERROR(VLOOKUP(E407,Settings!$A$6:$D$11,2,FALSE),"")</f>
        <v/>
      </c>
      <c r="H407" s="7"/>
      <c r="J407" s="2" t="str">
        <f t="shared" si="37"/>
        <v/>
      </c>
      <c r="K407" t="str">
        <f>IFERROR(VLOOKUP(E407,Settings!$A$6:$D$11,3,FALSE),"")</f>
        <v/>
      </c>
      <c r="L407" t="str">
        <f>IFERROR(VLOOKUP(E407,Settings!$A$6:$D$11,4,FALSE),"")</f>
        <v/>
      </c>
      <c r="M407">
        <f>COUNTIFS('Visit Tracking'!$B$2:$B$1001,A407,'Visit Tracking'!$G$2:$G$1001,"Office",'Visit Tracking'!$J$2:$J$1001,"Completed")</f>
        <v>0</v>
      </c>
      <c r="N407">
        <f>COUNTIFS('Visit Tracking'!$B$2:$B$1001,A407,'Visit Tracking'!$G$2:$G$1001,"Virtual",'Visit Tracking'!$J$2:$J$1001,"Completed")</f>
        <v>0</v>
      </c>
      <c r="O407" t="str">
        <f t="shared" si="38"/>
        <v/>
      </c>
      <c r="P407" t="str">
        <f t="shared" si="39"/>
        <v/>
      </c>
      <c r="Q407" s="2">
        <f>(M407*Settings!$B$3)+(N407*Settings!$B$4)</f>
        <v>0</v>
      </c>
      <c r="R407" s="2" t="str">
        <f t="shared" si="40"/>
        <v/>
      </c>
      <c r="S407" t="str">
        <f t="shared" si="41"/>
        <v/>
      </c>
    </row>
    <row r="408" spans="6:19">
      <c r="F408" t="str">
        <f t="shared" si="36"/>
        <v/>
      </c>
      <c r="G408" s="2" t="str">
        <f>IFERROR(VLOOKUP(E408,Settings!$A$6:$D$11,2,FALSE),"")</f>
        <v/>
      </c>
      <c r="H408" s="7"/>
      <c r="J408" s="2" t="str">
        <f t="shared" si="37"/>
        <v/>
      </c>
      <c r="K408" t="str">
        <f>IFERROR(VLOOKUP(E408,Settings!$A$6:$D$11,3,FALSE),"")</f>
        <v/>
      </c>
      <c r="L408" t="str">
        <f>IFERROR(VLOOKUP(E408,Settings!$A$6:$D$11,4,FALSE),"")</f>
        <v/>
      </c>
      <c r="M408">
        <f>COUNTIFS('Visit Tracking'!$B$2:$B$1001,A408,'Visit Tracking'!$G$2:$G$1001,"Office",'Visit Tracking'!$J$2:$J$1001,"Completed")</f>
        <v>0</v>
      </c>
      <c r="N408">
        <f>COUNTIFS('Visit Tracking'!$B$2:$B$1001,A408,'Visit Tracking'!$G$2:$G$1001,"Virtual",'Visit Tracking'!$J$2:$J$1001,"Completed")</f>
        <v>0</v>
      </c>
      <c r="O408" t="str">
        <f t="shared" si="38"/>
        <v/>
      </c>
      <c r="P408" t="str">
        <f t="shared" si="39"/>
        <v/>
      </c>
      <c r="Q408" s="2">
        <f>(M408*Settings!$B$3)+(N408*Settings!$B$4)</f>
        <v>0</v>
      </c>
      <c r="R408" s="2" t="str">
        <f t="shared" si="40"/>
        <v/>
      </c>
      <c r="S408" t="str">
        <f t="shared" si="41"/>
        <v/>
      </c>
    </row>
    <row r="409" spans="6:19">
      <c r="F409" t="str">
        <f t="shared" si="36"/>
        <v/>
      </c>
      <c r="G409" s="2" t="str">
        <f>IFERROR(VLOOKUP(E409,Settings!$A$6:$D$11,2,FALSE),"")</f>
        <v/>
      </c>
      <c r="H409" s="7"/>
      <c r="J409" s="2" t="str">
        <f t="shared" si="37"/>
        <v/>
      </c>
      <c r="K409" t="str">
        <f>IFERROR(VLOOKUP(E409,Settings!$A$6:$D$11,3,FALSE),"")</f>
        <v/>
      </c>
      <c r="L409" t="str">
        <f>IFERROR(VLOOKUP(E409,Settings!$A$6:$D$11,4,FALSE),"")</f>
        <v/>
      </c>
      <c r="M409">
        <f>COUNTIFS('Visit Tracking'!$B$2:$B$1001,A409,'Visit Tracking'!$G$2:$G$1001,"Office",'Visit Tracking'!$J$2:$J$1001,"Completed")</f>
        <v>0</v>
      </c>
      <c r="N409">
        <f>COUNTIFS('Visit Tracking'!$B$2:$B$1001,A409,'Visit Tracking'!$G$2:$G$1001,"Virtual",'Visit Tracking'!$J$2:$J$1001,"Completed")</f>
        <v>0</v>
      </c>
      <c r="O409" t="str">
        <f t="shared" si="38"/>
        <v/>
      </c>
      <c r="P409" t="str">
        <f t="shared" si="39"/>
        <v/>
      </c>
      <c r="Q409" s="2">
        <f>(M409*Settings!$B$3)+(N409*Settings!$B$4)</f>
        <v>0</v>
      </c>
      <c r="R409" s="2" t="str">
        <f t="shared" si="40"/>
        <v/>
      </c>
      <c r="S409" t="str">
        <f t="shared" si="41"/>
        <v/>
      </c>
    </row>
    <row r="410" spans="6:19">
      <c r="F410" t="str">
        <f t="shared" si="36"/>
        <v/>
      </c>
      <c r="G410" s="2" t="str">
        <f>IFERROR(VLOOKUP(E410,Settings!$A$6:$D$11,2,FALSE),"")</f>
        <v/>
      </c>
      <c r="H410" s="7"/>
      <c r="J410" s="2" t="str">
        <f t="shared" si="37"/>
        <v/>
      </c>
      <c r="K410" t="str">
        <f>IFERROR(VLOOKUP(E410,Settings!$A$6:$D$11,3,FALSE),"")</f>
        <v/>
      </c>
      <c r="L410" t="str">
        <f>IFERROR(VLOOKUP(E410,Settings!$A$6:$D$11,4,FALSE),"")</f>
        <v/>
      </c>
      <c r="M410">
        <f>COUNTIFS('Visit Tracking'!$B$2:$B$1001,A410,'Visit Tracking'!$G$2:$G$1001,"Office",'Visit Tracking'!$J$2:$J$1001,"Completed")</f>
        <v>0</v>
      </c>
      <c r="N410">
        <f>COUNTIFS('Visit Tracking'!$B$2:$B$1001,A410,'Visit Tracking'!$G$2:$G$1001,"Virtual",'Visit Tracking'!$J$2:$J$1001,"Completed")</f>
        <v>0</v>
      </c>
      <c r="O410" t="str">
        <f t="shared" si="38"/>
        <v/>
      </c>
      <c r="P410" t="str">
        <f t="shared" si="39"/>
        <v/>
      </c>
      <c r="Q410" s="2">
        <f>(M410*Settings!$B$3)+(N410*Settings!$B$4)</f>
        <v>0</v>
      </c>
      <c r="R410" s="2" t="str">
        <f t="shared" si="40"/>
        <v/>
      </c>
      <c r="S410" t="str">
        <f t="shared" si="41"/>
        <v/>
      </c>
    </row>
    <row r="411" spans="6:19">
      <c r="F411" t="str">
        <f t="shared" si="36"/>
        <v/>
      </c>
      <c r="G411" s="2" t="str">
        <f>IFERROR(VLOOKUP(E411,Settings!$A$6:$D$11,2,FALSE),"")</f>
        <v/>
      </c>
      <c r="H411" s="7"/>
      <c r="J411" s="2" t="str">
        <f t="shared" si="37"/>
        <v/>
      </c>
      <c r="K411" t="str">
        <f>IFERROR(VLOOKUP(E411,Settings!$A$6:$D$11,3,FALSE),"")</f>
        <v/>
      </c>
      <c r="L411" t="str">
        <f>IFERROR(VLOOKUP(E411,Settings!$A$6:$D$11,4,FALSE),"")</f>
        <v/>
      </c>
      <c r="M411">
        <f>COUNTIFS('Visit Tracking'!$B$2:$B$1001,A411,'Visit Tracking'!$G$2:$G$1001,"Office",'Visit Tracking'!$J$2:$J$1001,"Completed")</f>
        <v>0</v>
      </c>
      <c r="N411">
        <f>COUNTIFS('Visit Tracking'!$B$2:$B$1001,A411,'Visit Tracking'!$G$2:$G$1001,"Virtual",'Visit Tracking'!$J$2:$J$1001,"Completed")</f>
        <v>0</v>
      </c>
      <c r="O411" t="str">
        <f t="shared" si="38"/>
        <v/>
      </c>
      <c r="P411" t="str">
        <f t="shared" si="39"/>
        <v/>
      </c>
      <c r="Q411" s="2">
        <f>(M411*Settings!$B$3)+(N411*Settings!$B$4)</f>
        <v>0</v>
      </c>
      <c r="R411" s="2" t="str">
        <f t="shared" si="40"/>
        <v/>
      </c>
      <c r="S411" t="str">
        <f t="shared" si="41"/>
        <v/>
      </c>
    </row>
    <row r="412" spans="6:19">
      <c r="F412" t="str">
        <f t="shared" si="36"/>
        <v/>
      </c>
      <c r="G412" s="2" t="str">
        <f>IFERROR(VLOOKUP(E412,Settings!$A$6:$D$11,2,FALSE),"")</f>
        <v/>
      </c>
      <c r="H412" s="7"/>
      <c r="J412" s="2" t="str">
        <f t="shared" si="37"/>
        <v/>
      </c>
      <c r="K412" t="str">
        <f>IFERROR(VLOOKUP(E412,Settings!$A$6:$D$11,3,FALSE),"")</f>
        <v/>
      </c>
      <c r="L412" t="str">
        <f>IFERROR(VLOOKUP(E412,Settings!$A$6:$D$11,4,FALSE),"")</f>
        <v/>
      </c>
      <c r="M412">
        <f>COUNTIFS('Visit Tracking'!$B$2:$B$1001,A412,'Visit Tracking'!$G$2:$G$1001,"Office",'Visit Tracking'!$J$2:$J$1001,"Completed")</f>
        <v>0</v>
      </c>
      <c r="N412">
        <f>COUNTIFS('Visit Tracking'!$B$2:$B$1001,A412,'Visit Tracking'!$G$2:$G$1001,"Virtual",'Visit Tracking'!$J$2:$J$1001,"Completed")</f>
        <v>0</v>
      </c>
      <c r="O412" t="str">
        <f t="shared" si="38"/>
        <v/>
      </c>
      <c r="P412" t="str">
        <f t="shared" si="39"/>
        <v/>
      </c>
      <c r="Q412" s="2">
        <f>(M412*Settings!$B$3)+(N412*Settings!$B$4)</f>
        <v>0</v>
      </c>
      <c r="R412" s="2" t="str">
        <f t="shared" si="40"/>
        <v/>
      </c>
      <c r="S412" t="str">
        <f t="shared" si="41"/>
        <v/>
      </c>
    </row>
    <row r="413" spans="6:19">
      <c r="F413" t="str">
        <f t="shared" si="36"/>
        <v/>
      </c>
      <c r="G413" s="2" t="str">
        <f>IFERROR(VLOOKUP(E413,Settings!$A$6:$D$11,2,FALSE),"")</f>
        <v/>
      </c>
      <c r="H413" s="7"/>
      <c r="J413" s="2" t="str">
        <f t="shared" si="37"/>
        <v/>
      </c>
      <c r="K413" t="str">
        <f>IFERROR(VLOOKUP(E413,Settings!$A$6:$D$11,3,FALSE),"")</f>
        <v/>
      </c>
      <c r="L413" t="str">
        <f>IFERROR(VLOOKUP(E413,Settings!$A$6:$D$11,4,FALSE),"")</f>
        <v/>
      </c>
      <c r="M413">
        <f>COUNTIFS('Visit Tracking'!$B$2:$B$1001,A413,'Visit Tracking'!$G$2:$G$1001,"Office",'Visit Tracking'!$J$2:$J$1001,"Completed")</f>
        <v>0</v>
      </c>
      <c r="N413">
        <f>COUNTIFS('Visit Tracking'!$B$2:$B$1001,A413,'Visit Tracking'!$G$2:$G$1001,"Virtual",'Visit Tracking'!$J$2:$J$1001,"Completed")</f>
        <v>0</v>
      </c>
      <c r="O413" t="str">
        <f t="shared" si="38"/>
        <v/>
      </c>
      <c r="P413" t="str">
        <f t="shared" si="39"/>
        <v/>
      </c>
      <c r="Q413" s="2">
        <f>(M413*Settings!$B$3)+(N413*Settings!$B$4)</f>
        <v>0</v>
      </c>
      <c r="R413" s="2" t="str">
        <f t="shared" si="40"/>
        <v/>
      </c>
      <c r="S413" t="str">
        <f t="shared" si="41"/>
        <v/>
      </c>
    </row>
    <row r="414" spans="6:19">
      <c r="F414" t="str">
        <f t="shared" si="36"/>
        <v/>
      </c>
      <c r="G414" s="2" t="str">
        <f>IFERROR(VLOOKUP(E414,Settings!$A$6:$D$11,2,FALSE),"")</f>
        <v/>
      </c>
      <c r="H414" s="7"/>
      <c r="J414" s="2" t="str">
        <f t="shared" si="37"/>
        <v/>
      </c>
      <c r="K414" t="str">
        <f>IFERROR(VLOOKUP(E414,Settings!$A$6:$D$11,3,FALSE),"")</f>
        <v/>
      </c>
      <c r="L414" t="str">
        <f>IFERROR(VLOOKUP(E414,Settings!$A$6:$D$11,4,FALSE),"")</f>
        <v/>
      </c>
      <c r="M414">
        <f>COUNTIFS('Visit Tracking'!$B$2:$B$1001,A414,'Visit Tracking'!$G$2:$G$1001,"Office",'Visit Tracking'!$J$2:$J$1001,"Completed")</f>
        <v>0</v>
      </c>
      <c r="N414">
        <f>COUNTIFS('Visit Tracking'!$B$2:$B$1001,A414,'Visit Tracking'!$G$2:$G$1001,"Virtual",'Visit Tracking'!$J$2:$J$1001,"Completed")</f>
        <v>0</v>
      </c>
      <c r="O414" t="str">
        <f t="shared" si="38"/>
        <v/>
      </c>
      <c r="P414" t="str">
        <f t="shared" si="39"/>
        <v/>
      </c>
      <c r="Q414" s="2">
        <f>(M414*Settings!$B$3)+(N414*Settings!$B$4)</f>
        <v>0</v>
      </c>
      <c r="R414" s="2" t="str">
        <f t="shared" si="40"/>
        <v/>
      </c>
      <c r="S414" t="str">
        <f t="shared" si="41"/>
        <v/>
      </c>
    </row>
    <row r="415" spans="6:19">
      <c r="F415" t="str">
        <f t="shared" si="36"/>
        <v/>
      </c>
      <c r="G415" s="2" t="str">
        <f>IFERROR(VLOOKUP(E415,Settings!$A$6:$D$11,2,FALSE),"")</f>
        <v/>
      </c>
      <c r="H415" s="7"/>
      <c r="J415" s="2" t="str">
        <f t="shared" si="37"/>
        <v/>
      </c>
      <c r="K415" t="str">
        <f>IFERROR(VLOOKUP(E415,Settings!$A$6:$D$11,3,FALSE),"")</f>
        <v/>
      </c>
      <c r="L415" t="str">
        <f>IFERROR(VLOOKUP(E415,Settings!$A$6:$D$11,4,FALSE),"")</f>
        <v/>
      </c>
      <c r="M415">
        <f>COUNTIFS('Visit Tracking'!$B$2:$B$1001,A415,'Visit Tracking'!$G$2:$G$1001,"Office",'Visit Tracking'!$J$2:$J$1001,"Completed")</f>
        <v>0</v>
      </c>
      <c r="N415">
        <f>COUNTIFS('Visit Tracking'!$B$2:$B$1001,A415,'Visit Tracking'!$G$2:$G$1001,"Virtual",'Visit Tracking'!$J$2:$J$1001,"Completed")</f>
        <v>0</v>
      </c>
      <c r="O415" t="str">
        <f t="shared" si="38"/>
        <v/>
      </c>
      <c r="P415" t="str">
        <f t="shared" si="39"/>
        <v/>
      </c>
      <c r="Q415" s="2">
        <f>(M415*Settings!$B$3)+(N415*Settings!$B$4)</f>
        <v>0</v>
      </c>
      <c r="R415" s="2" t="str">
        <f t="shared" si="40"/>
        <v/>
      </c>
      <c r="S415" t="str">
        <f t="shared" si="41"/>
        <v/>
      </c>
    </row>
    <row r="416" spans="6:19">
      <c r="F416" t="str">
        <f t="shared" si="36"/>
        <v/>
      </c>
      <c r="G416" s="2" t="str">
        <f>IFERROR(VLOOKUP(E416,Settings!$A$6:$D$11,2,FALSE),"")</f>
        <v/>
      </c>
      <c r="H416" s="7"/>
      <c r="J416" s="2" t="str">
        <f t="shared" si="37"/>
        <v/>
      </c>
      <c r="K416" t="str">
        <f>IFERROR(VLOOKUP(E416,Settings!$A$6:$D$11,3,FALSE),"")</f>
        <v/>
      </c>
      <c r="L416" t="str">
        <f>IFERROR(VLOOKUP(E416,Settings!$A$6:$D$11,4,FALSE),"")</f>
        <v/>
      </c>
      <c r="M416">
        <f>COUNTIFS('Visit Tracking'!$B$2:$B$1001,A416,'Visit Tracking'!$G$2:$G$1001,"Office",'Visit Tracking'!$J$2:$J$1001,"Completed")</f>
        <v>0</v>
      </c>
      <c r="N416">
        <f>COUNTIFS('Visit Tracking'!$B$2:$B$1001,A416,'Visit Tracking'!$G$2:$G$1001,"Virtual",'Visit Tracking'!$J$2:$J$1001,"Completed")</f>
        <v>0</v>
      </c>
      <c r="O416" t="str">
        <f t="shared" si="38"/>
        <v/>
      </c>
      <c r="P416" t="str">
        <f t="shared" si="39"/>
        <v/>
      </c>
      <c r="Q416" s="2">
        <f>(M416*Settings!$B$3)+(N416*Settings!$B$4)</f>
        <v>0</v>
      </c>
      <c r="R416" s="2" t="str">
        <f t="shared" si="40"/>
        <v/>
      </c>
      <c r="S416" t="str">
        <f t="shared" si="41"/>
        <v/>
      </c>
    </row>
    <row r="417" spans="6:19">
      <c r="F417" t="str">
        <f t="shared" si="36"/>
        <v/>
      </c>
      <c r="G417" s="2" t="str">
        <f>IFERROR(VLOOKUP(E417,Settings!$A$6:$D$11,2,FALSE),"")</f>
        <v/>
      </c>
      <c r="H417" s="7"/>
      <c r="J417" s="2" t="str">
        <f t="shared" si="37"/>
        <v/>
      </c>
      <c r="K417" t="str">
        <f>IFERROR(VLOOKUP(E417,Settings!$A$6:$D$11,3,FALSE),"")</f>
        <v/>
      </c>
      <c r="L417" t="str">
        <f>IFERROR(VLOOKUP(E417,Settings!$A$6:$D$11,4,FALSE),"")</f>
        <v/>
      </c>
      <c r="M417">
        <f>COUNTIFS('Visit Tracking'!$B$2:$B$1001,A417,'Visit Tracking'!$G$2:$G$1001,"Office",'Visit Tracking'!$J$2:$J$1001,"Completed")</f>
        <v>0</v>
      </c>
      <c r="N417">
        <f>COUNTIFS('Visit Tracking'!$B$2:$B$1001,A417,'Visit Tracking'!$G$2:$G$1001,"Virtual",'Visit Tracking'!$J$2:$J$1001,"Completed")</f>
        <v>0</v>
      </c>
      <c r="O417" t="str">
        <f t="shared" si="38"/>
        <v/>
      </c>
      <c r="P417" t="str">
        <f t="shared" si="39"/>
        <v/>
      </c>
      <c r="Q417" s="2">
        <f>(M417*Settings!$B$3)+(N417*Settings!$B$4)</f>
        <v>0</v>
      </c>
      <c r="R417" s="2" t="str">
        <f t="shared" si="40"/>
        <v/>
      </c>
      <c r="S417" t="str">
        <f t="shared" si="41"/>
        <v/>
      </c>
    </row>
    <row r="418" spans="6:19">
      <c r="F418" t="str">
        <f t="shared" si="36"/>
        <v/>
      </c>
      <c r="G418" s="2" t="str">
        <f>IFERROR(VLOOKUP(E418,Settings!$A$6:$D$11,2,FALSE),"")</f>
        <v/>
      </c>
      <c r="H418" s="7"/>
      <c r="J418" s="2" t="str">
        <f t="shared" si="37"/>
        <v/>
      </c>
      <c r="K418" t="str">
        <f>IFERROR(VLOOKUP(E418,Settings!$A$6:$D$11,3,FALSE),"")</f>
        <v/>
      </c>
      <c r="L418" t="str">
        <f>IFERROR(VLOOKUP(E418,Settings!$A$6:$D$11,4,FALSE),"")</f>
        <v/>
      </c>
      <c r="M418">
        <f>COUNTIFS('Visit Tracking'!$B$2:$B$1001,A418,'Visit Tracking'!$G$2:$G$1001,"Office",'Visit Tracking'!$J$2:$J$1001,"Completed")</f>
        <v>0</v>
      </c>
      <c r="N418">
        <f>COUNTIFS('Visit Tracking'!$B$2:$B$1001,A418,'Visit Tracking'!$G$2:$G$1001,"Virtual",'Visit Tracking'!$J$2:$J$1001,"Completed")</f>
        <v>0</v>
      </c>
      <c r="O418" t="str">
        <f t="shared" si="38"/>
        <v/>
      </c>
      <c r="P418" t="str">
        <f t="shared" si="39"/>
        <v/>
      </c>
      <c r="Q418" s="2">
        <f>(M418*Settings!$B$3)+(N418*Settings!$B$4)</f>
        <v>0</v>
      </c>
      <c r="R418" s="2" t="str">
        <f t="shared" si="40"/>
        <v/>
      </c>
      <c r="S418" t="str">
        <f t="shared" si="41"/>
        <v/>
      </c>
    </row>
    <row r="419" spans="6:19">
      <c r="F419" t="str">
        <f t="shared" si="36"/>
        <v/>
      </c>
      <c r="G419" s="2" t="str">
        <f>IFERROR(VLOOKUP(E419,Settings!$A$6:$D$11,2,FALSE),"")</f>
        <v/>
      </c>
      <c r="H419" s="7"/>
      <c r="J419" s="2" t="str">
        <f t="shared" si="37"/>
        <v/>
      </c>
      <c r="K419" t="str">
        <f>IFERROR(VLOOKUP(E419,Settings!$A$6:$D$11,3,FALSE),"")</f>
        <v/>
      </c>
      <c r="L419" t="str">
        <f>IFERROR(VLOOKUP(E419,Settings!$A$6:$D$11,4,FALSE),"")</f>
        <v/>
      </c>
      <c r="M419">
        <f>COUNTIFS('Visit Tracking'!$B$2:$B$1001,A419,'Visit Tracking'!$G$2:$G$1001,"Office",'Visit Tracking'!$J$2:$J$1001,"Completed")</f>
        <v>0</v>
      </c>
      <c r="N419">
        <f>COUNTIFS('Visit Tracking'!$B$2:$B$1001,A419,'Visit Tracking'!$G$2:$G$1001,"Virtual",'Visit Tracking'!$J$2:$J$1001,"Completed")</f>
        <v>0</v>
      </c>
      <c r="O419" t="str">
        <f t="shared" si="38"/>
        <v/>
      </c>
      <c r="P419" t="str">
        <f t="shared" si="39"/>
        <v/>
      </c>
      <c r="Q419" s="2">
        <f>(M419*Settings!$B$3)+(N419*Settings!$B$4)</f>
        <v>0</v>
      </c>
      <c r="R419" s="2" t="str">
        <f t="shared" si="40"/>
        <v/>
      </c>
      <c r="S419" t="str">
        <f t="shared" si="41"/>
        <v/>
      </c>
    </row>
    <row r="420" spans="6:19">
      <c r="F420" t="str">
        <f t="shared" si="36"/>
        <v/>
      </c>
      <c r="G420" s="2" t="str">
        <f>IFERROR(VLOOKUP(E420,Settings!$A$6:$D$11,2,FALSE),"")</f>
        <v/>
      </c>
      <c r="H420" s="7"/>
      <c r="J420" s="2" t="str">
        <f t="shared" si="37"/>
        <v/>
      </c>
      <c r="K420" t="str">
        <f>IFERROR(VLOOKUP(E420,Settings!$A$6:$D$11,3,FALSE),"")</f>
        <v/>
      </c>
      <c r="L420" t="str">
        <f>IFERROR(VLOOKUP(E420,Settings!$A$6:$D$11,4,FALSE),"")</f>
        <v/>
      </c>
      <c r="M420">
        <f>COUNTIFS('Visit Tracking'!$B$2:$B$1001,A420,'Visit Tracking'!$G$2:$G$1001,"Office",'Visit Tracking'!$J$2:$J$1001,"Completed")</f>
        <v>0</v>
      </c>
      <c r="N420">
        <f>COUNTIFS('Visit Tracking'!$B$2:$B$1001,A420,'Visit Tracking'!$G$2:$G$1001,"Virtual",'Visit Tracking'!$J$2:$J$1001,"Completed")</f>
        <v>0</v>
      </c>
      <c r="O420" t="str">
        <f t="shared" si="38"/>
        <v/>
      </c>
      <c r="P420" t="str">
        <f t="shared" si="39"/>
        <v/>
      </c>
      <c r="Q420" s="2">
        <f>(M420*Settings!$B$3)+(N420*Settings!$B$4)</f>
        <v>0</v>
      </c>
      <c r="R420" s="2" t="str">
        <f t="shared" si="40"/>
        <v/>
      </c>
      <c r="S420" t="str">
        <f t="shared" si="41"/>
        <v/>
      </c>
    </row>
    <row r="421" spans="6:19">
      <c r="F421" t="str">
        <f t="shared" si="36"/>
        <v/>
      </c>
      <c r="G421" s="2" t="str">
        <f>IFERROR(VLOOKUP(E421,Settings!$A$6:$D$11,2,FALSE),"")</f>
        <v/>
      </c>
      <c r="H421" s="7"/>
      <c r="J421" s="2" t="str">
        <f t="shared" si="37"/>
        <v/>
      </c>
      <c r="K421" t="str">
        <f>IFERROR(VLOOKUP(E421,Settings!$A$6:$D$11,3,FALSE),"")</f>
        <v/>
      </c>
      <c r="L421" t="str">
        <f>IFERROR(VLOOKUP(E421,Settings!$A$6:$D$11,4,FALSE),"")</f>
        <v/>
      </c>
      <c r="M421">
        <f>COUNTIFS('Visit Tracking'!$B$2:$B$1001,A421,'Visit Tracking'!$G$2:$G$1001,"Office",'Visit Tracking'!$J$2:$J$1001,"Completed")</f>
        <v>0</v>
      </c>
      <c r="N421">
        <f>COUNTIFS('Visit Tracking'!$B$2:$B$1001,A421,'Visit Tracking'!$G$2:$G$1001,"Virtual",'Visit Tracking'!$J$2:$J$1001,"Completed")</f>
        <v>0</v>
      </c>
      <c r="O421" t="str">
        <f t="shared" si="38"/>
        <v/>
      </c>
      <c r="P421" t="str">
        <f t="shared" si="39"/>
        <v/>
      </c>
      <c r="Q421" s="2">
        <f>(M421*Settings!$B$3)+(N421*Settings!$B$4)</f>
        <v>0</v>
      </c>
      <c r="R421" s="2" t="str">
        <f t="shared" si="40"/>
        <v/>
      </c>
      <c r="S421" t="str">
        <f t="shared" si="41"/>
        <v/>
      </c>
    </row>
    <row r="422" spans="6:19">
      <c r="F422" t="str">
        <f t="shared" si="36"/>
        <v/>
      </c>
      <c r="G422" s="2" t="str">
        <f>IFERROR(VLOOKUP(E422,Settings!$A$6:$D$11,2,FALSE),"")</f>
        <v/>
      </c>
      <c r="H422" s="7"/>
      <c r="J422" s="2" t="str">
        <f t="shared" si="37"/>
        <v/>
      </c>
      <c r="K422" t="str">
        <f>IFERROR(VLOOKUP(E422,Settings!$A$6:$D$11,3,FALSE),"")</f>
        <v/>
      </c>
      <c r="L422" t="str">
        <f>IFERROR(VLOOKUP(E422,Settings!$A$6:$D$11,4,FALSE),"")</f>
        <v/>
      </c>
      <c r="M422">
        <f>COUNTIFS('Visit Tracking'!$B$2:$B$1001,A422,'Visit Tracking'!$G$2:$G$1001,"Office",'Visit Tracking'!$J$2:$J$1001,"Completed")</f>
        <v>0</v>
      </c>
      <c r="N422">
        <f>COUNTIFS('Visit Tracking'!$B$2:$B$1001,A422,'Visit Tracking'!$G$2:$G$1001,"Virtual",'Visit Tracking'!$J$2:$J$1001,"Completed")</f>
        <v>0</v>
      </c>
      <c r="O422" t="str">
        <f t="shared" si="38"/>
        <v/>
      </c>
      <c r="P422" t="str">
        <f t="shared" si="39"/>
        <v/>
      </c>
      <c r="Q422" s="2">
        <f>(M422*Settings!$B$3)+(N422*Settings!$B$4)</f>
        <v>0</v>
      </c>
      <c r="R422" s="2" t="str">
        <f t="shared" si="40"/>
        <v/>
      </c>
      <c r="S422" t="str">
        <f t="shared" si="41"/>
        <v/>
      </c>
    </row>
    <row r="423" spans="6:19">
      <c r="F423" t="str">
        <f t="shared" si="36"/>
        <v/>
      </c>
      <c r="G423" s="2" t="str">
        <f>IFERROR(VLOOKUP(E423,Settings!$A$6:$D$11,2,FALSE),"")</f>
        <v/>
      </c>
      <c r="H423" s="7"/>
      <c r="J423" s="2" t="str">
        <f t="shared" si="37"/>
        <v/>
      </c>
      <c r="K423" t="str">
        <f>IFERROR(VLOOKUP(E423,Settings!$A$6:$D$11,3,FALSE),"")</f>
        <v/>
      </c>
      <c r="L423" t="str">
        <f>IFERROR(VLOOKUP(E423,Settings!$A$6:$D$11,4,FALSE),"")</f>
        <v/>
      </c>
      <c r="M423">
        <f>COUNTIFS('Visit Tracking'!$B$2:$B$1001,A423,'Visit Tracking'!$G$2:$G$1001,"Office",'Visit Tracking'!$J$2:$J$1001,"Completed")</f>
        <v>0</v>
      </c>
      <c r="N423">
        <f>COUNTIFS('Visit Tracking'!$B$2:$B$1001,A423,'Visit Tracking'!$G$2:$G$1001,"Virtual",'Visit Tracking'!$J$2:$J$1001,"Completed")</f>
        <v>0</v>
      </c>
      <c r="O423" t="str">
        <f t="shared" si="38"/>
        <v/>
      </c>
      <c r="P423" t="str">
        <f t="shared" si="39"/>
        <v/>
      </c>
      <c r="Q423" s="2">
        <f>(M423*Settings!$B$3)+(N423*Settings!$B$4)</f>
        <v>0</v>
      </c>
      <c r="R423" s="2" t="str">
        <f t="shared" si="40"/>
        <v/>
      </c>
      <c r="S423" t="str">
        <f t="shared" si="41"/>
        <v/>
      </c>
    </row>
    <row r="424" spans="6:19">
      <c r="F424" t="str">
        <f t="shared" si="36"/>
        <v/>
      </c>
      <c r="G424" s="2" t="str">
        <f>IFERROR(VLOOKUP(E424,Settings!$A$6:$D$11,2,FALSE),"")</f>
        <v/>
      </c>
      <c r="H424" s="7"/>
      <c r="J424" s="2" t="str">
        <f t="shared" si="37"/>
        <v/>
      </c>
      <c r="K424" t="str">
        <f>IFERROR(VLOOKUP(E424,Settings!$A$6:$D$11,3,FALSE),"")</f>
        <v/>
      </c>
      <c r="L424" t="str">
        <f>IFERROR(VLOOKUP(E424,Settings!$A$6:$D$11,4,FALSE),"")</f>
        <v/>
      </c>
      <c r="M424">
        <f>COUNTIFS('Visit Tracking'!$B$2:$B$1001,A424,'Visit Tracking'!$G$2:$G$1001,"Office",'Visit Tracking'!$J$2:$J$1001,"Completed")</f>
        <v>0</v>
      </c>
      <c r="N424">
        <f>COUNTIFS('Visit Tracking'!$B$2:$B$1001,A424,'Visit Tracking'!$G$2:$G$1001,"Virtual",'Visit Tracking'!$J$2:$J$1001,"Completed")</f>
        <v>0</v>
      </c>
      <c r="O424" t="str">
        <f t="shared" si="38"/>
        <v/>
      </c>
      <c r="P424" t="str">
        <f t="shared" si="39"/>
        <v/>
      </c>
      <c r="Q424" s="2">
        <f>(M424*Settings!$B$3)+(N424*Settings!$B$4)</f>
        <v>0</v>
      </c>
      <c r="R424" s="2" t="str">
        <f t="shared" si="40"/>
        <v/>
      </c>
      <c r="S424" t="str">
        <f t="shared" si="41"/>
        <v/>
      </c>
    </row>
    <row r="425" spans="6:19">
      <c r="F425" t="str">
        <f t="shared" si="36"/>
        <v/>
      </c>
      <c r="G425" s="2" t="str">
        <f>IFERROR(VLOOKUP(E425,Settings!$A$6:$D$11,2,FALSE),"")</f>
        <v/>
      </c>
      <c r="H425" s="7"/>
      <c r="J425" s="2" t="str">
        <f t="shared" si="37"/>
        <v/>
      </c>
      <c r="K425" t="str">
        <f>IFERROR(VLOOKUP(E425,Settings!$A$6:$D$11,3,FALSE),"")</f>
        <v/>
      </c>
      <c r="L425" t="str">
        <f>IFERROR(VLOOKUP(E425,Settings!$A$6:$D$11,4,FALSE),"")</f>
        <v/>
      </c>
      <c r="M425">
        <f>COUNTIFS('Visit Tracking'!$B$2:$B$1001,A425,'Visit Tracking'!$G$2:$G$1001,"Office",'Visit Tracking'!$J$2:$J$1001,"Completed")</f>
        <v>0</v>
      </c>
      <c r="N425">
        <f>COUNTIFS('Visit Tracking'!$B$2:$B$1001,A425,'Visit Tracking'!$G$2:$G$1001,"Virtual",'Visit Tracking'!$J$2:$J$1001,"Completed")</f>
        <v>0</v>
      </c>
      <c r="O425" t="str">
        <f t="shared" si="38"/>
        <v/>
      </c>
      <c r="P425" t="str">
        <f t="shared" si="39"/>
        <v/>
      </c>
      <c r="Q425" s="2">
        <f>(M425*Settings!$B$3)+(N425*Settings!$B$4)</f>
        <v>0</v>
      </c>
      <c r="R425" s="2" t="str">
        <f t="shared" si="40"/>
        <v/>
      </c>
      <c r="S425" t="str">
        <f t="shared" si="41"/>
        <v/>
      </c>
    </row>
    <row r="426" spans="6:19">
      <c r="F426" t="str">
        <f t="shared" si="36"/>
        <v/>
      </c>
      <c r="G426" s="2" t="str">
        <f>IFERROR(VLOOKUP(E426,Settings!$A$6:$D$11,2,FALSE),"")</f>
        <v/>
      </c>
      <c r="H426" s="7"/>
      <c r="J426" s="2" t="str">
        <f t="shared" si="37"/>
        <v/>
      </c>
      <c r="K426" t="str">
        <f>IFERROR(VLOOKUP(E426,Settings!$A$6:$D$11,3,FALSE),"")</f>
        <v/>
      </c>
      <c r="L426" t="str">
        <f>IFERROR(VLOOKUP(E426,Settings!$A$6:$D$11,4,FALSE),"")</f>
        <v/>
      </c>
      <c r="M426">
        <f>COUNTIFS('Visit Tracking'!$B$2:$B$1001,A426,'Visit Tracking'!$G$2:$G$1001,"Office",'Visit Tracking'!$J$2:$J$1001,"Completed")</f>
        <v>0</v>
      </c>
      <c r="N426">
        <f>COUNTIFS('Visit Tracking'!$B$2:$B$1001,A426,'Visit Tracking'!$G$2:$G$1001,"Virtual",'Visit Tracking'!$J$2:$J$1001,"Completed")</f>
        <v>0</v>
      </c>
      <c r="O426" t="str">
        <f t="shared" si="38"/>
        <v/>
      </c>
      <c r="P426" t="str">
        <f t="shared" si="39"/>
        <v/>
      </c>
      <c r="Q426" s="2">
        <f>(M426*Settings!$B$3)+(N426*Settings!$B$4)</f>
        <v>0</v>
      </c>
      <c r="R426" s="2" t="str">
        <f t="shared" si="40"/>
        <v/>
      </c>
      <c r="S426" t="str">
        <f t="shared" si="41"/>
        <v/>
      </c>
    </row>
    <row r="427" spans="6:19">
      <c r="F427" t="str">
        <f t="shared" si="36"/>
        <v/>
      </c>
      <c r="G427" s="2" t="str">
        <f>IFERROR(VLOOKUP(E427,Settings!$A$6:$D$11,2,FALSE),"")</f>
        <v/>
      </c>
      <c r="H427" s="7"/>
      <c r="J427" s="2" t="str">
        <f t="shared" si="37"/>
        <v/>
      </c>
      <c r="K427" t="str">
        <f>IFERROR(VLOOKUP(E427,Settings!$A$6:$D$11,3,FALSE),"")</f>
        <v/>
      </c>
      <c r="L427" t="str">
        <f>IFERROR(VLOOKUP(E427,Settings!$A$6:$D$11,4,FALSE),"")</f>
        <v/>
      </c>
      <c r="M427">
        <f>COUNTIFS('Visit Tracking'!$B$2:$B$1001,A427,'Visit Tracking'!$G$2:$G$1001,"Office",'Visit Tracking'!$J$2:$J$1001,"Completed")</f>
        <v>0</v>
      </c>
      <c r="N427">
        <f>COUNTIFS('Visit Tracking'!$B$2:$B$1001,A427,'Visit Tracking'!$G$2:$G$1001,"Virtual",'Visit Tracking'!$J$2:$J$1001,"Completed")</f>
        <v>0</v>
      </c>
      <c r="O427" t="str">
        <f t="shared" si="38"/>
        <v/>
      </c>
      <c r="P427" t="str">
        <f t="shared" si="39"/>
        <v/>
      </c>
      <c r="Q427" s="2">
        <f>(M427*Settings!$B$3)+(N427*Settings!$B$4)</f>
        <v>0</v>
      </c>
      <c r="R427" s="2" t="str">
        <f t="shared" si="40"/>
        <v/>
      </c>
      <c r="S427" t="str">
        <f t="shared" si="41"/>
        <v/>
      </c>
    </row>
    <row r="428" spans="6:19">
      <c r="F428" t="str">
        <f t="shared" si="36"/>
        <v/>
      </c>
      <c r="G428" s="2" t="str">
        <f>IFERROR(VLOOKUP(E428,Settings!$A$6:$D$11,2,FALSE),"")</f>
        <v/>
      </c>
      <c r="H428" s="7"/>
      <c r="J428" s="2" t="str">
        <f t="shared" si="37"/>
        <v/>
      </c>
      <c r="K428" t="str">
        <f>IFERROR(VLOOKUP(E428,Settings!$A$6:$D$11,3,FALSE),"")</f>
        <v/>
      </c>
      <c r="L428" t="str">
        <f>IFERROR(VLOOKUP(E428,Settings!$A$6:$D$11,4,FALSE),"")</f>
        <v/>
      </c>
      <c r="M428">
        <f>COUNTIFS('Visit Tracking'!$B$2:$B$1001,A428,'Visit Tracking'!$G$2:$G$1001,"Office",'Visit Tracking'!$J$2:$J$1001,"Completed")</f>
        <v>0</v>
      </c>
      <c r="N428">
        <f>COUNTIFS('Visit Tracking'!$B$2:$B$1001,A428,'Visit Tracking'!$G$2:$G$1001,"Virtual",'Visit Tracking'!$J$2:$J$1001,"Completed")</f>
        <v>0</v>
      </c>
      <c r="O428" t="str">
        <f t="shared" si="38"/>
        <v/>
      </c>
      <c r="P428" t="str">
        <f t="shared" si="39"/>
        <v/>
      </c>
      <c r="Q428" s="2">
        <f>(M428*Settings!$B$3)+(N428*Settings!$B$4)</f>
        <v>0</v>
      </c>
      <c r="R428" s="2" t="str">
        <f t="shared" si="40"/>
        <v/>
      </c>
      <c r="S428" t="str">
        <f t="shared" si="41"/>
        <v/>
      </c>
    </row>
    <row r="429" spans="6:19">
      <c r="F429" t="str">
        <f t="shared" si="36"/>
        <v/>
      </c>
      <c r="G429" s="2" t="str">
        <f>IFERROR(VLOOKUP(E429,Settings!$A$6:$D$11,2,FALSE),"")</f>
        <v/>
      </c>
      <c r="H429" s="7"/>
      <c r="J429" s="2" t="str">
        <f t="shared" si="37"/>
        <v/>
      </c>
      <c r="K429" t="str">
        <f>IFERROR(VLOOKUP(E429,Settings!$A$6:$D$11,3,FALSE),"")</f>
        <v/>
      </c>
      <c r="L429" t="str">
        <f>IFERROR(VLOOKUP(E429,Settings!$A$6:$D$11,4,FALSE),"")</f>
        <v/>
      </c>
      <c r="M429">
        <f>COUNTIFS('Visit Tracking'!$B$2:$B$1001,A429,'Visit Tracking'!$G$2:$G$1001,"Office",'Visit Tracking'!$J$2:$J$1001,"Completed")</f>
        <v>0</v>
      </c>
      <c r="N429">
        <f>COUNTIFS('Visit Tracking'!$B$2:$B$1001,A429,'Visit Tracking'!$G$2:$G$1001,"Virtual",'Visit Tracking'!$J$2:$J$1001,"Completed")</f>
        <v>0</v>
      </c>
      <c r="O429" t="str">
        <f t="shared" si="38"/>
        <v/>
      </c>
      <c r="P429" t="str">
        <f t="shared" si="39"/>
        <v/>
      </c>
      <c r="Q429" s="2">
        <f>(M429*Settings!$B$3)+(N429*Settings!$B$4)</f>
        <v>0</v>
      </c>
      <c r="R429" s="2" t="str">
        <f t="shared" si="40"/>
        <v/>
      </c>
      <c r="S429" t="str">
        <f t="shared" si="41"/>
        <v/>
      </c>
    </row>
    <row r="430" spans="6:19">
      <c r="F430" t="str">
        <f t="shared" si="36"/>
        <v/>
      </c>
      <c r="G430" s="2" t="str">
        <f>IFERROR(VLOOKUP(E430,Settings!$A$6:$D$11,2,FALSE),"")</f>
        <v/>
      </c>
      <c r="H430" s="7"/>
      <c r="J430" s="2" t="str">
        <f t="shared" si="37"/>
        <v/>
      </c>
      <c r="K430" t="str">
        <f>IFERROR(VLOOKUP(E430,Settings!$A$6:$D$11,3,FALSE),"")</f>
        <v/>
      </c>
      <c r="L430" t="str">
        <f>IFERROR(VLOOKUP(E430,Settings!$A$6:$D$11,4,FALSE),"")</f>
        <v/>
      </c>
      <c r="M430">
        <f>COUNTIFS('Visit Tracking'!$B$2:$B$1001,A430,'Visit Tracking'!$G$2:$G$1001,"Office",'Visit Tracking'!$J$2:$J$1001,"Completed")</f>
        <v>0</v>
      </c>
      <c r="N430">
        <f>COUNTIFS('Visit Tracking'!$B$2:$B$1001,A430,'Visit Tracking'!$G$2:$G$1001,"Virtual",'Visit Tracking'!$J$2:$J$1001,"Completed")</f>
        <v>0</v>
      </c>
      <c r="O430" t="str">
        <f t="shared" si="38"/>
        <v/>
      </c>
      <c r="P430" t="str">
        <f t="shared" si="39"/>
        <v/>
      </c>
      <c r="Q430" s="2">
        <f>(M430*Settings!$B$3)+(N430*Settings!$B$4)</f>
        <v>0</v>
      </c>
      <c r="R430" s="2" t="str">
        <f t="shared" si="40"/>
        <v/>
      </c>
      <c r="S430" t="str">
        <f t="shared" si="41"/>
        <v/>
      </c>
    </row>
    <row r="431" spans="6:19">
      <c r="F431" t="str">
        <f t="shared" si="36"/>
        <v/>
      </c>
      <c r="G431" s="2" t="str">
        <f>IFERROR(VLOOKUP(E431,Settings!$A$6:$D$11,2,FALSE),"")</f>
        <v/>
      </c>
      <c r="H431" s="7"/>
      <c r="J431" s="2" t="str">
        <f t="shared" si="37"/>
        <v/>
      </c>
      <c r="K431" t="str">
        <f>IFERROR(VLOOKUP(E431,Settings!$A$6:$D$11,3,FALSE),"")</f>
        <v/>
      </c>
      <c r="L431" t="str">
        <f>IFERROR(VLOOKUP(E431,Settings!$A$6:$D$11,4,FALSE),"")</f>
        <v/>
      </c>
      <c r="M431">
        <f>COUNTIFS('Visit Tracking'!$B$2:$B$1001,A431,'Visit Tracking'!$G$2:$G$1001,"Office",'Visit Tracking'!$J$2:$J$1001,"Completed")</f>
        <v>0</v>
      </c>
      <c r="N431">
        <f>COUNTIFS('Visit Tracking'!$B$2:$B$1001,A431,'Visit Tracking'!$G$2:$G$1001,"Virtual",'Visit Tracking'!$J$2:$J$1001,"Completed")</f>
        <v>0</v>
      </c>
      <c r="O431" t="str">
        <f t="shared" si="38"/>
        <v/>
      </c>
      <c r="P431" t="str">
        <f t="shared" si="39"/>
        <v/>
      </c>
      <c r="Q431" s="2">
        <f>(M431*Settings!$B$3)+(N431*Settings!$B$4)</f>
        <v>0</v>
      </c>
      <c r="R431" s="2" t="str">
        <f t="shared" si="40"/>
        <v/>
      </c>
      <c r="S431" t="str">
        <f t="shared" si="41"/>
        <v/>
      </c>
    </row>
    <row r="432" spans="6:19">
      <c r="F432" t="str">
        <f t="shared" si="36"/>
        <v/>
      </c>
      <c r="G432" s="2" t="str">
        <f>IFERROR(VLOOKUP(E432,Settings!$A$6:$D$11,2,FALSE),"")</f>
        <v/>
      </c>
      <c r="H432" s="7"/>
      <c r="J432" s="2" t="str">
        <f t="shared" si="37"/>
        <v/>
      </c>
      <c r="K432" t="str">
        <f>IFERROR(VLOOKUP(E432,Settings!$A$6:$D$11,3,FALSE),"")</f>
        <v/>
      </c>
      <c r="L432" t="str">
        <f>IFERROR(VLOOKUP(E432,Settings!$A$6:$D$11,4,FALSE),"")</f>
        <v/>
      </c>
      <c r="M432">
        <f>COUNTIFS('Visit Tracking'!$B$2:$B$1001,A432,'Visit Tracking'!$G$2:$G$1001,"Office",'Visit Tracking'!$J$2:$J$1001,"Completed")</f>
        <v>0</v>
      </c>
      <c r="N432">
        <f>COUNTIFS('Visit Tracking'!$B$2:$B$1001,A432,'Visit Tracking'!$G$2:$G$1001,"Virtual",'Visit Tracking'!$J$2:$J$1001,"Completed")</f>
        <v>0</v>
      </c>
      <c r="O432" t="str">
        <f t="shared" si="38"/>
        <v/>
      </c>
      <c r="P432" t="str">
        <f t="shared" si="39"/>
        <v/>
      </c>
      <c r="Q432" s="2">
        <f>(M432*Settings!$B$3)+(N432*Settings!$B$4)</f>
        <v>0</v>
      </c>
      <c r="R432" s="2" t="str">
        <f t="shared" si="40"/>
        <v/>
      </c>
      <c r="S432" t="str">
        <f t="shared" si="41"/>
        <v/>
      </c>
    </row>
    <row r="433" spans="6:19">
      <c r="F433" t="str">
        <f t="shared" si="36"/>
        <v/>
      </c>
      <c r="G433" s="2" t="str">
        <f>IFERROR(VLOOKUP(E433,Settings!$A$6:$D$11,2,FALSE),"")</f>
        <v/>
      </c>
      <c r="H433" s="7"/>
      <c r="J433" s="2" t="str">
        <f t="shared" si="37"/>
        <v/>
      </c>
      <c r="K433" t="str">
        <f>IFERROR(VLOOKUP(E433,Settings!$A$6:$D$11,3,FALSE),"")</f>
        <v/>
      </c>
      <c r="L433" t="str">
        <f>IFERROR(VLOOKUP(E433,Settings!$A$6:$D$11,4,FALSE),"")</f>
        <v/>
      </c>
      <c r="M433">
        <f>COUNTIFS('Visit Tracking'!$B$2:$B$1001,A433,'Visit Tracking'!$G$2:$G$1001,"Office",'Visit Tracking'!$J$2:$J$1001,"Completed")</f>
        <v>0</v>
      </c>
      <c r="N433">
        <f>COUNTIFS('Visit Tracking'!$B$2:$B$1001,A433,'Visit Tracking'!$G$2:$G$1001,"Virtual",'Visit Tracking'!$J$2:$J$1001,"Completed")</f>
        <v>0</v>
      </c>
      <c r="O433" t="str">
        <f t="shared" si="38"/>
        <v/>
      </c>
      <c r="P433" t="str">
        <f t="shared" si="39"/>
        <v/>
      </c>
      <c r="Q433" s="2">
        <f>(M433*Settings!$B$3)+(N433*Settings!$B$4)</f>
        <v>0</v>
      </c>
      <c r="R433" s="2" t="str">
        <f t="shared" si="40"/>
        <v/>
      </c>
      <c r="S433" t="str">
        <f t="shared" si="41"/>
        <v/>
      </c>
    </row>
    <row r="434" spans="6:19">
      <c r="F434" t="str">
        <f t="shared" si="36"/>
        <v/>
      </c>
      <c r="G434" s="2" t="str">
        <f>IFERROR(VLOOKUP(E434,Settings!$A$6:$D$11,2,FALSE),"")</f>
        <v/>
      </c>
      <c r="H434" s="7"/>
      <c r="J434" s="2" t="str">
        <f t="shared" si="37"/>
        <v/>
      </c>
      <c r="K434" t="str">
        <f>IFERROR(VLOOKUP(E434,Settings!$A$6:$D$11,3,FALSE),"")</f>
        <v/>
      </c>
      <c r="L434" t="str">
        <f>IFERROR(VLOOKUP(E434,Settings!$A$6:$D$11,4,FALSE),"")</f>
        <v/>
      </c>
      <c r="M434">
        <f>COUNTIFS('Visit Tracking'!$B$2:$B$1001,A434,'Visit Tracking'!$G$2:$G$1001,"Office",'Visit Tracking'!$J$2:$J$1001,"Completed")</f>
        <v>0</v>
      </c>
      <c r="N434">
        <f>COUNTIFS('Visit Tracking'!$B$2:$B$1001,A434,'Visit Tracking'!$G$2:$G$1001,"Virtual",'Visit Tracking'!$J$2:$J$1001,"Completed")</f>
        <v>0</v>
      </c>
      <c r="O434" t="str">
        <f t="shared" si="38"/>
        <v/>
      </c>
      <c r="P434" t="str">
        <f t="shared" si="39"/>
        <v/>
      </c>
      <c r="Q434" s="2">
        <f>(M434*Settings!$B$3)+(N434*Settings!$B$4)</f>
        <v>0</v>
      </c>
      <c r="R434" s="2" t="str">
        <f t="shared" si="40"/>
        <v/>
      </c>
      <c r="S434" t="str">
        <f t="shared" si="41"/>
        <v/>
      </c>
    </row>
    <row r="435" spans="6:19">
      <c r="F435" t="str">
        <f t="shared" si="36"/>
        <v/>
      </c>
      <c r="G435" s="2" t="str">
        <f>IFERROR(VLOOKUP(E435,Settings!$A$6:$D$11,2,FALSE),"")</f>
        <v/>
      </c>
      <c r="H435" s="7"/>
      <c r="J435" s="2" t="str">
        <f t="shared" si="37"/>
        <v/>
      </c>
      <c r="K435" t="str">
        <f>IFERROR(VLOOKUP(E435,Settings!$A$6:$D$11,3,FALSE),"")</f>
        <v/>
      </c>
      <c r="L435" t="str">
        <f>IFERROR(VLOOKUP(E435,Settings!$A$6:$D$11,4,FALSE),"")</f>
        <v/>
      </c>
      <c r="M435">
        <f>COUNTIFS('Visit Tracking'!$B$2:$B$1001,A435,'Visit Tracking'!$G$2:$G$1001,"Office",'Visit Tracking'!$J$2:$J$1001,"Completed")</f>
        <v>0</v>
      </c>
      <c r="N435">
        <f>COUNTIFS('Visit Tracking'!$B$2:$B$1001,A435,'Visit Tracking'!$G$2:$G$1001,"Virtual",'Visit Tracking'!$J$2:$J$1001,"Completed")</f>
        <v>0</v>
      </c>
      <c r="O435" t="str">
        <f t="shared" si="38"/>
        <v/>
      </c>
      <c r="P435" t="str">
        <f t="shared" si="39"/>
        <v/>
      </c>
      <c r="Q435" s="2">
        <f>(M435*Settings!$B$3)+(N435*Settings!$B$4)</f>
        <v>0</v>
      </c>
      <c r="R435" s="2" t="str">
        <f t="shared" si="40"/>
        <v/>
      </c>
      <c r="S435" t="str">
        <f t="shared" si="41"/>
        <v/>
      </c>
    </row>
    <row r="436" spans="6:19">
      <c r="F436" t="str">
        <f t="shared" si="36"/>
        <v/>
      </c>
      <c r="G436" s="2" t="str">
        <f>IFERROR(VLOOKUP(E436,Settings!$A$6:$D$11,2,FALSE),"")</f>
        <v/>
      </c>
      <c r="H436" s="7"/>
      <c r="J436" s="2" t="str">
        <f t="shared" si="37"/>
        <v/>
      </c>
      <c r="K436" t="str">
        <f>IFERROR(VLOOKUP(E436,Settings!$A$6:$D$11,3,FALSE),"")</f>
        <v/>
      </c>
      <c r="L436" t="str">
        <f>IFERROR(VLOOKUP(E436,Settings!$A$6:$D$11,4,FALSE),"")</f>
        <v/>
      </c>
      <c r="M436">
        <f>COUNTIFS('Visit Tracking'!$B$2:$B$1001,A436,'Visit Tracking'!$G$2:$G$1001,"Office",'Visit Tracking'!$J$2:$J$1001,"Completed")</f>
        <v>0</v>
      </c>
      <c r="N436">
        <f>COUNTIFS('Visit Tracking'!$B$2:$B$1001,A436,'Visit Tracking'!$G$2:$G$1001,"Virtual",'Visit Tracking'!$J$2:$J$1001,"Completed")</f>
        <v>0</v>
      </c>
      <c r="O436" t="str">
        <f t="shared" si="38"/>
        <v/>
      </c>
      <c r="P436" t="str">
        <f t="shared" si="39"/>
        <v/>
      </c>
      <c r="Q436" s="2">
        <f>(M436*Settings!$B$3)+(N436*Settings!$B$4)</f>
        <v>0</v>
      </c>
      <c r="R436" s="2" t="str">
        <f t="shared" si="40"/>
        <v/>
      </c>
      <c r="S436" t="str">
        <f t="shared" si="41"/>
        <v/>
      </c>
    </row>
    <row r="437" spans="6:19">
      <c r="F437" t="str">
        <f t="shared" si="36"/>
        <v/>
      </c>
      <c r="G437" s="2" t="str">
        <f>IFERROR(VLOOKUP(E437,Settings!$A$6:$D$11,2,FALSE),"")</f>
        <v/>
      </c>
      <c r="H437" s="7"/>
      <c r="J437" s="2" t="str">
        <f t="shared" si="37"/>
        <v/>
      </c>
      <c r="K437" t="str">
        <f>IFERROR(VLOOKUP(E437,Settings!$A$6:$D$11,3,FALSE),"")</f>
        <v/>
      </c>
      <c r="L437" t="str">
        <f>IFERROR(VLOOKUP(E437,Settings!$A$6:$D$11,4,FALSE),"")</f>
        <v/>
      </c>
      <c r="M437">
        <f>COUNTIFS('Visit Tracking'!$B$2:$B$1001,A437,'Visit Tracking'!$G$2:$G$1001,"Office",'Visit Tracking'!$J$2:$J$1001,"Completed")</f>
        <v>0</v>
      </c>
      <c r="N437">
        <f>COUNTIFS('Visit Tracking'!$B$2:$B$1001,A437,'Visit Tracking'!$G$2:$G$1001,"Virtual",'Visit Tracking'!$J$2:$J$1001,"Completed")</f>
        <v>0</v>
      </c>
      <c r="O437" t="str">
        <f t="shared" si="38"/>
        <v/>
      </c>
      <c r="P437" t="str">
        <f t="shared" si="39"/>
        <v/>
      </c>
      <c r="Q437" s="2">
        <f>(M437*Settings!$B$3)+(N437*Settings!$B$4)</f>
        <v>0</v>
      </c>
      <c r="R437" s="2" t="str">
        <f t="shared" si="40"/>
        <v/>
      </c>
      <c r="S437" t="str">
        <f t="shared" si="41"/>
        <v/>
      </c>
    </row>
    <row r="438" spans="6:19">
      <c r="F438" t="str">
        <f t="shared" si="36"/>
        <v/>
      </c>
      <c r="G438" s="2" t="str">
        <f>IFERROR(VLOOKUP(E438,Settings!$A$6:$D$11,2,FALSE),"")</f>
        <v/>
      </c>
      <c r="H438" s="7"/>
      <c r="J438" s="2" t="str">
        <f t="shared" si="37"/>
        <v/>
      </c>
      <c r="K438" t="str">
        <f>IFERROR(VLOOKUP(E438,Settings!$A$6:$D$11,3,FALSE),"")</f>
        <v/>
      </c>
      <c r="L438" t="str">
        <f>IFERROR(VLOOKUP(E438,Settings!$A$6:$D$11,4,FALSE),"")</f>
        <v/>
      </c>
      <c r="M438">
        <f>COUNTIFS('Visit Tracking'!$B$2:$B$1001,A438,'Visit Tracking'!$G$2:$G$1001,"Office",'Visit Tracking'!$J$2:$J$1001,"Completed")</f>
        <v>0</v>
      </c>
      <c r="N438">
        <f>COUNTIFS('Visit Tracking'!$B$2:$B$1001,A438,'Visit Tracking'!$G$2:$G$1001,"Virtual",'Visit Tracking'!$J$2:$J$1001,"Completed")</f>
        <v>0</v>
      </c>
      <c r="O438" t="str">
        <f t="shared" si="38"/>
        <v/>
      </c>
      <c r="P438" t="str">
        <f t="shared" si="39"/>
        <v/>
      </c>
      <c r="Q438" s="2">
        <f>(M438*Settings!$B$3)+(N438*Settings!$B$4)</f>
        <v>0</v>
      </c>
      <c r="R438" s="2" t="str">
        <f t="shared" si="40"/>
        <v/>
      </c>
      <c r="S438" t="str">
        <f t="shared" si="41"/>
        <v/>
      </c>
    </row>
    <row r="439" spans="6:19">
      <c r="F439" t="str">
        <f t="shared" si="36"/>
        <v/>
      </c>
      <c r="G439" s="2" t="str">
        <f>IFERROR(VLOOKUP(E439,Settings!$A$6:$D$11,2,FALSE),"")</f>
        <v/>
      </c>
      <c r="H439" s="7"/>
      <c r="J439" s="2" t="str">
        <f t="shared" si="37"/>
        <v/>
      </c>
      <c r="K439" t="str">
        <f>IFERROR(VLOOKUP(E439,Settings!$A$6:$D$11,3,FALSE),"")</f>
        <v/>
      </c>
      <c r="L439" t="str">
        <f>IFERROR(VLOOKUP(E439,Settings!$A$6:$D$11,4,FALSE),"")</f>
        <v/>
      </c>
      <c r="M439">
        <f>COUNTIFS('Visit Tracking'!$B$2:$B$1001,A439,'Visit Tracking'!$G$2:$G$1001,"Office",'Visit Tracking'!$J$2:$J$1001,"Completed")</f>
        <v>0</v>
      </c>
      <c r="N439">
        <f>COUNTIFS('Visit Tracking'!$B$2:$B$1001,A439,'Visit Tracking'!$G$2:$G$1001,"Virtual",'Visit Tracking'!$J$2:$J$1001,"Completed")</f>
        <v>0</v>
      </c>
      <c r="O439" t="str">
        <f t="shared" si="38"/>
        <v/>
      </c>
      <c r="P439" t="str">
        <f t="shared" si="39"/>
        <v/>
      </c>
      <c r="Q439" s="2">
        <f>(M439*Settings!$B$3)+(N439*Settings!$B$4)</f>
        <v>0</v>
      </c>
      <c r="R439" s="2" t="str">
        <f t="shared" si="40"/>
        <v/>
      </c>
      <c r="S439" t="str">
        <f t="shared" si="41"/>
        <v/>
      </c>
    </row>
    <row r="440" spans="6:19">
      <c r="F440" t="str">
        <f t="shared" si="36"/>
        <v/>
      </c>
      <c r="G440" s="2" t="str">
        <f>IFERROR(VLOOKUP(E440,Settings!$A$6:$D$11,2,FALSE),"")</f>
        <v/>
      </c>
      <c r="H440" s="7"/>
      <c r="J440" s="2" t="str">
        <f t="shared" si="37"/>
        <v/>
      </c>
      <c r="K440" t="str">
        <f>IFERROR(VLOOKUP(E440,Settings!$A$6:$D$11,3,FALSE),"")</f>
        <v/>
      </c>
      <c r="L440" t="str">
        <f>IFERROR(VLOOKUP(E440,Settings!$A$6:$D$11,4,FALSE),"")</f>
        <v/>
      </c>
      <c r="M440">
        <f>COUNTIFS('Visit Tracking'!$B$2:$B$1001,A440,'Visit Tracking'!$G$2:$G$1001,"Office",'Visit Tracking'!$J$2:$J$1001,"Completed")</f>
        <v>0</v>
      </c>
      <c r="N440">
        <f>COUNTIFS('Visit Tracking'!$B$2:$B$1001,A440,'Visit Tracking'!$G$2:$G$1001,"Virtual",'Visit Tracking'!$J$2:$J$1001,"Completed")</f>
        <v>0</v>
      </c>
      <c r="O440" t="str">
        <f t="shared" si="38"/>
        <v/>
      </c>
      <c r="P440" t="str">
        <f t="shared" si="39"/>
        <v/>
      </c>
      <c r="Q440" s="2">
        <f>(M440*Settings!$B$3)+(N440*Settings!$B$4)</f>
        <v>0</v>
      </c>
      <c r="R440" s="2" t="str">
        <f t="shared" si="40"/>
        <v/>
      </c>
      <c r="S440" t="str">
        <f t="shared" si="41"/>
        <v/>
      </c>
    </row>
    <row r="441" spans="6:19">
      <c r="F441" t="str">
        <f t="shared" si="36"/>
        <v/>
      </c>
      <c r="G441" s="2" t="str">
        <f>IFERROR(VLOOKUP(E441,Settings!$A$6:$D$11,2,FALSE),"")</f>
        <v/>
      </c>
      <c r="H441" s="7"/>
      <c r="J441" s="2" t="str">
        <f t="shared" si="37"/>
        <v/>
      </c>
      <c r="K441" t="str">
        <f>IFERROR(VLOOKUP(E441,Settings!$A$6:$D$11,3,FALSE),"")</f>
        <v/>
      </c>
      <c r="L441" t="str">
        <f>IFERROR(VLOOKUP(E441,Settings!$A$6:$D$11,4,FALSE),"")</f>
        <v/>
      </c>
      <c r="M441">
        <f>COUNTIFS('Visit Tracking'!$B$2:$B$1001,A441,'Visit Tracking'!$G$2:$G$1001,"Office",'Visit Tracking'!$J$2:$J$1001,"Completed")</f>
        <v>0</v>
      </c>
      <c r="N441">
        <f>COUNTIFS('Visit Tracking'!$B$2:$B$1001,A441,'Visit Tracking'!$G$2:$G$1001,"Virtual",'Visit Tracking'!$J$2:$J$1001,"Completed")</f>
        <v>0</v>
      </c>
      <c r="O441" t="str">
        <f t="shared" si="38"/>
        <v/>
      </c>
      <c r="P441" t="str">
        <f t="shared" si="39"/>
        <v/>
      </c>
      <c r="Q441" s="2">
        <f>(M441*Settings!$B$3)+(N441*Settings!$B$4)</f>
        <v>0</v>
      </c>
      <c r="R441" s="2" t="str">
        <f t="shared" si="40"/>
        <v/>
      </c>
      <c r="S441" t="str">
        <f t="shared" si="41"/>
        <v/>
      </c>
    </row>
    <row r="442" spans="6:19">
      <c r="F442" t="str">
        <f t="shared" si="36"/>
        <v/>
      </c>
      <c r="G442" s="2" t="str">
        <f>IFERROR(VLOOKUP(E442,Settings!$A$6:$D$11,2,FALSE),"")</f>
        <v/>
      </c>
      <c r="H442" s="7"/>
      <c r="J442" s="2" t="str">
        <f t="shared" si="37"/>
        <v/>
      </c>
      <c r="K442" t="str">
        <f>IFERROR(VLOOKUP(E442,Settings!$A$6:$D$11,3,FALSE),"")</f>
        <v/>
      </c>
      <c r="L442" t="str">
        <f>IFERROR(VLOOKUP(E442,Settings!$A$6:$D$11,4,FALSE),"")</f>
        <v/>
      </c>
      <c r="M442">
        <f>COUNTIFS('Visit Tracking'!$B$2:$B$1001,A442,'Visit Tracking'!$G$2:$G$1001,"Office",'Visit Tracking'!$J$2:$J$1001,"Completed")</f>
        <v>0</v>
      </c>
      <c r="N442">
        <f>COUNTIFS('Visit Tracking'!$B$2:$B$1001,A442,'Visit Tracking'!$G$2:$G$1001,"Virtual",'Visit Tracking'!$J$2:$J$1001,"Completed")</f>
        <v>0</v>
      </c>
      <c r="O442" t="str">
        <f t="shared" si="38"/>
        <v/>
      </c>
      <c r="P442" t="str">
        <f t="shared" si="39"/>
        <v/>
      </c>
      <c r="Q442" s="2">
        <f>(M442*Settings!$B$3)+(N442*Settings!$B$4)</f>
        <v>0</v>
      </c>
      <c r="R442" s="2" t="str">
        <f t="shared" si="40"/>
        <v/>
      </c>
      <c r="S442" t="str">
        <f t="shared" si="41"/>
        <v/>
      </c>
    </row>
    <row r="443" spans="6:19">
      <c r="F443" t="str">
        <f t="shared" si="36"/>
        <v/>
      </c>
      <c r="G443" s="2" t="str">
        <f>IFERROR(VLOOKUP(E443,Settings!$A$6:$D$11,2,FALSE),"")</f>
        <v/>
      </c>
      <c r="H443" s="7"/>
      <c r="J443" s="2" t="str">
        <f t="shared" si="37"/>
        <v/>
      </c>
      <c r="K443" t="str">
        <f>IFERROR(VLOOKUP(E443,Settings!$A$6:$D$11,3,FALSE),"")</f>
        <v/>
      </c>
      <c r="L443" t="str">
        <f>IFERROR(VLOOKUP(E443,Settings!$A$6:$D$11,4,FALSE),"")</f>
        <v/>
      </c>
      <c r="M443">
        <f>COUNTIFS('Visit Tracking'!$B$2:$B$1001,A443,'Visit Tracking'!$G$2:$G$1001,"Office",'Visit Tracking'!$J$2:$J$1001,"Completed")</f>
        <v>0</v>
      </c>
      <c r="N443">
        <f>COUNTIFS('Visit Tracking'!$B$2:$B$1001,A443,'Visit Tracking'!$G$2:$G$1001,"Virtual",'Visit Tracking'!$J$2:$J$1001,"Completed")</f>
        <v>0</v>
      </c>
      <c r="O443" t="str">
        <f t="shared" si="38"/>
        <v/>
      </c>
      <c r="P443" t="str">
        <f t="shared" si="39"/>
        <v/>
      </c>
      <c r="Q443" s="2">
        <f>(M443*Settings!$B$3)+(N443*Settings!$B$4)</f>
        <v>0</v>
      </c>
      <c r="R443" s="2" t="str">
        <f t="shared" si="40"/>
        <v/>
      </c>
      <c r="S443" t="str">
        <f t="shared" si="41"/>
        <v/>
      </c>
    </row>
    <row r="444" spans="6:19">
      <c r="F444" t="str">
        <f t="shared" si="36"/>
        <v/>
      </c>
      <c r="G444" s="2" t="str">
        <f>IFERROR(VLOOKUP(E444,Settings!$A$6:$D$11,2,FALSE),"")</f>
        <v/>
      </c>
      <c r="H444" s="7"/>
      <c r="J444" s="2" t="str">
        <f t="shared" si="37"/>
        <v/>
      </c>
      <c r="K444" t="str">
        <f>IFERROR(VLOOKUP(E444,Settings!$A$6:$D$11,3,FALSE),"")</f>
        <v/>
      </c>
      <c r="L444" t="str">
        <f>IFERROR(VLOOKUP(E444,Settings!$A$6:$D$11,4,FALSE),"")</f>
        <v/>
      </c>
      <c r="M444">
        <f>COUNTIFS('Visit Tracking'!$B$2:$B$1001,A444,'Visit Tracking'!$G$2:$G$1001,"Office",'Visit Tracking'!$J$2:$J$1001,"Completed")</f>
        <v>0</v>
      </c>
      <c r="N444">
        <f>COUNTIFS('Visit Tracking'!$B$2:$B$1001,A444,'Visit Tracking'!$G$2:$G$1001,"Virtual",'Visit Tracking'!$J$2:$J$1001,"Completed")</f>
        <v>0</v>
      </c>
      <c r="O444" t="str">
        <f t="shared" si="38"/>
        <v/>
      </c>
      <c r="P444" t="str">
        <f t="shared" si="39"/>
        <v/>
      </c>
      <c r="Q444" s="2">
        <f>(M444*Settings!$B$3)+(N444*Settings!$B$4)</f>
        <v>0</v>
      </c>
      <c r="R444" s="2" t="str">
        <f t="shared" si="40"/>
        <v/>
      </c>
      <c r="S444" t="str">
        <f t="shared" si="41"/>
        <v/>
      </c>
    </row>
    <row r="445" spans="6:19">
      <c r="F445" t="str">
        <f t="shared" si="36"/>
        <v/>
      </c>
      <c r="G445" s="2" t="str">
        <f>IFERROR(VLOOKUP(E445,Settings!$A$6:$D$11,2,FALSE),"")</f>
        <v/>
      </c>
      <c r="H445" s="7"/>
      <c r="J445" s="2" t="str">
        <f t="shared" si="37"/>
        <v/>
      </c>
      <c r="K445" t="str">
        <f>IFERROR(VLOOKUP(E445,Settings!$A$6:$D$11,3,FALSE),"")</f>
        <v/>
      </c>
      <c r="L445" t="str">
        <f>IFERROR(VLOOKUP(E445,Settings!$A$6:$D$11,4,FALSE),"")</f>
        <v/>
      </c>
      <c r="M445">
        <f>COUNTIFS('Visit Tracking'!$B$2:$B$1001,A445,'Visit Tracking'!$G$2:$G$1001,"Office",'Visit Tracking'!$J$2:$J$1001,"Completed")</f>
        <v>0</v>
      </c>
      <c r="N445">
        <f>COUNTIFS('Visit Tracking'!$B$2:$B$1001,A445,'Visit Tracking'!$G$2:$G$1001,"Virtual",'Visit Tracking'!$J$2:$J$1001,"Completed")</f>
        <v>0</v>
      </c>
      <c r="O445" t="str">
        <f t="shared" si="38"/>
        <v/>
      </c>
      <c r="P445" t="str">
        <f t="shared" si="39"/>
        <v/>
      </c>
      <c r="Q445" s="2">
        <f>(M445*Settings!$B$3)+(N445*Settings!$B$4)</f>
        <v>0</v>
      </c>
      <c r="R445" s="2" t="str">
        <f t="shared" si="40"/>
        <v/>
      </c>
      <c r="S445" t="str">
        <f t="shared" si="41"/>
        <v/>
      </c>
    </row>
    <row r="446" spans="6:19">
      <c r="F446" t="str">
        <f t="shared" si="36"/>
        <v/>
      </c>
      <c r="G446" s="2" t="str">
        <f>IFERROR(VLOOKUP(E446,Settings!$A$6:$D$11,2,FALSE),"")</f>
        <v/>
      </c>
      <c r="H446" s="7"/>
      <c r="J446" s="2" t="str">
        <f t="shared" si="37"/>
        <v/>
      </c>
      <c r="K446" t="str">
        <f>IFERROR(VLOOKUP(E446,Settings!$A$6:$D$11,3,FALSE),"")</f>
        <v/>
      </c>
      <c r="L446" t="str">
        <f>IFERROR(VLOOKUP(E446,Settings!$A$6:$D$11,4,FALSE),"")</f>
        <v/>
      </c>
      <c r="M446">
        <f>COUNTIFS('Visit Tracking'!$B$2:$B$1001,A446,'Visit Tracking'!$G$2:$G$1001,"Office",'Visit Tracking'!$J$2:$J$1001,"Completed")</f>
        <v>0</v>
      </c>
      <c r="N446">
        <f>COUNTIFS('Visit Tracking'!$B$2:$B$1001,A446,'Visit Tracking'!$G$2:$G$1001,"Virtual",'Visit Tracking'!$J$2:$J$1001,"Completed")</f>
        <v>0</v>
      </c>
      <c r="O446" t="str">
        <f t="shared" si="38"/>
        <v/>
      </c>
      <c r="P446" t="str">
        <f t="shared" si="39"/>
        <v/>
      </c>
      <c r="Q446" s="2">
        <f>(M446*Settings!$B$3)+(N446*Settings!$B$4)</f>
        <v>0</v>
      </c>
      <c r="R446" s="2" t="str">
        <f t="shared" si="40"/>
        <v/>
      </c>
      <c r="S446" t="str">
        <f t="shared" si="41"/>
        <v/>
      </c>
    </row>
    <row r="447" spans="6:19">
      <c r="F447" t="str">
        <f t="shared" si="36"/>
        <v/>
      </c>
      <c r="G447" s="2" t="str">
        <f>IFERROR(VLOOKUP(E447,Settings!$A$6:$D$11,2,FALSE),"")</f>
        <v/>
      </c>
      <c r="H447" s="7"/>
      <c r="J447" s="2" t="str">
        <f t="shared" si="37"/>
        <v/>
      </c>
      <c r="K447" t="str">
        <f>IFERROR(VLOOKUP(E447,Settings!$A$6:$D$11,3,FALSE),"")</f>
        <v/>
      </c>
      <c r="L447" t="str">
        <f>IFERROR(VLOOKUP(E447,Settings!$A$6:$D$11,4,FALSE),"")</f>
        <v/>
      </c>
      <c r="M447">
        <f>COUNTIFS('Visit Tracking'!$B$2:$B$1001,A447,'Visit Tracking'!$G$2:$G$1001,"Office",'Visit Tracking'!$J$2:$J$1001,"Completed")</f>
        <v>0</v>
      </c>
      <c r="N447">
        <f>COUNTIFS('Visit Tracking'!$B$2:$B$1001,A447,'Visit Tracking'!$G$2:$G$1001,"Virtual",'Visit Tracking'!$J$2:$J$1001,"Completed")</f>
        <v>0</v>
      </c>
      <c r="O447" t="str">
        <f t="shared" si="38"/>
        <v/>
      </c>
      <c r="P447" t="str">
        <f t="shared" si="39"/>
        <v/>
      </c>
      <c r="Q447" s="2">
        <f>(M447*Settings!$B$3)+(N447*Settings!$B$4)</f>
        <v>0</v>
      </c>
      <c r="R447" s="2" t="str">
        <f t="shared" si="40"/>
        <v/>
      </c>
      <c r="S447" t="str">
        <f t="shared" si="41"/>
        <v/>
      </c>
    </row>
    <row r="448" spans="6:19">
      <c r="F448" t="str">
        <f t="shared" si="36"/>
        <v/>
      </c>
      <c r="G448" s="2" t="str">
        <f>IFERROR(VLOOKUP(E448,Settings!$A$6:$D$11,2,FALSE),"")</f>
        <v/>
      </c>
      <c r="H448" s="7"/>
      <c r="J448" s="2" t="str">
        <f t="shared" si="37"/>
        <v/>
      </c>
      <c r="K448" t="str">
        <f>IFERROR(VLOOKUP(E448,Settings!$A$6:$D$11,3,FALSE),"")</f>
        <v/>
      </c>
      <c r="L448" t="str">
        <f>IFERROR(VLOOKUP(E448,Settings!$A$6:$D$11,4,FALSE),"")</f>
        <v/>
      </c>
      <c r="M448">
        <f>COUNTIFS('Visit Tracking'!$B$2:$B$1001,A448,'Visit Tracking'!$G$2:$G$1001,"Office",'Visit Tracking'!$J$2:$J$1001,"Completed")</f>
        <v>0</v>
      </c>
      <c r="N448">
        <f>COUNTIFS('Visit Tracking'!$B$2:$B$1001,A448,'Visit Tracking'!$G$2:$G$1001,"Virtual",'Visit Tracking'!$J$2:$J$1001,"Completed")</f>
        <v>0</v>
      </c>
      <c r="O448" t="str">
        <f t="shared" si="38"/>
        <v/>
      </c>
      <c r="P448" t="str">
        <f t="shared" si="39"/>
        <v/>
      </c>
      <c r="Q448" s="2">
        <f>(M448*Settings!$B$3)+(N448*Settings!$B$4)</f>
        <v>0</v>
      </c>
      <c r="R448" s="2" t="str">
        <f t="shared" si="40"/>
        <v/>
      </c>
      <c r="S448" t="str">
        <f t="shared" si="41"/>
        <v/>
      </c>
    </row>
    <row r="449" spans="6:19">
      <c r="F449" t="str">
        <f t="shared" si="36"/>
        <v/>
      </c>
      <c r="G449" s="2" t="str">
        <f>IFERROR(VLOOKUP(E449,Settings!$A$6:$D$11,2,FALSE),"")</f>
        <v/>
      </c>
      <c r="H449" s="7"/>
      <c r="J449" s="2" t="str">
        <f t="shared" si="37"/>
        <v/>
      </c>
      <c r="K449" t="str">
        <f>IFERROR(VLOOKUP(E449,Settings!$A$6:$D$11,3,FALSE),"")</f>
        <v/>
      </c>
      <c r="L449" t="str">
        <f>IFERROR(VLOOKUP(E449,Settings!$A$6:$D$11,4,FALSE),"")</f>
        <v/>
      </c>
      <c r="M449">
        <f>COUNTIFS('Visit Tracking'!$B$2:$B$1001,A449,'Visit Tracking'!$G$2:$G$1001,"Office",'Visit Tracking'!$J$2:$J$1001,"Completed")</f>
        <v>0</v>
      </c>
      <c r="N449">
        <f>COUNTIFS('Visit Tracking'!$B$2:$B$1001,A449,'Visit Tracking'!$G$2:$G$1001,"Virtual",'Visit Tracking'!$J$2:$J$1001,"Completed")</f>
        <v>0</v>
      </c>
      <c r="O449" t="str">
        <f t="shared" si="38"/>
        <v/>
      </c>
      <c r="P449" t="str">
        <f t="shared" si="39"/>
        <v/>
      </c>
      <c r="Q449" s="2">
        <f>(M449*Settings!$B$3)+(N449*Settings!$B$4)</f>
        <v>0</v>
      </c>
      <c r="R449" s="2" t="str">
        <f t="shared" si="40"/>
        <v/>
      </c>
      <c r="S449" t="str">
        <f t="shared" si="41"/>
        <v/>
      </c>
    </row>
    <row r="450" spans="6:19">
      <c r="F450" t="str">
        <f t="shared" ref="F450:F513" si="42">IF(E450="","",IF(LEFT(E450,2)="OV","Office + Virtual","Office Only"))</f>
        <v/>
      </c>
      <c r="G450" s="2" t="str">
        <f>IFERROR(VLOOKUP(E450,Settings!$A$6:$D$11,2,FALSE),"")</f>
        <v/>
      </c>
      <c r="H450" s="7"/>
      <c r="J450" s="2" t="str">
        <f t="shared" ref="J450:J513" si="43">IF(OR(G450="",I450=""),"",G450*I450)</f>
        <v/>
      </c>
      <c r="K450" t="str">
        <f>IFERROR(VLOOKUP(E450,Settings!$A$6:$D$11,3,FALSE),"")</f>
        <v/>
      </c>
      <c r="L450" t="str">
        <f>IFERROR(VLOOKUP(E450,Settings!$A$6:$D$11,4,FALSE),"")</f>
        <v/>
      </c>
      <c r="M450">
        <f>COUNTIFS('Visit Tracking'!$B$2:$B$1001,A450,'Visit Tracking'!$G$2:$G$1001,"Office",'Visit Tracking'!$J$2:$J$1001,"Completed")</f>
        <v>0</v>
      </c>
      <c r="N450">
        <f>COUNTIFS('Visit Tracking'!$B$2:$B$1001,A450,'Visit Tracking'!$G$2:$G$1001,"Virtual",'Visit Tracking'!$J$2:$J$1001,"Completed")</f>
        <v>0</v>
      </c>
      <c r="O450" t="str">
        <f t="shared" ref="O450:O501" si="44">IF(K450="","",K450-M450)</f>
        <v/>
      </c>
      <c r="P450" t="str">
        <f t="shared" ref="P450:P501" si="45">IF(L450="","",L450-N450)</f>
        <v/>
      </c>
      <c r="Q450" s="2">
        <f>(M450*Settings!$B$3)+(N450*Settings!$B$4)</f>
        <v>0</v>
      </c>
      <c r="R450" s="2" t="str">
        <f t="shared" ref="R450:R513" si="46">IF(J450="","",J450-Q450)</f>
        <v/>
      </c>
      <c r="S450" t="str">
        <f t="shared" ref="S450:S513" si="47">IF(R450="","",IF(R450&lt;0,"NEGATIVE","OK"))</f>
        <v/>
      </c>
    </row>
    <row r="451" spans="6:19">
      <c r="F451" t="str">
        <f t="shared" si="42"/>
        <v/>
      </c>
      <c r="G451" s="2" t="str">
        <f>IFERROR(VLOOKUP(E451,Settings!$A$6:$D$11,2,FALSE),"")</f>
        <v/>
      </c>
      <c r="H451" s="7"/>
      <c r="J451" s="2" t="str">
        <f t="shared" si="43"/>
        <v/>
      </c>
      <c r="K451" t="str">
        <f>IFERROR(VLOOKUP(E451,Settings!$A$6:$D$11,3,FALSE),"")</f>
        <v/>
      </c>
      <c r="L451" t="str">
        <f>IFERROR(VLOOKUP(E451,Settings!$A$6:$D$11,4,FALSE),"")</f>
        <v/>
      </c>
      <c r="M451">
        <f>COUNTIFS('Visit Tracking'!$B$2:$B$1001,A451,'Visit Tracking'!$G$2:$G$1001,"Office",'Visit Tracking'!$J$2:$J$1001,"Completed")</f>
        <v>0</v>
      </c>
      <c r="N451">
        <f>COUNTIFS('Visit Tracking'!$B$2:$B$1001,A451,'Visit Tracking'!$G$2:$G$1001,"Virtual",'Visit Tracking'!$J$2:$J$1001,"Completed")</f>
        <v>0</v>
      </c>
      <c r="O451" t="str">
        <f t="shared" si="44"/>
        <v/>
      </c>
      <c r="P451" t="str">
        <f t="shared" si="45"/>
        <v/>
      </c>
      <c r="Q451" s="2">
        <f>(M451*Settings!$B$3)+(N451*Settings!$B$4)</f>
        <v>0</v>
      </c>
      <c r="R451" s="2" t="str">
        <f t="shared" si="46"/>
        <v/>
      </c>
      <c r="S451" t="str">
        <f t="shared" si="47"/>
        <v/>
      </c>
    </row>
    <row r="452" spans="6:19">
      <c r="F452" t="str">
        <f t="shared" si="42"/>
        <v/>
      </c>
      <c r="G452" s="2" t="str">
        <f>IFERROR(VLOOKUP(E452,Settings!$A$6:$D$11,2,FALSE),"")</f>
        <v/>
      </c>
      <c r="H452" s="7"/>
      <c r="J452" s="2" t="str">
        <f t="shared" si="43"/>
        <v/>
      </c>
      <c r="K452" t="str">
        <f>IFERROR(VLOOKUP(E452,Settings!$A$6:$D$11,3,FALSE),"")</f>
        <v/>
      </c>
      <c r="L452" t="str">
        <f>IFERROR(VLOOKUP(E452,Settings!$A$6:$D$11,4,FALSE),"")</f>
        <v/>
      </c>
      <c r="M452">
        <f>COUNTIFS('Visit Tracking'!$B$2:$B$1001,A452,'Visit Tracking'!$G$2:$G$1001,"Office",'Visit Tracking'!$J$2:$J$1001,"Completed")</f>
        <v>0</v>
      </c>
      <c r="N452">
        <f>COUNTIFS('Visit Tracking'!$B$2:$B$1001,A452,'Visit Tracking'!$G$2:$G$1001,"Virtual",'Visit Tracking'!$J$2:$J$1001,"Completed")</f>
        <v>0</v>
      </c>
      <c r="O452" t="str">
        <f t="shared" si="44"/>
        <v/>
      </c>
      <c r="P452" t="str">
        <f t="shared" si="45"/>
        <v/>
      </c>
      <c r="Q452" s="2">
        <f>(M452*Settings!$B$3)+(N452*Settings!$B$4)</f>
        <v>0</v>
      </c>
      <c r="R452" s="2" t="str">
        <f t="shared" si="46"/>
        <v/>
      </c>
      <c r="S452" t="str">
        <f t="shared" si="47"/>
        <v/>
      </c>
    </row>
    <row r="453" spans="6:19">
      <c r="F453" t="str">
        <f t="shared" si="42"/>
        <v/>
      </c>
      <c r="G453" s="2" t="str">
        <f>IFERROR(VLOOKUP(E453,Settings!$A$6:$D$11,2,FALSE),"")</f>
        <v/>
      </c>
      <c r="H453" s="7"/>
      <c r="J453" s="2" t="str">
        <f t="shared" si="43"/>
        <v/>
      </c>
      <c r="K453" t="str">
        <f>IFERROR(VLOOKUP(E453,Settings!$A$6:$D$11,3,FALSE),"")</f>
        <v/>
      </c>
      <c r="L453" t="str">
        <f>IFERROR(VLOOKUP(E453,Settings!$A$6:$D$11,4,FALSE),"")</f>
        <v/>
      </c>
      <c r="M453">
        <f>COUNTIFS('Visit Tracking'!$B$2:$B$1001,A453,'Visit Tracking'!$G$2:$G$1001,"Office",'Visit Tracking'!$J$2:$J$1001,"Completed")</f>
        <v>0</v>
      </c>
      <c r="N453">
        <f>COUNTIFS('Visit Tracking'!$B$2:$B$1001,A453,'Visit Tracking'!$G$2:$G$1001,"Virtual",'Visit Tracking'!$J$2:$J$1001,"Completed")</f>
        <v>0</v>
      </c>
      <c r="O453" t="str">
        <f t="shared" si="44"/>
        <v/>
      </c>
      <c r="P453" t="str">
        <f t="shared" si="45"/>
        <v/>
      </c>
      <c r="Q453" s="2">
        <f>(M453*Settings!$B$3)+(N453*Settings!$B$4)</f>
        <v>0</v>
      </c>
      <c r="R453" s="2" t="str">
        <f t="shared" si="46"/>
        <v/>
      </c>
      <c r="S453" t="str">
        <f t="shared" si="47"/>
        <v/>
      </c>
    </row>
    <row r="454" spans="6:19">
      <c r="F454" t="str">
        <f t="shared" si="42"/>
        <v/>
      </c>
      <c r="G454" s="2" t="str">
        <f>IFERROR(VLOOKUP(E454,Settings!$A$6:$D$11,2,FALSE),"")</f>
        <v/>
      </c>
      <c r="H454" s="7"/>
      <c r="J454" s="2" t="str">
        <f t="shared" si="43"/>
        <v/>
      </c>
      <c r="K454" t="str">
        <f>IFERROR(VLOOKUP(E454,Settings!$A$6:$D$11,3,FALSE),"")</f>
        <v/>
      </c>
      <c r="L454" t="str">
        <f>IFERROR(VLOOKUP(E454,Settings!$A$6:$D$11,4,FALSE),"")</f>
        <v/>
      </c>
      <c r="M454">
        <f>COUNTIFS('Visit Tracking'!$B$2:$B$1001,A454,'Visit Tracking'!$G$2:$G$1001,"Office",'Visit Tracking'!$J$2:$J$1001,"Completed")</f>
        <v>0</v>
      </c>
      <c r="N454">
        <f>COUNTIFS('Visit Tracking'!$B$2:$B$1001,A454,'Visit Tracking'!$G$2:$G$1001,"Virtual",'Visit Tracking'!$J$2:$J$1001,"Completed")</f>
        <v>0</v>
      </c>
      <c r="O454" t="str">
        <f t="shared" si="44"/>
        <v/>
      </c>
      <c r="P454" t="str">
        <f t="shared" si="45"/>
        <v/>
      </c>
      <c r="Q454" s="2">
        <f>(M454*Settings!$B$3)+(N454*Settings!$B$4)</f>
        <v>0</v>
      </c>
      <c r="R454" s="2" t="str">
        <f t="shared" si="46"/>
        <v/>
      </c>
      <c r="S454" t="str">
        <f t="shared" si="47"/>
        <v/>
      </c>
    </row>
    <row r="455" spans="6:19">
      <c r="F455" t="str">
        <f t="shared" si="42"/>
        <v/>
      </c>
      <c r="G455" s="2" t="str">
        <f>IFERROR(VLOOKUP(E455,Settings!$A$6:$D$11,2,FALSE),"")</f>
        <v/>
      </c>
      <c r="H455" s="7"/>
      <c r="J455" s="2" t="str">
        <f t="shared" si="43"/>
        <v/>
      </c>
      <c r="K455" t="str">
        <f>IFERROR(VLOOKUP(E455,Settings!$A$6:$D$11,3,FALSE),"")</f>
        <v/>
      </c>
      <c r="L455" t="str">
        <f>IFERROR(VLOOKUP(E455,Settings!$A$6:$D$11,4,FALSE),"")</f>
        <v/>
      </c>
      <c r="M455">
        <f>COUNTIFS('Visit Tracking'!$B$2:$B$1001,A455,'Visit Tracking'!$G$2:$G$1001,"Office",'Visit Tracking'!$J$2:$J$1001,"Completed")</f>
        <v>0</v>
      </c>
      <c r="N455">
        <f>COUNTIFS('Visit Tracking'!$B$2:$B$1001,A455,'Visit Tracking'!$G$2:$G$1001,"Virtual",'Visit Tracking'!$J$2:$J$1001,"Completed")</f>
        <v>0</v>
      </c>
      <c r="O455" t="str">
        <f t="shared" si="44"/>
        <v/>
      </c>
      <c r="P455" t="str">
        <f t="shared" si="45"/>
        <v/>
      </c>
      <c r="Q455" s="2">
        <f>(M455*Settings!$B$3)+(N455*Settings!$B$4)</f>
        <v>0</v>
      </c>
      <c r="R455" s="2" t="str">
        <f t="shared" si="46"/>
        <v/>
      </c>
      <c r="S455" t="str">
        <f t="shared" si="47"/>
        <v/>
      </c>
    </row>
    <row r="456" spans="6:19">
      <c r="F456" t="str">
        <f t="shared" si="42"/>
        <v/>
      </c>
      <c r="G456" s="2" t="str">
        <f>IFERROR(VLOOKUP(E456,Settings!$A$6:$D$11,2,FALSE),"")</f>
        <v/>
      </c>
      <c r="H456" s="7"/>
      <c r="J456" s="2" t="str">
        <f t="shared" si="43"/>
        <v/>
      </c>
      <c r="K456" t="str">
        <f>IFERROR(VLOOKUP(E456,Settings!$A$6:$D$11,3,FALSE),"")</f>
        <v/>
      </c>
      <c r="L456" t="str">
        <f>IFERROR(VLOOKUP(E456,Settings!$A$6:$D$11,4,FALSE),"")</f>
        <v/>
      </c>
      <c r="M456">
        <f>COUNTIFS('Visit Tracking'!$B$2:$B$1001,A456,'Visit Tracking'!$G$2:$G$1001,"Office",'Visit Tracking'!$J$2:$J$1001,"Completed")</f>
        <v>0</v>
      </c>
      <c r="N456">
        <f>COUNTIFS('Visit Tracking'!$B$2:$B$1001,A456,'Visit Tracking'!$G$2:$G$1001,"Virtual",'Visit Tracking'!$J$2:$J$1001,"Completed")</f>
        <v>0</v>
      </c>
      <c r="O456" t="str">
        <f t="shared" si="44"/>
        <v/>
      </c>
      <c r="P456" t="str">
        <f t="shared" si="45"/>
        <v/>
      </c>
      <c r="Q456" s="2">
        <f>(M456*Settings!$B$3)+(N456*Settings!$B$4)</f>
        <v>0</v>
      </c>
      <c r="R456" s="2" t="str">
        <f t="shared" si="46"/>
        <v/>
      </c>
      <c r="S456" t="str">
        <f t="shared" si="47"/>
        <v/>
      </c>
    </row>
    <row r="457" spans="6:19">
      <c r="F457" t="str">
        <f t="shared" si="42"/>
        <v/>
      </c>
      <c r="G457" s="2" t="str">
        <f>IFERROR(VLOOKUP(E457,Settings!$A$6:$D$11,2,FALSE),"")</f>
        <v/>
      </c>
      <c r="H457" s="7"/>
      <c r="J457" s="2" t="str">
        <f t="shared" si="43"/>
        <v/>
      </c>
      <c r="K457" t="str">
        <f>IFERROR(VLOOKUP(E457,Settings!$A$6:$D$11,3,FALSE),"")</f>
        <v/>
      </c>
      <c r="L457" t="str">
        <f>IFERROR(VLOOKUP(E457,Settings!$A$6:$D$11,4,FALSE),"")</f>
        <v/>
      </c>
      <c r="M457">
        <f>COUNTIFS('Visit Tracking'!$B$2:$B$1001,A457,'Visit Tracking'!$G$2:$G$1001,"Office",'Visit Tracking'!$J$2:$J$1001,"Completed")</f>
        <v>0</v>
      </c>
      <c r="N457">
        <f>COUNTIFS('Visit Tracking'!$B$2:$B$1001,A457,'Visit Tracking'!$G$2:$G$1001,"Virtual",'Visit Tracking'!$J$2:$J$1001,"Completed")</f>
        <v>0</v>
      </c>
      <c r="O457" t="str">
        <f t="shared" si="44"/>
        <v/>
      </c>
      <c r="P457" t="str">
        <f t="shared" si="45"/>
        <v/>
      </c>
      <c r="Q457" s="2">
        <f>(M457*Settings!$B$3)+(N457*Settings!$B$4)</f>
        <v>0</v>
      </c>
      <c r="R457" s="2" t="str">
        <f t="shared" si="46"/>
        <v/>
      </c>
      <c r="S457" t="str">
        <f t="shared" si="47"/>
        <v/>
      </c>
    </row>
    <row r="458" spans="6:19">
      <c r="F458" t="str">
        <f t="shared" si="42"/>
        <v/>
      </c>
      <c r="G458" s="2" t="str">
        <f>IFERROR(VLOOKUP(E458,Settings!$A$6:$D$11,2,FALSE),"")</f>
        <v/>
      </c>
      <c r="H458" s="7"/>
      <c r="J458" s="2" t="str">
        <f t="shared" si="43"/>
        <v/>
      </c>
      <c r="K458" t="str">
        <f>IFERROR(VLOOKUP(E458,Settings!$A$6:$D$11,3,FALSE),"")</f>
        <v/>
      </c>
      <c r="L458" t="str">
        <f>IFERROR(VLOOKUP(E458,Settings!$A$6:$D$11,4,FALSE),"")</f>
        <v/>
      </c>
      <c r="M458">
        <f>COUNTIFS('Visit Tracking'!$B$2:$B$1001,A458,'Visit Tracking'!$G$2:$G$1001,"Office",'Visit Tracking'!$J$2:$J$1001,"Completed")</f>
        <v>0</v>
      </c>
      <c r="N458">
        <f>COUNTIFS('Visit Tracking'!$B$2:$B$1001,A458,'Visit Tracking'!$G$2:$G$1001,"Virtual",'Visit Tracking'!$J$2:$J$1001,"Completed")</f>
        <v>0</v>
      </c>
      <c r="O458" t="str">
        <f t="shared" si="44"/>
        <v/>
      </c>
      <c r="P458" t="str">
        <f t="shared" si="45"/>
        <v/>
      </c>
      <c r="Q458" s="2">
        <f>(M458*Settings!$B$3)+(N458*Settings!$B$4)</f>
        <v>0</v>
      </c>
      <c r="R458" s="2" t="str">
        <f t="shared" si="46"/>
        <v/>
      </c>
      <c r="S458" t="str">
        <f t="shared" si="47"/>
        <v/>
      </c>
    </row>
    <row r="459" spans="6:19">
      <c r="F459" t="str">
        <f t="shared" si="42"/>
        <v/>
      </c>
      <c r="G459" s="2" t="str">
        <f>IFERROR(VLOOKUP(E459,Settings!$A$6:$D$11,2,FALSE),"")</f>
        <v/>
      </c>
      <c r="H459" s="7"/>
      <c r="J459" s="2" t="str">
        <f t="shared" si="43"/>
        <v/>
      </c>
      <c r="K459" t="str">
        <f>IFERROR(VLOOKUP(E459,Settings!$A$6:$D$11,3,FALSE),"")</f>
        <v/>
      </c>
      <c r="L459" t="str">
        <f>IFERROR(VLOOKUP(E459,Settings!$A$6:$D$11,4,FALSE),"")</f>
        <v/>
      </c>
      <c r="M459">
        <f>COUNTIFS('Visit Tracking'!$B$2:$B$1001,A459,'Visit Tracking'!$G$2:$G$1001,"Office",'Visit Tracking'!$J$2:$J$1001,"Completed")</f>
        <v>0</v>
      </c>
      <c r="N459">
        <f>COUNTIFS('Visit Tracking'!$B$2:$B$1001,A459,'Visit Tracking'!$G$2:$G$1001,"Virtual",'Visit Tracking'!$J$2:$J$1001,"Completed")</f>
        <v>0</v>
      </c>
      <c r="O459" t="str">
        <f t="shared" si="44"/>
        <v/>
      </c>
      <c r="P459" t="str">
        <f t="shared" si="45"/>
        <v/>
      </c>
      <c r="Q459" s="2">
        <f>(M459*Settings!$B$3)+(N459*Settings!$B$4)</f>
        <v>0</v>
      </c>
      <c r="R459" s="2" t="str">
        <f t="shared" si="46"/>
        <v/>
      </c>
      <c r="S459" t="str">
        <f t="shared" si="47"/>
        <v/>
      </c>
    </row>
    <row r="460" spans="6:19">
      <c r="F460" t="str">
        <f t="shared" si="42"/>
        <v/>
      </c>
      <c r="G460" s="2" t="str">
        <f>IFERROR(VLOOKUP(E460,Settings!$A$6:$D$11,2,FALSE),"")</f>
        <v/>
      </c>
      <c r="H460" s="7"/>
      <c r="J460" s="2" t="str">
        <f t="shared" si="43"/>
        <v/>
      </c>
      <c r="K460" t="str">
        <f>IFERROR(VLOOKUP(E460,Settings!$A$6:$D$11,3,FALSE),"")</f>
        <v/>
      </c>
      <c r="L460" t="str">
        <f>IFERROR(VLOOKUP(E460,Settings!$A$6:$D$11,4,FALSE),"")</f>
        <v/>
      </c>
      <c r="M460">
        <f>COUNTIFS('Visit Tracking'!$B$2:$B$1001,A460,'Visit Tracking'!$G$2:$G$1001,"Office",'Visit Tracking'!$J$2:$J$1001,"Completed")</f>
        <v>0</v>
      </c>
      <c r="N460">
        <f>COUNTIFS('Visit Tracking'!$B$2:$B$1001,A460,'Visit Tracking'!$G$2:$G$1001,"Virtual",'Visit Tracking'!$J$2:$J$1001,"Completed")</f>
        <v>0</v>
      </c>
      <c r="O460" t="str">
        <f t="shared" si="44"/>
        <v/>
      </c>
      <c r="P460" t="str">
        <f t="shared" si="45"/>
        <v/>
      </c>
      <c r="Q460" s="2">
        <f>(M460*Settings!$B$3)+(N460*Settings!$B$4)</f>
        <v>0</v>
      </c>
      <c r="R460" s="2" t="str">
        <f t="shared" si="46"/>
        <v/>
      </c>
      <c r="S460" t="str">
        <f t="shared" si="47"/>
        <v/>
      </c>
    </row>
    <row r="461" spans="6:19">
      <c r="F461" t="str">
        <f t="shared" si="42"/>
        <v/>
      </c>
      <c r="G461" s="2" t="str">
        <f>IFERROR(VLOOKUP(E461,Settings!$A$6:$D$11,2,FALSE),"")</f>
        <v/>
      </c>
      <c r="H461" s="7"/>
      <c r="J461" s="2" t="str">
        <f t="shared" si="43"/>
        <v/>
      </c>
      <c r="K461" t="str">
        <f>IFERROR(VLOOKUP(E461,Settings!$A$6:$D$11,3,FALSE),"")</f>
        <v/>
      </c>
      <c r="L461" t="str">
        <f>IFERROR(VLOOKUP(E461,Settings!$A$6:$D$11,4,FALSE),"")</f>
        <v/>
      </c>
      <c r="M461">
        <f>COUNTIFS('Visit Tracking'!$B$2:$B$1001,A461,'Visit Tracking'!$G$2:$G$1001,"Office",'Visit Tracking'!$J$2:$J$1001,"Completed")</f>
        <v>0</v>
      </c>
      <c r="N461">
        <f>COUNTIFS('Visit Tracking'!$B$2:$B$1001,A461,'Visit Tracking'!$G$2:$G$1001,"Virtual",'Visit Tracking'!$J$2:$J$1001,"Completed")</f>
        <v>0</v>
      </c>
      <c r="O461" t="str">
        <f t="shared" si="44"/>
        <v/>
      </c>
      <c r="P461" t="str">
        <f t="shared" si="45"/>
        <v/>
      </c>
      <c r="Q461" s="2">
        <f>(M461*Settings!$B$3)+(N461*Settings!$B$4)</f>
        <v>0</v>
      </c>
      <c r="R461" s="2" t="str">
        <f t="shared" si="46"/>
        <v/>
      </c>
      <c r="S461" t="str">
        <f t="shared" si="47"/>
        <v/>
      </c>
    </row>
    <row r="462" spans="6:19">
      <c r="F462" t="str">
        <f t="shared" si="42"/>
        <v/>
      </c>
      <c r="G462" s="2" t="str">
        <f>IFERROR(VLOOKUP(E462,Settings!$A$6:$D$11,2,FALSE),"")</f>
        <v/>
      </c>
      <c r="H462" s="7"/>
      <c r="J462" s="2" t="str">
        <f t="shared" si="43"/>
        <v/>
      </c>
      <c r="K462" t="str">
        <f>IFERROR(VLOOKUP(E462,Settings!$A$6:$D$11,3,FALSE),"")</f>
        <v/>
      </c>
      <c r="L462" t="str">
        <f>IFERROR(VLOOKUP(E462,Settings!$A$6:$D$11,4,FALSE),"")</f>
        <v/>
      </c>
      <c r="M462">
        <f>COUNTIFS('Visit Tracking'!$B$2:$B$1001,A462,'Visit Tracking'!$G$2:$G$1001,"Office",'Visit Tracking'!$J$2:$J$1001,"Completed")</f>
        <v>0</v>
      </c>
      <c r="N462">
        <f>COUNTIFS('Visit Tracking'!$B$2:$B$1001,A462,'Visit Tracking'!$G$2:$G$1001,"Virtual",'Visit Tracking'!$J$2:$J$1001,"Completed")</f>
        <v>0</v>
      </c>
      <c r="O462" t="str">
        <f t="shared" si="44"/>
        <v/>
      </c>
      <c r="P462" t="str">
        <f t="shared" si="45"/>
        <v/>
      </c>
      <c r="Q462" s="2">
        <f>(M462*Settings!$B$3)+(N462*Settings!$B$4)</f>
        <v>0</v>
      </c>
      <c r="R462" s="2" t="str">
        <f t="shared" si="46"/>
        <v/>
      </c>
      <c r="S462" t="str">
        <f t="shared" si="47"/>
        <v/>
      </c>
    </row>
    <row r="463" spans="6:19">
      <c r="F463" t="str">
        <f t="shared" si="42"/>
        <v/>
      </c>
      <c r="G463" s="2" t="str">
        <f>IFERROR(VLOOKUP(E463,Settings!$A$6:$D$11,2,FALSE),"")</f>
        <v/>
      </c>
      <c r="H463" s="7"/>
      <c r="J463" s="2" t="str">
        <f t="shared" si="43"/>
        <v/>
      </c>
      <c r="K463" t="str">
        <f>IFERROR(VLOOKUP(E463,Settings!$A$6:$D$11,3,FALSE),"")</f>
        <v/>
      </c>
      <c r="L463" t="str">
        <f>IFERROR(VLOOKUP(E463,Settings!$A$6:$D$11,4,FALSE),"")</f>
        <v/>
      </c>
      <c r="M463">
        <f>COUNTIFS('Visit Tracking'!$B$2:$B$1001,A463,'Visit Tracking'!$G$2:$G$1001,"Office",'Visit Tracking'!$J$2:$J$1001,"Completed")</f>
        <v>0</v>
      </c>
      <c r="N463">
        <f>COUNTIFS('Visit Tracking'!$B$2:$B$1001,A463,'Visit Tracking'!$G$2:$G$1001,"Virtual",'Visit Tracking'!$J$2:$J$1001,"Completed")</f>
        <v>0</v>
      </c>
      <c r="O463" t="str">
        <f t="shared" si="44"/>
        <v/>
      </c>
      <c r="P463" t="str">
        <f t="shared" si="45"/>
        <v/>
      </c>
      <c r="Q463" s="2">
        <f>(M463*Settings!$B$3)+(N463*Settings!$B$4)</f>
        <v>0</v>
      </c>
      <c r="R463" s="2" t="str">
        <f t="shared" si="46"/>
        <v/>
      </c>
      <c r="S463" t="str">
        <f t="shared" si="47"/>
        <v/>
      </c>
    </row>
    <row r="464" spans="6:19">
      <c r="F464" t="str">
        <f t="shared" si="42"/>
        <v/>
      </c>
      <c r="G464" s="2" t="str">
        <f>IFERROR(VLOOKUP(E464,Settings!$A$6:$D$11,2,FALSE),"")</f>
        <v/>
      </c>
      <c r="H464" s="7"/>
      <c r="J464" s="2" t="str">
        <f t="shared" si="43"/>
        <v/>
      </c>
      <c r="K464" t="str">
        <f>IFERROR(VLOOKUP(E464,Settings!$A$6:$D$11,3,FALSE),"")</f>
        <v/>
      </c>
      <c r="L464" t="str">
        <f>IFERROR(VLOOKUP(E464,Settings!$A$6:$D$11,4,FALSE),"")</f>
        <v/>
      </c>
      <c r="M464">
        <f>COUNTIFS('Visit Tracking'!$B$2:$B$1001,A464,'Visit Tracking'!$G$2:$G$1001,"Office",'Visit Tracking'!$J$2:$J$1001,"Completed")</f>
        <v>0</v>
      </c>
      <c r="N464">
        <f>COUNTIFS('Visit Tracking'!$B$2:$B$1001,A464,'Visit Tracking'!$G$2:$G$1001,"Virtual",'Visit Tracking'!$J$2:$J$1001,"Completed")</f>
        <v>0</v>
      </c>
      <c r="O464" t="str">
        <f t="shared" si="44"/>
        <v/>
      </c>
      <c r="P464" t="str">
        <f t="shared" si="45"/>
        <v/>
      </c>
      <c r="Q464" s="2">
        <f>(M464*Settings!$B$3)+(N464*Settings!$B$4)</f>
        <v>0</v>
      </c>
      <c r="R464" s="2" t="str">
        <f t="shared" si="46"/>
        <v/>
      </c>
      <c r="S464" t="str">
        <f t="shared" si="47"/>
        <v/>
      </c>
    </row>
    <row r="465" spans="6:19">
      <c r="F465" t="str">
        <f t="shared" si="42"/>
        <v/>
      </c>
      <c r="G465" s="2" t="str">
        <f>IFERROR(VLOOKUP(E465,Settings!$A$6:$D$11,2,FALSE),"")</f>
        <v/>
      </c>
      <c r="H465" s="7"/>
      <c r="J465" s="2" t="str">
        <f t="shared" si="43"/>
        <v/>
      </c>
      <c r="K465" t="str">
        <f>IFERROR(VLOOKUP(E465,Settings!$A$6:$D$11,3,FALSE),"")</f>
        <v/>
      </c>
      <c r="L465" t="str">
        <f>IFERROR(VLOOKUP(E465,Settings!$A$6:$D$11,4,FALSE),"")</f>
        <v/>
      </c>
      <c r="M465">
        <f>COUNTIFS('Visit Tracking'!$B$2:$B$1001,A465,'Visit Tracking'!$G$2:$G$1001,"Office",'Visit Tracking'!$J$2:$J$1001,"Completed")</f>
        <v>0</v>
      </c>
      <c r="N465">
        <f>COUNTIFS('Visit Tracking'!$B$2:$B$1001,A465,'Visit Tracking'!$G$2:$G$1001,"Virtual",'Visit Tracking'!$J$2:$J$1001,"Completed")</f>
        <v>0</v>
      </c>
      <c r="O465" t="str">
        <f t="shared" si="44"/>
        <v/>
      </c>
      <c r="P465" t="str">
        <f t="shared" si="45"/>
        <v/>
      </c>
      <c r="Q465" s="2">
        <f>(M465*Settings!$B$3)+(N465*Settings!$B$4)</f>
        <v>0</v>
      </c>
      <c r="R465" s="2" t="str">
        <f t="shared" si="46"/>
        <v/>
      </c>
      <c r="S465" t="str">
        <f t="shared" si="47"/>
        <v/>
      </c>
    </row>
    <row r="466" spans="6:19">
      <c r="F466" t="str">
        <f t="shared" si="42"/>
        <v/>
      </c>
      <c r="G466" s="2" t="str">
        <f>IFERROR(VLOOKUP(E466,Settings!$A$6:$D$11,2,FALSE),"")</f>
        <v/>
      </c>
      <c r="H466" s="7"/>
      <c r="J466" s="2" t="str">
        <f t="shared" si="43"/>
        <v/>
      </c>
      <c r="K466" t="str">
        <f>IFERROR(VLOOKUP(E466,Settings!$A$6:$D$11,3,FALSE),"")</f>
        <v/>
      </c>
      <c r="L466" t="str">
        <f>IFERROR(VLOOKUP(E466,Settings!$A$6:$D$11,4,FALSE),"")</f>
        <v/>
      </c>
      <c r="M466">
        <f>COUNTIFS('Visit Tracking'!$B$2:$B$1001,A466,'Visit Tracking'!$G$2:$G$1001,"Office",'Visit Tracking'!$J$2:$J$1001,"Completed")</f>
        <v>0</v>
      </c>
      <c r="N466">
        <f>COUNTIFS('Visit Tracking'!$B$2:$B$1001,A466,'Visit Tracking'!$G$2:$G$1001,"Virtual",'Visit Tracking'!$J$2:$J$1001,"Completed")</f>
        <v>0</v>
      </c>
      <c r="O466" t="str">
        <f t="shared" si="44"/>
        <v/>
      </c>
      <c r="P466" t="str">
        <f t="shared" si="45"/>
        <v/>
      </c>
      <c r="Q466" s="2">
        <f>(M466*Settings!$B$3)+(N466*Settings!$B$4)</f>
        <v>0</v>
      </c>
      <c r="R466" s="2" t="str">
        <f t="shared" si="46"/>
        <v/>
      </c>
      <c r="S466" t="str">
        <f t="shared" si="47"/>
        <v/>
      </c>
    </row>
    <row r="467" spans="6:19">
      <c r="F467" t="str">
        <f t="shared" si="42"/>
        <v/>
      </c>
      <c r="G467" s="2" t="str">
        <f>IFERROR(VLOOKUP(E467,Settings!$A$6:$D$11,2,FALSE),"")</f>
        <v/>
      </c>
      <c r="H467" s="7"/>
      <c r="J467" s="2" t="str">
        <f t="shared" si="43"/>
        <v/>
      </c>
      <c r="K467" t="str">
        <f>IFERROR(VLOOKUP(E467,Settings!$A$6:$D$11,3,FALSE),"")</f>
        <v/>
      </c>
      <c r="L467" t="str">
        <f>IFERROR(VLOOKUP(E467,Settings!$A$6:$D$11,4,FALSE),"")</f>
        <v/>
      </c>
      <c r="M467">
        <f>COUNTIFS('Visit Tracking'!$B$2:$B$1001,A467,'Visit Tracking'!$G$2:$G$1001,"Office",'Visit Tracking'!$J$2:$J$1001,"Completed")</f>
        <v>0</v>
      </c>
      <c r="N467">
        <f>COUNTIFS('Visit Tracking'!$B$2:$B$1001,A467,'Visit Tracking'!$G$2:$G$1001,"Virtual",'Visit Tracking'!$J$2:$J$1001,"Completed")</f>
        <v>0</v>
      </c>
      <c r="O467" t="str">
        <f t="shared" si="44"/>
        <v/>
      </c>
      <c r="P467" t="str">
        <f t="shared" si="45"/>
        <v/>
      </c>
      <c r="Q467" s="2">
        <f>(M467*Settings!$B$3)+(N467*Settings!$B$4)</f>
        <v>0</v>
      </c>
      <c r="R467" s="2" t="str">
        <f t="shared" si="46"/>
        <v/>
      </c>
      <c r="S467" t="str">
        <f t="shared" si="47"/>
        <v/>
      </c>
    </row>
    <row r="468" spans="6:19">
      <c r="F468" t="str">
        <f t="shared" si="42"/>
        <v/>
      </c>
      <c r="G468" s="2" t="str">
        <f>IFERROR(VLOOKUP(E468,Settings!$A$6:$D$11,2,FALSE),"")</f>
        <v/>
      </c>
      <c r="H468" s="7"/>
      <c r="J468" s="2" t="str">
        <f t="shared" si="43"/>
        <v/>
      </c>
      <c r="K468" t="str">
        <f>IFERROR(VLOOKUP(E468,Settings!$A$6:$D$11,3,FALSE),"")</f>
        <v/>
      </c>
      <c r="L468" t="str">
        <f>IFERROR(VLOOKUP(E468,Settings!$A$6:$D$11,4,FALSE),"")</f>
        <v/>
      </c>
      <c r="M468">
        <f>COUNTIFS('Visit Tracking'!$B$2:$B$1001,A468,'Visit Tracking'!$G$2:$G$1001,"Office",'Visit Tracking'!$J$2:$J$1001,"Completed")</f>
        <v>0</v>
      </c>
      <c r="N468">
        <f>COUNTIFS('Visit Tracking'!$B$2:$B$1001,A468,'Visit Tracking'!$G$2:$G$1001,"Virtual",'Visit Tracking'!$J$2:$J$1001,"Completed")</f>
        <v>0</v>
      </c>
      <c r="O468" t="str">
        <f t="shared" si="44"/>
        <v/>
      </c>
      <c r="P468" t="str">
        <f t="shared" si="45"/>
        <v/>
      </c>
      <c r="Q468" s="2">
        <f>(M468*Settings!$B$3)+(N468*Settings!$B$4)</f>
        <v>0</v>
      </c>
      <c r="R468" s="2" t="str">
        <f t="shared" si="46"/>
        <v/>
      </c>
      <c r="S468" t="str">
        <f t="shared" si="47"/>
        <v/>
      </c>
    </row>
    <row r="469" spans="6:19">
      <c r="F469" t="str">
        <f t="shared" si="42"/>
        <v/>
      </c>
      <c r="G469" s="2" t="str">
        <f>IFERROR(VLOOKUP(E469,Settings!$A$6:$D$11,2,FALSE),"")</f>
        <v/>
      </c>
      <c r="H469" s="7"/>
      <c r="J469" s="2" t="str">
        <f t="shared" si="43"/>
        <v/>
      </c>
      <c r="K469" t="str">
        <f>IFERROR(VLOOKUP(E469,Settings!$A$6:$D$11,3,FALSE),"")</f>
        <v/>
      </c>
      <c r="L469" t="str">
        <f>IFERROR(VLOOKUP(E469,Settings!$A$6:$D$11,4,FALSE),"")</f>
        <v/>
      </c>
      <c r="M469">
        <f>COUNTIFS('Visit Tracking'!$B$2:$B$1001,A469,'Visit Tracking'!$G$2:$G$1001,"Office",'Visit Tracking'!$J$2:$J$1001,"Completed")</f>
        <v>0</v>
      </c>
      <c r="N469">
        <f>COUNTIFS('Visit Tracking'!$B$2:$B$1001,A469,'Visit Tracking'!$G$2:$G$1001,"Virtual",'Visit Tracking'!$J$2:$J$1001,"Completed")</f>
        <v>0</v>
      </c>
      <c r="O469" t="str">
        <f t="shared" si="44"/>
        <v/>
      </c>
      <c r="P469" t="str">
        <f t="shared" si="45"/>
        <v/>
      </c>
      <c r="Q469" s="2">
        <f>(M469*Settings!$B$3)+(N469*Settings!$B$4)</f>
        <v>0</v>
      </c>
      <c r="R469" s="2" t="str">
        <f t="shared" si="46"/>
        <v/>
      </c>
      <c r="S469" t="str">
        <f t="shared" si="47"/>
        <v/>
      </c>
    </row>
    <row r="470" spans="6:19">
      <c r="F470" t="str">
        <f t="shared" si="42"/>
        <v/>
      </c>
      <c r="G470" s="2" t="str">
        <f>IFERROR(VLOOKUP(E470,Settings!$A$6:$D$11,2,FALSE),"")</f>
        <v/>
      </c>
      <c r="H470" s="7"/>
      <c r="J470" s="2" t="str">
        <f t="shared" si="43"/>
        <v/>
      </c>
      <c r="K470" t="str">
        <f>IFERROR(VLOOKUP(E470,Settings!$A$6:$D$11,3,FALSE),"")</f>
        <v/>
      </c>
      <c r="L470" t="str">
        <f>IFERROR(VLOOKUP(E470,Settings!$A$6:$D$11,4,FALSE),"")</f>
        <v/>
      </c>
      <c r="M470">
        <f>COUNTIFS('Visit Tracking'!$B$2:$B$1001,A470,'Visit Tracking'!$G$2:$G$1001,"Office",'Visit Tracking'!$J$2:$J$1001,"Completed")</f>
        <v>0</v>
      </c>
      <c r="N470">
        <f>COUNTIFS('Visit Tracking'!$B$2:$B$1001,A470,'Visit Tracking'!$G$2:$G$1001,"Virtual",'Visit Tracking'!$J$2:$J$1001,"Completed")</f>
        <v>0</v>
      </c>
      <c r="O470" t="str">
        <f t="shared" si="44"/>
        <v/>
      </c>
      <c r="P470" t="str">
        <f t="shared" si="45"/>
        <v/>
      </c>
      <c r="Q470" s="2">
        <f>(M470*Settings!$B$3)+(N470*Settings!$B$4)</f>
        <v>0</v>
      </c>
      <c r="R470" s="2" t="str">
        <f t="shared" si="46"/>
        <v/>
      </c>
      <c r="S470" t="str">
        <f t="shared" si="47"/>
        <v/>
      </c>
    </row>
    <row r="471" spans="6:19">
      <c r="F471" t="str">
        <f t="shared" si="42"/>
        <v/>
      </c>
      <c r="G471" s="2" t="str">
        <f>IFERROR(VLOOKUP(E471,Settings!$A$6:$D$11,2,FALSE),"")</f>
        <v/>
      </c>
      <c r="H471" s="7"/>
      <c r="J471" s="2" t="str">
        <f t="shared" si="43"/>
        <v/>
      </c>
      <c r="K471" t="str">
        <f>IFERROR(VLOOKUP(E471,Settings!$A$6:$D$11,3,FALSE),"")</f>
        <v/>
      </c>
      <c r="L471" t="str">
        <f>IFERROR(VLOOKUP(E471,Settings!$A$6:$D$11,4,FALSE),"")</f>
        <v/>
      </c>
      <c r="M471">
        <f>COUNTIFS('Visit Tracking'!$B$2:$B$1001,A471,'Visit Tracking'!$G$2:$G$1001,"Office",'Visit Tracking'!$J$2:$J$1001,"Completed")</f>
        <v>0</v>
      </c>
      <c r="N471">
        <f>COUNTIFS('Visit Tracking'!$B$2:$B$1001,A471,'Visit Tracking'!$G$2:$G$1001,"Virtual",'Visit Tracking'!$J$2:$J$1001,"Completed")</f>
        <v>0</v>
      </c>
      <c r="O471" t="str">
        <f t="shared" si="44"/>
        <v/>
      </c>
      <c r="P471" t="str">
        <f t="shared" si="45"/>
        <v/>
      </c>
      <c r="Q471" s="2">
        <f>(M471*Settings!$B$3)+(N471*Settings!$B$4)</f>
        <v>0</v>
      </c>
      <c r="R471" s="2" t="str">
        <f t="shared" si="46"/>
        <v/>
      </c>
      <c r="S471" t="str">
        <f t="shared" si="47"/>
        <v/>
      </c>
    </row>
    <row r="472" spans="6:19">
      <c r="F472" t="str">
        <f t="shared" si="42"/>
        <v/>
      </c>
      <c r="G472" s="2" t="str">
        <f>IFERROR(VLOOKUP(E472,Settings!$A$6:$D$11,2,FALSE),"")</f>
        <v/>
      </c>
      <c r="H472" s="7"/>
      <c r="J472" s="2" t="str">
        <f t="shared" si="43"/>
        <v/>
      </c>
      <c r="K472" t="str">
        <f>IFERROR(VLOOKUP(E472,Settings!$A$6:$D$11,3,FALSE),"")</f>
        <v/>
      </c>
      <c r="L472" t="str">
        <f>IFERROR(VLOOKUP(E472,Settings!$A$6:$D$11,4,FALSE),"")</f>
        <v/>
      </c>
      <c r="M472">
        <f>COUNTIFS('Visit Tracking'!$B$2:$B$1001,A472,'Visit Tracking'!$G$2:$G$1001,"Office",'Visit Tracking'!$J$2:$J$1001,"Completed")</f>
        <v>0</v>
      </c>
      <c r="N472">
        <f>COUNTIFS('Visit Tracking'!$B$2:$B$1001,A472,'Visit Tracking'!$G$2:$G$1001,"Virtual",'Visit Tracking'!$J$2:$J$1001,"Completed")</f>
        <v>0</v>
      </c>
      <c r="O472" t="str">
        <f t="shared" si="44"/>
        <v/>
      </c>
      <c r="P472" t="str">
        <f t="shared" si="45"/>
        <v/>
      </c>
      <c r="Q472" s="2">
        <f>(M472*Settings!$B$3)+(N472*Settings!$B$4)</f>
        <v>0</v>
      </c>
      <c r="R472" s="2" t="str">
        <f t="shared" si="46"/>
        <v/>
      </c>
      <c r="S472" t="str">
        <f t="shared" si="47"/>
        <v/>
      </c>
    </row>
    <row r="473" spans="6:19">
      <c r="F473" t="str">
        <f t="shared" si="42"/>
        <v/>
      </c>
      <c r="G473" s="2" t="str">
        <f>IFERROR(VLOOKUP(E473,Settings!$A$6:$D$11,2,FALSE),"")</f>
        <v/>
      </c>
      <c r="H473" s="7"/>
      <c r="J473" s="2" t="str">
        <f t="shared" si="43"/>
        <v/>
      </c>
      <c r="K473" t="str">
        <f>IFERROR(VLOOKUP(E473,Settings!$A$6:$D$11,3,FALSE),"")</f>
        <v/>
      </c>
      <c r="L473" t="str">
        <f>IFERROR(VLOOKUP(E473,Settings!$A$6:$D$11,4,FALSE),"")</f>
        <v/>
      </c>
      <c r="M473">
        <f>COUNTIFS('Visit Tracking'!$B$2:$B$1001,A473,'Visit Tracking'!$G$2:$G$1001,"Office",'Visit Tracking'!$J$2:$J$1001,"Completed")</f>
        <v>0</v>
      </c>
      <c r="N473">
        <f>COUNTIFS('Visit Tracking'!$B$2:$B$1001,A473,'Visit Tracking'!$G$2:$G$1001,"Virtual",'Visit Tracking'!$J$2:$J$1001,"Completed")</f>
        <v>0</v>
      </c>
      <c r="O473" t="str">
        <f t="shared" si="44"/>
        <v/>
      </c>
      <c r="P473" t="str">
        <f t="shared" si="45"/>
        <v/>
      </c>
      <c r="Q473" s="2">
        <f>(M473*Settings!$B$3)+(N473*Settings!$B$4)</f>
        <v>0</v>
      </c>
      <c r="R473" s="2" t="str">
        <f t="shared" si="46"/>
        <v/>
      </c>
      <c r="S473" t="str">
        <f t="shared" si="47"/>
        <v/>
      </c>
    </row>
    <row r="474" spans="6:19">
      <c r="F474" t="str">
        <f t="shared" si="42"/>
        <v/>
      </c>
      <c r="G474" s="2" t="str">
        <f>IFERROR(VLOOKUP(E474,Settings!$A$6:$D$11,2,FALSE),"")</f>
        <v/>
      </c>
      <c r="H474" s="7"/>
      <c r="J474" s="2" t="str">
        <f t="shared" si="43"/>
        <v/>
      </c>
      <c r="K474" t="str">
        <f>IFERROR(VLOOKUP(E474,Settings!$A$6:$D$11,3,FALSE),"")</f>
        <v/>
      </c>
      <c r="L474" t="str">
        <f>IFERROR(VLOOKUP(E474,Settings!$A$6:$D$11,4,FALSE),"")</f>
        <v/>
      </c>
      <c r="M474">
        <f>COUNTIFS('Visit Tracking'!$B$2:$B$1001,A474,'Visit Tracking'!$G$2:$G$1001,"Office",'Visit Tracking'!$J$2:$J$1001,"Completed")</f>
        <v>0</v>
      </c>
      <c r="N474">
        <f>COUNTIFS('Visit Tracking'!$B$2:$B$1001,A474,'Visit Tracking'!$G$2:$G$1001,"Virtual",'Visit Tracking'!$J$2:$J$1001,"Completed")</f>
        <v>0</v>
      </c>
      <c r="O474" t="str">
        <f t="shared" si="44"/>
        <v/>
      </c>
      <c r="P474" t="str">
        <f t="shared" si="45"/>
        <v/>
      </c>
      <c r="Q474" s="2">
        <f>(M474*Settings!$B$3)+(N474*Settings!$B$4)</f>
        <v>0</v>
      </c>
      <c r="R474" s="2" t="str">
        <f t="shared" si="46"/>
        <v/>
      </c>
      <c r="S474" t="str">
        <f t="shared" si="47"/>
        <v/>
      </c>
    </row>
    <row r="475" spans="6:19">
      <c r="F475" t="str">
        <f t="shared" si="42"/>
        <v/>
      </c>
      <c r="G475" s="2" t="str">
        <f>IFERROR(VLOOKUP(E475,Settings!$A$6:$D$11,2,FALSE),"")</f>
        <v/>
      </c>
      <c r="H475" s="7"/>
      <c r="J475" s="2" t="str">
        <f t="shared" si="43"/>
        <v/>
      </c>
      <c r="K475" t="str">
        <f>IFERROR(VLOOKUP(E475,Settings!$A$6:$D$11,3,FALSE),"")</f>
        <v/>
      </c>
      <c r="L475" t="str">
        <f>IFERROR(VLOOKUP(E475,Settings!$A$6:$D$11,4,FALSE),"")</f>
        <v/>
      </c>
      <c r="M475">
        <f>COUNTIFS('Visit Tracking'!$B$2:$B$1001,A475,'Visit Tracking'!$G$2:$G$1001,"Office",'Visit Tracking'!$J$2:$J$1001,"Completed")</f>
        <v>0</v>
      </c>
      <c r="N475">
        <f>COUNTIFS('Visit Tracking'!$B$2:$B$1001,A475,'Visit Tracking'!$G$2:$G$1001,"Virtual",'Visit Tracking'!$J$2:$J$1001,"Completed")</f>
        <v>0</v>
      </c>
      <c r="O475" t="str">
        <f t="shared" si="44"/>
        <v/>
      </c>
      <c r="P475" t="str">
        <f t="shared" si="45"/>
        <v/>
      </c>
      <c r="Q475" s="2">
        <f>(M475*Settings!$B$3)+(N475*Settings!$B$4)</f>
        <v>0</v>
      </c>
      <c r="R475" s="2" t="str">
        <f t="shared" si="46"/>
        <v/>
      </c>
      <c r="S475" t="str">
        <f t="shared" si="47"/>
        <v/>
      </c>
    </row>
    <row r="476" spans="6:19">
      <c r="F476" t="str">
        <f t="shared" si="42"/>
        <v/>
      </c>
      <c r="G476" s="2" t="str">
        <f>IFERROR(VLOOKUP(E476,Settings!$A$6:$D$11,2,FALSE),"")</f>
        <v/>
      </c>
      <c r="H476" s="7"/>
      <c r="J476" s="2" t="str">
        <f t="shared" si="43"/>
        <v/>
      </c>
      <c r="K476" t="str">
        <f>IFERROR(VLOOKUP(E476,Settings!$A$6:$D$11,3,FALSE),"")</f>
        <v/>
      </c>
      <c r="L476" t="str">
        <f>IFERROR(VLOOKUP(E476,Settings!$A$6:$D$11,4,FALSE),"")</f>
        <v/>
      </c>
      <c r="M476">
        <f>COUNTIFS('Visit Tracking'!$B$2:$B$1001,A476,'Visit Tracking'!$G$2:$G$1001,"Office",'Visit Tracking'!$J$2:$J$1001,"Completed")</f>
        <v>0</v>
      </c>
      <c r="N476">
        <f>COUNTIFS('Visit Tracking'!$B$2:$B$1001,A476,'Visit Tracking'!$G$2:$G$1001,"Virtual",'Visit Tracking'!$J$2:$J$1001,"Completed")</f>
        <v>0</v>
      </c>
      <c r="O476" t="str">
        <f t="shared" si="44"/>
        <v/>
      </c>
      <c r="P476" t="str">
        <f t="shared" si="45"/>
        <v/>
      </c>
      <c r="Q476" s="2">
        <f>(M476*Settings!$B$3)+(N476*Settings!$B$4)</f>
        <v>0</v>
      </c>
      <c r="R476" s="2" t="str">
        <f t="shared" si="46"/>
        <v/>
      </c>
      <c r="S476" t="str">
        <f t="shared" si="47"/>
        <v/>
      </c>
    </row>
    <row r="477" spans="6:19">
      <c r="F477" t="str">
        <f t="shared" si="42"/>
        <v/>
      </c>
      <c r="G477" s="2" t="str">
        <f>IFERROR(VLOOKUP(E477,Settings!$A$6:$D$11,2,FALSE),"")</f>
        <v/>
      </c>
      <c r="H477" s="7"/>
      <c r="J477" s="2" t="str">
        <f t="shared" si="43"/>
        <v/>
      </c>
      <c r="K477" t="str">
        <f>IFERROR(VLOOKUP(E477,Settings!$A$6:$D$11,3,FALSE),"")</f>
        <v/>
      </c>
      <c r="L477" t="str">
        <f>IFERROR(VLOOKUP(E477,Settings!$A$6:$D$11,4,FALSE),"")</f>
        <v/>
      </c>
      <c r="M477">
        <f>COUNTIFS('Visit Tracking'!$B$2:$B$1001,A477,'Visit Tracking'!$G$2:$G$1001,"Office",'Visit Tracking'!$J$2:$J$1001,"Completed")</f>
        <v>0</v>
      </c>
      <c r="N477">
        <f>COUNTIFS('Visit Tracking'!$B$2:$B$1001,A477,'Visit Tracking'!$G$2:$G$1001,"Virtual",'Visit Tracking'!$J$2:$J$1001,"Completed")</f>
        <v>0</v>
      </c>
      <c r="O477" t="str">
        <f t="shared" si="44"/>
        <v/>
      </c>
      <c r="P477" t="str">
        <f t="shared" si="45"/>
        <v/>
      </c>
      <c r="Q477" s="2">
        <f>(M477*Settings!$B$3)+(N477*Settings!$B$4)</f>
        <v>0</v>
      </c>
      <c r="R477" s="2" t="str">
        <f t="shared" si="46"/>
        <v/>
      </c>
      <c r="S477" t="str">
        <f t="shared" si="47"/>
        <v/>
      </c>
    </row>
    <row r="478" spans="6:19">
      <c r="F478" t="str">
        <f t="shared" si="42"/>
        <v/>
      </c>
      <c r="G478" s="2" t="str">
        <f>IFERROR(VLOOKUP(E478,Settings!$A$6:$D$11,2,FALSE),"")</f>
        <v/>
      </c>
      <c r="H478" s="7"/>
      <c r="J478" s="2" t="str">
        <f t="shared" si="43"/>
        <v/>
      </c>
      <c r="K478" t="str">
        <f>IFERROR(VLOOKUP(E478,Settings!$A$6:$D$11,3,FALSE),"")</f>
        <v/>
      </c>
      <c r="L478" t="str">
        <f>IFERROR(VLOOKUP(E478,Settings!$A$6:$D$11,4,FALSE),"")</f>
        <v/>
      </c>
      <c r="M478">
        <f>COUNTIFS('Visit Tracking'!$B$2:$B$1001,A478,'Visit Tracking'!$G$2:$G$1001,"Office",'Visit Tracking'!$J$2:$J$1001,"Completed")</f>
        <v>0</v>
      </c>
      <c r="N478">
        <f>COUNTIFS('Visit Tracking'!$B$2:$B$1001,A478,'Visit Tracking'!$G$2:$G$1001,"Virtual",'Visit Tracking'!$J$2:$J$1001,"Completed")</f>
        <v>0</v>
      </c>
      <c r="O478" t="str">
        <f t="shared" si="44"/>
        <v/>
      </c>
      <c r="P478" t="str">
        <f t="shared" si="45"/>
        <v/>
      </c>
      <c r="Q478" s="2">
        <f>(M478*Settings!$B$3)+(N478*Settings!$B$4)</f>
        <v>0</v>
      </c>
      <c r="R478" s="2" t="str">
        <f t="shared" si="46"/>
        <v/>
      </c>
      <c r="S478" t="str">
        <f t="shared" si="47"/>
        <v/>
      </c>
    </row>
    <row r="479" spans="6:19">
      <c r="F479" t="str">
        <f t="shared" si="42"/>
        <v/>
      </c>
      <c r="G479" s="2" t="str">
        <f>IFERROR(VLOOKUP(E479,Settings!$A$6:$D$11,2,FALSE),"")</f>
        <v/>
      </c>
      <c r="H479" s="7"/>
      <c r="J479" s="2" t="str">
        <f t="shared" si="43"/>
        <v/>
      </c>
      <c r="K479" t="str">
        <f>IFERROR(VLOOKUP(E479,Settings!$A$6:$D$11,3,FALSE),"")</f>
        <v/>
      </c>
      <c r="L479" t="str">
        <f>IFERROR(VLOOKUP(E479,Settings!$A$6:$D$11,4,FALSE),"")</f>
        <v/>
      </c>
      <c r="M479">
        <f>COUNTIFS('Visit Tracking'!$B$2:$B$1001,A479,'Visit Tracking'!$G$2:$G$1001,"Office",'Visit Tracking'!$J$2:$J$1001,"Completed")</f>
        <v>0</v>
      </c>
      <c r="N479">
        <f>COUNTIFS('Visit Tracking'!$B$2:$B$1001,A479,'Visit Tracking'!$G$2:$G$1001,"Virtual",'Visit Tracking'!$J$2:$J$1001,"Completed")</f>
        <v>0</v>
      </c>
      <c r="O479" t="str">
        <f t="shared" si="44"/>
        <v/>
      </c>
      <c r="P479" t="str">
        <f t="shared" si="45"/>
        <v/>
      </c>
      <c r="Q479" s="2">
        <f>(M479*Settings!$B$3)+(N479*Settings!$B$4)</f>
        <v>0</v>
      </c>
      <c r="R479" s="2" t="str">
        <f t="shared" si="46"/>
        <v/>
      </c>
      <c r="S479" t="str">
        <f t="shared" si="47"/>
        <v/>
      </c>
    </row>
    <row r="480" spans="6:19">
      <c r="F480" t="str">
        <f t="shared" si="42"/>
        <v/>
      </c>
      <c r="G480" s="2" t="str">
        <f>IFERROR(VLOOKUP(E480,Settings!$A$6:$D$11,2,FALSE),"")</f>
        <v/>
      </c>
      <c r="H480" s="7"/>
      <c r="J480" s="2" t="str">
        <f t="shared" si="43"/>
        <v/>
      </c>
      <c r="K480" t="str">
        <f>IFERROR(VLOOKUP(E480,Settings!$A$6:$D$11,3,FALSE),"")</f>
        <v/>
      </c>
      <c r="L480" t="str">
        <f>IFERROR(VLOOKUP(E480,Settings!$A$6:$D$11,4,FALSE),"")</f>
        <v/>
      </c>
      <c r="M480">
        <f>COUNTIFS('Visit Tracking'!$B$2:$B$1001,A480,'Visit Tracking'!$G$2:$G$1001,"Office",'Visit Tracking'!$J$2:$J$1001,"Completed")</f>
        <v>0</v>
      </c>
      <c r="N480">
        <f>COUNTIFS('Visit Tracking'!$B$2:$B$1001,A480,'Visit Tracking'!$G$2:$G$1001,"Virtual",'Visit Tracking'!$J$2:$J$1001,"Completed")</f>
        <v>0</v>
      </c>
      <c r="O480" t="str">
        <f t="shared" si="44"/>
        <v/>
      </c>
      <c r="P480" t="str">
        <f t="shared" si="45"/>
        <v/>
      </c>
      <c r="Q480" s="2">
        <f>(M480*Settings!$B$3)+(N480*Settings!$B$4)</f>
        <v>0</v>
      </c>
      <c r="R480" s="2" t="str">
        <f t="shared" si="46"/>
        <v/>
      </c>
      <c r="S480" t="str">
        <f t="shared" si="47"/>
        <v/>
      </c>
    </row>
    <row r="481" spans="6:19">
      <c r="F481" t="str">
        <f t="shared" si="42"/>
        <v/>
      </c>
      <c r="G481" s="2" t="str">
        <f>IFERROR(VLOOKUP(E481,Settings!$A$6:$D$11,2,FALSE),"")</f>
        <v/>
      </c>
      <c r="H481" s="7"/>
      <c r="J481" s="2" t="str">
        <f t="shared" si="43"/>
        <v/>
      </c>
      <c r="K481" t="str">
        <f>IFERROR(VLOOKUP(E481,Settings!$A$6:$D$11,3,FALSE),"")</f>
        <v/>
      </c>
      <c r="L481" t="str">
        <f>IFERROR(VLOOKUP(E481,Settings!$A$6:$D$11,4,FALSE),"")</f>
        <v/>
      </c>
      <c r="M481">
        <f>COUNTIFS('Visit Tracking'!$B$2:$B$1001,A481,'Visit Tracking'!$G$2:$G$1001,"Office",'Visit Tracking'!$J$2:$J$1001,"Completed")</f>
        <v>0</v>
      </c>
      <c r="N481">
        <f>COUNTIFS('Visit Tracking'!$B$2:$B$1001,A481,'Visit Tracking'!$G$2:$G$1001,"Virtual",'Visit Tracking'!$J$2:$J$1001,"Completed")</f>
        <v>0</v>
      </c>
      <c r="O481" t="str">
        <f t="shared" si="44"/>
        <v/>
      </c>
      <c r="P481" t="str">
        <f t="shared" si="45"/>
        <v/>
      </c>
      <c r="Q481" s="2">
        <f>(M481*Settings!$B$3)+(N481*Settings!$B$4)</f>
        <v>0</v>
      </c>
      <c r="R481" s="2" t="str">
        <f t="shared" si="46"/>
        <v/>
      </c>
      <c r="S481" t="str">
        <f t="shared" si="47"/>
        <v/>
      </c>
    </row>
    <row r="482" spans="6:19">
      <c r="F482" t="str">
        <f t="shared" si="42"/>
        <v/>
      </c>
      <c r="G482" s="2" t="str">
        <f>IFERROR(VLOOKUP(E482,Settings!$A$6:$D$11,2,FALSE),"")</f>
        <v/>
      </c>
      <c r="H482" s="7"/>
      <c r="J482" s="2" t="str">
        <f t="shared" si="43"/>
        <v/>
      </c>
      <c r="K482" t="str">
        <f>IFERROR(VLOOKUP(E482,Settings!$A$6:$D$11,3,FALSE),"")</f>
        <v/>
      </c>
      <c r="L482" t="str">
        <f>IFERROR(VLOOKUP(E482,Settings!$A$6:$D$11,4,FALSE),"")</f>
        <v/>
      </c>
      <c r="M482">
        <f>COUNTIFS('Visit Tracking'!$B$2:$B$1001,A482,'Visit Tracking'!$G$2:$G$1001,"Office",'Visit Tracking'!$J$2:$J$1001,"Completed")</f>
        <v>0</v>
      </c>
      <c r="N482">
        <f>COUNTIFS('Visit Tracking'!$B$2:$B$1001,A482,'Visit Tracking'!$G$2:$G$1001,"Virtual",'Visit Tracking'!$J$2:$J$1001,"Completed")</f>
        <v>0</v>
      </c>
      <c r="O482" t="str">
        <f t="shared" si="44"/>
        <v/>
      </c>
      <c r="P482" t="str">
        <f t="shared" si="45"/>
        <v/>
      </c>
      <c r="Q482" s="2">
        <f>(M482*Settings!$B$3)+(N482*Settings!$B$4)</f>
        <v>0</v>
      </c>
      <c r="R482" s="2" t="str">
        <f t="shared" si="46"/>
        <v/>
      </c>
      <c r="S482" t="str">
        <f t="shared" si="47"/>
        <v/>
      </c>
    </row>
    <row r="483" spans="6:19">
      <c r="F483" t="str">
        <f t="shared" si="42"/>
        <v/>
      </c>
      <c r="G483" s="2" t="str">
        <f>IFERROR(VLOOKUP(E483,Settings!$A$6:$D$11,2,FALSE),"")</f>
        <v/>
      </c>
      <c r="H483" s="7"/>
      <c r="J483" s="2" t="str">
        <f t="shared" si="43"/>
        <v/>
      </c>
      <c r="K483" t="str">
        <f>IFERROR(VLOOKUP(E483,Settings!$A$6:$D$11,3,FALSE),"")</f>
        <v/>
      </c>
      <c r="L483" t="str">
        <f>IFERROR(VLOOKUP(E483,Settings!$A$6:$D$11,4,FALSE),"")</f>
        <v/>
      </c>
      <c r="M483">
        <f>COUNTIFS('Visit Tracking'!$B$2:$B$1001,A483,'Visit Tracking'!$G$2:$G$1001,"Office",'Visit Tracking'!$J$2:$J$1001,"Completed")</f>
        <v>0</v>
      </c>
      <c r="N483">
        <f>COUNTIFS('Visit Tracking'!$B$2:$B$1001,A483,'Visit Tracking'!$G$2:$G$1001,"Virtual",'Visit Tracking'!$J$2:$J$1001,"Completed")</f>
        <v>0</v>
      </c>
      <c r="O483" t="str">
        <f t="shared" si="44"/>
        <v/>
      </c>
      <c r="P483" t="str">
        <f t="shared" si="45"/>
        <v/>
      </c>
      <c r="Q483" s="2">
        <f>(M483*Settings!$B$3)+(N483*Settings!$B$4)</f>
        <v>0</v>
      </c>
      <c r="R483" s="2" t="str">
        <f t="shared" si="46"/>
        <v/>
      </c>
      <c r="S483" t="str">
        <f t="shared" si="47"/>
        <v/>
      </c>
    </row>
    <row r="484" spans="6:19">
      <c r="F484" t="str">
        <f t="shared" si="42"/>
        <v/>
      </c>
      <c r="G484" s="2" t="str">
        <f>IFERROR(VLOOKUP(E484,Settings!$A$6:$D$11,2,FALSE),"")</f>
        <v/>
      </c>
      <c r="H484" s="7"/>
      <c r="J484" s="2" t="str">
        <f t="shared" si="43"/>
        <v/>
      </c>
      <c r="K484" t="str">
        <f>IFERROR(VLOOKUP(E484,Settings!$A$6:$D$11,3,FALSE),"")</f>
        <v/>
      </c>
      <c r="L484" t="str">
        <f>IFERROR(VLOOKUP(E484,Settings!$A$6:$D$11,4,FALSE),"")</f>
        <v/>
      </c>
      <c r="M484">
        <f>COUNTIFS('Visit Tracking'!$B$2:$B$1001,A484,'Visit Tracking'!$G$2:$G$1001,"Office",'Visit Tracking'!$J$2:$J$1001,"Completed")</f>
        <v>0</v>
      </c>
      <c r="N484">
        <f>COUNTIFS('Visit Tracking'!$B$2:$B$1001,A484,'Visit Tracking'!$G$2:$G$1001,"Virtual",'Visit Tracking'!$J$2:$J$1001,"Completed")</f>
        <v>0</v>
      </c>
      <c r="O484" t="str">
        <f t="shared" si="44"/>
        <v/>
      </c>
      <c r="P484" t="str">
        <f t="shared" si="45"/>
        <v/>
      </c>
      <c r="Q484" s="2">
        <f>(M484*Settings!$B$3)+(N484*Settings!$B$4)</f>
        <v>0</v>
      </c>
      <c r="R484" s="2" t="str">
        <f t="shared" si="46"/>
        <v/>
      </c>
      <c r="S484" t="str">
        <f t="shared" si="47"/>
        <v/>
      </c>
    </row>
    <row r="485" spans="6:19">
      <c r="F485" t="str">
        <f t="shared" si="42"/>
        <v/>
      </c>
      <c r="G485" s="2" t="str">
        <f>IFERROR(VLOOKUP(E485,Settings!$A$6:$D$11,2,FALSE),"")</f>
        <v/>
      </c>
      <c r="H485" s="7"/>
      <c r="J485" s="2" t="str">
        <f t="shared" si="43"/>
        <v/>
      </c>
      <c r="K485" t="str">
        <f>IFERROR(VLOOKUP(E485,Settings!$A$6:$D$11,3,FALSE),"")</f>
        <v/>
      </c>
      <c r="L485" t="str">
        <f>IFERROR(VLOOKUP(E485,Settings!$A$6:$D$11,4,FALSE),"")</f>
        <v/>
      </c>
      <c r="M485">
        <f>COUNTIFS('Visit Tracking'!$B$2:$B$1001,A485,'Visit Tracking'!$G$2:$G$1001,"Office",'Visit Tracking'!$J$2:$J$1001,"Completed")</f>
        <v>0</v>
      </c>
      <c r="N485">
        <f>COUNTIFS('Visit Tracking'!$B$2:$B$1001,A485,'Visit Tracking'!$G$2:$G$1001,"Virtual",'Visit Tracking'!$J$2:$J$1001,"Completed")</f>
        <v>0</v>
      </c>
      <c r="O485" t="str">
        <f t="shared" si="44"/>
        <v/>
      </c>
      <c r="P485" t="str">
        <f t="shared" si="45"/>
        <v/>
      </c>
      <c r="Q485" s="2">
        <f>(M485*Settings!$B$3)+(N485*Settings!$B$4)</f>
        <v>0</v>
      </c>
      <c r="R485" s="2" t="str">
        <f t="shared" si="46"/>
        <v/>
      </c>
      <c r="S485" t="str">
        <f t="shared" si="47"/>
        <v/>
      </c>
    </row>
    <row r="486" spans="6:19">
      <c r="F486" t="str">
        <f t="shared" si="42"/>
        <v/>
      </c>
      <c r="G486" s="2" t="str">
        <f>IFERROR(VLOOKUP(E486,Settings!$A$6:$D$11,2,FALSE),"")</f>
        <v/>
      </c>
      <c r="H486" s="7"/>
      <c r="J486" s="2" t="str">
        <f t="shared" si="43"/>
        <v/>
      </c>
      <c r="K486" t="str">
        <f>IFERROR(VLOOKUP(E486,Settings!$A$6:$D$11,3,FALSE),"")</f>
        <v/>
      </c>
      <c r="L486" t="str">
        <f>IFERROR(VLOOKUP(E486,Settings!$A$6:$D$11,4,FALSE),"")</f>
        <v/>
      </c>
      <c r="M486">
        <f>COUNTIFS('Visit Tracking'!$B$2:$B$1001,A486,'Visit Tracking'!$G$2:$G$1001,"Office",'Visit Tracking'!$J$2:$J$1001,"Completed")</f>
        <v>0</v>
      </c>
      <c r="N486">
        <f>COUNTIFS('Visit Tracking'!$B$2:$B$1001,A486,'Visit Tracking'!$G$2:$G$1001,"Virtual",'Visit Tracking'!$J$2:$J$1001,"Completed")</f>
        <v>0</v>
      </c>
      <c r="O486" t="str">
        <f t="shared" si="44"/>
        <v/>
      </c>
      <c r="P486" t="str">
        <f t="shared" si="45"/>
        <v/>
      </c>
      <c r="Q486" s="2">
        <f>(M486*Settings!$B$3)+(N486*Settings!$B$4)</f>
        <v>0</v>
      </c>
      <c r="R486" s="2" t="str">
        <f t="shared" si="46"/>
        <v/>
      </c>
      <c r="S486" t="str">
        <f t="shared" si="47"/>
        <v/>
      </c>
    </row>
    <row r="487" spans="6:19">
      <c r="F487" t="str">
        <f t="shared" si="42"/>
        <v/>
      </c>
      <c r="G487" s="2" t="str">
        <f>IFERROR(VLOOKUP(E487,Settings!$A$6:$D$11,2,FALSE),"")</f>
        <v/>
      </c>
      <c r="H487" s="7"/>
      <c r="J487" s="2" t="str">
        <f t="shared" si="43"/>
        <v/>
      </c>
      <c r="K487" t="str">
        <f>IFERROR(VLOOKUP(E487,Settings!$A$6:$D$11,3,FALSE),"")</f>
        <v/>
      </c>
      <c r="L487" t="str">
        <f>IFERROR(VLOOKUP(E487,Settings!$A$6:$D$11,4,FALSE),"")</f>
        <v/>
      </c>
      <c r="M487">
        <f>COUNTIFS('Visit Tracking'!$B$2:$B$1001,A487,'Visit Tracking'!$G$2:$G$1001,"Office",'Visit Tracking'!$J$2:$J$1001,"Completed")</f>
        <v>0</v>
      </c>
      <c r="N487">
        <f>COUNTIFS('Visit Tracking'!$B$2:$B$1001,A487,'Visit Tracking'!$G$2:$G$1001,"Virtual",'Visit Tracking'!$J$2:$J$1001,"Completed")</f>
        <v>0</v>
      </c>
      <c r="O487" t="str">
        <f t="shared" si="44"/>
        <v/>
      </c>
      <c r="P487" t="str">
        <f t="shared" si="45"/>
        <v/>
      </c>
      <c r="Q487" s="2">
        <f>(M487*Settings!$B$3)+(N487*Settings!$B$4)</f>
        <v>0</v>
      </c>
      <c r="R487" s="2" t="str">
        <f t="shared" si="46"/>
        <v/>
      </c>
      <c r="S487" t="str">
        <f t="shared" si="47"/>
        <v/>
      </c>
    </row>
    <row r="488" spans="6:19">
      <c r="F488" t="str">
        <f t="shared" si="42"/>
        <v/>
      </c>
      <c r="G488" s="2" t="str">
        <f>IFERROR(VLOOKUP(E488,Settings!$A$6:$D$11,2,FALSE),"")</f>
        <v/>
      </c>
      <c r="H488" s="7"/>
      <c r="J488" s="2" t="str">
        <f t="shared" si="43"/>
        <v/>
      </c>
      <c r="K488" t="str">
        <f>IFERROR(VLOOKUP(E488,Settings!$A$6:$D$11,3,FALSE),"")</f>
        <v/>
      </c>
      <c r="L488" t="str">
        <f>IFERROR(VLOOKUP(E488,Settings!$A$6:$D$11,4,FALSE),"")</f>
        <v/>
      </c>
      <c r="M488">
        <f>COUNTIFS('Visit Tracking'!$B$2:$B$1001,A488,'Visit Tracking'!$G$2:$G$1001,"Office",'Visit Tracking'!$J$2:$J$1001,"Completed")</f>
        <v>0</v>
      </c>
      <c r="N488">
        <f>COUNTIFS('Visit Tracking'!$B$2:$B$1001,A488,'Visit Tracking'!$G$2:$G$1001,"Virtual",'Visit Tracking'!$J$2:$J$1001,"Completed")</f>
        <v>0</v>
      </c>
      <c r="O488" t="str">
        <f t="shared" si="44"/>
        <v/>
      </c>
      <c r="P488" t="str">
        <f t="shared" si="45"/>
        <v/>
      </c>
      <c r="Q488" s="2">
        <f>(M488*Settings!$B$3)+(N488*Settings!$B$4)</f>
        <v>0</v>
      </c>
      <c r="R488" s="2" t="str">
        <f t="shared" si="46"/>
        <v/>
      </c>
      <c r="S488" t="str">
        <f t="shared" si="47"/>
        <v/>
      </c>
    </row>
    <row r="489" spans="6:19">
      <c r="F489" t="str">
        <f t="shared" si="42"/>
        <v/>
      </c>
      <c r="G489" s="2" t="str">
        <f>IFERROR(VLOOKUP(E489,Settings!$A$6:$D$11,2,FALSE),"")</f>
        <v/>
      </c>
      <c r="H489" s="7"/>
      <c r="J489" s="2" t="str">
        <f t="shared" si="43"/>
        <v/>
      </c>
      <c r="K489" t="str">
        <f>IFERROR(VLOOKUP(E489,Settings!$A$6:$D$11,3,FALSE),"")</f>
        <v/>
      </c>
      <c r="L489" t="str">
        <f>IFERROR(VLOOKUP(E489,Settings!$A$6:$D$11,4,FALSE),"")</f>
        <v/>
      </c>
      <c r="M489">
        <f>COUNTIFS('Visit Tracking'!$B$2:$B$1001,A489,'Visit Tracking'!$G$2:$G$1001,"Office",'Visit Tracking'!$J$2:$J$1001,"Completed")</f>
        <v>0</v>
      </c>
      <c r="N489">
        <f>COUNTIFS('Visit Tracking'!$B$2:$B$1001,A489,'Visit Tracking'!$G$2:$G$1001,"Virtual",'Visit Tracking'!$J$2:$J$1001,"Completed")</f>
        <v>0</v>
      </c>
      <c r="O489" t="str">
        <f t="shared" si="44"/>
        <v/>
      </c>
      <c r="P489" t="str">
        <f t="shared" si="45"/>
        <v/>
      </c>
      <c r="Q489" s="2">
        <f>(M489*Settings!$B$3)+(N489*Settings!$B$4)</f>
        <v>0</v>
      </c>
      <c r="R489" s="2" t="str">
        <f t="shared" si="46"/>
        <v/>
      </c>
      <c r="S489" t="str">
        <f t="shared" si="47"/>
        <v/>
      </c>
    </row>
    <row r="490" spans="6:19">
      <c r="F490" t="str">
        <f t="shared" si="42"/>
        <v/>
      </c>
      <c r="G490" s="2" t="str">
        <f>IFERROR(VLOOKUP(E490,Settings!$A$6:$D$11,2,FALSE),"")</f>
        <v/>
      </c>
      <c r="H490" s="7"/>
      <c r="J490" s="2" t="str">
        <f t="shared" si="43"/>
        <v/>
      </c>
      <c r="K490" t="str">
        <f>IFERROR(VLOOKUP(E490,Settings!$A$6:$D$11,3,FALSE),"")</f>
        <v/>
      </c>
      <c r="L490" t="str">
        <f>IFERROR(VLOOKUP(E490,Settings!$A$6:$D$11,4,FALSE),"")</f>
        <v/>
      </c>
      <c r="M490">
        <f>COUNTIFS('Visit Tracking'!$B$2:$B$1001,A490,'Visit Tracking'!$G$2:$G$1001,"Office",'Visit Tracking'!$J$2:$J$1001,"Completed")</f>
        <v>0</v>
      </c>
      <c r="N490">
        <f>COUNTIFS('Visit Tracking'!$B$2:$B$1001,A490,'Visit Tracking'!$G$2:$G$1001,"Virtual",'Visit Tracking'!$J$2:$J$1001,"Completed")</f>
        <v>0</v>
      </c>
      <c r="O490" t="str">
        <f t="shared" si="44"/>
        <v/>
      </c>
      <c r="P490" t="str">
        <f t="shared" si="45"/>
        <v/>
      </c>
      <c r="Q490" s="2">
        <f>(M490*Settings!$B$3)+(N490*Settings!$B$4)</f>
        <v>0</v>
      </c>
      <c r="R490" s="2" t="str">
        <f t="shared" si="46"/>
        <v/>
      </c>
      <c r="S490" t="str">
        <f t="shared" si="47"/>
        <v/>
      </c>
    </row>
    <row r="491" spans="6:19">
      <c r="F491" t="str">
        <f t="shared" si="42"/>
        <v/>
      </c>
      <c r="G491" s="2" t="str">
        <f>IFERROR(VLOOKUP(E491,Settings!$A$6:$D$11,2,FALSE),"")</f>
        <v/>
      </c>
      <c r="H491" s="7"/>
      <c r="J491" s="2" t="str">
        <f t="shared" si="43"/>
        <v/>
      </c>
      <c r="K491" t="str">
        <f>IFERROR(VLOOKUP(E491,Settings!$A$6:$D$11,3,FALSE),"")</f>
        <v/>
      </c>
      <c r="L491" t="str">
        <f>IFERROR(VLOOKUP(E491,Settings!$A$6:$D$11,4,FALSE),"")</f>
        <v/>
      </c>
      <c r="M491">
        <f>COUNTIFS('Visit Tracking'!$B$2:$B$1001,A491,'Visit Tracking'!$G$2:$G$1001,"Office",'Visit Tracking'!$J$2:$J$1001,"Completed")</f>
        <v>0</v>
      </c>
      <c r="N491">
        <f>COUNTIFS('Visit Tracking'!$B$2:$B$1001,A491,'Visit Tracking'!$G$2:$G$1001,"Virtual",'Visit Tracking'!$J$2:$J$1001,"Completed")</f>
        <v>0</v>
      </c>
      <c r="O491" t="str">
        <f t="shared" si="44"/>
        <v/>
      </c>
      <c r="P491" t="str">
        <f t="shared" si="45"/>
        <v/>
      </c>
      <c r="Q491" s="2">
        <f>(M491*Settings!$B$3)+(N491*Settings!$B$4)</f>
        <v>0</v>
      </c>
      <c r="R491" s="2" t="str">
        <f t="shared" si="46"/>
        <v/>
      </c>
      <c r="S491" t="str">
        <f t="shared" si="47"/>
        <v/>
      </c>
    </row>
    <row r="492" spans="6:19">
      <c r="F492" t="str">
        <f t="shared" si="42"/>
        <v/>
      </c>
      <c r="G492" s="2" t="str">
        <f>IFERROR(VLOOKUP(E492,Settings!$A$6:$D$11,2,FALSE),"")</f>
        <v/>
      </c>
      <c r="H492" s="7"/>
      <c r="J492" s="2" t="str">
        <f t="shared" si="43"/>
        <v/>
      </c>
      <c r="K492" t="str">
        <f>IFERROR(VLOOKUP(E492,Settings!$A$6:$D$11,3,FALSE),"")</f>
        <v/>
      </c>
      <c r="L492" t="str">
        <f>IFERROR(VLOOKUP(E492,Settings!$A$6:$D$11,4,FALSE),"")</f>
        <v/>
      </c>
      <c r="M492">
        <f>COUNTIFS('Visit Tracking'!$B$2:$B$1001,A492,'Visit Tracking'!$G$2:$G$1001,"Office",'Visit Tracking'!$J$2:$J$1001,"Completed")</f>
        <v>0</v>
      </c>
      <c r="N492">
        <f>COUNTIFS('Visit Tracking'!$B$2:$B$1001,A492,'Visit Tracking'!$G$2:$G$1001,"Virtual",'Visit Tracking'!$J$2:$J$1001,"Completed")</f>
        <v>0</v>
      </c>
      <c r="O492" t="str">
        <f t="shared" si="44"/>
        <v/>
      </c>
      <c r="P492" t="str">
        <f t="shared" si="45"/>
        <v/>
      </c>
      <c r="Q492" s="2">
        <f>(M492*Settings!$B$3)+(N492*Settings!$B$4)</f>
        <v>0</v>
      </c>
      <c r="R492" s="2" t="str">
        <f t="shared" si="46"/>
        <v/>
      </c>
      <c r="S492" t="str">
        <f t="shared" si="47"/>
        <v/>
      </c>
    </row>
    <row r="493" spans="6:19">
      <c r="F493" t="str">
        <f t="shared" si="42"/>
        <v/>
      </c>
      <c r="G493" s="2" t="str">
        <f>IFERROR(VLOOKUP(E493,Settings!$A$6:$D$11,2,FALSE),"")</f>
        <v/>
      </c>
      <c r="H493" s="7"/>
      <c r="J493" s="2" t="str">
        <f t="shared" si="43"/>
        <v/>
      </c>
      <c r="K493" t="str">
        <f>IFERROR(VLOOKUP(E493,Settings!$A$6:$D$11,3,FALSE),"")</f>
        <v/>
      </c>
      <c r="L493" t="str">
        <f>IFERROR(VLOOKUP(E493,Settings!$A$6:$D$11,4,FALSE),"")</f>
        <v/>
      </c>
      <c r="M493">
        <f>COUNTIFS('Visit Tracking'!$B$2:$B$1001,A493,'Visit Tracking'!$G$2:$G$1001,"Office",'Visit Tracking'!$J$2:$J$1001,"Completed")</f>
        <v>0</v>
      </c>
      <c r="N493">
        <f>COUNTIFS('Visit Tracking'!$B$2:$B$1001,A493,'Visit Tracking'!$G$2:$G$1001,"Virtual",'Visit Tracking'!$J$2:$J$1001,"Completed")</f>
        <v>0</v>
      </c>
      <c r="O493" t="str">
        <f t="shared" si="44"/>
        <v/>
      </c>
      <c r="P493" t="str">
        <f t="shared" si="45"/>
        <v/>
      </c>
      <c r="Q493" s="2">
        <f>(M493*Settings!$B$3)+(N493*Settings!$B$4)</f>
        <v>0</v>
      </c>
      <c r="R493" s="2" t="str">
        <f t="shared" si="46"/>
        <v/>
      </c>
      <c r="S493" t="str">
        <f t="shared" si="47"/>
        <v/>
      </c>
    </row>
    <row r="494" spans="6:19">
      <c r="F494" t="str">
        <f t="shared" si="42"/>
        <v/>
      </c>
      <c r="G494" s="2" t="str">
        <f>IFERROR(VLOOKUP(E494,Settings!$A$6:$D$11,2,FALSE),"")</f>
        <v/>
      </c>
      <c r="H494" s="7"/>
      <c r="J494" s="2" t="str">
        <f t="shared" si="43"/>
        <v/>
      </c>
      <c r="K494" t="str">
        <f>IFERROR(VLOOKUP(E494,Settings!$A$6:$D$11,3,FALSE),"")</f>
        <v/>
      </c>
      <c r="L494" t="str">
        <f>IFERROR(VLOOKUP(E494,Settings!$A$6:$D$11,4,FALSE),"")</f>
        <v/>
      </c>
      <c r="M494">
        <f>COUNTIFS('Visit Tracking'!$B$2:$B$1001,A494,'Visit Tracking'!$G$2:$G$1001,"Office",'Visit Tracking'!$J$2:$J$1001,"Completed")</f>
        <v>0</v>
      </c>
      <c r="N494">
        <f>COUNTIFS('Visit Tracking'!$B$2:$B$1001,A494,'Visit Tracking'!$G$2:$G$1001,"Virtual",'Visit Tracking'!$J$2:$J$1001,"Completed")</f>
        <v>0</v>
      </c>
      <c r="O494" t="str">
        <f t="shared" si="44"/>
        <v/>
      </c>
      <c r="P494" t="str">
        <f t="shared" si="45"/>
        <v/>
      </c>
      <c r="Q494" s="2">
        <f>(M494*Settings!$B$3)+(N494*Settings!$B$4)</f>
        <v>0</v>
      </c>
      <c r="R494" s="2" t="str">
        <f t="shared" si="46"/>
        <v/>
      </c>
      <c r="S494" t="str">
        <f t="shared" si="47"/>
        <v/>
      </c>
    </row>
    <row r="495" spans="6:19">
      <c r="F495" t="str">
        <f t="shared" si="42"/>
        <v/>
      </c>
      <c r="G495" s="2" t="str">
        <f>IFERROR(VLOOKUP(E495,Settings!$A$6:$D$11,2,FALSE),"")</f>
        <v/>
      </c>
      <c r="H495" s="7"/>
      <c r="J495" s="2" t="str">
        <f t="shared" si="43"/>
        <v/>
      </c>
      <c r="K495" t="str">
        <f>IFERROR(VLOOKUP(E495,Settings!$A$6:$D$11,3,FALSE),"")</f>
        <v/>
      </c>
      <c r="L495" t="str">
        <f>IFERROR(VLOOKUP(E495,Settings!$A$6:$D$11,4,FALSE),"")</f>
        <v/>
      </c>
      <c r="M495">
        <f>COUNTIFS('Visit Tracking'!$B$2:$B$1001,A495,'Visit Tracking'!$G$2:$G$1001,"Office",'Visit Tracking'!$J$2:$J$1001,"Completed")</f>
        <v>0</v>
      </c>
      <c r="N495">
        <f>COUNTIFS('Visit Tracking'!$B$2:$B$1001,A495,'Visit Tracking'!$G$2:$G$1001,"Virtual",'Visit Tracking'!$J$2:$J$1001,"Completed")</f>
        <v>0</v>
      </c>
      <c r="O495" t="str">
        <f t="shared" si="44"/>
        <v/>
      </c>
      <c r="P495" t="str">
        <f t="shared" si="45"/>
        <v/>
      </c>
      <c r="Q495" s="2">
        <f>(M495*Settings!$B$3)+(N495*Settings!$B$4)</f>
        <v>0</v>
      </c>
      <c r="R495" s="2" t="str">
        <f t="shared" si="46"/>
        <v/>
      </c>
      <c r="S495" t="str">
        <f t="shared" si="47"/>
        <v/>
      </c>
    </row>
    <row r="496" spans="6:19">
      <c r="F496" t="str">
        <f t="shared" si="42"/>
        <v/>
      </c>
      <c r="G496" s="2" t="str">
        <f>IFERROR(VLOOKUP(E496,Settings!$A$6:$D$11,2,FALSE),"")</f>
        <v/>
      </c>
      <c r="H496" s="7"/>
      <c r="J496" s="2" t="str">
        <f t="shared" si="43"/>
        <v/>
      </c>
      <c r="K496" t="str">
        <f>IFERROR(VLOOKUP(E496,Settings!$A$6:$D$11,3,FALSE),"")</f>
        <v/>
      </c>
      <c r="L496" t="str">
        <f>IFERROR(VLOOKUP(E496,Settings!$A$6:$D$11,4,FALSE),"")</f>
        <v/>
      </c>
      <c r="M496">
        <f>COUNTIFS('Visit Tracking'!$B$2:$B$1001,A496,'Visit Tracking'!$G$2:$G$1001,"Office",'Visit Tracking'!$J$2:$J$1001,"Completed")</f>
        <v>0</v>
      </c>
      <c r="N496">
        <f>COUNTIFS('Visit Tracking'!$B$2:$B$1001,A496,'Visit Tracking'!$G$2:$G$1001,"Virtual",'Visit Tracking'!$J$2:$J$1001,"Completed")</f>
        <v>0</v>
      </c>
      <c r="O496" t="str">
        <f t="shared" si="44"/>
        <v/>
      </c>
      <c r="P496" t="str">
        <f t="shared" si="45"/>
        <v/>
      </c>
      <c r="Q496" s="2">
        <f>(M496*Settings!$B$3)+(N496*Settings!$B$4)</f>
        <v>0</v>
      </c>
      <c r="R496" s="2" t="str">
        <f t="shared" si="46"/>
        <v/>
      </c>
      <c r="S496" t="str">
        <f t="shared" si="47"/>
        <v/>
      </c>
    </row>
    <row r="497" spans="6:19">
      <c r="F497" t="str">
        <f t="shared" si="42"/>
        <v/>
      </c>
      <c r="G497" s="2" t="str">
        <f>IFERROR(VLOOKUP(E497,Settings!$A$6:$D$11,2,FALSE),"")</f>
        <v/>
      </c>
      <c r="H497" s="7"/>
      <c r="J497" s="2" t="str">
        <f t="shared" si="43"/>
        <v/>
      </c>
      <c r="K497" t="str">
        <f>IFERROR(VLOOKUP(E497,Settings!$A$6:$D$11,3,FALSE),"")</f>
        <v/>
      </c>
      <c r="L497" t="str">
        <f>IFERROR(VLOOKUP(E497,Settings!$A$6:$D$11,4,FALSE),"")</f>
        <v/>
      </c>
      <c r="M497">
        <f>COUNTIFS('Visit Tracking'!$B$2:$B$1001,A497,'Visit Tracking'!$G$2:$G$1001,"Office",'Visit Tracking'!$J$2:$J$1001,"Completed")</f>
        <v>0</v>
      </c>
      <c r="N497">
        <f>COUNTIFS('Visit Tracking'!$B$2:$B$1001,A497,'Visit Tracking'!$G$2:$G$1001,"Virtual",'Visit Tracking'!$J$2:$J$1001,"Completed")</f>
        <v>0</v>
      </c>
      <c r="O497" t="str">
        <f t="shared" si="44"/>
        <v/>
      </c>
      <c r="P497" t="str">
        <f t="shared" si="45"/>
        <v/>
      </c>
      <c r="Q497" s="2">
        <f>(M497*Settings!$B$3)+(N497*Settings!$B$4)</f>
        <v>0</v>
      </c>
      <c r="R497" s="2" t="str">
        <f t="shared" si="46"/>
        <v/>
      </c>
      <c r="S497" t="str">
        <f t="shared" si="47"/>
        <v/>
      </c>
    </row>
    <row r="498" spans="6:19">
      <c r="F498" t="str">
        <f t="shared" si="42"/>
        <v/>
      </c>
      <c r="G498" s="2" t="str">
        <f>IFERROR(VLOOKUP(E498,Settings!$A$6:$D$11,2,FALSE),"")</f>
        <v/>
      </c>
      <c r="H498" s="7"/>
      <c r="J498" s="2" t="str">
        <f t="shared" si="43"/>
        <v/>
      </c>
      <c r="K498" t="str">
        <f>IFERROR(VLOOKUP(E498,Settings!$A$6:$D$11,3,FALSE),"")</f>
        <v/>
      </c>
      <c r="L498" t="str">
        <f>IFERROR(VLOOKUP(E498,Settings!$A$6:$D$11,4,FALSE),"")</f>
        <v/>
      </c>
      <c r="M498">
        <f>COUNTIFS('Visit Tracking'!$B$2:$B$1001,A498,'Visit Tracking'!$G$2:$G$1001,"Office",'Visit Tracking'!$J$2:$J$1001,"Completed")</f>
        <v>0</v>
      </c>
      <c r="N498">
        <f>COUNTIFS('Visit Tracking'!$B$2:$B$1001,A498,'Visit Tracking'!$G$2:$G$1001,"Virtual",'Visit Tracking'!$J$2:$J$1001,"Completed")</f>
        <v>0</v>
      </c>
      <c r="O498" t="str">
        <f t="shared" si="44"/>
        <v/>
      </c>
      <c r="P498" t="str">
        <f t="shared" si="45"/>
        <v/>
      </c>
      <c r="Q498" s="2">
        <f>(M498*Settings!$B$3)+(N498*Settings!$B$4)</f>
        <v>0</v>
      </c>
      <c r="R498" s="2" t="str">
        <f t="shared" si="46"/>
        <v/>
      </c>
      <c r="S498" t="str">
        <f t="shared" si="47"/>
        <v/>
      </c>
    </row>
    <row r="499" spans="6:19">
      <c r="F499" t="str">
        <f t="shared" si="42"/>
        <v/>
      </c>
      <c r="G499" s="2" t="str">
        <f>IFERROR(VLOOKUP(E499,Settings!$A$6:$D$11,2,FALSE),"")</f>
        <v/>
      </c>
      <c r="H499" s="7"/>
      <c r="J499" s="2" t="str">
        <f t="shared" si="43"/>
        <v/>
      </c>
      <c r="K499" t="str">
        <f>IFERROR(VLOOKUP(E499,Settings!$A$6:$D$11,3,FALSE),"")</f>
        <v/>
      </c>
      <c r="L499" t="str">
        <f>IFERROR(VLOOKUP(E499,Settings!$A$6:$D$11,4,FALSE),"")</f>
        <v/>
      </c>
      <c r="M499">
        <f>COUNTIFS('Visit Tracking'!$B$2:$B$1001,A499,'Visit Tracking'!$G$2:$G$1001,"Office",'Visit Tracking'!$J$2:$J$1001,"Completed")</f>
        <v>0</v>
      </c>
      <c r="N499">
        <f>COUNTIFS('Visit Tracking'!$B$2:$B$1001,A499,'Visit Tracking'!$G$2:$G$1001,"Virtual",'Visit Tracking'!$J$2:$J$1001,"Completed")</f>
        <v>0</v>
      </c>
      <c r="O499" t="str">
        <f t="shared" si="44"/>
        <v/>
      </c>
      <c r="P499" t="str">
        <f t="shared" si="45"/>
        <v/>
      </c>
      <c r="Q499" s="2">
        <f>(M499*Settings!$B$3)+(N499*Settings!$B$4)</f>
        <v>0</v>
      </c>
      <c r="R499" s="2" t="str">
        <f t="shared" si="46"/>
        <v/>
      </c>
      <c r="S499" t="str">
        <f t="shared" si="47"/>
        <v/>
      </c>
    </row>
    <row r="500" spans="6:19">
      <c r="F500" t="str">
        <f t="shared" si="42"/>
        <v/>
      </c>
      <c r="G500" s="2" t="str">
        <f>IFERROR(VLOOKUP(E500,Settings!$A$6:$D$11,2,FALSE),"")</f>
        <v/>
      </c>
      <c r="H500" s="7"/>
      <c r="J500" s="2" t="str">
        <f t="shared" si="43"/>
        <v/>
      </c>
      <c r="K500" t="str">
        <f>IFERROR(VLOOKUP(E500,Settings!$A$6:$D$11,3,FALSE),"")</f>
        <v/>
      </c>
      <c r="L500" t="str">
        <f>IFERROR(VLOOKUP(E500,Settings!$A$6:$D$11,4,FALSE),"")</f>
        <v/>
      </c>
      <c r="M500">
        <f>COUNTIFS('Visit Tracking'!$B$2:$B$1001,A500,'Visit Tracking'!$G$2:$G$1001,"Office",'Visit Tracking'!$J$2:$J$1001,"Completed")</f>
        <v>0</v>
      </c>
      <c r="N500">
        <f>COUNTIFS('Visit Tracking'!$B$2:$B$1001,A500,'Visit Tracking'!$G$2:$G$1001,"Virtual",'Visit Tracking'!$J$2:$J$1001,"Completed")</f>
        <v>0</v>
      </c>
      <c r="O500" t="str">
        <f t="shared" si="44"/>
        <v/>
      </c>
      <c r="P500" t="str">
        <f t="shared" si="45"/>
        <v/>
      </c>
      <c r="Q500" s="2">
        <f>(M500*Settings!$B$3)+(N500*Settings!$B$4)</f>
        <v>0</v>
      </c>
      <c r="R500" s="2" t="str">
        <f t="shared" si="46"/>
        <v/>
      </c>
      <c r="S500" t="str">
        <f t="shared" si="47"/>
        <v/>
      </c>
    </row>
    <row r="501" spans="6:19">
      <c r="F501" t="str">
        <f t="shared" si="42"/>
        <v/>
      </c>
      <c r="G501" s="2" t="str">
        <f>IFERROR(VLOOKUP(E501,Settings!$A$6:$D$11,2,FALSE),"")</f>
        <v/>
      </c>
      <c r="H501" s="7"/>
      <c r="J501" s="2" t="str">
        <f t="shared" si="43"/>
        <v/>
      </c>
      <c r="K501" t="str">
        <f>IFERROR(VLOOKUP(E501,Settings!$A$6:$D$11,3,FALSE),"")</f>
        <v/>
      </c>
      <c r="L501" t="str">
        <f>IFERROR(VLOOKUP(E501,Settings!$A$6:$D$11,4,FALSE),"")</f>
        <v/>
      </c>
      <c r="M501">
        <f>COUNTIFS('Visit Tracking'!$B$2:$B$1001,A501,'Visit Tracking'!$G$2:$G$1001,"Office",'Visit Tracking'!$J$2:$J$1001,"Completed")</f>
        <v>0</v>
      </c>
      <c r="N501">
        <f>COUNTIFS('Visit Tracking'!$B$2:$B$1001,A501,'Visit Tracking'!$G$2:$G$1001,"Virtual",'Visit Tracking'!$J$2:$J$1001,"Completed")</f>
        <v>0</v>
      </c>
      <c r="O501" t="str">
        <f t="shared" si="44"/>
        <v/>
      </c>
      <c r="P501" t="str">
        <f t="shared" si="45"/>
        <v/>
      </c>
      <c r="Q501" s="2">
        <f>(M501*Settings!$B$3)+(N501*Settings!$B$4)</f>
        <v>0</v>
      </c>
      <c r="R501" s="2" t="str">
        <f t="shared" si="46"/>
        <v/>
      </c>
      <c r="S501" t="str">
        <f t="shared" si="47"/>
        <v/>
      </c>
    </row>
  </sheetData>
  <conditionalFormatting sqref="O2:P501">
    <cfRule type="cellIs" dxfId="1" priority="2" operator="lessThan">
      <formula>0</formula>
    </cfRule>
  </conditionalFormatting>
  <conditionalFormatting sqref="S2:S501">
    <cfRule type="expression" dxfId="0" priority="1">
      <formula>S2="NEGATIVE"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1"/>
  <sheetViews>
    <sheetView workbookViewId="0"/>
  </sheetViews>
  <sheetFormatPr defaultRowHeight="14.25"/>
  <cols>
    <col min="1" max="1" width="9.25" customWidth="1"/>
    <col min="2" max="2" width="10.75" customWidth="1"/>
    <col min="3" max="3" width="12.125" customWidth="1"/>
    <col min="4" max="4" width="4" customWidth="1"/>
    <col min="5" max="5" width="10" customWidth="1"/>
    <col min="6" max="6" width="5.375" customWidth="1"/>
    <col min="7" max="7" width="4.75" customWidth="1"/>
    <col min="8" max="8" width="5.25" customWidth="1"/>
    <col min="9" max="9" width="5" customWidth="1"/>
  </cols>
  <sheetData>
    <row r="1" spans="1:9" ht="30">
      <c r="A1" s="1" t="s">
        <v>45</v>
      </c>
      <c r="B1" s="1" t="s">
        <v>17</v>
      </c>
      <c r="C1" s="1" t="s">
        <v>46</v>
      </c>
      <c r="D1" s="1" t="s">
        <v>21</v>
      </c>
      <c r="E1" s="1" t="s">
        <v>47</v>
      </c>
      <c r="F1" s="1" t="s">
        <v>22</v>
      </c>
      <c r="G1" s="1" t="s">
        <v>23</v>
      </c>
      <c r="H1" s="1" t="s">
        <v>44</v>
      </c>
      <c r="I1" s="1" t="s">
        <v>3</v>
      </c>
    </row>
    <row r="2" spans="1:9">
      <c r="D2" s="7"/>
    </row>
    <row r="3" spans="1:9">
      <c r="D3" s="7"/>
    </row>
    <row r="4" spans="1:9">
      <c r="D4" s="7"/>
    </row>
    <row r="5" spans="1:9">
      <c r="D5" s="7"/>
    </row>
    <row r="6" spans="1:9">
      <c r="D6" s="7"/>
    </row>
    <row r="7" spans="1:9">
      <c r="D7" s="7"/>
    </row>
    <row r="8" spans="1:9">
      <c r="D8" s="7"/>
    </row>
    <row r="9" spans="1:9">
      <c r="D9" s="7"/>
    </row>
    <row r="10" spans="1:9">
      <c r="D10" s="7"/>
    </row>
    <row r="11" spans="1:9">
      <c r="D11" s="7"/>
    </row>
    <row r="12" spans="1:9">
      <c r="D12" s="7"/>
    </row>
    <row r="13" spans="1:9">
      <c r="D13" s="7"/>
    </row>
    <row r="14" spans="1:9">
      <c r="D14" s="7"/>
    </row>
    <row r="15" spans="1:9">
      <c r="D15" s="7"/>
    </row>
    <row r="16" spans="1:9">
      <c r="D16" s="7"/>
    </row>
    <row r="17" spans="4:4">
      <c r="D17" s="7"/>
    </row>
    <row r="18" spans="4:4">
      <c r="D18" s="7"/>
    </row>
    <row r="19" spans="4:4">
      <c r="D19" s="7"/>
    </row>
    <row r="20" spans="4:4">
      <c r="D20" s="7"/>
    </row>
    <row r="21" spans="4:4">
      <c r="D21" s="7"/>
    </row>
    <row r="22" spans="4:4">
      <c r="D22" s="7"/>
    </row>
    <row r="23" spans="4:4">
      <c r="D23" s="7"/>
    </row>
    <row r="24" spans="4:4">
      <c r="D24" s="7"/>
    </row>
    <row r="25" spans="4:4">
      <c r="D25" s="7"/>
    </row>
    <row r="26" spans="4:4">
      <c r="D26" s="7"/>
    </row>
    <row r="27" spans="4:4">
      <c r="D27" s="7"/>
    </row>
    <row r="28" spans="4:4">
      <c r="D28" s="7"/>
    </row>
    <row r="29" spans="4:4">
      <c r="D29" s="7"/>
    </row>
    <row r="30" spans="4:4">
      <c r="D30" s="7"/>
    </row>
    <row r="31" spans="4:4">
      <c r="D31" s="7"/>
    </row>
    <row r="32" spans="4:4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  <row r="513" spans="4:4">
      <c r="D513" s="7"/>
    </row>
    <row r="514" spans="4:4">
      <c r="D514" s="7"/>
    </row>
    <row r="515" spans="4:4">
      <c r="D515" s="7"/>
    </row>
    <row r="516" spans="4:4">
      <c r="D516" s="7"/>
    </row>
    <row r="517" spans="4:4">
      <c r="D517" s="7"/>
    </row>
    <row r="518" spans="4:4">
      <c r="D518" s="7"/>
    </row>
    <row r="519" spans="4:4">
      <c r="D519" s="7"/>
    </row>
    <row r="520" spans="4:4">
      <c r="D520" s="7"/>
    </row>
    <row r="521" spans="4:4">
      <c r="D521" s="7"/>
    </row>
    <row r="522" spans="4:4">
      <c r="D522" s="7"/>
    </row>
    <row r="523" spans="4:4">
      <c r="D523" s="7"/>
    </row>
    <row r="524" spans="4:4">
      <c r="D524" s="7"/>
    </row>
    <row r="525" spans="4:4">
      <c r="D525" s="7"/>
    </row>
    <row r="526" spans="4:4">
      <c r="D526" s="7"/>
    </row>
    <row r="527" spans="4:4">
      <c r="D527" s="7"/>
    </row>
    <row r="528" spans="4:4">
      <c r="D528" s="7"/>
    </row>
    <row r="529" spans="4:4">
      <c r="D529" s="7"/>
    </row>
    <row r="530" spans="4:4">
      <c r="D530" s="7"/>
    </row>
    <row r="531" spans="4:4">
      <c r="D531" s="7"/>
    </row>
    <row r="532" spans="4:4">
      <c r="D532" s="7"/>
    </row>
    <row r="533" spans="4:4">
      <c r="D533" s="7"/>
    </row>
    <row r="534" spans="4:4">
      <c r="D534" s="7"/>
    </row>
    <row r="535" spans="4:4">
      <c r="D535" s="7"/>
    </row>
    <row r="536" spans="4:4">
      <c r="D536" s="7"/>
    </row>
    <row r="537" spans="4:4">
      <c r="D537" s="7"/>
    </row>
    <row r="538" spans="4:4">
      <c r="D538" s="7"/>
    </row>
    <row r="539" spans="4:4">
      <c r="D539" s="7"/>
    </row>
    <row r="540" spans="4:4">
      <c r="D540" s="7"/>
    </row>
    <row r="541" spans="4:4">
      <c r="D541" s="7"/>
    </row>
    <row r="542" spans="4:4">
      <c r="D542" s="7"/>
    </row>
    <row r="543" spans="4:4">
      <c r="D543" s="7"/>
    </row>
    <row r="544" spans="4:4">
      <c r="D544" s="7"/>
    </row>
    <row r="545" spans="4:4">
      <c r="D545" s="7"/>
    </row>
    <row r="546" spans="4:4">
      <c r="D546" s="7"/>
    </row>
    <row r="547" spans="4:4">
      <c r="D547" s="7"/>
    </row>
    <row r="548" spans="4:4">
      <c r="D548" s="7"/>
    </row>
    <row r="549" spans="4:4">
      <c r="D549" s="7"/>
    </row>
    <row r="550" spans="4:4">
      <c r="D550" s="7"/>
    </row>
    <row r="551" spans="4:4">
      <c r="D551" s="7"/>
    </row>
    <row r="552" spans="4:4">
      <c r="D552" s="7"/>
    </row>
    <row r="553" spans="4:4">
      <c r="D553" s="7"/>
    </row>
    <row r="554" spans="4:4">
      <c r="D554" s="7"/>
    </row>
    <row r="555" spans="4:4">
      <c r="D555" s="7"/>
    </row>
    <row r="556" spans="4:4">
      <c r="D556" s="7"/>
    </row>
    <row r="557" spans="4:4">
      <c r="D557" s="7"/>
    </row>
    <row r="558" spans="4:4">
      <c r="D558" s="7"/>
    </row>
    <row r="559" spans="4:4">
      <c r="D559" s="7"/>
    </row>
    <row r="560" spans="4:4">
      <c r="D560" s="7"/>
    </row>
    <row r="561" spans="4:4">
      <c r="D561" s="7"/>
    </row>
    <row r="562" spans="4:4">
      <c r="D562" s="7"/>
    </row>
    <row r="563" spans="4:4">
      <c r="D563" s="7"/>
    </row>
    <row r="564" spans="4:4">
      <c r="D564" s="7"/>
    </row>
    <row r="565" spans="4:4">
      <c r="D565" s="7"/>
    </row>
    <row r="566" spans="4:4">
      <c r="D566" s="7"/>
    </row>
    <row r="567" spans="4:4">
      <c r="D567" s="7"/>
    </row>
    <row r="568" spans="4:4">
      <c r="D568" s="7"/>
    </row>
    <row r="569" spans="4:4">
      <c r="D569" s="7"/>
    </row>
    <row r="570" spans="4:4">
      <c r="D570" s="7"/>
    </row>
    <row r="571" spans="4:4">
      <c r="D571" s="7"/>
    </row>
    <row r="572" spans="4:4">
      <c r="D572" s="7"/>
    </row>
    <row r="573" spans="4:4">
      <c r="D573" s="7"/>
    </row>
    <row r="574" spans="4:4">
      <c r="D574" s="7"/>
    </row>
    <row r="575" spans="4:4">
      <c r="D575" s="7"/>
    </row>
    <row r="576" spans="4:4">
      <c r="D576" s="7"/>
    </row>
    <row r="577" spans="4:4">
      <c r="D577" s="7"/>
    </row>
    <row r="578" spans="4:4">
      <c r="D578" s="7"/>
    </row>
    <row r="579" spans="4:4">
      <c r="D579" s="7"/>
    </row>
    <row r="580" spans="4:4">
      <c r="D580" s="7"/>
    </row>
    <row r="581" spans="4:4">
      <c r="D581" s="7"/>
    </row>
    <row r="582" spans="4:4">
      <c r="D582" s="7"/>
    </row>
    <row r="583" spans="4:4">
      <c r="D583" s="7"/>
    </row>
    <row r="584" spans="4:4">
      <c r="D584" s="7"/>
    </row>
    <row r="585" spans="4:4">
      <c r="D585" s="7"/>
    </row>
    <row r="586" spans="4:4">
      <c r="D586" s="7"/>
    </row>
    <row r="587" spans="4:4">
      <c r="D587" s="7"/>
    </row>
    <row r="588" spans="4:4">
      <c r="D588" s="7"/>
    </row>
    <row r="589" spans="4:4">
      <c r="D589" s="7"/>
    </row>
    <row r="590" spans="4:4">
      <c r="D590" s="7"/>
    </row>
    <row r="591" spans="4:4">
      <c r="D591" s="7"/>
    </row>
    <row r="592" spans="4:4">
      <c r="D592" s="7"/>
    </row>
    <row r="593" spans="4:4">
      <c r="D593" s="7"/>
    </row>
    <row r="594" spans="4:4">
      <c r="D594" s="7"/>
    </row>
    <row r="595" spans="4:4">
      <c r="D595" s="7"/>
    </row>
    <row r="596" spans="4:4">
      <c r="D596" s="7"/>
    </row>
    <row r="597" spans="4:4">
      <c r="D597" s="7"/>
    </row>
    <row r="598" spans="4:4">
      <c r="D598" s="7"/>
    </row>
    <row r="599" spans="4:4">
      <c r="D599" s="7"/>
    </row>
    <row r="600" spans="4:4">
      <c r="D600" s="7"/>
    </row>
    <row r="601" spans="4:4">
      <c r="D601" s="7"/>
    </row>
    <row r="602" spans="4:4">
      <c r="D602" s="7"/>
    </row>
    <row r="603" spans="4:4">
      <c r="D603" s="7"/>
    </row>
    <row r="604" spans="4:4">
      <c r="D604" s="7"/>
    </row>
    <row r="605" spans="4:4">
      <c r="D605" s="7"/>
    </row>
    <row r="606" spans="4:4">
      <c r="D606" s="7"/>
    </row>
    <row r="607" spans="4:4">
      <c r="D607" s="7"/>
    </row>
    <row r="608" spans="4:4">
      <c r="D608" s="7"/>
    </row>
    <row r="609" spans="4:4">
      <c r="D609" s="7"/>
    </row>
    <row r="610" spans="4:4">
      <c r="D610" s="7"/>
    </row>
    <row r="611" spans="4:4">
      <c r="D611" s="7"/>
    </row>
    <row r="612" spans="4:4">
      <c r="D612" s="7"/>
    </row>
    <row r="613" spans="4:4">
      <c r="D613" s="7"/>
    </row>
    <row r="614" spans="4:4">
      <c r="D614" s="7"/>
    </row>
    <row r="615" spans="4:4">
      <c r="D615" s="7"/>
    </row>
    <row r="616" spans="4:4">
      <c r="D616" s="7"/>
    </row>
    <row r="617" spans="4:4">
      <c r="D617" s="7"/>
    </row>
    <row r="618" spans="4:4">
      <c r="D618" s="7"/>
    </row>
    <row r="619" spans="4:4">
      <c r="D619" s="7"/>
    </row>
    <row r="620" spans="4:4">
      <c r="D620" s="7"/>
    </row>
    <row r="621" spans="4:4">
      <c r="D621" s="7"/>
    </row>
    <row r="622" spans="4:4">
      <c r="D622" s="7"/>
    </row>
    <row r="623" spans="4:4">
      <c r="D623" s="7"/>
    </row>
    <row r="624" spans="4:4">
      <c r="D624" s="7"/>
    </row>
    <row r="625" spans="4:4">
      <c r="D625" s="7"/>
    </row>
    <row r="626" spans="4:4">
      <c r="D626" s="7"/>
    </row>
    <row r="627" spans="4:4">
      <c r="D627" s="7"/>
    </row>
    <row r="628" spans="4:4">
      <c r="D628" s="7"/>
    </row>
    <row r="629" spans="4:4">
      <c r="D629" s="7"/>
    </row>
    <row r="630" spans="4:4">
      <c r="D630" s="7"/>
    </row>
    <row r="631" spans="4:4">
      <c r="D631" s="7"/>
    </row>
    <row r="632" spans="4:4">
      <c r="D632" s="7"/>
    </row>
    <row r="633" spans="4:4">
      <c r="D633" s="7"/>
    </row>
    <row r="634" spans="4:4">
      <c r="D634" s="7"/>
    </row>
    <row r="635" spans="4:4">
      <c r="D635" s="7"/>
    </row>
    <row r="636" spans="4:4">
      <c r="D636" s="7"/>
    </row>
    <row r="637" spans="4:4">
      <c r="D637" s="7"/>
    </row>
    <row r="638" spans="4:4">
      <c r="D638" s="7"/>
    </row>
    <row r="639" spans="4:4">
      <c r="D639" s="7"/>
    </row>
    <row r="640" spans="4:4">
      <c r="D640" s="7"/>
    </row>
    <row r="641" spans="4:4">
      <c r="D641" s="7"/>
    </row>
    <row r="642" spans="4:4">
      <c r="D642" s="7"/>
    </row>
    <row r="643" spans="4:4">
      <c r="D643" s="7"/>
    </row>
    <row r="644" spans="4:4">
      <c r="D644" s="7"/>
    </row>
    <row r="645" spans="4:4">
      <c r="D645" s="7"/>
    </row>
    <row r="646" spans="4:4">
      <c r="D646" s="7"/>
    </row>
    <row r="647" spans="4:4">
      <c r="D647" s="7"/>
    </row>
    <row r="648" spans="4:4">
      <c r="D648" s="7"/>
    </row>
    <row r="649" spans="4:4">
      <c r="D649" s="7"/>
    </row>
    <row r="650" spans="4:4">
      <c r="D650" s="7"/>
    </row>
    <row r="651" spans="4:4">
      <c r="D651" s="7"/>
    </row>
    <row r="652" spans="4:4">
      <c r="D652" s="7"/>
    </row>
    <row r="653" spans="4:4">
      <c r="D653" s="7"/>
    </row>
    <row r="654" spans="4:4">
      <c r="D654" s="7"/>
    </row>
    <row r="655" spans="4:4">
      <c r="D655" s="7"/>
    </row>
    <row r="656" spans="4:4">
      <c r="D656" s="7"/>
    </row>
    <row r="657" spans="4:4">
      <c r="D657" s="7"/>
    </row>
    <row r="658" spans="4:4">
      <c r="D658" s="7"/>
    </row>
    <row r="659" spans="4:4">
      <c r="D659" s="7"/>
    </row>
    <row r="660" spans="4:4">
      <c r="D660" s="7"/>
    </row>
    <row r="661" spans="4:4">
      <c r="D661" s="7"/>
    </row>
    <row r="662" spans="4:4">
      <c r="D662" s="7"/>
    </row>
    <row r="663" spans="4:4">
      <c r="D663" s="7"/>
    </row>
    <row r="664" spans="4:4">
      <c r="D664" s="7"/>
    </row>
    <row r="665" spans="4:4">
      <c r="D665" s="7"/>
    </row>
    <row r="666" spans="4:4">
      <c r="D666" s="7"/>
    </row>
    <row r="667" spans="4:4">
      <c r="D667" s="7"/>
    </row>
    <row r="668" spans="4:4">
      <c r="D668" s="7"/>
    </row>
    <row r="669" spans="4:4">
      <c r="D669" s="7"/>
    </row>
    <row r="670" spans="4:4">
      <c r="D670" s="7"/>
    </row>
    <row r="671" spans="4:4">
      <c r="D671" s="7"/>
    </row>
    <row r="672" spans="4:4">
      <c r="D672" s="7"/>
    </row>
    <row r="673" spans="4:4">
      <c r="D673" s="7"/>
    </row>
    <row r="674" spans="4:4">
      <c r="D674" s="7"/>
    </row>
    <row r="675" spans="4:4">
      <c r="D675" s="7"/>
    </row>
    <row r="676" spans="4:4">
      <c r="D676" s="7"/>
    </row>
    <row r="677" spans="4:4">
      <c r="D677" s="7"/>
    </row>
    <row r="678" spans="4:4">
      <c r="D678" s="7"/>
    </row>
    <row r="679" spans="4:4">
      <c r="D679" s="7"/>
    </row>
    <row r="680" spans="4:4">
      <c r="D680" s="7"/>
    </row>
    <row r="681" spans="4:4">
      <c r="D681" s="7"/>
    </row>
    <row r="682" spans="4:4">
      <c r="D682" s="7"/>
    </row>
    <row r="683" spans="4:4">
      <c r="D683" s="7"/>
    </row>
    <row r="684" spans="4:4">
      <c r="D684" s="7"/>
    </row>
    <row r="685" spans="4:4">
      <c r="D685" s="7"/>
    </row>
    <row r="686" spans="4:4">
      <c r="D686" s="7"/>
    </row>
    <row r="687" spans="4:4">
      <c r="D687" s="7"/>
    </row>
    <row r="688" spans="4:4">
      <c r="D688" s="7"/>
    </row>
    <row r="689" spans="4:4">
      <c r="D689" s="7"/>
    </row>
    <row r="690" spans="4:4">
      <c r="D690" s="7"/>
    </row>
    <row r="691" spans="4:4">
      <c r="D691" s="7"/>
    </row>
    <row r="692" spans="4:4">
      <c r="D692" s="7"/>
    </row>
    <row r="693" spans="4:4">
      <c r="D693" s="7"/>
    </row>
    <row r="694" spans="4:4">
      <c r="D694" s="7"/>
    </row>
    <row r="695" spans="4:4">
      <c r="D695" s="7"/>
    </row>
    <row r="696" spans="4:4">
      <c r="D696" s="7"/>
    </row>
    <row r="697" spans="4:4">
      <c r="D697" s="7"/>
    </row>
    <row r="698" spans="4:4">
      <c r="D698" s="7"/>
    </row>
    <row r="699" spans="4:4">
      <c r="D699" s="7"/>
    </row>
    <row r="700" spans="4:4">
      <c r="D700" s="7"/>
    </row>
    <row r="701" spans="4:4">
      <c r="D701" s="7"/>
    </row>
    <row r="702" spans="4:4">
      <c r="D702" s="7"/>
    </row>
    <row r="703" spans="4:4">
      <c r="D703" s="7"/>
    </row>
    <row r="704" spans="4:4">
      <c r="D704" s="7"/>
    </row>
    <row r="705" spans="4:4">
      <c r="D705" s="7"/>
    </row>
    <row r="706" spans="4:4">
      <c r="D706" s="7"/>
    </row>
    <row r="707" spans="4:4">
      <c r="D707" s="7"/>
    </row>
    <row r="708" spans="4:4">
      <c r="D708" s="7"/>
    </row>
    <row r="709" spans="4:4">
      <c r="D709" s="7"/>
    </row>
    <row r="710" spans="4:4">
      <c r="D710" s="7"/>
    </row>
    <row r="711" spans="4:4">
      <c r="D711" s="7"/>
    </row>
    <row r="712" spans="4:4">
      <c r="D712" s="7"/>
    </row>
    <row r="713" spans="4:4">
      <c r="D713" s="7"/>
    </row>
    <row r="714" spans="4:4">
      <c r="D714" s="7"/>
    </row>
    <row r="715" spans="4:4">
      <c r="D715" s="7"/>
    </row>
    <row r="716" spans="4:4">
      <c r="D716" s="7"/>
    </row>
    <row r="717" spans="4:4">
      <c r="D717" s="7"/>
    </row>
    <row r="718" spans="4:4">
      <c r="D718" s="7"/>
    </row>
    <row r="719" spans="4:4">
      <c r="D719" s="7"/>
    </row>
    <row r="720" spans="4:4">
      <c r="D720" s="7"/>
    </row>
    <row r="721" spans="4:4">
      <c r="D721" s="7"/>
    </row>
    <row r="722" spans="4:4">
      <c r="D722" s="7"/>
    </row>
    <row r="723" spans="4:4">
      <c r="D723" s="7"/>
    </row>
    <row r="724" spans="4:4">
      <c r="D724" s="7"/>
    </row>
    <row r="725" spans="4:4">
      <c r="D725" s="7"/>
    </row>
    <row r="726" spans="4:4">
      <c r="D726" s="7"/>
    </row>
    <row r="727" spans="4:4">
      <c r="D727" s="7"/>
    </row>
    <row r="728" spans="4:4">
      <c r="D728" s="7"/>
    </row>
    <row r="729" spans="4:4">
      <c r="D729" s="7"/>
    </row>
    <row r="730" spans="4:4">
      <c r="D730" s="7"/>
    </row>
    <row r="731" spans="4:4">
      <c r="D731" s="7"/>
    </row>
    <row r="732" spans="4:4">
      <c r="D732" s="7"/>
    </row>
    <row r="733" spans="4:4">
      <c r="D733" s="7"/>
    </row>
    <row r="734" spans="4:4">
      <c r="D734" s="7"/>
    </row>
    <row r="735" spans="4:4">
      <c r="D735" s="7"/>
    </row>
    <row r="736" spans="4:4">
      <c r="D736" s="7"/>
    </row>
    <row r="737" spans="4:4">
      <c r="D737" s="7"/>
    </row>
    <row r="738" spans="4:4">
      <c r="D738" s="7"/>
    </row>
    <row r="739" spans="4:4">
      <c r="D739" s="7"/>
    </row>
    <row r="740" spans="4:4">
      <c r="D740" s="7"/>
    </row>
    <row r="741" spans="4:4">
      <c r="D741" s="7"/>
    </row>
    <row r="742" spans="4:4">
      <c r="D742" s="7"/>
    </row>
    <row r="743" spans="4:4">
      <c r="D743" s="7"/>
    </row>
    <row r="744" spans="4:4">
      <c r="D744" s="7"/>
    </row>
    <row r="745" spans="4:4">
      <c r="D745" s="7"/>
    </row>
    <row r="746" spans="4:4">
      <c r="D746" s="7"/>
    </row>
    <row r="747" spans="4:4">
      <c r="D747" s="7"/>
    </row>
    <row r="748" spans="4:4">
      <c r="D748" s="7"/>
    </row>
    <row r="749" spans="4:4">
      <c r="D749" s="7"/>
    </row>
    <row r="750" spans="4:4">
      <c r="D750" s="7"/>
    </row>
    <row r="751" spans="4:4">
      <c r="D751" s="7"/>
    </row>
    <row r="752" spans="4:4">
      <c r="D752" s="7"/>
    </row>
    <row r="753" spans="4:4">
      <c r="D753" s="7"/>
    </row>
    <row r="754" spans="4:4">
      <c r="D754" s="7"/>
    </row>
    <row r="755" spans="4:4">
      <c r="D755" s="7"/>
    </row>
    <row r="756" spans="4:4">
      <c r="D756" s="7"/>
    </row>
    <row r="757" spans="4:4">
      <c r="D757" s="7"/>
    </row>
    <row r="758" spans="4:4">
      <c r="D758" s="7"/>
    </row>
    <row r="759" spans="4:4">
      <c r="D759" s="7"/>
    </row>
    <row r="760" spans="4:4">
      <c r="D760" s="7"/>
    </row>
    <row r="761" spans="4:4">
      <c r="D761" s="7"/>
    </row>
    <row r="762" spans="4:4">
      <c r="D762" s="7"/>
    </row>
    <row r="763" spans="4:4">
      <c r="D763" s="7"/>
    </row>
    <row r="764" spans="4:4">
      <c r="D764" s="7"/>
    </row>
    <row r="765" spans="4:4">
      <c r="D765" s="7"/>
    </row>
    <row r="766" spans="4:4">
      <c r="D766" s="7"/>
    </row>
    <row r="767" spans="4:4">
      <c r="D767" s="7"/>
    </row>
    <row r="768" spans="4:4">
      <c r="D768" s="7"/>
    </row>
    <row r="769" spans="4:4">
      <c r="D769" s="7"/>
    </row>
    <row r="770" spans="4:4">
      <c r="D770" s="7"/>
    </row>
    <row r="771" spans="4:4">
      <c r="D771" s="7"/>
    </row>
    <row r="772" spans="4:4">
      <c r="D772" s="7"/>
    </row>
    <row r="773" spans="4:4">
      <c r="D773" s="7"/>
    </row>
    <row r="774" spans="4:4">
      <c r="D774" s="7"/>
    </row>
    <row r="775" spans="4:4">
      <c r="D775" s="7"/>
    </row>
    <row r="776" spans="4:4">
      <c r="D776" s="7"/>
    </row>
    <row r="777" spans="4:4">
      <c r="D777" s="7"/>
    </row>
    <row r="778" spans="4:4">
      <c r="D778" s="7"/>
    </row>
    <row r="779" spans="4:4">
      <c r="D779" s="7"/>
    </row>
    <row r="780" spans="4:4">
      <c r="D780" s="7"/>
    </row>
    <row r="781" spans="4:4">
      <c r="D781" s="7"/>
    </row>
    <row r="782" spans="4:4">
      <c r="D782" s="7"/>
    </row>
    <row r="783" spans="4:4">
      <c r="D783" s="7"/>
    </row>
    <row r="784" spans="4:4">
      <c r="D784" s="7"/>
    </row>
    <row r="785" spans="4:4">
      <c r="D785" s="7"/>
    </row>
    <row r="786" spans="4:4">
      <c r="D786" s="7"/>
    </row>
    <row r="787" spans="4:4">
      <c r="D787" s="7"/>
    </row>
    <row r="788" spans="4:4">
      <c r="D788" s="7"/>
    </row>
    <row r="789" spans="4:4">
      <c r="D789" s="7"/>
    </row>
    <row r="790" spans="4:4">
      <c r="D790" s="7"/>
    </row>
    <row r="791" spans="4:4">
      <c r="D791" s="7"/>
    </row>
    <row r="792" spans="4:4">
      <c r="D792" s="7"/>
    </row>
    <row r="793" spans="4:4">
      <c r="D793" s="7"/>
    </row>
    <row r="794" spans="4:4">
      <c r="D794" s="7"/>
    </row>
    <row r="795" spans="4:4">
      <c r="D795" s="7"/>
    </row>
    <row r="796" spans="4:4">
      <c r="D796" s="7"/>
    </row>
    <row r="797" spans="4:4">
      <c r="D797" s="7"/>
    </row>
    <row r="798" spans="4:4">
      <c r="D798" s="7"/>
    </row>
    <row r="799" spans="4:4">
      <c r="D799" s="7"/>
    </row>
    <row r="800" spans="4:4">
      <c r="D800" s="7"/>
    </row>
    <row r="801" spans="4:4">
      <c r="D801" s="7"/>
    </row>
    <row r="802" spans="4:4">
      <c r="D802" s="7"/>
    </row>
    <row r="803" spans="4:4">
      <c r="D803" s="7"/>
    </row>
    <row r="804" spans="4:4">
      <c r="D804" s="7"/>
    </row>
    <row r="805" spans="4:4">
      <c r="D805" s="7"/>
    </row>
    <row r="806" spans="4:4">
      <c r="D806" s="7"/>
    </row>
    <row r="807" spans="4:4">
      <c r="D807" s="7"/>
    </row>
    <row r="808" spans="4:4">
      <c r="D808" s="7"/>
    </row>
    <row r="809" spans="4:4">
      <c r="D809" s="7"/>
    </row>
    <row r="810" spans="4:4">
      <c r="D810" s="7"/>
    </row>
    <row r="811" spans="4:4">
      <c r="D811" s="7"/>
    </row>
    <row r="812" spans="4:4">
      <c r="D812" s="7"/>
    </row>
    <row r="813" spans="4:4">
      <c r="D813" s="7"/>
    </row>
    <row r="814" spans="4:4">
      <c r="D814" s="7"/>
    </row>
    <row r="815" spans="4:4">
      <c r="D815" s="7"/>
    </row>
    <row r="816" spans="4:4">
      <c r="D816" s="7"/>
    </row>
    <row r="817" spans="4:4">
      <c r="D817" s="7"/>
    </row>
    <row r="818" spans="4:4">
      <c r="D818" s="7"/>
    </row>
    <row r="819" spans="4:4">
      <c r="D819" s="7"/>
    </row>
    <row r="820" spans="4:4">
      <c r="D820" s="7"/>
    </row>
    <row r="821" spans="4:4">
      <c r="D821" s="7"/>
    </row>
    <row r="822" spans="4:4">
      <c r="D822" s="7"/>
    </row>
    <row r="823" spans="4:4">
      <c r="D823" s="7"/>
    </row>
    <row r="824" spans="4:4">
      <c r="D824" s="7"/>
    </row>
    <row r="825" spans="4:4">
      <c r="D825" s="7"/>
    </row>
    <row r="826" spans="4:4">
      <c r="D826" s="7"/>
    </row>
    <row r="827" spans="4:4">
      <c r="D827" s="7"/>
    </row>
    <row r="828" spans="4:4">
      <c r="D828" s="7"/>
    </row>
    <row r="829" spans="4:4">
      <c r="D829" s="7"/>
    </row>
    <row r="830" spans="4:4">
      <c r="D830" s="7"/>
    </row>
    <row r="831" spans="4:4">
      <c r="D831" s="7"/>
    </row>
    <row r="832" spans="4:4">
      <c r="D832" s="7"/>
    </row>
    <row r="833" spans="4:4">
      <c r="D833" s="7"/>
    </row>
    <row r="834" spans="4:4">
      <c r="D834" s="7"/>
    </row>
    <row r="835" spans="4:4">
      <c r="D835" s="7"/>
    </row>
    <row r="836" spans="4:4">
      <c r="D836" s="7"/>
    </row>
    <row r="837" spans="4:4">
      <c r="D837" s="7"/>
    </row>
    <row r="838" spans="4:4">
      <c r="D838" s="7"/>
    </row>
    <row r="839" spans="4:4">
      <c r="D839" s="7"/>
    </row>
    <row r="840" spans="4:4">
      <c r="D840" s="7"/>
    </row>
    <row r="841" spans="4:4">
      <c r="D841" s="7"/>
    </row>
    <row r="842" spans="4:4">
      <c r="D842" s="7"/>
    </row>
    <row r="843" spans="4:4">
      <c r="D843" s="7"/>
    </row>
    <row r="844" spans="4:4">
      <c r="D844" s="7"/>
    </row>
    <row r="845" spans="4:4">
      <c r="D845" s="7"/>
    </row>
    <row r="846" spans="4:4">
      <c r="D846" s="7"/>
    </row>
    <row r="847" spans="4:4">
      <c r="D847" s="7"/>
    </row>
    <row r="848" spans="4:4">
      <c r="D848" s="7"/>
    </row>
    <row r="849" spans="4:4">
      <c r="D849" s="7"/>
    </row>
    <row r="850" spans="4:4">
      <c r="D850" s="7"/>
    </row>
    <row r="851" spans="4:4">
      <c r="D851" s="7"/>
    </row>
    <row r="852" spans="4:4">
      <c r="D852" s="7"/>
    </row>
    <row r="853" spans="4:4">
      <c r="D853" s="7"/>
    </row>
    <row r="854" spans="4:4">
      <c r="D854" s="7"/>
    </row>
    <row r="855" spans="4:4">
      <c r="D855" s="7"/>
    </row>
    <row r="856" spans="4:4">
      <c r="D856" s="7"/>
    </row>
    <row r="857" spans="4:4">
      <c r="D857" s="7"/>
    </row>
    <row r="858" spans="4:4">
      <c r="D858" s="7"/>
    </row>
    <row r="859" spans="4:4">
      <c r="D859" s="7"/>
    </row>
    <row r="860" spans="4:4">
      <c r="D860" s="7"/>
    </row>
    <row r="861" spans="4:4">
      <c r="D861" s="7"/>
    </row>
    <row r="862" spans="4:4">
      <c r="D862" s="7"/>
    </row>
    <row r="863" spans="4:4">
      <c r="D863" s="7"/>
    </row>
    <row r="864" spans="4:4">
      <c r="D864" s="7"/>
    </row>
    <row r="865" spans="4:4">
      <c r="D865" s="7"/>
    </row>
    <row r="866" spans="4:4">
      <c r="D866" s="7"/>
    </row>
    <row r="867" spans="4:4">
      <c r="D867" s="7"/>
    </row>
    <row r="868" spans="4:4">
      <c r="D868" s="7"/>
    </row>
    <row r="869" spans="4:4">
      <c r="D869" s="7"/>
    </row>
    <row r="870" spans="4:4">
      <c r="D870" s="7"/>
    </row>
    <row r="871" spans="4:4">
      <c r="D871" s="7"/>
    </row>
    <row r="872" spans="4:4">
      <c r="D872" s="7"/>
    </row>
    <row r="873" spans="4:4">
      <c r="D873" s="7"/>
    </row>
    <row r="874" spans="4:4">
      <c r="D874" s="7"/>
    </row>
    <row r="875" spans="4:4">
      <c r="D875" s="7"/>
    </row>
    <row r="876" spans="4:4">
      <c r="D876" s="7"/>
    </row>
    <row r="877" spans="4:4">
      <c r="D877" s="7"/>
    </row>
    <row r="878" spans="4:4">
      <c r="D878" s="7"/>
    </row>
    <row r="879" spans="4:4">
      <c r="D879" s="7"/>
    </row>
    <row r="880" spans="4:4">
      <c r="D880" s="7"/>
    </row>
    <row r="881" spans="4:4">
      <c r="D881" s="7"/>
    </row>
    <row r="882" spans="4:4">
      <c r="D882" s="7"/>
    </row>
    <row r="883" spans="4:4">
      <c r="D883" s="7"/>
    </row>
    <row r="884" spans="4:4">
      <c r="D884" s="7"/>
    </row>
    <row r="885" spans="4:4">
      <c r="D885" s="7"/>
    </row>
    <row r="886" spans="4:4">
      <c r="D886" s="7"/>
    </row>
    <row r="887" spans="4:4">
      <c r="D887" s="7"/>
    </row>
    <row r="888" spans="4:4">
      <c r="D888" s="7"/>
    </row>
    <row r="889" spans="4:4">
      <c r="D889" s="7"/>
    </row>
    <row r="890" spans="4:4">
      <c r="D890" s="7"/>
    </row>
    <row r="891" spans="4:4">
      <c r="D891" s="7"/>
    </row>
    <row r="892" spans="4:4">
      <c r="D892" s="7"/>
    </row>
    <row r="893" spans="4:4">
      <c r="D893" s="7"/>
    </row>
    <row r="894" spans="4:4">
      <c r="D894" s="7"/>
    </row>
    <row r="895" spans="4:4">
      <c r="D895" s="7"/>
    </row>
    <row r="896" spans="4:4">
      <c r="D896" s="7"/>
    </row>
    <row r="897" spans="4:4">
      <c r="D897" s="7"/>
    </row>
    <row r="898" spans="4:4">
      <c r="D898" s="7"/>
    </row>
    <row r="899" spans="4:4">
      <c r="D899" s="7"/>
    </row>
    <row r="900" spans="4:4">
      <c r="D900" s="7"/>
    </row>
    <row r="901" spans="4:4">
      <c r="D901" s="7"/>
    </row>
    <row r="902" spans="4:4">
      <c r="D902" s="7"/>
    </row>
    <row r="903" spans="4:4">
      <c r="D903" s="7"/>
    </row>
    <row r="904" spans="4:4">
      <c r="D904" s="7"/>
    </row>
    <row r="905" spans="4:4">
      <c r="D905" s="7"/>
    </row>
    <row r="906" spans="4:4">
      <c r="D906" s="7"/>
    </row>
    <row r="907" spans="4:4">
      <c r="D907" s="7"/>
    </row>
    <row r="908" spans="4:4">
      <c r="D908" s="7"/>
    </row>
    <row r="909" spans="4:4">
      <c r="D909" s="7"/>
    </row>
    <row r="910" spans="4:4">
      <c r="D910" s="7"/>
    </row>
    <row r="911" spans="4:4">
      <c r="D911" s="7"/>
    </row>
    <row r="912" spans="4:4">
      <c r="D912" s="7"/>
    </row>
    <row r="913" spans="4:4">
      <c r="D913" s="7"/>
    </row>
    <row r="914" spans="4:4">
      <c r="D914" s="7"/>
    </row>
    <row r="915" spans="4:4">
      <c r="D915" s="7"/>
    </row>
    <row r="916" spans="4:4">
      <c r="D916" s="7"/>
    </row>
    <row r="917" spans="4:4">
      <c r="D917" s="7"/>
    </row>
    <row r="918" spans="4:4">
      <c r="D918" s="7"/>
    </row>
    <row r="919" spans="4:4">
      <c r="D919" s="7"/>
    </row>
    <row r="920" spans="4:4">
      <c r="D920" s="7"/>
    </row>
    <row r="921" spans="4:4">
      <c r="D921" s="7"/>
    </row>
    <row r="922" spans="4:4">
      <c r="D922" s="7"/>
    </row>
    <row r="923" spans="4:4">
      <c r="D923" s="7"/>
    </row>
    <row r="924" spans="4:4">
      <c r="D924" s="7"/>
    </row>
    <row r="925" spans="4:4">
      <c r="D925" s="7"/>
    </row>
    <row r="926" spans="4:4">
      <c r="D926" s="7"/>
    </row>
    <row r="927" spans="4:4">
      <c r="D927" s="7"/>
    </row>
    <row r="928" spans="4:4">
      <c r="D928" s="7"/>
    </row>
    <row r="929" spans="4:4">
      <c r="D929" s="7"/>
    </row>
    <row r="930" spans="4:4">
      <c r="D930" s="7"/>
    </row>
    <row r="931" spans="4:4">
      <c r="D931" s="7"/>
    </row>
    <row r="932" spans="4:4">
      <c r="D932" s="7"/>
    </row>
    <row r="933" spans="4:4">
      <c r="D933" s="7"/>
    </row>
    <row r="934" spans="4:4">
      <c r="D934" s="7"/>
    </row>
    <row r="935" spans="4:4">
      <c r="D935" s="7"/>
    </row>
    <row r="936" spans="4:4">
      <c r="D936" s="7"/>
    </row>
    <row r="937" spans="4:4">
      <c r="D937" s="7"/>
    </row>
    <row r="938" spans="4:4">
      <c r="D938" s="7"/>
    </row>
    <row r="939" spans="4:4">
      <c r="D939" s="7"/>
    </row>
    <row r="940" spans="4:4">
      <c r="D940" s="7"/>
    </row>
    <row r="941" spans="4:4">
      <c r="D941" s="7"/>
    </row>
    <row r="942" spans="4:4">
      <c r="D942" s="7"/>
    </row>
    <row r="943" spans="4:4">
      <c r="D943" s="7"/>
    </row>
    <row r="944" spans="4:4">
      <c r="D944" s="7"/>
    </row>
    <row r="945" spans="4:4">
      <c r="D945" s="7"/>
    </row>
    <row r="946" spans="4:4">
      <c r="D946" s="7"/>
    </row>
    <row r="947" spans="4:4">
      <c r="D947" s="7"/>
    </row>
    <row r="948" spans="4:4">
      <c r="D948" s="7"/>
    </row>
    <row r="949" spans="4:4">
      <c r="D949" s="7"/>
    </row>
    <row r="950" spans="4:4">
      <c r="D950" s="7"/>
    </row>
    <row r="951" spans="4:4">
      <c r="D951" s="7"/>
    </row>
    <row r="952" spans="4:4">
      <c r="D952" s="7"/>
    </row>
    <row r="953" spans="4:4">
      <c r="D953" s="7"/>
    </row>
    <row r="954" spans="4:4">
      <c r="D954" s="7"/>
    </row>
    <row r="955" spans="4:4">
      <c r="D955" s="7"/>
    </row>
    <row r="956" spans="4:4">
      <c r="D956" s="7"/>
    </row>
    <row r="957" spans="4:4">
      <c r="D957" s="7"/>
    </row>
    <row r="958" spans="4:4">
      <c r="D958" s="7"/>
    </row>
    <row r="959" spans="4:4">
      <c r="D959" s="7"/>
    </row>
    <row r="960" spans="4:4">
      <c r="D960" s="7"/>
    </row>
    <row r="961" spans="4:4">
      <c r="D961" s="7"/>
    </row>
    <row r="962" spans="4:4">
      <c r="D962" s="7"/>
    </row>
    <row r="963" spans="4:4">
      <c r="D963" s="7"/>
    </row>
    <row r="964" spans="4:4">
      <c r="D964" s="7"/>
    </row>
    <row r="965" spans="4:4">
      <c r="D965" s="7"/>
    </row>
    <row r="966" spans="4:4">
      <c r="D966" s="7"/>
    </row>
    <row r="967" spans="4:4">
      <c r="D967" s="7"/>
    </row>
    <row r="968" spans="4:4">
      <c r="D968" s="7"/>
    </row>
    <row r="969" spans="4:4">
      <c r="D969" s="7"/>
    </row>
    <row r="970" spans="4:4">
      <c r="D970" s="7"/>
    </row>
    <row r="971" spans="4:4">
      <c r="D971" s="7"/>
    </row>
    <row r="972" spans="4:4">
      <c r="D972" s="7"/>
    </row>
    <row r="973" spans="4:4">
      <c r="D973" s="7"/>
    </row>
    <row r="974" spans="4:4">
      <c r="D974" s="7"/>
    </row>
    <row r="975" spans="4:4">
      <c r="D975" s="7"/>
    </row>
    <row r="976" spans="4:4">
      <c r="D976" s="7"/>
    </row>
    <row r="977" spans="4:4">
      <c r="D977" s="7"/>
    </row>
    <row r="978" spans="4:4">
      <c r="D978" s="7"/>
    </row>
    <row r="979" spans="4:4">
      <c r="D979" s="7"/>
    </row>
    <row r="980" spans="4:4">
      <c r="D980" s="7"/>
    </row>
    <row r="981" spans="4:4">
      <c r="D981" s="7"/>
    </row>
    <row r="982" spans="4:4">
      <c r="D982" s="7"/>
    </row>
    <row r="983" spans="4:4">
      <c r="D983" s="7"/>
    </row>
    <row r="984" spans="4:4">
      <c r="D984" s="7"/>
    </row>
    <row r="985" spans="4:4">
      <c r="D985" s="7"/>
    </row>
    <row r="986" spans="4:4">
      <c r="D986" s="7"/>
    </row>
    <row r="987" spans="4:4">
      <c r="D987" s="7"/>
    </row>
    <row r="988" spans="4:4">
      <c r="D988" s="7"/>
    </row>
    <row r="989" spans="4:4">
      <c r="D989" s="7"/>
    </row>
    <row r="990" spans="4:4">
      <c r="D990" s="7"/>
    </row>
    <row r="991" spans="4:4">
      <c r="D991" s="7"/>
    </row>
    <row r="992" spans="4:4">
      <c r="D992" s="7"/>
    </row>
    <row r="993" spans="4:4">
      <c r="D993" s="7"/>
    </row>
    <row r="994" spans="4:4">
      <c r="D994" s="7"/>
    </row>
    <row r="995" spans="4:4">
      <c r="D995" s="7"/>
    </row>
    <row r="996" spans="4:4">
      <c r="D996" s="7"/>
    </row>
    <row r="997" spans="4:4">
      <c r="D997" s="7"/>
    </row>
    <row r="998" spans="4:4">
      <c r="D998" s="7"/>
    </row>
    <row r="999" spans="4:4">
      <c r="D999" s="7"/>
    </row>
    <row r="1000" spans="4:4">
      <c r="D1000" s="7"/>
    </row>
    <row r="1001" spans="4:4">
      <c r="D1001" s="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1"/>
  <sheetViews>
    <sheetView workbookViewId="0"/>
  </sheetViews>
  <sheetFormatPr defaultRowHeight="14.25"/>
  <cols>
    <col min="1" max="1" width="11.5" customWidth="1"/>
    <col min="2" max="2" width="10.75" customWidth="1"/>
    <col min="3" max="3" width="13.5" customWidth="1"/>
    <col min="4" max="4" width="9.125" customWidth="1"/>
    <col min="5" max="5" width="11.5" customWidth="1"/>
    <col min="6" max="6" width="12" customWidth="1"/>
    <col min="7" max="7" width="10.125" customWidth="1"/>
    <col min="8" max="8" width="8.25" customWidth="1"/>
    <col min="9" max="9" width="7.375" customWidth="1"/>
    <col min="10" max="10" width="5.25" customWidth="1"/>
    <col min="11" max="11" width="14.375" customWidth="1"/>
  </cols>
  <sheetData>
    <row r="1" spans="1:11" ht="30">
      <c r="A1" s="1" t="s">
        <v>48</v>
      </c>
      <c r="B1" s="1" t="s">
        <v>17</v>
      </c>
      <c r="C1" s="1" t="s">
        <v>20</v>
      </c>
      <c r="D1" s="1" t="s">
        <v>18</v>
      </c>
      <c r="E1" s="1" t="s">
        <v>19</v>
      </c>
      <c r="F1" s="1" t="s">
        <v>49</v>
      </c>
      <c r="G1" s="1" t="s">
        <v>50</v>
      </c>
      <c r="H1" s="1" t="s">
        <v>51</v>
      </c>
      <c r="I1" s="1" t="s">
        <v>52</v>
      </c>
      <c r="J1" s="1" t="s">
        <v>44</v>
      </c>
      <c r="K1" s="1" t="s">
        <v>53</v>
      </c>
    </row>
    <row r="2" spans="1:11">
      <c r="C2" t="str">
        <f>IFERROR(VLOOKUP(B2,'Household Registry'!$A:$B,2,FALSE),"")</f>
        <v/>
      </c>
      <c r="E2" t="str">
        <f>IFERROR(VLOOKUP(B2,'Household Registry'!$A:$D,4,FALSE),"")</f>
        <v/>
      </c>
      <c r="H2" s="7"/>
      <c r="I2" s="7"/>
    </row>
    <row r="3" spans="1:11">
      <c r="C3" t="str">
        <f>IFERROR(VLOOKUP(B3,'Household Registry'!$A:$B,2,FALSE),"")</f>
        <v/>
      </c>
      <c r="E3" t="str">
        <f>IFERROR(VLOOKUP(B3,'Household Registry'!$A:$D,4,FALSE),"")</f>
        <v/>
      </c>
      <c r="H3" s="7"/>
      <c r="I3" s="7"/>
    </row>
    <row r="4" spans="1:11">
      <c r="C4" t="str">
        <f>IFERROR(VLOOKUP(B4,'Household Registry'!$A:$B,2,FALSE),"")</f>
        <v/>
      </c>
      <c r="E4" t="str">
        <f>IFERROR(VLOOKUP(B4,'Household Registry'!$A:$D,4,FALSE),"")</f>
        <v/>
      </c>
      <c r="H4" s="7"/>
      <c r="I4" s="7"/>
    </row>
    <row r="5" spans="1:11">
      <c r="C5" t="str">
        <f>IFERROR(VLOOKUP(B5,'Household Registry'!$A:$B,2,FALSE),"")</f>
        <v/>
      </c>
      <c r="E5" t="str">
        <f>IFERROR(VLOOKUP(B5,'Household Registry'!$A:$D,4,FALSE),"")</f>
        <v/>
      </c>
      <c r="H5" s="7"/>
      <c r="I5" s="7"/>
    </row>
    <row r="6" spans="1:11">
      <c r="C6" t="str">
        <f>IFERROR(VLOOKUP(B6,'Household Registry'!$A:$B,2,FALSE),"")</f>
        <v/>
      </c>
      <c r="E6" t="str">
        <f>IFERROR(VLOOKUP(B6,'Household Registry'!$A:$D,4,FALSE),"")</f>
        <v/>
      </c>
      <c r="H6" s="7"/>
      <c r="I6" s="7"/>
    </row>
    <row r="7" spans="1:11">
      <c r="C7" t="str">
        <f>IFERROR(VLOOKUP(B7,'Household Registry'!$A:$B,2,FALSE),"")</f>
        <v/>
      </c>
      <c r="E7" t="str">
        <f>IFERROR(VLOOKUP(B7,'Household Registry'!$A:$D,4,FALSE),"")</f>
        <v/>
      </c>
      <c r="H7" s="7"/>
      <c r="I7" s="7"/>
    </row>
    <row r="8" spans="1:11">
      <c r="C8" t="str">
        <f>IFERROR(VLOOKUP(B8,'Household Registry'!$A:$B,2,FALSE),"")</f>
        <v/>
      </c>
      <c r="E8" t="str">
        <f>IFERROR(VLOOKUP(B8,'Household Registry'!$A:$D,4,FALSE),"")</f>
        <v/>
      </c>
      <c r="H8" s="7"/>
      <c r="I8" s="7"/>
    </row>
    <row r="9" spans="1:11">
      <c r="C9" t="str">
        <f>IFERROR(VLOOKUP(B9,'Household Registry'!$A:$B,2,FALSE),"")</f>
        <v/>
      </c>
      <c r="E9" t="str">
        <f>IFERROR(VLOOKUP(B9,'Household Registry'!$A:$D,4,FALSE),"")</f>
        <v/>
      </c>
      <c r="H9" s="7"/>
      <c r="I9" s="7"/>
    </row>
    <row r="10" spans="1:11">
      <c r="C10" t="str">
        <f>IFERROR(VLOOKUP(B10,'Household Registry'!$A:$B,2,FALSE),"")</f>
        <v/>
      </c>
      <c r="E10" t="str">
        <f>IFERROR(VLOOKUP(B10,'Household Registry'!$A:$D,4,FALSE),"")</f>
        <v/>
      </c>
      <c r="H10" s="7"/>
      <c r="I10" s="7"/>
    </row>
    <row r="11" spans="1:11">
      <c r="C11" t="str">
        <f>IFERROR(VLOOKUP(B11,'Household Registry'!$A:$B,2,FALSE),"")</f>
        <v/>
      </c>
      <c r="E11" t="str">
        <f>IFERROR(VLOOKUP(B11,'Household Registry'!$A:$D,4,FALSE),"")</f>
        <v/>
      </c>
      <c r="H11" s="7"/>
      <c r="I11" s="7"/>
    </row>
    <row r="12" spans="1:11">
      <c r="C12" t="str">
        <f>IFERROR(VLOOKUP(B12,'Household Registry'!$A:$B,2,FALSE),"")</f>
        <v/>
      </c>
      <c r="E12" t="str">
        <f>IFERROR(VLOOKUP(B12,'Household Registry'!$A:$D,4,FALSE),"")</f>
        <v/>
      </c>
      <c r="H12" s="7"/>
      <c r="I12" s="7"/>
    </row>
    <row r="13" spans="1:11">
      <c r="C13" t="str">
        <f>IFERROR(VLOOKUP(B13,'Household Registry'!$A:$B,2,FALSE),"")</f>
        <v/>
      </c>
      <c r="E13" t="str">
        <f>IFERROR(VLOOKUP(B13,'Household Registry'!$A:$D,4,FALSE),"")</f>
        <v/>
      </c>
      <c r="H13" s="7"/>
      <c r="I13" s="7"/>
    </row>
    <row r="14" spans="1:11">
      <c r="C14" t="str">
        <f>IFERROR(VLOOKUP(B14,'Household Registry'!$A:$B,2,FALSE),"")</f>
        <v/>
      </c>
      <c r="E14" t="str">
        <f>IFERROR(VLOOKUP(B14,'Household Registry'!$A:$D,4,FALSE),"")</f>
        <v/>
      </c>
      <c r="H14" s="7"/>
      <c r="I14" s="7"/>
    </row>
    <row r="15" spans="1:11">
      <c r="C15" t="str">
        <f>IFERROR(VLOOKUP(B15,'Household Registry'!$A:$B,2,FALSE),"")</f>
        <v/>
      </c>
      <c r="E15" t="str">
        <f>IFERROR(VLOOKUP(B15,'Household Registry'!$A:$D,4,FALSE),"")</f>
        <v/>
      </c>
      <c r="H15" s="7"/>
      <c r="I15" s="7"/>
    </row>
    <row r="16" spans="1:11">
      <c r="C16" t="str">
        <f>IFERROR(VLOOKUP(B16,'Household Registry'!$A:$B,2,FALSE),"")</f>
        <v/>
      </c>
      <c r="E16" t="str">
        <f>IFERROR(VLOOKUP(B16,'Household Registry'!$A:$D,4,FALSE),"")</f>
        <v/>
      </c>
      <c r="H16" s="7"/>
      <c r="I16" s="7"/>
    </row>
    <row r="17" spans="3:9">
      <c r="C17" t="str">
        <f>IFERROR(VLOOKUP(B17,'Household Registry'!$A:$B,2,FALSE),"")</f>
        <v/>
      </c>
      <c r="E17" t="str">
        <f>IFERROR(VLOOKUP(B17,'Household Registry'!$A:$D,4,FALSE),"")</f>
        <v/>
      </c>
      <c r="H17" s="7"/>
      <c r="I17" s="7"/>
    </row>
    <row r="18" spans="3:9">
      <c r="C18" t="str">
        <f>IFERROR(VLOOKUP(B18,'Household Registry'!$A:$B,2,FALSE),"")</f>
        <v/>
      </c>
      <c r="E18" t="str">
        <f>IFERROR(VLOOKUP(B18,'Household Registry'!$A:$D,4,FALSE),"")</f>
        <v/>
      </c>
      <c r="H18" s="7"/>
      <c r="I18" s="7"/>
    </row>
    <row r="19" spans="3:9">
      <c r="C19" t="str">
        <f>IFERROR(VLOOKUP(B19,'Household Registry'!$A:$B,2,FALSE),"")</f>
        <v/>
      </c>
      <c r="E19" t="str">
        <f>IFERROR(VLOOKUP(B19,'Household Registry'!$A:$D,4,FALSE),"")</f>
        <v/>
      </c>
      <c r="H19" s="7"/>
      <c r="I19" s="7"/>
    </row>
    <row r="20" spans="3:9">
      <c r="C20" t="str">
        <f>IFERROR(VLOOKUP(B20,'Household Registry'!$A:$B,2,FALSE),"")</f>
        <v/>
      </c>
      <c r="E20" t="str">
        <f>IFERROR(VLOOKUP(B20,'Household Registry'!$A:$D,4,FALSE),"")</f>
        <v/>
      </c>
      <c r="H20" s="7"/>
      <c r="I20" s="7"/>
    </row>
    <row r="21" spans="3:9">
      <c r="C21" t="str">
        <f>IFERROR(VLOOKUP(B21,'Household Registry'!$A:$B,2,FALSE),"")</f>
        <v/>
      </c>
      <c r="E21" t="str">
        <f>IFERROR(VLOOKUP(B21,'Household Registry'!$A:$D,4,FALSE),"")</f>
        <v/>
      </c>
      <c r="H21" s="7"/>
      <c r="I21" s="7"/>
    </row>
    <row r="22" spans="3:9">
      <c r="C22" t="str">
        <f>IFERROR(VLOOKUP(B22,'Household Registry'!$A:$B,2,FALSE),"")</f>
        <v/>
      </c>
      <c r="E22" t="str">
        <f>IFERROR(VLOOKUP(B22,'Household Registry'!$A:$D,4,FALSE),"")</f>
        <v/>
      </c>
      <c r="H22" s="7"/>
      <c r="I22" s="7"/>
    </row>
    <row r="23" spans="3:9">
      <c r="C23" t="str">
        <f>IFERROR(VLOOKUP(B23,'Household Registry'!$A:$B,2,FALSE),"")</f>
        <v/>
      </c>
      <c r="E23" t="str">
        <f>IFERROR(VLOOKUP(B23,'Household Registry'!$A:$D,4,FALSE),"")</f>
        <v/>
      </c>
      <c r="H23" s="7"/>
      <c r="I23" s="7"/>
    </row>
    <row r="24" spans="3:9">
      <c r="C24" t="str">
        <f>IFERROR(VLOOKUP(B24,'Household Registry'!$A:$B,2,FALSE),"")</f>
        <v/>
      </c>
      <c r="E24" t="str">
        <f>IFERROR(VLOOKUP(B24,'Household Registry'!$A:$D,4,FALSE),"")</f>
        <v/>
      </c>
      <c r="H24" s="7"/>
      <c r="I24" s="7"/>
    </row>
    <row r="25" spans="3:9">
      <c r="C25" t="str">
        <f>IFERROR(VLOOKUP(B25,'Household Registry'!$A:$B,2,FALSE),"")</f>
        <v/>
      </c>
      <c r="E25" t="str">
        <f>IFERROR(VLOOKUP(B25,'Household Registry'!$A:$D,4,FALSE),"")</f>
        <v/>
      </c>
      <c r="H25" s="7"/>
      <c r="I25" s="7"/>
    </row>
    <row r="26" spans="3:9">
      <c r="C26" t="str">
        <f>IFERROR(VLOOKUP(B26,'Household Registry'!$A:$B,2,FALSE),"")</f>
        <v/>
      </c>
      <c r="E26" t="str">
        <f>IFERROR(VLOOKUP(B26,'Household Registry'!$A:$D,4,FALSE),"")</f>
        <v/>
      </c>
      <c r="H26" s="7"/>
      <c r="I26" s="7"/>
    </row>
    <row r="27" spans="3:9">
      <c r="C27" t="str">
        <f>IFERROR(VLOOKUP(B27,'Household Registry'!$A:$B,2,FALSE),"")</f>
        <v/>
      </c>
      <c r="E27" t="str">
        <f>IFERROR(VLOOKUP(B27,'Household Registry'!$A:$D,4,FALSE),"")</f>
        <v/>
      </c>
      <c r="H27" s="7"/>
      <c r="I27" s="7"/>
    </row>
    <row r="28" spans="3:9">
      <c r="C28" t="str">
        <f>IFERROR(VLOOKUP(B28,'Household Registry'!$A:$B,2,FALSE),"")</f>
        <v/>
      </c>
      <c r="E28" t="str">
        <f>IFERROR(VLOOKUP(B28,'Household Registry'!$A:$D,4,FALSE),"")</f>
        <v/>
      </c>
      <c r="H28" s="7"/>
      <c r="I28" s="7"/>
    </row>
    <row r="29" spans="3:9">
      <c r="C29" t="str">
        <f>IFERROR(VLOOKUP(B29,'Household Registry'!$A:$B,2,FALSE),"")</f>
        <v/>
      </c>
      <c r="E29" t="str">
        <f>IFERROR(VLOOKUP(B29,'Household Registry'!$A:$D,4,FALSE),"")</f>
        <v/>
      </c>
      <c r="H29" s="7"/>
      <c r="I29" s="7"/>
    </row>
    <row r="30" spans="3:9">
      <c r="C30" t="str">
        <f>IFERROR(VLOOKUP(B30,'Household Registry'!$A:$B,2,FALSE),"")</f>
        <v/>
      </c>
      <c r="E30" t="str">
        <f>IFERROR(VLOOKUP(B30,'Household Registry'!$A:$D,4,FALSE),"")</f>
        <v/>
      </c>
      <c r="H30" s="7"/>
      <c r="I30" s="7"/>
    </row>
    <row r="31" spans="3:9">
      <c r="C31" t="str">
        <f>IFERROR(VLOOKUP(B31,'Household Registry'!$A:$B,2,FALSE),"")</f>
        <v/>
      </c>
      <c r="E31" t="str">
        <f>IFERROR(VLOOKUP(B31,'Household Registry'!$A:$D,4,FALSE),"")</f>
        <v/>
      </c>
      <c r="H31" s="7"/>
      <c r="I31" s="7"/>
    </row>
    <row r="32" spans="3:9">
      <c r="C32" t="str">
        <f>IFERROR(VLOOKUP(B32,'Household Registry'!$A:$B,2,FALSE),"")</f>
        <v/>
      </c>
      <c r="E32" t="str">
        <f>IFERROR(VLOOKUP(B32,'Household Registry'!$A:$D,4,FALSE),"")</f>
        <v/>
      </c>
      <c r="H32" s="7"/>
      <c r="I32" s="7"/>
    </row>
    <row r="33" spans="3:9">
      <c r="C33" t="str">
        <f>IFERROR(VLOOKUP(B33,'Household Registry'!$A:$B,2,FALSE),"")</f>
        <v/>
      </c>
      <c r="E33" t="str">
        <f>IFERROR(VLOOKUP(B33,'Household Registry'!$A:$D,4,FALSE),"")</f>
        <v/>
      </c>
      <c r="H33" s="7"/>
      <c r="I33" s="7"/>
    </row>
    <row r="34" spans="3:9">
      <c r="C34" t="str">
        <f>IFERROR(VLOOKUP(B34,'Household Registry'!$A:$B,2,FALSE),"")</f>
        <v/>
      </c>
      <c r="E34" t="str">
        <f>IFERROR(VLOOKUP(B34,'Household Registry'!$A:$D,4,FALSE),"")</f>
        <v/>
      </c>
      <c r="H34" s="7"/>
      <c r="I34" s="7"/>
    </row>
    <row r="35" spans="3:9">
      <c r="C35" t="str">
        <f>IFERROR(VLOOKUP(B35,'Household Registry'!$A:$B,2,FALSE),"")</f>
        <v/>
      </c>
      <c r="E35" t="str">
        <f>IFERROR(VLOOKUP(B35,'Household Registry'!$A:$D,4,FALSE),"")</f>
        <v/>
      </c>
      <c r="H35" s="7"/>
      <c r="I35" s="7"/>
    </row>
    <row r="36" spans="3:9">
      <c r="C36" t="str">
        <f>IFERROR(VLOOKUP(B36,'Household Registry'!$A:$B,2,FALSE),"")</f>
        <v/>
      </c>
      <c r="E36" t="str">
        <f>IFERROR(VLOOKUP(B36,'Household Registry'!$A:$D,4,FALSE),"")</f>
        <v/>
      </c>
      <c r="H36" s="7"/>
      <c r="I36" s="7"/>
    </row>
    <row r="37" spans="3:9">
      <c r="C37" t="str">
        <f>IFERROR(VLOOKUP(B37,'Household Registry'!$A:$B,2,FALSE),"")</f>
        <v/>
      </c>
      <c r="E37" t="str">
        <f>IFERROR(VLOOKUP(B37,'Household Registry'!$A:$D,4,FALSE),"")</f>
        <v/>
      </c>
      <c r="H37" s="7"/>
      <c r="I37" s="7"/>
    </row>
    <row r="38" spans="3:9">
      <c r="C38" t="str">
        <f>IFERROR(VLOOKUP(B38,'Household Registry'!$A:$B,2,FALSE),"")</f>
        <v/>
      </c>
      <c r="E38" t="str">
        <f>IFERROR(VLOOKUP(B38,'Household Registry'!$A:$D,4,FALSE),"")</f>
        <v/>
      </c>
      <c r="H38" s="7"/>
      <c r="I38" s="7"/>
    </row>
    <row r="39" spans="3:9">
      <c r="C39" t="str">
        <f>IFERROR(VLOOKUP(B39,'Household Registry'!$A:$B,2,FALSE),"")</f>
        <v/>
      </c>
      <c r="E39" t="str">
        <f>IFERROR(VLOOKUP(B39,'Household Registry'!$A:$D,4,FALSE),"")</f>
        <v/>
      </c>
      <c r="H39" s="7"/>
      <c r="I39" s="7"/>
    </row>
    <row r="40" spans="3:9">
      <c r="C40" t="str">
        <f>IFERROR(VLOOKUP(B40,'Household Registry'!$A:$B,2,FALSE),"")</f>
        <v/>
      </c>
      <c r="E40" t="str">
        <f>IFERROR(VLOOKUP(B40,'Household Registry'!$A:$D,4,FALSE),"")</f>
        <v/>
      </c>
      <c r="H40" s="7"/>
      <c r="I40" s="7"/>
    </row>
    <row r="41" spans="3:9">
      <c r="C41" t="str">
        <f>IFERROR(VLOOKUP(B41,'Household Registry'!$A:$B,2,FALSE),"")</f>
        <v/>
      </c>
      <c r="E41" t="str">
        <f>IFERROR(VLOOKUP(B41,'Household Registry'!$A:$D,4,FALSE),"")</f>
        <v/>
      </c>
      <c r="H41" s="7"/>
      <c r="I41" s="7"/>
    </row>
    <row r="42" spans="3:9">
      <c r="C42" t="str">
        <f>IFERROR(VLOOKUP(B42,'Household Registry'!$A:$B,2,FALSE),"")</f>
        <v/>
      </c>
      <c r="E42" t="str">
        <f>IFERROR(VLOOKUP(B42,'Household Registry'!$A:$D,4,FALSE),"")</f>
        <v/>
      </c>
      <c r="H42" s="7"/>
      <c r="I42" s="7"/>
    </row>
    <row r="43" spans="3:9">
      <c r="C43" t="str">
        <f>IFERROR(VLOOKUP(B43,'Household Registry'!$A:$B,2,FALSE),"")</f>
        <v/>
      </c>
      <c r="E43" t="str">
        <f>IFERROR(VLOOKUP(B43,'Household Registry'!$A:$D,4,FALSE),"")</f>
        <v/>
      </c>
      <c r="H43" s="7"/>
      <c r="I43" s="7"/>
    </row>
    <row r="44" spans="3:9">
      <c r="C44" t="str">
        <f>IFERROR(VLOOKUP(B44,'Household Registry'!$A:$B,2,FALSE),"")</f>
        <v/>
      </c>
      <c r="E44" t="str">
        <f>IFERROR(VLOOKUP(B44,'Household Registry'!$A:$D,4,FALSE),"")</f>
        <v/>
      </c>
      <c r="H44" s="7"/>
      <c r="I44" s="7"/>
    </row>
    <row r="45" spans="3:9">
      <c r="C45" t="str">
        <f>IFERROR(VLOOKUP(B45,'Household Registry'!$A:$B,2,FALSE),"")</f>
        <v/>
      </c>
      <c r="E45" t="str">
        <f>IFERROR(VLOOKUP(B45,'Household Registry'!$A:$D,4,FALSE),"")</f>
        <v/>
      </c>
      <c r="H45" s="7"/>
      <c r="I45" s="7"/>
    </row>
    <row r="46" spans="3:9">
      <c r="C46" t="str">
        <f>IFERROR(VLOOKUP(B46,'Household Registry'!$A:$B,2,FALSE),"")</f>
        <v/>
      </c>
      <c r="E46" t="str">
        <f>IFERROR(VLOOKUP(B46,'Household Registry'!$A:$D,4,FALSE),"")</f>
        <v/>
      </c>
      <c r="H46" s="7"/>
      <c r="I46" s="7"/>
    </row>
    <row r="47" spans="3:9">
      <c r="C47" t="str">
        <f>IFERROR(VLOOKUP(B47,'Household Registry'!$A:$B,2,FALSE),"")</f>
        <v/>
      </c>
      <c r="E47" t="str">
        <f>IFERROR(VLOOKUP(B47,'Household Registry'!$A:$D,4,FALSE),"")</f>
        <v/>
      </c>
      <c r="H47" s="7"/>
      <c r="I47" s="7"/>
    </row>
    <row r="48" spans="3:9">
      <c r="C48" t="str">
        <f>IFERROR(VLOOKUP(B48,'Household Registry'!$A:$B,2,FALSE),"")</f>
        <v/>
      </c>
      <c r="E48" t="str">
        <f>IFERROR(VLOOKUP(B48,'Household Registry'!$A:$D,4,FALSE),"")</f>
        <v/>
      </c>
      <c r="H48" s="7"/>
      <c r="I48" s="7"/>
    </row>
    <row r="49" spans="3:9">
      <c r="C49" t="str">
        <f>IFERROR(VLOOKUP(B49,'Household Registry'!$A:$B,2,FALSE),"")</f>
        <v/>
      </c>
      <c r="E49" t="str">
        <f>IFERROR(VLOOKUP(B49,'Household Registry'!$A:$D,4,FALSE),"")</f>
        <v/>
      </c>
      <c r="H49" s="7"/>
      <c r="I49" s="7"/>
    </row>
    <row r="50" spans="3:9">
      <c r="C50" t="str">
        <f>IFERROR(VLOOKUP(B50,'Household Registry'!$A:$B,2,FALSE),"")</f>
        <v/>
      </c>
      <c r="E50" t="str">
        <f>IFERROR(VLOOKUP(B50,'Household Registry'!$A:$D,4,FALSE),"")</f>
        <v/>
      </c>
      <c r="H50" s="7"/>
      <c r="I50" s="7"/>
    </row>
    <row r="51" spans="3:9">
      <c r="C51" t="str">
        <f>IFERROR(VLOOKUP(B51,'Household Registry'!$A:$B,2,FALSE),"")</f>
        <v/>
      </c>
      <c r="E51" t="str">
        <f>IFERROR(VLOOKUP(B51,'Household Registry'!$A:$D,4,FALSE),"")</f>
        <v/>
      </c>
      <c r="H51" s="7"/>
      <c r="I51" s="7"/>
    </row>
    <row r="52" spans="3:9">
      <c r="C52" t="str">
        <f>IFERROR(VLOOKUP(B52,'Household Registry'!$A:$B,2,FALSE),"")</f>
        <v/>
      </c>
      <c r="E52" t="str">
        <f>IFERROR(VLOOKUP(B52,'Household Registry'!$A:$D,4,FALSE),"")</f>
        <v/>
      </c>
      <c r="H52" s="7"/>
      <c r="I52" s="7"/>
    </row>
    <row r="53" spans="3:9">
      <c r="C53" t="str">
        <f>IFERROR(VLOOKUP(B53,'Household Registry'!$A:$B,2,FALSE),"")</f>
        <v/>
      </c>
      <c r="E53" t="str">
        <f>IFERROR(VLOOKUP(B53,'Household Registry'!$A:$D,4,FALSE),"")</f>
        <v/>
      </c>
      <c r="H53" s="7"/>
      <c r="I53" s="7"/>
    </row>
    <row r="54" spans="3:9">
      <c r="C54" t="str">
        <f>IFERROR(VLOOKUP(B54,'Household Registry'!$A:$B,2,FALSE),"")</f>
        <v/>
      </c>
      <c r="E54" t="str">
        <f>IFERROR(VLOOKUP(B54,'Household Registry'!$A:$D,4,FALSE),"")</f>
        <v/>
      </c>
      <c r="H54" s="7"/>
      <c r="I54" s="7"/>
    </row>
    <row r="55" spans="3:9">
      <c r="C55" t="str">
        <f>IFERROR(VLOOKUP(B55,'Household Registry'!$A:$B,2,FALSE),"")</f>
        <v/>
      </c>
      <c r="E55" t="str">
        <f>IFERROR(VLOOKUP(B55,'Household Registry'!$A:$D,4,FALSE),"")</f>
        <v/>
      </c>
      <c r="H55" s="7"/>
      <c r="I55" s="7"/>
    </row>
    <row r="56" spans="3:9">
      <c r="C56" t="str">
        <f>IFERROR(VLOOKUP(B56,'Household Registry'!$A:$B,2,FALSE),"")</f>
        <v/>
      </c>
      <c r="E56" t="str">
        <f>IFERROR(VLOOKUP(B56,'Household Registry'!$A:$D,4,FALSE),"")</f>
        <v/>
      </c>
      <c r="H56" s="7"/>
      <c r="I56" s="7"/>
    </row>
    <row r="57" spans="3:9">
      <c r="C57" t="str">
        <f>IFERROR(VLOOKUP(B57,'Household Registry'!$A:$B,2,FALSE),"")</f>
        <v/>
      </c>
      <c r="E57" t="str">
        <f>IFERROR(VLOOKUP(B57,'Household Registry'!$A:$D,4,FALSE),"")</f>
        <v/>
      </c>
      <c r="H57" s="7"/>
      <c r="I57" s="7"/>
    </row>
    <row r="58" spans="3:9">
      <c r="C58" t="str">
        <f>IFERROR(VLOOKUP(B58,'Household Registry'!$A:$B,2,FALSE),"")</f>
        <v/>
      </c>
      <c r="E58" t="str">
        <f>IFERROR(VLOOKUP(B58,'Household Registry'!$A:$D,4,FALSE),"")</f>
        <v/>
      </c>
      <c r="H58" s="7"/>
      <c r="I58" s="7"/>
    </row>
    <row r="59" spans="3:9">
      <c r="C59" t="str">
        <f>IFERROR(VLOOKUP(B59,'Household Registry'!$A:$B,2,FALSE),"")</f>
        <v/>
      </c>
      <c r="E59" t="str">
        <f>IFERROR(VLOOKUP(B59,'Household Registry'!$A:$D,4,FALSE),"")</f>
        <v/>
      </c>
      <c r="H59" s="7"/>
      <c r="I59" s="7"/>
    </row>
    <row r="60" spans="3:9">
      <c r="C60" t="str">
        <f>IFERROR(VLOOKUP(B60,'Household Registry'!$A:$B,2,FALSE),"")</f>
        <v/>
      </c>
      <c r="E60" t="str">
        <f>IFERROR(VLOOKUP(B60,'Household Registry'!$A:$D,4,FALSE),"")</f>
        <v/>
      </c>
      <c r="H60" s="7"/>
      <c r="I60" s="7"/>
    </row>
    <row r="61" spans="3:9">
      <c r="C61" t="str">
        <f>IFERROR(VLOOKUP(B61,'Household Registry'!$A:$B,2,FALSE),"")</f>
        <v/>
      </c>
      <c r="E61" t="str">
        <f>IFERROR(VLOOKUP(B61,'Household Registry'!$A:$D,4,FALSE),"")</f>
        <v/>
      </c>
      <c r="H61" s="7"/>
      <c r="I61" s="7"/>
    </row>
    <row r="62" spans="3:9">
      <c r="C62" t="str">
        <f>IFERROR(VLOOKUP(B62,'Household Registry'!$A:$B,2,FALSE),"")</f>
        <v/>
      </c>
      <c r="E62" t="str">
        <f>IFERROR(VLOOKUP(B62,'Household Registry'!$A:$D,4,FALSE),"")</f>
        <v/>
      </c>
      <c r="H62" s="7"/>
      <c r="I62" s="7"/>
    </row>
    <row r="63" spans="3:9">
      <c r="C63" t="str">
        <f>IFERROR(VLOOKUP(B63,'Household Registry'!$A:$B,2,FALSE),"")</f>
        <v/>
      </c>
      <c r="E63" t="str">
        <f>IFERROR(VLOOKUP(B63,'Household Registry'!$A:$D,4,FALSE),"")</f>
        <v/>
      </c>
      <c r="H63" s="7"/>
      <c r="I63" s="7"/>
    </row>
    <row r="64" spans="3:9">
      <c r="C64" t="str">
        <f>IFERROR(VLOOKUP(B64,'Household Registry'!$A:$B,2,FALSE),"")</f>
        <v/>
      </c>
      <c r="E64" t="str">
        <f>IFERROR(VLOOKUP(B64,'Household Registry'!$A:$D,4,FALSE),"")</f>
        <v/>
      </c>
      <c r="H64" s="7"/>
      <c r="I64" s="7"/>
    </row>
    <row r="65" spans="3:9">
      <c r="C65" t="str">
        <f>IFERROR(VLOOKUP(B65,'Household Registry'!$A:$B,2,FALSE),"")</f>
        <v/>
      </c>
      <c r="E65" t="str">
        <f>IFERROR(VLOOKUP(B65,'Household Registry'!$A:$D,4,FALSE),"")</f>
        <v/>
      </c>
      <c r="H65" s="7"/>
      <c r="I65" s="7"/>
    </row>
    <row r="66" spans="3:9">
      <c r="C66" t="str">
        <f>IFERROR(VLOOKUP(B66,'Household Registry'!$A:$B,2,FALSE),"")</f>
        <v/>
      </c>
      <c r="E66" t="str">
        <f>IFERROR(VLOOKUP(B66,'Household Registry'!$A:$D,4,FALSE),"")</f>
        <v/>
      </c>
      <c r="H66" s="7"/>
      <c r="I66" s="7"/>
    </row>
    <row r="67" spans="3:9">
      <c r="C67" t="str">
        <f>IFERROR(VLOOKUP(B67,'Household Registry'!$A:$B,2,FALSE),"")</f>
        <v/>
      </c>
      <c r="E67" t="str">
        <f>IFERROR(VLOOKUP(B67,'Household Registry'!$A:$D,4,FALSE),"")</f>
        <v/>
      </c>
      <c r="H67" s="7"/>
      <c r="I67" s="7"/>
    </row>
    <row r="68" spans="3:9">
      <c r="C68" t="str">
        <f>IFERROR(VLOOKUP(B68,'Household Registry'!$A:$B,2,FALSE),"")</f>
        <v/>
      </c>
      <c r="E68" t="str">
        <f>IFERROR(VLOOKUP(B68,'Household Registry'!$A:$D,4,FALSE),"")</f>
        <v/>
      </c>
      <c r="H68" s="7"/>
      <c r="I68" s="7"/>
    </row>
    <row r="69" spans="3:9">
      <c r="C69" t="str">
        <f>IFERROR(VLOOKUP(B69,'Household Registry'!$A:$B,2,FALSE),"")</f>
        <v/>
      </c>
      <c r="E69" t="str">
        <f>IFERROR(VLOOKUP(B69,'Household Registry'!$A:$D,4,FALSE),"")</f>
        <v/>
      </c>
      <c r="H69" s="7"/>
      <c r="I69" s="7"/>
    </row>
    <row r="70" spans="3:9">
      <c r="C70" t="str">
        <f>IFERROR(VLOOKUP(B70,'Household Registry'!$A:$B,2,FALSE),"")</f>
        <v/>
      </c>
      <c r="E70" t="str">
        <f>IFERROR(VLOOKUP(B70,'Household Registry'!$A:$D,4,FALSE),"")</f>
        <v/>
      </c>
      <c r="H70" s="7"/>
      <c r="I70" s="7"/>
    </row>
    <row r="71" spans="3:9">
      <c r="C71" t="str">
        <f>IFERROR(VLOOKUP(B71,'Household Registry'!$A:$B,2,FALSE),"")</f>
        <v/>
      </c>
      <c r="E71" t="str">
        <f>IFERROR(VLOOKUP(B71,'Household Registry'!$A:$D,4,FALSE),"")</f>
        <v/>
      </c>
      <c r="H71" s="7"/>
      <c r="I71" s="7"/>
    </row>
    <row r="72" spans="3:9">
      <c r="C72" t="str">
        <f>IFERROR(VLOOKUP(B72,'Household Registry'!$A:$B,2,FALSE),"")</f>
        <v/>
      </c>
      <c r="E72" t="str">
        <f>IFERROR(VLOOKUP(B72,'Household Registry'!$A:$D,4,FALSE),"")</f>
        <v/>
      </c>
      <c r="H72" s="7"/>
      <c r="I72" s="7"/>
    </row>
    <row r="73" spans="3:9">
      <c r="C73" t="str">
        <f>IFERROR(VLOOKUP(B73,'Household Registry'!$A:$B,2,FALSE),"")</f>
        <v/>
      </c>
      <c r="E73" t="str">
        <f>IFERROR(VLOOKUP(B73,'Household Registry'!$A:$D,4,FALSE),"")</f>
        <v/>
      </c>
      <c r="H73" s="7"/>
      <c r="I73" s="7"/>
    </row>
    <row r="74" spans="3:9">
      <c r="C74" t="str">
        <f>IFERROR(VLOOKUP(B74,'Household Registry'!$A:$B,2,FALSE),"")</f>
        <v/>
      </c>
      <c r="E74" t="str">
        <f>IFERROR(VLOOKUP(B74,'Household Registry'!$A:$D,4,FALSE),"")</f>
        <v/>
      </c>
      <c r="H74" s="7"/>
      <c r="I74" s="7"/>
    </row>
    <row r="75" spans="3:9">
      <c r="C75" t="str">
        <f>IFERROR(VLOOKUP(B75,'Household Registry'!$A:$B,2,FALSE),"")</f>
        <v/>
      </c>
      <c r="E75" t="str">
        <f>IFERROR(VLOOKUP(B75,'Household Registry'!$A:$D,4,FALSE),"")</f>
        <v/>
      </c>
      <c r="H75" s="7"/>
      <c r="I75" s="7"/>
    </row>
    <row r="76" spans="3:9">
      <c r="C76" t="str">
        <f>IFERROR(VLOOKUP(B76,'Household Registry'!$A:$B,2,FALSE),"")</f>
        <v/>
      </c>
      <c r="E76" t="str">
        <f>IFERROR(VLOOKUP(B76,'Household Registry'!$A:$D,4,FALSE),"")</f>
        <v/>
      </c>
      <c r="H76" s="7"/>
      <c r="I76" s="7"/>
    </row>
    <row r="77" spans="3:9">
      <c r="C77" t="str">
        <f>IFERROR(VLOOKUP(B77,'Household Registry'!$A:$B,2,FALSE),"")</f>
        <v/>
      </c>
      <c r="E77" t="str">
        <f>IFERROR(VLOOKUP(B77,'Household Registry'!$A:$D,4,FALSE),"")</f>
        <v/>
      </c>
      <c r="H77" s="7"/>
      <c r="I77" s="7"/>
    </row>
    <row r="78" spans="3:9">
      <c r="C78" t="str">
        <f>IFERROR(VLOOKUP(B78,'Household Registry'!$A:$B,2,FALSE),"")</f>
        <v/>
      </c>
      <c r="E78" t="str">
        <f>IFERROR(VLOOKUP(B78,'Household Registry'!$A:$D,4,FALSE),"")</f>
        <v/>
      </c>
      <c r="H78" s="7"/>
      <c r="I78" s="7"/>
    </row>
    <row r="79" spans="3:9">
      <c r="C79" t="str">
        <f>IFERROR(VLOOKUP(B79,'Household Registry'!$A:$B,2,FALSE),"")</f>
        <v/>
      </c>
      <c r="E79" t="str">
        <f>IFERROR(VLOOKUP(B79,'Household Registry'!$A:$D,4,FALSE),"")</f>
        <v/>
      </c>
      <c r="H79" s="7"/>
      <c r="I79" s="7"/>
    </row>
    <row r="80" spans="3:9">
      <c r="C80" t="str">
        <f>IFERROR(VLOOKUP(B80,'Household Registry'!$A:$B,2,FALSE),"")</f>
        <v/>
      </c>
      <c r="E80" t="str">
        <f>IFERROR(VLOOKUP(B80,'Household Registry'!$A:$D,4,FALSE),"")</f>
        <v/>
      </c>
      <c r="H80" s="7"/>
      <c r="I80" s="7"/>
    </row>
    <row r="81" spans="3:9">
      <c r="C81" t="str">
        <f>IFERROR(VLOOKUP(B81,'Household Registry'!$A:$B,2,FALSE),"")</f>
        <v/>
      </c>
      <c r="E81" t="str">
        <f>IFERROR(VLOOKUP(B81,'Household Registry'!$A:$D,4,FALSE),"")</f>
        <v/>
      </c>
      <c r="H81" s="7"/>
      <c r="I81" s="7"/>
    </row>
    <row r="82" spans="3:9">
      <c r="C82" t="str">
        <f>IFERROR(VLOOKUP(B82,'Household Registry'!$A:$B,2,FALSE),"")</f>
        <v/>
      </c>
      <c r="E82" t="str">
        <f>IFERROR(VLOOKUP(B82,'Household Registry'!$A:$D,4,FALSE),"")</f>
        <v/>
      </c>
      <c r="H82" s="7"/>
      <c r="I82" s="7"/>
    </row>
    <row r="83" spans="3:9">
      <c r="C83" t="str">
        <f>IFERROR(VLOOKUP(B83,'Household Registry'!$A:$B,2,FALSE),"")</f>
        <v/>
      </c>
      <c r="E83" t="str">
        <f>IFERROR(VLOOKUP(B83,'Household Registry'!$A:$D,4,FALSE),"")</f>
        <v/>
      </c>
      <c r="H83" s="7"/>
      <c r="I83" s="7"/>
    </row>
    <row r="84" spans="3:9">
      <c r="C84" t="str">
        <f>IFERROR(VLOOKUP(B84,'Household Registry'!$A:$B,2,FALSE),"")</f>
        <v/>
      </c>
      <c r="E84" t="str">
        <f>IFERROR(VLOOKUP(B84,'Household Registry'!$A:$D,4,FALSE),"")</f>
        <v/>
      </c>
      <c r="H84" s="7"/>
      <c r="I84" s="7"/>
    </row>
    <row r="85" spans="3:9">
      <c r="C85" t="str">
        <f>IFERROR(VLOOKUP(B85,'Household Registry'!$A:$B,2,FALSE),"")</f>
        <v/>
      </c>
      <c r="E85" t="str">
        <f>IFERROR(VLOOKUP(B85,'Household Registry'!$A:$D,4,FALSE),"")</f>
        <v/>
      </c>
      <c r="H85" s="7"/>
      <c r="I85" s="7"/>
    </row>
    <row r="86" spans="3:9">
      <c r="C86" t="str">
        <f>IFERROR(VLOOKUP(B86,'Household Registry'!$A:$B,2,FALSE),"")</f>
        <v/>
      </c>
      <c r="E86" t="str">
        <f>IFERROR(VLOOKUP(B86,'Household Registry'!$A:$D,4,FALSE),"")</f>
        <v/>
      </c>
      <c r="H86" s="7"/>
      <c r="I86" s="7"/>
    </row>
    <row r="87" spans="3:9">
      <c r="C87" t="str">
        <f>IFERROR(VLOOKUP(B87,'Household Registry'!$A:$B,2,FALSE),"")</f>
        <v/>
      </c>
      <c r="E87" t="str">
        <f>IFERROR(VLOOKUP(B87,'Household Registry'!$A:$D,4,FALSE),"")</f>
        <v/>
      </c>
      <c r="H87" s="7"/>
      <c r="I87" s="7"/>
    </row>
    <row r="88" spans="3:9">
      <c r="C88" t="str">
        <f>IFERROR(VLOOKUP(B88,'Household Registry'!$A:$B,2,FALSE),"")</f>
        <v/>
      </c>
      <c r="E88" t="str">
        <f>IFERROR(VLOOKUP(B88,'Household Registry'!$A:$D,4,FALSE),"")</f>
        <v/>
      </c>
      <c r="H88" s="7"/>
      <c r="I88" s="7"/>
    </row>
    <row r="89" spans="3:9">
      <c r="C89" t="str">
        <f>IFERROR(VLOOKUP(B89,'Household Registry'!$A:$B,2,FALSE),"")</f>
        <v/>
      </c>
      <c r="E89" t="str">
        <f>IFERROR(VLOOKUP(B89,'Household Registry'!$A:$D,4,FALSE),"")</f>
        <v/>
      </c>
      <c r="H89" s="7"/>
      <c r="I89" s="7"/>
    </row>
    <row r="90" spans="3:9">
      <c r="C90" t="str">
        <f>IFERROR(VLOOKUP(B90,'Household Registry'!$A:$B,2,FALSE),"")</f>
        <v/>
      </c>
      <c r="E90" t="str">
        <f>IFERROR(VLOOKUP(B90,'Household Registry'!$A:$D,4,FALSE),"")</f>
        <v/>
      </c>
      <c r="H90" s="7"/>
      <c r="I90" s="7"/>
    </row>
    <row r="91" spans="3:9">
      <c r="C91" t="str">
        <f>IFERROR(VLOOKUP(B91,'Household Registry'!$A:$B,2,FALSE),"")</f>
        <v/>
      </c>
      <c r="E91" t="str">
        <f>IFERROR(VLOOKUP(B91,'Household Registry'!$A:$D,4,FALSE),"")</f>
        <v/>
      </c>
      <c r="H91" s="7"/>
      <c r="I91" s="7"/>
    </row>
    <row r="92" spans="3:9">
      <c r="C92" t="str">
        <f>IFERROR(VLOOKUP(B92,'Household Registry'!$A:$B,2,FALSE),"")</f>
        <v/>
      </c>
      <c r="E92" t="str">
        <f>IFERROR(VLOOKUP(B92,'Household Registry'!$A:$D,4,FALSE),"")</f>
        <v/>
      </c>
      <c r="H92" s="7"/>
      <c r="I92" s="7"/>
    </row>
    <row r="93" spans="3:9">
      <c r="C93" t="str">
        <f>IFERROR(VLOOKUP(B93,'Household Registry'!$A:$B,2,FALSE),"")</f>
        <v/>
      </c>
      <c r="E93" t="str">
        <f>IFERROR(VLOOKUP(B93,'Household Registry'!$A:$D,4,FALSE),"")</f>
        <v/>
      </c>
      <c r="H93" s="7"/>
      <c r="I93" s="7"/>
    </row>
    <row r="94" spans="3:9">
      <c r="C94" t="str">
        <f>IFERROR(VLOOKUP(B94,'Household Registry'!$A:$B,2,FALSE),"")</f>
        <v/>
      </c>
      <c r="E94" t="str">
        <f>IFERROR(VLOOKUP(B94,'Household Registry'!$A:$D,4,FALSE),"")</f>
        <v/>
      </c>
      <c r="H94" s="7"/>
      <c r="I94" s="7"/>
    </row>
    <row r="95" spans="3:9">
      <c r="C95" t="str">
        <f>IFERROR(VLOOKUP(B95,'Household Registry'!$A:$B,2,FALSE),"")</f>
        <v/>
      </c>
      <c r="E95" t="str">
        <f>IFERROR(VLOOKUP(B95,'Household Registry'!$A:$D,4,FALSE),"")</f>
        <v/>
      </c>
      <c r="H95" s="7"/>
      <c r="I95" s="7"/>
    </row>
    <row r="96" spans="3:9">
      <c r="C96" t="str">
        <f>IFERROR(VLOOKUP(B96,'Household Registry'!$A:$B,2,FALSE),"")</f>
        <v/>
      </c>
      <c r="E96" t="str">
        <f>IFERROR(VLOOKUP(B96,'Household Registry'!$A:$D,4,FALSE),"")</f>
        <v/>
      </c>
      <c r="H96" s="7"/>
      <c r="I96" s="7"/>
    </row>
    <row r="97" spans="3:9">
      <c r="C97" t="str">
        <f>IFERROR(VLOOKUP(B97,'Household Registry'!$A:$B,2,FALSE),"")</f>
        <v/>
      </c>
      <c r="E97" t="str">
        <f>IFERROR(VLOOKUP(B97,'Household Registry'!$A:$D,4,FALSE),"")</f>
        <v/>
      </c>
      <c r="H97" s="7"/>
      <c r="I97" s="7"/>
    </row>
    <row r="98" spans="3:9">
      <c r="C98" t="str">
        <f>IFERROR(VLOOKUP(B98,'Household Registry'!$A:$B,2,FALSE),"")</f>
        <v/>
      </c>
      <c r="E98" t="str">
        <f>IFERROR(VLOOKUP(B98,'Household Registry'!$A:$D,4,FALSE),"")</f>
        <v/>
      </c>
      <c r="H98" s="7"/>
      <c r="I98" s="7"/>
    </row>
    <row r="99" spans="3:9">
      <c r="C99" t="str">
        <f>IFERROR(VLOOKUP(B99,'Household Registry'!$A:$B,2,FALSE),"")</f>
        <v/>
      </c>
      <c r="E99" t="str">
        <f>IFERROR(VLOOKUP(B99,'Household Registry'!$A:$D,4,FALSE),"")</f>
        <v/>
      </c>
      <c r="H99" s="7"/>
      <c r="I99" s="7"/>
    </row>
    <row r="100" spans="3:9">
      <c r="C100" t="str">
        <f>IFERROR(VLOOKUP(B100,'Household Registry'!$A:$B,2,FALSE),"")</f>
        <v/>
      </c>
      <c r="E100" t="str">
        <f>IFERROR(VLOOKUP(B100,'Household Registry'!$A:$D,4,FALSE),"")</f>
        <v/>
      </c>
      <c r="H100" s="7"/>
      <c r="I100" s="7"/>
    </row>
    <row r="101" spans="3:9">
      <c r="C101" t="str">
        <f>IFERROR(VLOOKUP(B101,'Household Registry'!$A:$B,2,FALSE),"")</f>
        <v/>
      </c>
      <c r="E101" t="str">
        <f>IFERROR(VLOOKUP(B101,'Household Registry'!$A:$D,4,FALSE),"")</f>
        <v/>
      </c>
      <c r="H101" s="7"/>
      <c r="I101" s="7"/>
    </row>
    <row r="102" spans="3:9">
      <c r="C102" t="str">
        <f>IFERROR(VLOOKUP(B102,'Household Registry'!$A:$B,2,FALSE),"")</f>
        <v/>
      </c>
      <c r="E102" t="str">
        <f>IFERROR(VLOOKUP(B102,'Household Registry'!$A:$D,4,FALSE),"")</f>
        <v/>
      </c>
      <c r="H102" s="7"/>
      <c r="I102" s="7"/>
    </row>
    <row r="103" spans="3:9">
      <c r="C103" t="str">
        <f>IFERROR(VLOOKUP(B103,'Household Registry'!$A:$B,2,FALSE),"")</f>
        <v/>
      </c>
      <c r="E103" t="str">
        <f>IFERROR(VLOOKUP(B103,'Household Registry'!$A:$D,4,FALSE),"")</f>
        <v/>
      </c>
      <c r="H103" s="7"/>
      <c r="I103" s="7"/>
    </row>
    <row r="104" spans="3:9">
      <c r="C104" t="str">
        <f>IFERROR(VLOOKUP(B104,'Household Registry'!$A:$B,2,FALSE),"")</f>
        <v/>
      </c>
      <c r="E104" t="str">
        <f>IFERROR(VLOOKUP(B104,'Household Registry'!$A:$D,4,FALSE),"")</f>
        <v/>
      </c>
      <c r="H104" s="7"/>
      <c r="I104" s="7"/>
    </row>
    <row r="105" spans="3:9">
      <c r="C105" t="str">
        <f>IFERROR(VLOOKUP(B105,'Household Registry'!$A:$B,2,FALSE),"")</f>
        <v/>
      </c>
      <c r="E105" t="str">
        <f>IFERROR(VLOOKUP(B105,'Household Registry'!$A:$D,4,FALSE),"")</f>
        <v/>
      </c>
      <c r="H105" s="7"/>
      <c r="I105" s="7"/>
    </row>
    <row r="106" spans="3:9">
      <c r="C106" t="str">
        <f>IFERROR(VLOOKUP(B106,'Household Registry'!$A:$B,2,FALSE),"")</f>
        <v/>
      </c>
      <c r="E106" t="str">
        <f>IFERROR(VLOOKUP(B106,'Household Registry'!$A:$D,4,FALSE),"")</f>
        <v/>
      </c>
      <c r="H106" s="7"/>
      <c r="I106" s="7"/>
    </row>
    <row r="107" spans="3:9">
      <c r="C107" t="str">
        <f>IFERROR(VLOOKUP(B107,'Household Registry'!$A:$B,2,FALSE),"")</f>
        <v/>
      </c>
      <c r="E107" t="str">
        <f>IFERROR(VLOOKUP(B107,'Household Registry'!$A:$D,4,FALSE),"")</f>
        <v/>
      </c>
      <c r="H107" s="7"/>
      <c r="I107" s="7"/>
    </row>
    <row r="108" spans="3:9">
      <c r="C108" t="str">
        <f>IFERROR(VLOOKUP(B108,'Household Registry'!$A:$B,2,FALSE),"")</f>
        <v/>
      </c>
      <c r="E108" t="str">
        <f>IFERROR(VLOOKUP(B108,'Household Registry'!$A:$D,4,FALSE),"")</f>
        <v/>
      </c>
      <c r="H108" s="7"/>
      <c r="I108" s="7"/>
    </row>
    <row r="109" spans="3:9">
      <c r="C109" t="str">
        <f>IFERROR(VLOOKUP(B109,'Household Registry'!$A:$B,2,FALSE),"")</f>
        <v/>
      </c>
      <c r="E109" t="str">
        <f>IFERROR(VLOOKUP(B109,'Household Registry'!$A:$D,4,FALSE),"")</f>
        <v/>
      </c>
      <c r="H109" s="7"/>
      <c r="I109" s="7"/>
    </row>
    <row r="110" spans="3:9">
      <c r="C110" t="str">
        <f>IFERROR(VLOOKUP(B110,'Household Registry'!$A:$B,2,FALSE),"")</f>
        <v/>
      </c>
      <c r="E110" t="str">
        <f>IFERROR(VLOOKUP(B110,'Household Registry'!$A:$D,4,FALSE),"")</f>
        <v/>
      </c>
      <c r="H110" s="7"/>
      <c r="I110" s="7"/>
    </row>
    <row r="111" spans="3:9">
      <c r="C111" t="str">
        <f>IFERROR(VLOOKUP(B111,'Household Registry'!$A:$B,2,FALSE),"")</f>
        <v/>
      </c>
      <c r="E111" t="str">
        <f>IFERROR(VLOOKUP(B111,'Household Registry'!$A:$D,4,FALSE),"")</f>
        <v/>
      </c>
      <c r="H111" s="7"/>
      <c r="I111" s="7"/>
    </row>
    <row r="112" spans="3:9">
      <c r="C112" t="str">
        <f>IFERROR(VLOOKUP(B112,'Household Registry'!$A:$B,2,FALSE),"")</f>
        <v/>
      </c>
      <c r="E112" t="str">
        <f>IFERROR(VLOOKUP(B112,'Household Registry'!$A:$D,4,FALSE),"")</f>
        <v/>
      </c>
      <c r="H112" s="7"/>
      <c r="I112" s="7"/>
    </row>
    <row r="113" spans="3:9">
      <c r="C113" t="str">
        <f>IFERROR(VLOOKUP(B113,'Household Registry'!$A:$B,2,FALSE),"")</f>
        <v/>
      </c>
      <c r="E113" t="str">
        <f>IFERROR(VLOOKUP(B113,'Household Registry'!$A:$D,4,FALSE),"")</f>
        <v/>
      </c>
      <c r="H113" s="7"/>
      <c r="I113" s="7"/>
    </row>
    <row r="114" spans="3:9">
      <c r="C114" t="str">
        <f>IFERROR(VLOOKUP(B114,'Household Registry'!$A:$B,2,FALSE),"")</f>
        <v/>
      </c>
      <c r="E114" t="str">
        <f>IFERROR(VLOOKUP(B114,'Household Registry'!$A:$D,4,FALSE),"")</f>
        <v/>
      </c>
      <c r="H114" s="7"/>
      <c r="I114" s="7"/>
    </row>
    <row r="115" spans="3:9">
      <c r="C115" t="str">
        <f>IFERROR(VLOOKUP(B115,'Household Registry'!$A:$B,2,FALSE),"")</f>
        <v/>
      </c>
      <c r="E115" t="str">
        <f>IFERROR(VLOOKUP(B115,'Household Registry'!$A:$D,4,FALSE),"")</f>
        <v/>
      </c>
      <c r="H115" s="7"/>
      <c r="I115" s="7"/>
    </row>
    <row r="116" spans="3:9">
      <c r="C116" t="str">
        <f>IFERROR(VLOOKUP(B116,'Household Registry'!$A:$B,2,FALSE),"")</f>
        <v/>
      </c>
      <c r="E116" t="str">
        <f>IFERROR(VLOOKUP(B116,'Household Registry'!$A:$D,4,FALSE),"")</f>
        <v/>
      </c>
      <c r="H116" s="7"/>
      <c r="I116" s="7"/>
    </row>
    <row r="117" spans="3:9">
      <c r="C117" t="str">
        <f>IFERROR(VLOOKUP(B117,'Household Registry'!$A:$B,2,FALSE),"")</f>
        <v/>
      </c>
      <c r="E117" t="str">
        <f>IFERROR(VLOOKUP(B117,'Household Registry'!$A:$D,4,FALSE),"")</f>
        <v/>
      </c>
      <c r="H117" s="7"/>
      <c r="I117" s="7"/>
    </row>
    <row r="118" spans="3:9">
      <c r="C118" t="str">
        <f>IFERROR(VLOOKUP(B118,'Household Registry'!$A:$B,2,FALSE),"")</f>
        <v/>
      </c>
      <c r="E118" t="str">
        <f>IFERROR(VLOOKUP(B118,'Household Registry'!$A:$D,4,FALSE),"")</f>
        <v/>
      </c>
      <c r="H118" s="7"/>
      <c r="I118" s="7"/>
    </row>
    <row r="119" spans="3:9">
      <c r="C119" t="str">
        <f>IFERROR(VLOOKUP(B119,'Household Registry'!$A:$B,2,FALSE),"")</f>
        <v/>
      </c>
      <c r="E119" t="str">
        <f>IFERROR(VLOOKUP(B119,'Household Registry'!$A:$D,4,FALSE),"")</f>
        <v/>
      </c>
      <c r="H119" s="7"/>
      <c r="I119" s="7"/>
    </row>
    <row r="120" spans="3:9">
      <c r="C120" t="str">
        <f>IFERROR(VLOOKUP(B120,'Household Registry'!$A:$B,2,FALSE),"")</f>
        <v/>
      </c>
      <c r="E120" t="str">
        <f>IFERROR(VLOOKUP(B120,'Household Registry'!$A:$D,4,FALSE),"")</f>
        <v/>
      </c>
      <c r="H120" s="7"/>
      <c r="I120" s="7"/>
    </row>
    <row r="121" spans="3:9">
      <c r="C121" t="str">
        <f>IFERROR(VLOOKUP(B121,'Household Registry'!$A:$B,2,FALSE),"")</f>
        <v/>
      </c>
      <c r="E121" t="str">
        <f>IFERROR(VLOOKUP(B121,'Household Registry'!$A:$D,4,FALSE),"")</f>
        <v/>
      </c>
      <c r="H121" s="7"/>
      <c r="I121" s="7"/>
    </row>
    <row r="122" spans="3:9">
      <c r="C122" t="str">
        <f>IFERROR(VLOOKUP(B122,'Household Registry'!$A:$B,2,FALSE),"")</f>
        <v/>
      </c>
      <c r="E122" t="str">
        <f>IFERROR(VLOOKUP(B122,'Household Registry'!$A:$D,4,FALSE),"")</f>
        <v/>
      </c>
      <c r="H122" s="7"/>
      <c r="I122" s="7"/>
    </row>
    <row r="123" spans="3:9">
      <c r="C123" t="str">
        <f>IFERROR(VLOOKUP(B123,'Household Registry'!$A:$B,2,FALSE),"")</f>
        <v/>
      </c>
      <c r="E123" t="str">
        <f>IFERROR(VLOOKUP(B123,'Household Registry'!$A:$D,4,FALSE),"")</f>
        <v/>
      </c>
      <c r="H123" s="7"/>
      <c r="I123" s="7"/>
    </row>
    <row r="124" spans="3:9">
      <c r="C124" t="str">
        <f>IFERROR(VLOOKUP(B124,'Household Registry'!$A:$B,2,FALSE),"")</f>
        <v/>
      </c>
      <c r="E124" t="str">
        <f>IFERROR(VLOOKUP(B124,'Household Registry'!$A:$D,4,FALSE),"")</f>
        <v/>
      </c>
      <c r="H124" s="7"/>
      <c r="I124" s="7"/>
    </row>
    <row r="125" spans="3:9">
      <c r="C125" t="str">
        <f>IFERROR(VLOOKUP(B125,'Household Registry'!$A:$B,2,FALSE),"")</f>
        <v/>
      </c>
      <c r="E125" t="str">
        <f>IFERROR(VLOOKUP(B125,'Household Registry'!$A:$D,4,FALSE),"")</f>
        <v/>
      </c>
      <c r="H125" s="7"/>
      <c r="I125" s="7"/>
    </row>
    <row r="126" spans="3:9">
      <c r="C126" t="str">
        <f>IFERROR(VLOOKUP(B126,'Household Registry'!$A:$B,2,FALSE),"")</f>
        <v/>
      </c>
      <c r="E126" t="str">
        <f>IFERROR(VLOOKUP(B126,'Household Registry'!$A:$D,4,FALSE),"")</f>
        <v/>
      </c>
      <c r="H126" s="7"/>
      <c r="I126" s="7"/>
    </row>
    <row r="127" spans="3:9">
      <c r="C127" t="str">
        <f>IFERROR(VLOOKUP(B127,'Household Registry'!$A:$B,2,FALSE),"")</f>
        <v/>
      </c>
      <c r="E127" t="str">
        <f>IFERROR(VLOOKUP(B127,'Household Registry'!$A:$D,4,FALSE),"")</f>
        <v/>
      </c>
      <c r="H127" s="7"/>
      <c r="I127" s="7"/>
    </row>
    <row r="128" spans="3:9">
      <c r="C128" t="str">
        <f>IFERROR(VLOOKUP(B128,'Household Registry'!$A:$B,2,FALSE),"")</f>
        <v/>
      </c>
      <c r="E128" t="str">
        <f>IFERROR(VLOOKUP(B128,'Household Registry'!$A:$D,4,FALSE),"")</f>
        <v/>
      </c>
      <c r="H128" s="7"/>
      <c r="I128" s="7"/>
    </row>
    <row r="129" spans="3:9">
      <c r="C129" t="str">
        <f>IFERROR(VLOOKUP(B129,'Household Registry'!$A:$B,2,FALSE),"")</f>
        <v/>
      </c>
      <c r="E129" t="str">
        <f>IFERROR(VLOOKUP(B129,'Household Registry'!$A:$D,4,FALSE),"")</f>
        <v/>
      </c>
      <c r="H129" s="7"/>
      <c r="I129" s="7"/>
    </row>
    <row r="130" spans="3:9">
      <c r="C130" t="str">
        <f>IFERROR(VLOOKUP(B130,'Household Registry'!$A:$B,2,FALSE),"")</f>
        <v/>
      </c>
      <c r="E130" t="str">
        <f>IFERROR(VLOOKUP(B130,'Household Registry'!$A:$D,4,FALSE),"")</f>
        <v/>
      </c>
      <c r="H130" s="7"/>
      <c r="I130" s="7"/>
    </row>
    <row r="131" spans="3:9">
      <c r="C131" t="str">
        <f>IFERROR(VLOOKUP(B131,'Household Registry'!$A:$B,2,FALSE),"")</f>
        <v/>
      </c>
      <c r="E131" t="str">
        <f>IFERROR(VLOOKUP(B131,'Household Registry'!$A:$D,4,FALSE),"")</f>
        <v/>
      </c>
      <c r="H131" s="7"/>
      <c r="I131" s="7"/>
    </row>
    <row r="132" spans="3:9">
      <c r="C132" t="str">
        <f>IFERROR(VLOOKUP(B132,'Household Registry'!$A:$B,2,FALSE),"")</f>
        <v/>
      </c>
      <c r="E132" t="str">
        <f>IFERROR(VLOOKUP(B132,'Household Registry'!$A:$D,4,FALSE),"")</f>
        <v/>
      </c>
      <c r="H132" s="7"/>
      <c r="I132" s="7"/>
    </row>
    <row r="133" spans="3:9">
      <c r="C133" t="str">
        <f>IFERROR(VLOOKUP(B133,'Household Registry'!$A:$B,2,FALSE),"")</f>
        <v/>
      </c>
      <c r="E133" t="str">
        <f>IFERROR(VLOOKUP(B133,'Household Registry'!$A:$D,4,FALSE),"")</f>
        <v/>
      </c>
      <c r="H133" s="7"/>
      <c r="I133" s="7"/>
    </row>
    <row r="134" spans="3:9">
      <c r="C134" t="str">
        <f>IFERROR(VLOOKUP(B134,'Household Registry'!$A:$B,2,FALSE),"")</f>
        <v/>
      </c>
      <c r="E134" t="str">
        <f>IFERROR(VLOOKUP(B134,'Household Registry'!$A:$D,4,FALSE),"")</f>
        <v/>
      </c>
      <c r="H134" s="7"/>
      <c r="I134" s="7"/>
    </row>
    <row r="135" spans="3:9">
      <c r="C135" t="str">
        <f>IFERROR(VLOOKUP(B135,'Household Registry'!$A:$B,2,FALSE),"")</f>
        <v/>
      </c>
      <c r="E135" t="str">
        <f>IFERROR(VLOOKUP(B135,'Household Registry'!$A:$D,4,FALSE),"")</f>
        <v/>
      </c>
      <c r="H135" s="7"/>
      <c r="I135" s="7"/>
    </row>
    <row r="136" spans="3:9">
      <c r="C136" t="str">
        <f>IFERROR(VLOOKUP(B136,'Household Registry'!$A:$B,2,FALSE),"")</f>
        <v/>
      </c>
      <c r="E136" t="str">
        <f>IFERROR(VLOOKUP(B136,'Household Registry'!$A:$D,4,FALSE),"")</f>
        <v/>
      </c>
      <c r="H136" s="7"/>
      <c r="I136" s="7"/>
    </row>
    <row r="137" spans="3:9">
      <c r="C137" t="str">
        <f>IFERROR(VLOOKUP(B137,'Household Registry'!$A:$B,2,FALSE),"")</f>
        <v/>
      </c>
      <c r="E137" t="str">
        <f>IFERROR(VLOOKUP(B137,'Household Registry'!$A:$D,4,FALSE),"")</f>
        <v/>
      </c>
      <c r="H137" s="7"/>
      <c r="I137" s="7"/>
    </row>
    <row r="138" spans="3:9">
      <c r="C138" t="str">
        <f>IFERROR(VLOOKUP(B138,'Household Registry'!$A:$B,2,FALSE),"")</f>
        <v/>
      </c>
      <c r="E138" t="str">
        <f>IFERROR(VLOOKUP(B138,'Household Registry'!$A:$D,4,FALSE),"")</f>
        <v/>
      </c>
      <c r="H138" s="7"/>
      <c r="I138" s="7"/>
    </row>
    <row r="139" spans="3:9">
      <c r="C139" t="str">
        <f>IFERROR(VLOOKUP(B139,'Household Registry'!$A:$B,2,FALSE),"")</f>
        <v/>
      </c>
      <c r="E139" t="str">
        <f>IFERROR(VLOOKUP(B139,'Household Registry'!$A:$D,4,FALSE),"")</f>
        <v/>
      </c>
      <c r="H139" s="7"/>
      <c r="I139" s="7"/>
    </row>
    <row r="140" spans="3:9">
      <c r="C140" t="str">
        <f>IFERROR(VLOOKUP(B140,'Household Registry'!$A:$B,2,FALSE),"")</f>
        <v/>
      </c>
      <c r="E140" t="str">
        <f>IFERROR(VLOOKUP(B140,'Household Registry'!$A:$D,4,FALSE),"")</f>
        <v/>
      </c>
      <c r="H140" s="7"/>
      <c r="I140" s="7"/>
    </row>
    <row r="141" spans="3:9">
      <c r="C141" t="str">
        <f>IFERROR(VLOOKUP(B141,'Household Registry'!$A:$B,2,FALSE),"")</f>
        <v/>
      </c>
      <c r="E141" t="str">
        <f>IFERROR(VLOOKUP(B141,'Household Registry'!$A:$D,4,FALSE),"")</f>
        <v/>
      </c>
      <c r="H141" s="7"/>
      <c r="I141" s="7"/>
    </row>
    <row r="142" spans="3:9">
      <c r="C142" t="str">
        <f>IFERROR(VLOOKUP(B142,'Household Registry'!$A:$B,2,FALSE),"")</f>
        <v/>
      </c>
      <c r="E142" t="str">
        <f>IFERROR(VLOOKUP(B142,'Household Registry'!$A:$D,4,FALSE),"")</f>
        <v/>
      </c>
      <c r="H142" s="7"/>
      <c r="I142" s="7"/>
    </row>
    <row r="143" spans="3:9">
      <c r="C143" t="str">
        <f>IFERROR(VLOOKUP(B143,'Household Registry'!$A:$B,2,FALSE),"")</f>
        <v/>
      </c>
      <c r="E143" t="str">
        <f>IFERROR(VLOOKUP(B143,'Household Registry'!$A:$D,4,FALSE),"")</f>
        <v/>
      </c>
      <c r="H143" s="7"/>
      <c r="I143" s="7"/>
    </row>
    <row r="144" spans="3:9">
      <c r="C144" t="str">
        <f>IFERROR(VLOOKUP(B144,'Household Registry'!$A:$B,2,FALSE),"")</f>
        <v/>
      </c>
      <c r="E144" t="str">
        <f>IFERROR(VLOOKUP(B144,'Household Registry'!$A:$D,4,FALSE),"")</f>
        <v/>
      </c>
      <c r="H144" s="7"/>
      <c r="I144" s="7"/>
    </row>
    <row r="145" spans="3:9">
      <c r="C145" t="str">
        <f>IFERROR(VLOOKUP(B145,'Household Registry'!$A:$B,2,FALSE),"")</f>
        <v/>
      </c>
      <c r="E145" t="str">
        <f>IFERROR(VLOOKUP(B145,'Household Registry'!$A:$D,4,FALSE),"")</f>
        <v/>
      </c>
      <c r="H145" s="7"/>
      <c r="I145" s="7"/>
    </row>
    <row r="146" spans="3:9">
      <c r="C146" t="str">
        <f>IFERROR(VLOOKUP(B146,'Household Registry'!$A:$B,2,FALSE),"")</f>
        <v/>
      </c>
      <c r="E146" t="str">
        <f>IFERROR(VLOOKUP(B146,'Household Registry'!$A:$D,4,FALSE),"")</f>
        <v/>
      </c>
      <c r="H146" s="7"/>
      <c r="I146" s="7"/>
    </row>
    <row r="147" spans="3:9">
      <c r="C147" t="str">
        <f>IFERROR(VLOOKUP(B147,'Household Registry'!$A:$B,2,FALSE),"")</f>
        <v/>
      </c>
      <c r="E147" t="str">
        <f>IFERROR(VLOOKUP(B147,'Household Registry'!$A:$D,4,FALSE),"")</f>
        <v/>
      </c>
      <c r="H147" s="7"/>
      <c r="I147" s="7"/>
    </row>
    <row r="148" spans="3:9">
      <c r="C148" t="str">
        <f>IFERROR(VLOOKUP(B148,'Household Registry'!$A:$B,2,FALSE),"")</f>
        <v/>
      </c>
      <c r="E148" t="str">
        <f>IFERROR(VLOOKUP(B148,'Household Registry'!$A:$D,4,FALSE),"")</f>
        <v/>
      </c>
      <c r="H148" s="7"/>
      <c r="I148" s="7"/>
    </row>
    <row r="149" spans="3:9">
      <c r="C149" t="str">
        <f>IFERROR(VLOOKUP(B149,'Household Registry'!$A:$B,2,FALSE),"")</f>
        <v/>
      </c>
      <c r="E149" t="str">
        <f>IFERROR(VLOOKUP(B149,'Household Registry'!$A:$D,4,FALSE),"")</f>
        <v/>
      </c>
      <c r="H149" s="7"/>
      <c r="I149" s="7"/>
    </row>
    <row r="150" spans="3:9">
      <c r="C150" t="str">
        <f>IFERROR(VLOOKUP(B150,'Household Registry'!$A:$B,2,FALSE),"")</f>
        <v/>
      </c>
      <c r="E150" t="str">
        <f>IFERROR(VLOOKUP(B150,'Household Registry'!$A:$D,4,FALSE),"")</f>
        <v/>
      </c>
      <c r="H150" s="7"/>
      <c r="I150" s="7"/>
    </row>
    <row r="151" spans="3:9">
      <c r="C151" t="str">
        <f>IFERROR(VLOOKUP(B151,'Household Registry'!$A:$B,2,FALSE),"")</f>
        <v/>
      </c>
      <c r="E151" t="str">
        <f>IFERROR(VLOOKUP(B151,'Household Registry'!$A:$D,4,FALSE),"")</f>
        <v/>
      </c>
      <c r="H151" s="7"/>
      <c r="I151" s="7"/>
    </row>
    <row r="152" spans="3:9">
      <c r="C152" t="str">
        <f>IFERROR(VLOOKUP(B152,'Household Registry'!$A:$B,2,FALSE),"")</f>
        <v/>
      </c>
      <c r="E152" t="str">
        <f>IFERROR(VLOOKUP(B152,'Household Registry'!$A:$D,4,FALSE),"")</f>
        <v/>
      </c>
      <c r="H152" s="7"/>
      <c r="I152" s="7"/>
    </row>
    <row r="153" spans="3:9">
      <c r="C153" t="str">
        <f>IFERROR(VLOOKUP(B153,'Household Registry'!$A:$B,2,FALSE),"")</f>
        <v/>
      </c>
      <c r="E153" t="str">
        <f>IFERROR(VLOOKUP(B153,'Household Registry'!$A:$D,4,FALSE),"")</f>
        <v/>
      </c>
      <c r="H153" s="7"/>
      <c r="I153" s="7"/>
    </row>
    <row r="154" spans="3:9">
      <c r="C154" t="str">
        <f>IFERROR(VLOOKUP(B154,'Household Registry'!$A:$B,2,FALSE),"")</f>
        <v/>
      </c>
      <c r="E154" t="str">
        <f>IFERROR(VLOOKUP(B154,'Household Registry'!$A:$D,4,FALSE),"")</f>
        <v/>
      </c>
      <c r="H154" s="7"/>
      <c r="I154" s="7"/>
    </row>
    <row r="155" spans="3:9">
      <c r="C155" t="str">
        <f>IFERROR(VLOOKUP(B155,'Household Registry'!$A:$B,2,FALSE),"")</f>
        <v/>
      </c>
      <c r="E155" t="str">
        <f>IFERROR(VLOOKUP(B155,'Household Registry'!$A:$D,4,FALSE),"")</f>
        <v/>
      </c>
      <c r="H155" s="7"/>
      <c r="I155" s="7"/>
    </row>
    <row r="156" spans="3:9">
      <c r="C156" t="str">
        <f>IFERROR(VLOOKUP(B156,'Household Registry'!$A:$B,2,FALSE),"")</f>
        <v/>
      </c>
      <c r="E156" t="str">
        <f>IFERROR(VLOOKUP(B156,'Household Registry'!$A:$D,4,FALSE),"")</f>
        <v/>
      </c>
      <c r="H156" s="7"/>
      <c r="I156" s="7"/>
    </row>
    <row r="157" spans="3:9">
      <c r="C157" t="str">
        <f>IFERROR(VLOOKUP(B157,'Household Registry'!$A:$B,2,FALSE),"")</f>
        <v/>
      </c>
      <c r="E157" t="str">
        <f>IFERROR(VLOOKUP(B157,'Household Registry'!$A:$D,4,FALSE),"")</f>
        <v/>
      </c>
      <c r="H157" s="7"/>
      <c r="I157" s="7"/>
    </row>
    <row r="158" spans="3:9">
      <c r="C158" t="str">
        <f>IFERROR(VLOOKUP(B158,'Household Registry'!$A:$B,2,FALSE),"")</f>
        <v/>
      </c>
      <c r="E158" t="str">
        <f>IFERROR(VLOOKUP(B158,'Household Registry'!$A:$D,4,FALSE),"")</f>
        <v/>
      </c>
      <c r="H158" s="7"/>
      <c r="I158" s="7"/>
    </row>
    <row r="159" spans="3:9">
      <c r="C159" t="str">
        <f>IFERROR(VLOOKUP(B159,'Household Registry'!$A:$B,2,FALSE),"")</f>
        <v/>
      </c>
      <c r="E159" t="str">
        <f>IFERROR(VLOOKUP(B159,'Household Registry'!$A:$D,4,FALSE),"")</f>
        <v/>
      </c>
      <c r="H159" s="7"/>
      <c r="I159" s="7"/>
    </row>
    <row r="160" spans="3:9">
      <c r="C160" t="str">
        <f>IFERROR(VLOOKUP(B160,'Household Registry'!$A:$B,2,FALSE),"")</f>
        <v/>
      </c>
      <c r="E160" t="str">
        <f>IFERROR(VLOOKUP(B160,'Household Registry'!$A:$D,4,FALSE),"")</f>
        <v/>
      </c>
      <c r="H160" s="7"/>
      <c r="I160" s="7"/>
    </row>
    <row r="161" spans="3:9">
      <c r="C161" t="str">
        <f>IFERROR(VLOOKUP(B161,'Household Registry'!$A:$B,2,FALSE),"")</f>
        <v/>
      </c>
      <c r="E161" t="str">
        <f>IFERROR(VLOOKUP(B161,'Household Registry'!$A:$D,4,FALSE),"")</f>
        <v/>
      </c>
      <c r="H161" s="7"/>
      <c r="I161" s="7"/>
    </row>
    <row r="162" spans="3:9">
      <c r="C162" t="str">
        <f>IFERROR(VLOOKUP(B162,'Household Registry'!$A:$B,2,FALSE),"")</f>
        <v/>
      </c>
      <c r="E162" t="str">
        <f>IFERROR(VLOOKUP(B162,'Household Registry'!$A:$D,4,FALSE),"")</f>
        <v/>
      </c>
      <c r="H162" s="7"/>
      <c r="I162" s="7"/>
    </row>
    <row r="163" spans="3:9">
      <c r="C163" t="str">
        <f>IFERROR(VLOOKUP(B163,'Household Registry'!$A:$B,2,FALSE),"")</f>
        <v/>
      </c>
      <c r="E163" t="str">
        <f>IFERROR(VLOOKUP(B163,'Household Registry'!$A:$D,4,FALSE),"")</f>
        <v/>
      </c>
      <c r="H163" s="7"/>
      <c r="I163" s="7"/>
    </row>
    <row r="164" spans="3:9">
      <c r="C164" t="str">
        <f>IFERROR(VLOOKUP(B164,'Household Registry'!$A:$B,2,FALSE),"")</f>
        <v/>
      </c>
      <c r="E164" t="str">
        <f>IFERROR(VLOOKUP(B164,'Household Registry'!$A:$D,4,FALSE),"")</f>
        <v/>
      </c>
      <c r="H164" s="7"/>
      <c r="I164" s="7"/>
    </row>
    <row r="165" spans="3:9">
      <c r="C165" t="str">
        <f>IFERROR(VLOOKUP(B165,'Household Registry'!$A:$B,2,FALSE),"")</f>
        <v/>
      </c>
      <c r="E165" t="str">
        <f>IFERROR(VLOOKUP(B165,'Household Registry'!$A:$D,4,FALSE),"")</f>
        <v/>
      </c>
      <c r="H165" s="7"/>
      <c r="I165" s="7"/>
    </row>
    <row r="166" spans="3:9">
      <c r="C166" t="str">
        <f>IFERROR(VLOOKUP(B166,'Household Registry'!$A:$B,2,FALSE),"")</f>
        <v/>
      </c>
      <c r="E166" t="str">
        <f>IFERROR(VLOOKUP(B166,'Household Registry'!$A:$D,4,FALSE),"")</f>
        <v/>
      </c>
      <c r="H166" s="7"/>
      <c r="I166" s="7"/>
    </row>
    <row r="167" spans="3:9">
      <c r="C167" t="str">
        <f>IFERROR(VLOOKUP(B167,'Household Registry'!$A:$B,2,FALSE),"")</f>
        <v/>
      </c>
      <c r="E167" t="str">
        <f>IFERROR(VLOOKUP(B167,'Household Registry'!$A:$D,4,FALSE),"")</f>
        <v/>
      </c>
      <c r="H167" s="7"/>
      <c r="I167" s="7"/>
    </row>
    <row r="168" spans="3:9">
      <c r="C168" t="str">
        <f>IFERROR(VLOOKUP(B168,'Household Registry'!$A:$B,2,FALSE),"")</f>
        <v/>
      </c>
      <c r="E168" t="str">
        <f>IFERROR(VLOOKUP(B168,'Household Registry'!$A:$D,4,FALSE),"")</f>
        <v/>
      </c>
      <c r="H168" s="7"/>
      <c r="I168" s="7"/>
    </row>
    <row r="169" spans="3:9">
      <c r="C169" t="str">
        <f>IFERROR(VLOOKUP(B169,'Household Registry'!$A:$B,2,FALSE),"")</f>
        <v/>
      </c>
      <c r="E169" t="str">
        <f>IFERROR(VLOOKUP(B169,'Household Registry'!$A:$D,4,FALSE),"")</f>
        <v/>
      </c>
      <c r="H169" s="7"/>
      <c r="I169" s="7"/>
    </row>
    <row r="170" spans="3:9">
      <c r="C170" t="str">
        <f>IFERROR(VLOOKUP(B170,'Household Registry'!$A:$B,2,FALSE),"")</f>
        <v/>
      </c>
      <c r="E170" t="str">
        <f>IFERROR(VLOOKUP(B170,'Household Registry'!$A:$D,4,FALSE),"")</f>
        <v/>
      </c>
      <c r="H170" s="7"/>
      <c r="I170" s="7"/>
    </row>
    <row r="171" spans="3:9">
      <c r="C171" t="str">
        <f>IFERROR(VLOOKUP(B171,'Household Registry'!$A:$B,2,FALSE),"")</f>
        <v/>
      </c>
      <c r="E171" t="str">
        <f>IFERROR(VLOOKUP(B171,'Household Registry'!$A:$D,4,FALSE),"")</f>
        <v/>
      </c>
      <c r="H171" s="7"/>
      <c r="I171" s="7"/>
    </row>
    <row r="172" spans="3:9">
      <c r="C172" t="str">
        <f>IFERROR(VLOOKUP(B172,'Household Registry'!$A:$B,2,FALSE),"")</f>
        <v/>
      </c>
      <c r="E172" t="str">
        <f>IFERROR(VLOOKUP(B172,'Household Registry'!$A:$D,4,FALSE),"")</f>
        <v/>
      </c>
      <c r="H172" s="7"/>
      <c r="I172" s="7"/>
    </row>
    <row r="173" spans="3:9">
      <c r="C173" t="str">
        <f>IFERROR(VLOOKUP(B173,'Household Registry'!$A:$B,2,FALSE),"")</f>
        <v/>
      </c>
      <c r="E173" t="str">
        <f>IFERROR(VLOOKUP(B173,'Household Registry'!$A:$D,4,FALSE),"")</f>
        <v/>
      </c>
      <c r="H173" s="7"/>
      <c r="I173" s="7"/>
    </row>
    <row r="174" spans="3:9">
      <c r="C174" t="str">
        <f>IFERROR(VLOOKUP(B174,'Household Registry'!$A:$B,2,FALSE),"")</f>
        <v/>
      </c>
      <c r="E174" t="str">
        <f>IFERROR(VLOOKUP(B174,'Household Registry'!$A:$D,4,FALSE),"")</f>
        <v/>
      </c>
      <c r="H174" s="7"/>
      <c r="I174" s="7"/>
    </row>
    <row r="175" spans="3:9">
      <c r="C175" t="str">
        <f>IFERROR(VLOOKUP(B175,'Household Registry'!$A:$B,2,FALSE),"")</f>
        <v/>
      </c>
      <c r="E175" t="str">
        <f>IFERROR(VLOOKUP(B175,'Household Registry'!$A:$D,4,FALSE),"")</f>
        <v/>
      </c>
      <c r="H175" s="7"/>
      <c r="I175" s="7"/>
    </row>
    <row r="176" spans="3:9">
      <c r="C176" t="str">
        <f>IFERROR(VLOOKUP(B176,'Household Registry'!$A:$B,2,FALSE),"")</f>
        <v/>
      </c>
      <c r="E176" t="str">
        <f>IFERROR(VLOOKUP(B176,'Household Registry'!$A:$D,4,FALSE),"")</f>
        <v/>
      </c>
      <c r="H176" s="7"/>
      <c r="I176" s="7"/>
    </row>
    <row r="177" spans="3:9">
      <c r="C177" t="str">
        <f>IFERROR(VLOOKUP(B177,'Household Registry'!$A:$B,2,FALSE),"")</f>
        <v/>
      </c>
      <c r="E177" t="str">
        <f>IFERROR(VLOOKUP(B177,'Household Registry'!$A:$D,4,FALSE),"")</f>
        <v/>
      </c>
      <c r="H177" s="7"/>
      <c r="I177" s="7"/>
    </row>
    <row r="178" spans="3:9">
      <c r="C178" t="str">
        <f>IFERROR(VLOOKUP(B178,'Household Registry'!$A:$B,2,FALSE),"")</f>
        <v/>
      </c>
      <c r="E178" t="str">
        <f>IFERROR(VLOOKUP(B178,'Household Registry'!$A:$D,4,FALSE),"")</f>
        <v/>
      </c>
      <c r="H178" s="7"/>
      <c r="I178" s="7"/>
    </row>
    <row r="179" spans="3:9">
      <c r="C179" t="str">
        <f>IFERROR(VLOOKUP(B179,'Household Registry'!$A:$B,2,FALSE),"")</f>
        <v/>
      </c>
      <c r="E179" t="str">
        <f>IFERROR(VLOOKUP(B179,'Household Registry'!$A:$D,4,FALSE),"")</f>
        <v/>
      </c>
      <c r="H179" s="7"/>
      <c r="I179" s="7"/>
    </row>
    <row r="180" spans="3:9">
      <c r="C180" t="str">
        <f>IFERROR(VLOOKUP(B180,'Household Registry'!$A:$B,2,FALSE),"")</f>
        <v/>
      </c>
      <c r="E180" t="str">
        <f>IFERROR(VLOOKUP(B180,'Household Registry'!$A:$D,4,FALSE),"")</f>
        <v/>
      </c>
      <c r="H180" s="7"/>
      <c r="I180" s="7"/>
    </row>
    <row r="181" spans="3:9">
      <c r="C181" t="str">
        <f>IFERROR(VLOOKUP(B181,'Household Registry'!$A:$B,2,FALSE),"")</f>
        <v/>
      </c>
      <c r="E181" t="str">
        <f>IFERROR(VLOOKUP(B181,'Household Registry'!$A:$D,4,FALSE),"")</f>
        <v/>
      </c>
      <c r="H181" s="7"/>
      <c r="I181" s="7"/>
    </row>
    <row r="182" spans="3:9">
      <c r="C182" t="str">
        <f>IFERROR(VLOOKUP(B182,'Household Registry'!$A:$B,2,FALSE),"")</f>
        <v/>
      </c>
      <c r="E182" t="str">
        <f>IFERROR(VLOOKUP(B182,'Household Registry'!$A:$D,4,FALSE),"")</f>
        <v/>
      </c>
      <c r="H182" s="7"/>
      <c r="I182" s="7"/>
    </row>
    <row r="183" spans="3:9">
      <c r="C183" t="str">
        <f>IFERROR(VLOOKUP(B183,'Household Registry'!$A:$B,2,FALSE),"")</f>
        <v/>
      </c>
      <c r="E183" t="str">
        <f>IFERROR(VLOOKUP(B183,'Household Registry'!$A:$D,4,FALSE),"")</f>
        <v/>
      </c>
      <c r="H183" s="7"/>
      <c r="I183" s="7"/>
    </row>
    <row r="184" spans="3:9">
      <c r="C184" t="str">
        <f>IFERROR(VLOOKUP(B184,'Household Registry'!$A:$B,2,FALSE),"")</f>
        <v/>
      </c>
      <c r="E184" t="str">
        <f>IFERROR(VLOOKUP(B184,'Household Registry'!$A:$D,4,FALSE),"")</f>
        <v/>
      </c>
      <c r="H184" s="7"/>
      <c r="I184" s="7"/>
    </row>
    <row r="185" spans="3:9">
      <c r="C185" t="str">
        <f>IFERROR(VLOOKUP(B185,'Household Registry'!$A:$B,2,FALSE),"")</f>
        <v/>
      </c>
      <c r="E185" t="str">
        <f>IFERROR(VLOOKUP(B185,'Household Registry'!$A:$D,4,FALSE),"")</f>
        <v/>
      </c>
      <c r="H185" s="7"/>
      <c r="I185" s="7"/>
    </row>
    <row r="186" spans="3:9">
      <c r="C186" t="str">
        <f>IFERROR(VLOOKUP(B186,'Household Registry'!$A:$B,2,FALSE),"")</f>
        <v/>
      </c>
      <c r="E186" t="str">
        <f>IFERROR(VLOOKUP(B186,'Household Registry'!$A:$D,4,FALSE),"")</f>
        <v/>
      </c>
      <c r="H186" s="7"/>
      <c r="I186" s="7"/>
    </row>
    <row r="187" spans="3:9">
      <c r="C187" t="str">
        <f>IFERROR(VLOOKUP(B187,'Household Registry'!$A:$B,2,FALSE),"")</f>
        <v/>
      </c>
      <c r="E187" t="str">
        <f>IFERROR(VLOOKUP(B187,'Household Registry'!$A:$D,4,FALSE),"")</f>
        <v/>
      </c>
      <c r="H187" s="7"/>
      <c r="I187" s="7"/>
    </row>
    <row r="188" spans="3:9">
      <c r="C188" t="str">
        <f>IFERROR(VLOOKUP(B188,'Household Registry'!$A:$B,2,FALSE),"")</f>
        <v/>
      </c>
      <c r="E188" t="str">
        <f>IFERROR(VLOOKUP(B188,'Household Registry'!$A:$D,4,FALSE),"")</f>
        <v/>
      </c>
      <c r="H188" s="7"/>
      <c r="I188" s="7"/>
    </row>
    <row r="189" spans="3:9">
      <c r="C189" t="str">
        <f>IFERROR(VLOOKUP(B189,'Household Registry'!$A:$B,2,FALSE),"")</f>
        <v/>
      </c>
      <c r="E189" t="str">
        <f>IFERROR(VLOOKUP(B189,'Household Registry'!$A:$D,4,FALSE),"")</f>
        <v/>
      </c>
      <c r="H189" s="7"/>
      <c r="I189" s="7"/>
    </row>
    <row r="190" spans="3:9">
      <c r="C190" t="str">
        <f>IFERROR(VLOOKUP(B190,'Household Registry'!$A:$B,2,FALSE),"")</f>
        <v/>
      </c>
      <c r="E190" t="str">
        <f>IFERROR(VLOOKUP(B190,'Household Registry'!$A:$D,4,FALSE),"")</f>
        <v/>
      </c>
      <c r="H190" s="7"/>
      <c r="I190" s="7"/>
    </row>
    <row r="191" spans="3:9">
      <c r="C191" t="str">
        <f>IFERROR(VLOOKUP(B191,'Household Registry'!$A:$B,2,FALSE),"")</f>
        <v/>
      </c>
      <c r="E191" t="str">
        <f>IFERROR(VLOOKUP(B191,'Household Registry'!$A:$D,4,FALSE),"")</f>
        <v/>
      </c>
      <c r="H191" s="7"/>
      <c r="I191" s="7"/>
    </row>
    <row r="192" spans="3:9">
      <c r="C192" t="str">
        <f>IFERROR(VLOOKUP(B192,'Household Registry'!$A:$B,2,FALSE),"")</f>
        <v/>
      </c>
      <c r="E192" t="str">
        <f>IFERROR(VLOOKUP(B192,'Household Registry'!$A:$D,4,FALSE),"")</f>
        <v/>
      </c>
      <c r="H192" s="7"/>
      <c r="I192" s="7"/>
    </row>
    <row r="193" spans="3:9">
      <c r="C193" t="str">
        <f>IFERROR(VLOOKUP(B193,'Household Registry'!$A:$B,2,FALSE),"")</f>
        <v/>
      </c>
      <c r="E193" t="str">
        <f>IFERROR(VLOOKUP(B193,'Household Registry'!$A:$D,4,FALSE),"")</f>
        <v/>
      </c>
      <c r="H193" s="7"/>
      <c r="I193" s="7"/>
    </row>
    <row r="194" spans="3:9">
      <c r="C194" t="str">
        <f>IFERROR(VLOOKUP(B194,'Household Registry'!$A:$B,2,FALSE),"")</f>
        <v/>
      </c>
      <c r="E194" t="str">
        <f>IFERROR(VLOOKUP(B194,'Household Registry'!$A:$D,4,FALSE),"")</f>
        <v/>
      </c>
      <c r="H194" s="7"/>
      <c r="I194" s="7"/>
    </row>
    <row r="195" spans="3:9">
      <c r="C195" t="str">
        <f>IFERROR(VLOOKUP(B195,'Household Registry'!$A:$B,2,FALSE),"")</f>
        <v/>
      </c>
      <c r="E195" t="str">
        <f>IFERROR(VLOOKUP(B195,'Household Registry'!$A:$D,4,FALSE),"")</f>
        <v/>
      </c>
      <c r="H195" s="7"/>
      <c r="I195" s="7"/>
    </row>
    <row r="196" spans="3:9">
      <c r="C196" t="str">
        <f>IFERROR(VLOOKUP(B196,'Household Registry'!$A:$B,2,FALSE),"")</f>
        <v/>
      </c>
      <c r="E196" t="str">
        <f>IFERROR(VLOOKUP(B196,'Household Registry'!$A:$D,4,FALSE),"")</f>
        <v/>
      </c>
      <c r="H196" s="7"/>
      <c r="I196" s="7"/>
    </row>
    <row r="197" spans="3:9">
      <c r="C197" t="str">
        <f>IFERROR(VLOOKUP(B197,'Household Registry'!$A:$B,2,FALSE),"")</f>
        <v/>
      </c>
      <c r="E197" t="str">
        <f>IFERROR(VLOOKUP(B197,'Household Registry'!$A:$D,4,FALSE),"")</f>
        <v/>
      </c>
      <c r="H197" s="7"/>
      <c r="I197" s="7"/>
    </row>
    <row r="198" spans="3:9">
      <c r="C198" t="str">
        <f>IFERROR(VLOOKUP(B198,'Household Registry'!$A:$B,2,FALSE),"")</f>
        <v/>
      </c>
      <c r="E198" t="str">
        <f>IFERROR(VLOOKUP(B198,'Household Registry'!$A:$D,4,FALSE),"")</f>
        <v/>
      </c>
      <c r="H198" s="7"/>
      <c r="I198" s="7"/>
    </row>
    <row r="199" spans="3:9">
      <c r="C199" t="str">
        <f>IFERROR(VLOOKUP(B199,'Household Registry'!$A:$B,2,FALSE),"")</f>
        <v/>
      </c>
      <c r="E199" t="str">
        <f>IFERROR(VLOOKUP(B199,'Household Registry'!$A:$D,4,FALSE),"")</f>
        <v/>
      </c>
      <c r="H199" s="7"/>
      <c r="I199" s="7"/>
    </row>
    <row r="200" spans="3:9">
      <c r="C200" t="str">
        <f>IFERROR(VLOOKUP(B200,'Household Registry'!$A:$B,2,FALSE),"")</f>
        <v/>
      </c>
      <c r="E200" t="str">
        <f>IFERROR(VLOOKUP(B200,'Household Registry'!$A:$D,4,FALSE),"")</f>
        <v/>
      </c>
      <c r="H200" s="7"/>
      <c r="I200" s="7"/>
    </row>
    <row r="201" spans="3:9">
      <c r="C201" t="str">
        <f>IFERROR(VLOOKUP(B201,'Household Registry'!$A:$B,2,FALSE),"")</f>
        <v/>
      </c>
      <c r="E201" t="str">
        <f>IFERROR(VLOOKUP(B201,'Household Registry'!$A:$D,4,FALSE),"")</f>
        <v/>
      </c>
      <c r="H201" s="7"/>
      <c r="I201" s="7"/>
    </row>
    <row r="202" spans="3:9">
      <c r="C202" t="str">
        <f>IFERROR(VLOOKUP(B202,'Household Registry'!$A:$B,2,FALSE),"")</f>
        <v/>
      </c>
      <c r="E202" t="str">
        <f>IFERROR(VLOOKUP(B202,'Household Registry'!$A:$D,4,FALSE),"")</f>
        <v/>
      </c>
      <c r="H202" s="7"/>
      <c r="I202" s="7"/>
    </row>
    <row r="203" spans="3:9">
      <c r="C203" t="str">
        <f>IFERROR(VLOOKUP(B203,'Household Registry'!$A:$B,2,FALSE),"")</f>
        <v/>
      </c>
      <c r="E203" t="str">
        <f>IFERROR(VLOOKUP(B203,'Household Registry'!$A:$D,4,FALSE),"")</f>
        <v/>
      </c>
      <c r="H203" s="7"/>
      <c r="I203" s="7"/>
    </row>
    <row r="204" spans="3:9">
      <c r="C204" t="str">
        <f>IFERROR(VLOOKUP(B204,'Household Registry'!$A:$B,2,FALSE),"")</f>
        <v/>
      </c>
      <c r="E204" t="str">
        <f>IFERROR(VLOOKUP(B204,'Household Registry'!$A:$D,4,FALSE),"")</f>
        <v/>
      </c>
      <c r="H204" s="7"/>
      <c r="I204" s="7"/>
    </row>
    <row r="205" spans="3:9">
      <c r="C205" t="str">
        <f>IFERROR(VLOOKUP(B205,'Household Registry'!$A:$B,2,FALSE),"")</f>
        <v/>
      </c>
      <c r="E205" t="str">
        <f>IFERROR(VLOOKUP(B205,'Household Registry'!$A:$D,4,FALSE),"")</f>
        <v/>
      </c>
      <c r="H205" s="7"/>
      <c r="I205" s="7"/>
    </row>
    <row r="206" spans="3:9">
      <c r="C206" t="str">
        <f>IFERROR(VLOOKUP(B206,'Household Registry'!$A:$B,2,FALSE),"")</f>
        <v/>
      </c>
      <c r="E206" t="str">
        <f>IFERROR(VLOOKUP(B206,'Household Registry'!$A:$D,4,FALSE),"")</f>
        <v/>
      </c>
      <c r="H206" s="7"/>
      <c r="I206" s="7"/>
    </row>
    <row r="207" spans="3:9">
      <c r="C207" t="str">
        <f>IFERROR(VLOOKUP(B207,'Household Registry'!$A:$B,2,FALSE),"")</f>
        <v/>
      </c>
      <c r="E207" t="str">
        <f>IFERROR(VLOOKUP(B207,'Household Registry'!$A:$D,4,FALSE),"")</f>
        <v/>
      </c>
      <c r="H207" s="7"/>
      <c r="I207" s="7"/>
    </row>
    <row r="208" spans="3:9">
      <c r="C208" t="str">
        <f>IFERROR(VLOOKUP(B208,'Household Registry'!$A:$B,2,FALSE),"")</f>
        <v/>
      </c>
      <c r="E208" t="str">
        <f>IFERROR(VLOOKUP(B208,'Household Registry'!$A:$D,4,FALSE),"")</f>
        <v/>
      </c>
      <c r="H208" s="7"/>
      <c r="I208" s="7"/>
    </row>
    <row r="209" spans="3:9">
      <c r="C209" t="str">
        <f>IFERROR(VLOOKUP(B209,'Household Registry'!$A:$B,2,FALSE),"")</f>
        <v/>
      </c>
      <c r="E209" t="str">
        <f>IFERROR(VLOOKUP(B209,'Household Registry'!$A:$D,4,FALSE),"")</f>
        <v/>
      </c>
      <c r="H209" s="7"/>
      <c r="I209" s="7"/>
    </row>
    <row r="210" spans="3:9">
      <c r="C210" t="str">
        <f>IFERROR(VLOOKUP(B210,'Household Registry'!$A:$B,2,FALSE),"")</f>
        <v/>
      </c>
      <c r="E210" t="str">
        <f>IFERROR(VLOOKUP(B210,'Household Registry'!$A:$D,4,FALSE),"")</f>
        <v/>
      </c>
      <c r="H210" s="7"/>
      <c r="I210" s="7"/>
    </row>
    <row r="211" spans="3:9">
      <c r="C211" t="str">
        <f>IFERROR(VLOOKUP(B211,'Household Registry'!$A:$B,2,FALSE),"")</f>
        <v/>
      </c>
      <c r="E211" t="str">
        <f>IFERROR(VLOOKUP(B211,'Household Registry'!$A:$D,4,FALSE),"")</f>
        <v/>
      </c>
      <c r="H211" s="7"/>
      <c r="I211" s="7"/>
    </row>
    <row r="212" spans="3:9">
      <c r="C212" t="str">
        <f>IFERROR(VLOOKUP(B212,'Household Registry'!$A:$B,2,FALSE),"")</f>
        <v/>
      </c>
      <c r="E212" t="str">
        <f>IFERROR(VLOOKUP(B212,'Household Registry'!$A:$D,4,FALSE),"")</f>
        <v/>
      </c>
      <c r="H212" s="7"/>
      <c r="I212" s="7"/>
    </row>
    <row r="213" spans="3:9">
      <c r="C213" t="str">
        <f>IFERROR(VLOOKUP(B213,'Household Registry'!$A:$B,2,FALSE),"")</f>
        <v/>
      </c>
      <c r="E213" t="str">
        <f>IFERROR(VLOOKUP(B213,'Household Registry'!$A:$D,4,FALSE),"")</f>
        <v/>
      </c>
      <c r="H213" s="7"/>
      <c r="I213" s="7"/>
    </row>
    <row r="214" spans="3:9">
      <c r="C214" t="str">
        <f>IFERROR(VLOOKUP(B214,'Household Registry'!$A:$B,2,FALSE),"")</f>
        <v/>
      </c>
      <c r="E214" t="str">
        <f>IFERROR(VLOOKUP(B214,'Household Registry'!$A:$D,4,FALSE),"")</f>
        <v/>
      </c>
      <c r="H214" s="7"/>
      <c r="I214" s="7"/>
    </row>
    <row r="215" spans="3:9">
      <c r="C215" t="str">
        <f>IFERROR(VLOOKUP(B215,'Household Registry'!$A:$B,2,FALSE),"")</f>
        <v/>
      </c>
      <c r="E215" t="str">
        <f>IFERROR(VLOOKUP(B215,'Household Registry'!$A:$D,4,FALSE),"")</f>
        <v/>
      </c>
      <c r="H215" s="7"/>
      <c r="I215" s="7"/>
    </row>
    <row r="216" spans="3:9">
      <c r="C216" t="str">
        <f>IFERROR(VLOOKUP(B216,'Household Registry'!$A:$B,2,FALSE),"")</f>
        <v/>
      </c>
      <c r="E216" t="str">
        <f>IFERROR(VLOOKUP(B216,'Household Registry'!$A:$D,4,FALSE),"")</f>
        <v/>
      </c>
      <c r="H216" s="7"/>
      <c r="I216" s="7"/>
    </row>
    <row r="217" spans="3:9">
      <c r="C217" t="str">
        <f>IFERROR(VLOOKUP(B217,'Household Registry'!$A:$B,2,FALSE),"")</f>
        <v/>
      </c>
      <c r="E217" t="str">
        <f>IFERROR(VLOOKUP(B217,'Household Registry'!$A:$D,4,FALSE),"")</f>
        <v/>
      </c>
      <c r="H217" s="7"/>
      <c r="I217" s="7"/>
    </row>
    <row r="218" spans="3:9">
      <c r="C218" t="str">
        <f>IFERROR(VLOOKUP(B218,'Household Registry'!$A:$B,2,FALSE),"")</f>
        <v/>
      </c>
      <c r="E218" t="str">
        <f>IFERROR(VLOOKUP(B218,'Household Registry'!$A:$D,4,FALSE),"")</f>
        <v/>
      </c>
      <c r="H218" s="7"/>
      <c r="I218" s="7"/>
    </row>
    <row r="219" spans="3:9">
      <c r="C219" t="str">
        <f>IFERROR(VLOOKUP(B219,'Household Registry'!$A:$B,2,FALSE),"")</f>
        <v/>
      </c>
      <c r="E219" t="str">
        <f>IFERROR(VLOOKUP(B219,'Household Registry'!$A:$D,4,FALSE),"")</f>
        <v/>
      </c>
      <c r="H219" s="7"/>
      <c r="I219" s="7"/>
    </row>
    <row r="220" spans="3:9">
      <c r="C220" t="str">
        <f>IFERROR(VLOOKUP(B220,'Household Registry'!$A:$B,2,FALSE),"")</f>
        <v/>
      </c>
      <c r="E220" t="str">
        <f>IFERROR(VLOOKUP(B220,'Household Registry'!$A:$D,4,FALSE),"")</f>
        <v/>
      </c>
      <c r="H220" s="7"/>
      <c r="I220" s="7"/>
    </row>
    <row r="221" spans="3:9">
      <c r="C221" t="str">
        <f>IFERROR(VLOOKUP(B221,'Household Registry'!$A:$B,2,FALSE),"")</f>
        <v/>
      </c>
      <c r="E221" t="str">
        <f>IFERROR(VLOOKUP(B221,'Household Registry'!$A:$D,4,FALSE),"")</f>
        <v/>
      </c>
      <c r="H221" s="7"/>
      <c r="I221" s="7"/>
    </row>
    <row r="222" spans="3:9">
      <c r="C222" t="str">
        <f>IFERROR(VLOOKUP(B222,'Household Registry'!$A:$B,2,FALSE),"")</f>
        <v/>
      </c>
      <c r="E222" t="str">
        <f>IFERROR(VLOOKUP(B222,'Household Registry'!$A:$D,4,FALSE),"")</f>
        <v/>
      </c>
      <c r="H222" s="7"/>
      <c r="I222" s="7"/>
    </row>
    <row r="223" spans="3:9">
      <c r="C223" t="str">
        <f>IFERROR(VLOOKUP(B223,'Household Registry'!$A:$B,2,FALSE),"")</f>
        <v/>
      </c>
      <c r="E223" t="str">
        <f>IFERROR(VLOOKUP(B223,'Household Registry'!$A:$D,4,FALSE),"")</f>
        <v/>
      </c>
      <c r="H223" s="7"/>
      <c r="I223" s="7"/>
    </row>
    <row r="224" spans="3:9">
      <c r="C224" t="str">
        <f>IFERROR(VLOOKUP(B224,'Household Registry'!$A:$B,2,FALSE),"")</f>
        <v/>
      </c>
      <c r="E224" t="str">
        <f>IFERROR(VLOOKUP(B224,'Household Registry'!$A:$D,4,FALSE),"")</f>
        <v/>
      </c>
      <c r="H224" s="7"/>
      <c r="I224" s="7"/>
    </row>
    <row r="225" spans="3:9">
      <c r="C225" t="str">
        <f>IFERROR(VLOOKUP(B225,'Household Registry'!$A:$B,2,FALSE),"")</f>
        <v/>
      </c>
      <c r="E225" t="str">
        <f>IFERROR(VLOOKUP(B225,'Household Registry'!$A:$D,4,FALSE),"")</f>
        <v/>
      </c>
      <c r="H225" s="7"/>
      <c r="I225" s="7"/>
    </row>
    <row r="226" spans="3:9">
      <c r="C226" t="str">
        <f>IFERROR(VLOOKUP(B226,'Household Registry'!$A:$B,2,FALSE),"")</f>
        <v/>
      </c>
      <c r="E226" t="str">
        <f>IFERROR(VLOOKUP(B226,'Household Registry'!$A:$D,4,FALSE),"")</f>
        <v/>
      </c>
      <c r="H226" s="7"/>
      <c r="I226" s="7"/>
    </row>
    <row r="227" spans="3:9">
      <c r="C227" t="str">
        <f>IFERROR(VLOOKUP(B227,'Household Registry'!$A:$B,2,FALSE),"")</f>
        <v/>
      </c>
      <c r="E227" t="str">
        <f>IFERROR(VLOOKUP(B227,'Household Registry'!$A:$D,4,FALSE),"")</f>
        <v/>
      </c>
      <c r="H227" s="7"/>
      <c r="I227" s="7"/>
    </row>
    <row r="228" spans="3:9">
      <c r="C228" t="str">
        <f>IFERROR(VLOOKUP(B228,'Household Registry'!$A:$B,2,FALSE),"")</f>
        <v/>
      </c>
      <c r="E228" t="str">
        <f>IFERROR(VLOOKUP(B228,'Household Registry'!$A:$D,4,FALSE),"")</f>
        <v/>
      </c>
      <c r="H228" s="7"/>
      <c r="I228" s="7"/>
    </row>
    <row r="229" spans="3:9">
      <c r="C229" t="str">
        <f>IFERROR(VLOOKUP(B229,'Household Registry'!$A:$B,2,FALSE),"")</f>
        <v/>
      </c>
      <c r="E229" t="str">
        <f>IFERROR(VLOOKUP(B229,'Household Registry'!$A:$D,4,FALSE),"")</f>
        <v/>
      </c>
      <c r="H229" s="7"/>
      <c r="I229" s="7"/>
    </row>
    <row r="230" spans="3:9">
      <c r="C230" t="str">
        <f>IFERROR(VLOOKUP(B230,'Household Registry'!$A:$B,2,FALSE),"")</f>
        <v/>
      </c>
      <c r="E230" t="str">
        <f>IFERROR(VLOOKUP(B230,'Household Registry'!$A:$D,4,FALSE),"")</f>
        <v/>
      </c>
      <c r="H230" s="7"/>
      <c r="I230" s="7"/>
    </row>
    <row r="231" spans="3:9">
      <c r="C231" t="str">
        <f>IFERROR(VLOOKUP(B231,'Household Registry'!$A:$B,2,FALSE),"")</f>
        <v/>
      </c>
      <c r="E231" t="str">
        <f>IFERROR(VLOOKUP(B231,'Household Registry'!$A:$D,4,FALSE),"")</f>
        <v/>
      </c>
      <c r="H231" s="7"/>
      <c r="I231" s="7"/>
    </row>
    <row r="232" spans="3:9">
      <c r="C232" t="str">
        <f>IFERROR(VLOOKUP(B232,'Household Registry'!$A:$B,2,FALSE),"")</f>
        <v/>
      </c>
      <c r="E232" t="str">
        <f>IFERROR(VLOOKUP(B232,'Household Registry'!$A:$D,4,FALSE),"")</f>
        <v/>
      </c>
      <c r="H232" s="7"/>
      <c r="I232" s="7"/>
    </row>
    <row r="233" spans="3:9">
      <c r="C233" t="str">
        <f>IFERROR(VLOOKUP(B233,'Household Registry'!$A:$B,2,FALSE),"")</f>
        <v/>
      </c>
      <c r="E233" t="str">
        <f>IFERROR(VLOOKUP(B233,'Household Registry'!$A:$D,4,FALSE),"")</f>
        <v/>
      </c>
      <c r="H233" s="7"/>
      <c r="I233" s="7"/>
    </row>
    <row r="234" spans="3:9">
      <c r="C234" t="str">
        <f>IFERROR(VLOOKUP(B234,'Household Registry'!$A:$B,2,FALSE),"")</f>
        <v/>
      </c>
      <c r="E234" t="str">
        <f>IFERROR(VLOOKUP(B234,'Household Registry'!$A:$D,4,FALSE),"")</f>
        <v/>
      </c>
      <c r="H234" s="7"/>
      <c r="I234" s="7"/>
    </row>
    <row r="235" spans="3:9">
      <c r="C235" t="str">
        <f>IFERROR(VLOOKUP(B235,'Household Registry'!$A:$B,2,FALSE),"")</f>
        <v/>
      </c>
      <c r="E235" t="str">
        <f>IFERROR(VLOOKUP(B235,'Household Registry'!$A:$D,4,FALSE),"")</f>
        <v/>
      </c>
      <c r="H235" s="7"/>
      <c r="I235" s="7"/>
    </row>
    <row r="236" spans="3:9">
      <c r="C236" t="str">
        <f>IFERROR(VLOOKUP(B236,'Household Registry'!$A:$B,2,FALSE),"")</f>
        <v/>
      </c>
      <c r="E236" t="str">
        <f>IFERROR(VLOOKUP(B236,'Household Registry'!$A:$D,4,FALSE),"")</f>
        <v/>
      </c>
      <c r="H236" s="7"/>
      <c r="I236" s="7"/>
    </row>
    <row r="237" spans="3:9">
      <c r="C237" t="str">
        <f>IFERROR(VLOOKUP(B237,'Household Registry'!$A:$B,2,FALSE),"")</f>
        <v/>
      </c>
      <c r="E237" t="str">
        <f>IFERROR(VLOOKUP(B237,'Household Registry'!$A:$D,4,FALSE),"")</f>
        <v/>
      </c>
      <c r="H237" s="7"/>
      <c r="I237" s="7"/>
    </row>
    <row r="238" spans="3:9">
      <c r="C238" t="str">
        <f>IFERROR(VLOOKUP(B238,'Household Registry'!$A:$B,2,FALSE),"")</f>
        <v/>
      </c>
      <c r="E238" t="str">
        <f>IFERROR(VLOOKUP(B238,'Household Registry'!$A:$D,4,FALSE),"")</f>
        <v/>
      </c>
      <c r="H238" s="7"/>
      <c r="I238" s="7"/>
    </row>
    <row r="239" spans="3:9">
      <c r="C239" t="str">
        <f>IFERROR(VLOOKUP(B239,'Household Registry'!$A:$B,2,FALSE),"")</f>
        <v/>
      </c>
      <c r="E239" t="str">
        <f>IFERROR(VLOOKUP(B239,'Household Registry'!$A:$D,4,FALSE),"")</f>
        <v/>
      </c>
      <c r="H239" s="7"/>
      <c r="I239" s="7"/>
    </row>
    <row r="240" spans="3:9">
      <c r="C240" t="str">
        <f>IFERROR(VLOOKUP(B240,'Household Registry'!$A:$B,2,FALSE),"")</f>
        <v/>
      </c>
      <c r="E240" t="str">
        <f>IFERROR(VLOOKUP(B240,'Household Registry'!$A:$D,4,FALSE),"")</f>
        <v/>
      </c>
      <c r="H240" s="7"/>
      <c r="I240" s="7"/>
    </row>
    <row r="241" spans="3:9">
      <c r="C241" t="str">
        <f>IFERROR(VLOOKUP(B241,'Household Registry'!$A:$B,2,FALSE),"")</f>
        <v/>
      </c>
      <c r="E241" t="str">
        <f>IFERROR(VLOOKUP(B241,'Household Registry'!$A:$D,4,FALSE),"")</f>
        <v/>
      </c>
      <c r="H241" s="7"/>
      <c r="I241" s="7"/>
    </row>
    <row r="242" spans="3:9">
      <c r="C242" t="str">
        <f>IFERROR(VLOOKUP(B242,'Household Registry'!$A:$B,2,FALSE),"")</f>
        <v/>
      </c>
      <c r="E242" t="str">
        <f>IFERROR(VLOOKUP(B242,'Household Registry'!$A:$D,4,FALSE),"")</f>
        <v/>
      </c>
      <c r="H242" s="7"/>
      <c r="I242" s="7"/>
    </row>
    <row r="243" spans="3:9">
      <c r="C243" t="str">
        <f>IFERROR(VLOOKUP(B243,'Household Registry'!$A:$B,2,FALSE),"")</f>
        <v/>
      </c>
      <c r="E243" t="str">
        <f>IFERROR(VLOOKUP(B243,'Household Registry'!$A:$D,4,FALSE),"")</f>
        <v/>
      </c>
      <c r="H243" s="7"/>
      <c r="I243" s="7"/>
    </row>
    <row r="244" spans="3:9">
      <c r="C244" t="str">
        <f>IFERROR(VLOOKUP(B244,'Household Registry'!$A:$B,2,FALSE),"")</f>
        <v/>
      </c>
      <c r="E244" t="str">
        <f>IFERROR(VLOOKUP(B244,'Household Registry'!$A:$D,4,FALSE),"")</f>
        <v/>
      </c>
      <c r="H244" s="7"/>
      <c r="I244" s="7"/>
    </row>
    <row r="245" spans="3:9">
      <c r="C245" t="str">
        <f>IFERROR(VLOOKUP(B245,'Household Registry'!$A:$B,2,FALSE),"")</f>
        <v/>
      </c>
      <c r="E245" t="str">
        <f>IFERROR(VLOOKUP(B245,'Household Registry'!$A:$D,4,FALSE),"")</f>
        <v/>
      </c>
      <c r="H245" s="7"/>
      <c r="I245" s="7"/>
    </row>
    <row r="246" spans="3:9">
      <c r="C246" t="str">
        <f>IFERROR(VLOOKUP(B246,'Household Registry'!$A:$B,2,FALSE),"")</f>
        <v/>
      </c>
      <c r="E246" t="str">
        <f>IFERROR(VLOOKUP(B246,'Household Registry'!$A:$D,4,FALSE),"")</f>
        <v/>
      </c>
      <c r="H246" s="7"/>
      <c r="I246" s="7"/>
    </row>
    <row r="247" spans="3:9">
      <c r="C247" t="str">
        <f>IFERROR(VLOOKUP(B247,'Household Registry'!$A:$B,2,FALSE),"")</f>
        <v/>
      </c>
      <c r="E247" t="str">
        <f>IFERROR(VLOOKUP(B247,'Household Registry'!$A:$D,4,FALSE),"")</f>
        <v/>
      </c>
      <c r="H247" s="7"/>
      <c r="I247" s="7"/>
    </row>
    <row r="248" spans="3:9">
      <c r="C248" t="str">
        <f>IFERROR(VLOOKUP(B248,'Household Registry'!$A:$B,2,FALSE),"")</f>
        <v/>
      </c>
      <c r="E248" t="str">
        <f>IFERROR(VLOOKUP(B248,'Household Registry'!$A:$D,4,FALSE),"")</f>
        <v/>
      </c>
      <c r="H248" s="7"/>
      <c r="I248" s="7"/>
    </row>
    <row r="249" spans="3:9">
      <c r="C249" t="str">
        <f>IFERROR(VLOOKUP(B249,'Household Registry'!$A:$B,2,FALSE),"")</f>
        <v/>
      </c>
      <c r="E249" t="str">
        <f>IFERROR(VLOOKUP(B249,'Household Registry'!$A:$D,4,FALSE),"")</f>
        <v/>
      </c>
      <c r="H249" s="7"/>
      <c r="I249" s="7"/>
    </row>
    <row r="250" spans="3:9">
      <c r="C250" t="str">
        <f>IFERROR(VLOOKUP(B250,'Household Registry'!$A:$B,2,FALSE),"")</f>
        <v/>
      </c>
      <c r="E250" t="str">
        <f>IFERROR(VLOOKUP(B250,'Household Registry'!$A:$D,4,FALSE),"")</f>
        <v/>
      </c>
      <c r="H250" s="7"/>
      <c r="I250" s="7"/>
    </row>
    <row r="251" spans="3:9">
      <c r="C251" t="str">
        <f>IFERROR(VLOOKUP(B251,'Household Registry'!$A:$B,2,FALSE),"")</f>
        <v/>
      </c>
      <c r="E251" t="str">
        <f>IFERROR(VLOOKUP(B251,'Household Registry'!$A:$D,4,FALSE),"")</f>
        <v/>
      </c>
      <c r="H251" s="7"/>
      <c r="I251" s="7"/>
    </row>
    <row r="252" spans="3:9">
      <c r="C252" t="str">
        <f>IFERROR(VLOOKUP(B252,'Household Registry'!$A:$B,2,FALSE),"")</f>
        <v/>
      </c>
      <c r="E252" t="str">
        <f>IFERROR(VLOOKUP(B252,'Household Registry'!$A:$D,4,FALSE),"")</f>
        <v/>
      </c>
      <c r="H252" s="7"/>
      <c r="I252" s="7"/>
    </row>
    <row r="253" spans="3:9">
      <c r="C253" t="str">
        <f>IFERROR(VLOOKUP(B253,'Household Registry'!$A:$B,2,FALSE),"")</f>
        <v/>
      </c>
      <c r="E253" t="str">
        <f>IFERROR(VLOOKUP(B253,'Household Registry'!$A:$D,4,FALSE),"")</f>
        <v/>
      </c>
      <c r="H253" s="7"/>
      <c r="I253" s="7"/>
    </row>
    <row r="254" spans="3:9">
      <c r="C254" t="str">
        <f>IFERROR(VLOOKUP(B254,'Household Registry'!$A:$B,2,FALSE),"")</f>
        <v/>
      </c>
      <c r="E254" t="str">
        <f>IFERROR(VLOOKUP(B254,'Household Registry'!$A:$D,4,FALSE),"")</f>
        <v/>
      </c>
      <c r="H254" s="7"/>
      <c r="I254" s="7"/>
    </row>
    <row r="255" spans="3:9">
      <c r="C255" t="str">
        <f>IFERROR(VLOOKUP(B255,'Household Registry'!$A:$B,2,FALSE),"")</f>
        <v/>
      </c>
      <c r="E255" t="str">
        <f>IFERROR(VLOOKUP(B255,'Household Registry'!$A:$D,4,FALSE),"")</f>
        <v/>
      </c>
      <c r="H255" s="7"/>
      <c r="I255" s="7"/>
    </row>
    <row r="256" spans="3:9">
      <c r="C256" t="str">
        <f>IFERROR(VLOOKUP(B256,'Household Registry'!$A:$B,2,FALSE),"")</f>
        <v/>
      </c>
      <c r="E256" t="str">
        <f>IFERROR(VLOOKUP(B256,'Household Registry'!$A:$D,4,FALSE),"")</f>
        <v/>
      </c>
      <c r="H256" s="7"/>
      <c r="I256" s="7"/>
    </row>
    <row r="257" spans="3:9">
      <c r="C257" t="str">
        <f>IFERROR(VLOOKUP(B257,'Household Registry'!$A:$B,2,FALSE),"")</f>
        <v/>
      </c>
      <c r="E257" t="str">
        <f>IFERROR(VLOOKUP(B257,'Household Registry'!$A:$D,4,FALSE),"")</f>
        <v/>
      </c>
      <c r="H257" s="7"/>
      <c r="I257" s="7"/>
    </row>
    <row r="258" spans="3:9">
      <c r="C258" t="str">
        <f>IFERROR(VLOOKUP(B258,'Household Registry'!$A:$B,2,FALSE),"")</f>
        <v/>
      </c>
      <c r="E258" t="str">
        <f>IFERROR(VLOOKUP(B258,'Household Registry'!$A:$D,4,FALSE),"")</f>
        <v/>
      </c>
      <c r="H258" s="7"/>
      <c r="I258" s="7"/>
    </row>
    <row r="259" spans="3:9">
      <c r="C259" t="str">
        <f>IFERROR(VLOOKUP(B259,'Household Registry'!$A:$B,2,FALSE),"")</f>
        <v/>
      </c>
      <c r="E259" t="str">
        <f>IFERROR(VLOOKUP(B259,'Household Registry'!$A:$D,4,FALSE),"")</f>
        <v/>
      </c>
      <c r="H259" s="7"/>
      <c r="I259" s="7"/>
    </row>
    <row r="260" spans="3:9">
      <c r="C260" t="str">
        <f>IFERROR(VLOOKUP(B260,'Household Registry'!$A:$B,2,FALSE),"")</f>
        <v/>
      </c>
      <c r="E260" t="str">
        <f>IFERROR(VLOOKUP(B260,'Household Registry'!$A:$D,4,FALSE),"")</f>
        <v/>
      </c>
      <c r="H260" s="7"/>
      <c r="I260" s="7"/>
    </row>
    <row r="261" spans="3:9">
      <c r="C261" t="str">
        <f>IFERROR(VLOOKUP(B261,'Household Registry'!$A:$B,2,FALSE),"")</f>
        <v/>
      </c>
      <c r="E261" t="str">
        <f>IFERROR(VLOOKUP(B261,'Household Registry'!$A:$D,4,FALSE),"")</f>
        <v/>
      </c>
      <c r="H261" s="7"/>
      <c r="I261" s="7"/>
    </row>
    <row r="262" spans="3:9">
      <c r="C262" t="str">
        <f>IFERROR(VLOOKUP(B262,'Household Registry'!$A:$B,2,FALSE),"")</f>
        <v/>
      </c>
      <c r="E262" t="str">
        <f>IFERROR(VLOOKUP(B262,'Household Registry'!$A:$D,4,FALSE),"")</f>
        <v/>
      </c>
      <c r="H262" s="7"/>
      <c r="I262" s="7"/>
    </row>
    <row r="263" spans="3:9">
      <c r="C263" t="str">
        <f>IFERROR(VLOOKUP(B263,'Household Registry'!$A:$B,2,FALSE),"")</f>
        <v/>
      </c>
      <c r="E263" t="str">
        <f>IFERROR(VLOOKUP(B263,'Household Registry'!$A:$D,4,FALSE),"")</f>
        <v/>
      </c>
      <c r="H263" s="7"/>
      <c r="I263" s="7"/>
    </row>
    <row r="264" spans="3:9">
      <c r="C264" t="str">
        <f>IFERROR(VLOOKUP(B264,'Household Registry'!$A:$B,2,FALSE),"")</f>
        <v/>
      </c>
      <c r="E264" t="str">
        <f>IFERROR(VLOOKUP(B264,'Household Registry'!$A:$D,4,FALSE),"")</f>
        <v/>
      </c>
      <c r="H264" s="7"/>
      <c r="I264" s="7"/>
    </row>
    <row r="265" spans="3:9">
      <c r="C265" t="str">
        <f>IFERROR(VLOOKUP(B265,'Household Registry'!$A:$B,2,FALSE),"")</f>
        <v/>
      </c>
      <c r="E265" t="str">
        <f>IFERROR(VLOOKUP(B265,'Household Registry'!$A:$D,4,FALSE),"")</f>
        <v/>
      </c>
      <c r="H265" s="7"/>
      <c r="I265" s="7"/>
    </row>
    <row r="266" spans="3:9">
      <c r="C266" t="str">
        <f>IFERROR(VLOOKUP(B266,'Household Registry'!$A:$B,2,FALSE),"")</f>
        <v/>
      </c>
      <c r="E266" t="str">
        <f>IFERROR(VLOOKUP(B266,'Household Registry'!$A:$D,4,FALSE),"")</f>
        <v/>
      </c>
      <c r="H266" s="7"/>
      <c r="I266" s="7"/>
    </row>
    <row r="267" spans="3:9">
      <c r="C267" t="str">
        <f>IFERROR(VLOOKUP(B267,'Household Registry'!$A:$B,2,FALSE),"")</f>
        <v/>
      </c>
      <c r="E267" t="str">
        <f>IFERROR(VLOOKUP(B267,'Household Registry'!$A:$D,4,FALSE),"")</f>
        <v/>
      </c>
      <c r="H267" s="7"/>
      <c r="I267" s="7"/>
    </row>
    <row r="268" spans="3:9">
      <c r="C268" t="str">
        <f>IFERROR(VLOOKUP(B268,'Household Registry'!$A:$B,2,FALSE),"")</f>
        <v/>
      </c>
      <c r="E268" t="str">
        <f>IFERROR(VLOOKUP(B268,'Household Registry'!$A:$D,4,FALSE),"")</f>
        <v/>
      </c>
      <c r="H268" s="7"/>
      <c r="I268" s="7"/>
    </row>
    <row r="269" spans="3:9">
      <c r="C269" t="str">
        <f>IFERROR(VLOOKUP(B269,'Household Registry'!$A:$B,2,FALSE),"")</f>
        <v/>
      </c>
      <c r="E269" t="str">
        <f>IFERROR(VLOOKUP(B269,'Household Registry'!$A:$D,4,FALSE),"")</f>
        <v/>
      </c>
      <c r="H269" s="7"/>
      <c r="I269" s="7"/>
    </row>
    <row r="270" spans="3:9">
      <c r="C270" t="str">
        <f>IFERROR(VLOOKUP(B270,'Household Registry'!$A:$B,2,FALSE),"")</f>
        <v/>
      </c>
      <c r="E270" t="str">
        <f>IFERROR(VLOOKUP(B270,'Household Registry'!$A:$D,4,FALSE),"")</f>
        <v/>
      </c>
      <c r="H270" s="7"/>
      <c r="I270" s="7"/>
    </row>
    <row r="271" spans="3:9">
      <c r="C271" t="str">
        <f>IFERROR(VLOOKUP(B271,'Household Registry'!$A:$B,2,FALSE),"")</f>
        <v/>
      </c>
      <c r="E271" t="str">
        <f>IFERROR(VLOOKUP(B271,'Household Registry'!$A:$D,4,FALSE),"")</f>
        <v/>
      </c>
      <c r="H271" s="7"/>
      <c r="I271" s="7"/>
    </row>
    <row r="272" spans="3:9">
      <c r="C272" t="str">
        <f>IFERROR(VLOOKUP(B272,'Household Registry'!$A:$B,2,FALSE),"")</f>
        <v/>
      </c>
      <c r="E272" t="str">
        <f>IFERROR(VLOOKUP(B272,'Household Registry'!$A:$D,4,FALSE),"")</f>
        <v/>
      </c>
      <c r="H272" s="7"/>
      <c r="I272" s="7"/>
    </row>
    <row r="273" spans="3:9">
      <c r="C273" t="str">
        <f>IFERROR(VLOOKUP(B273,'Household Registry'!$A:$B,2,FALSE),"")</f>
        <v/>
      </c>
      <c r="E273" t="str">
        <f>IFERROR(VLOOKUP(B273,'Household Registry'!$A:$D,4,FALSE),"")</f>
        <v/>
      </c>
      <c r="H273" s="7"/>
      <c r="I273" s="7"/>
    </row>
    <row r="274" spans="3:9">
      <c r="C274" t="str">
        <f>IFERROR(VLOOKUP(B274,'Household Registry'!$A:$B,2,FALSE),"")</f>
        <v/>
      </c>
      <c r="E274" t="str">
        <f>IFERROR(VLOOKUP(B274,'Household Registry'!$A:$D,4,FALSE),"")</f>
        <v/>
      </c>
      <c r="H274" s="7"/>
      <c r="I274" s="7"/>
    </row>
    <row r="275" spans="3:9">
      <c r="C275" t="str">
        <f>IFERROR(VLOOKUP(B275,'Household Registry'!$A:$B,2,FALSE),"")</f>
        <v/>
      </c>
      <c r="E275" t="str">
        <f>IFERROR(VLOOKUP(B275,'Household Registry'!$A:$D,4,FALSE),"")</f>
        <v/>
      </c>
      <c r="H275" s="7"/>
      <c r="I275" s="7"/>
    </row>
    <row r="276" spans="3:9">
      <c r="C276" t="str">
        <f>IFERROR(VLOOKUP(B276,'Household Registry'!$A:$B,2,FALSE),"")</f>
        <v/>
      </c>
      <c r="E276" t="str">
        <f>IFERROR(VLOOKUP(B276,'Household Registry'!$A:$D,4,FALSE),"")</f>
        <v/>
      </c>
      <c r="H276" s="7"/>
      <c r="I276" s="7"/>
    </row>
    <row r="277" spans="3:9">
      <c r="C277" t="str">
        <f>IFERROR(VLOOKUP(B277,'Household Registry'!$A:$B,2,FALSE),"")</f>
        <v/>
      </c>
      <c r="E277" t="str">
        <f>IFERROR(VLOOKUP(B277,'Household Registry'!$A:$D,4,FALSE),"")</f>
        <v/>
      </c>
      <c r="H277" s="7"/>
      <c r="I277" s="7"/>
    </row>
    <row r="278" spans="3:9">
      <c r="C278" t="str">
        <f>IFERROR(VLOOKUP(B278,'Household Registry'!$A:$B,2,FALSE),"")</f>
        <v/>
      </c>
      <c r="E278" t="str">
        <f>IFERROR(VLOOKUP(B278,'Household Registry'!$A:$D,4,FALSE),"")</f>
        <v/>
      </c>
      <c r="H278" s="7"/>
      <c r="I278" s="7"/>
    </row>
    <row r="279" spans="3:9">
      <c r="C279" t="str">
        <f>IFERROR(VLOOKUP(B279,'Household Registry'!$A:$B,2,FALSE),"")</f>
        <v/>
      </c>
      <c r="E279" t="str">
        <f>IFERROR(VLOOKUP(B279,'Household Registry'!$A:$D,4,FALSE),"")</f>
        <v/>
      </c>
      <c r="H279" s="7"/>
      <c r="I279" s="7"/>
    </row>
    <row r="280" spans="3:9">
      <c r="C280" t="str">
        <f>IFERROR(VLOOKUP(B280,'Household Registry'!$A:$B,2,FALSE),"")</f>
        <v/>
      </c>
      <c r="E280" t="str">
        <f>IFERROR(VLOOKUP(B280,'Household Registry'!$A:$D,4,FALSE),"")</f>
        <v/>
      </c>
      <c r="H280" s="7"/>
      <c r="I280" s="7"/>
    </row>
    <row r="281" spans="3:9">
      <c r="C281" t="str">
        <f>IFERROR(VLOOKUP(B281,'Household Registry'!$A:$B,2,FALSE),"")</f>
        <v/>
      </c>
      <c r="E281" t="str">
        <f>IFERROR(VLOOKUP(B281,'Household Registry'!$A:$D,4,FALSE),"")</f>
        <v/>
      </c>
      <c r="H281" s="7"/>
      <c r="I281" s="7"/>
    </row>
    <row r="282" spans="3:9">
      <c r="C282" t="str">
        <f>IFERROR(VLOOKUP(B282,'Household Registry'!$A:$B,2,FALSE),"")</f>
        <v/>
      </c>
      <c r="E282" t="str">
        <f>IFERROR(VLOOKUP(B282,'Household Registry'!$A:$D,4,FALSE),"")</f>
        <v/>
      </c>
      <c r="H282" s="7"/>
      <c r="I282" s="7"/>
    </row>
    <row r="283" spans="3:9">
      <c r="C283" t="str">
        <f>IFERROR(VLOOKUP(B283,'Household Registry'!$A:$B,2,FALSE),"")</f>
        <v/>
      </c>
      <c r="E283" t="str">
        <f>IFERROR(VLOOKUP(B283,'Household Registry'!$A:$D,4,FALSE),"")</f>
        <v/>
      </c>
      <c r="H283" s="7"/>
      <c r="I283" s="7"/>
    </row>
    <row r="284" spans="3:9">
      <c r="C284" t="str">
        <f>IFERROR(VLOOKUP(B284,'Household Registry'!$A:$B,2,FALSE),"")</f>
        <v/>
      </c>
      <c r="E284" t="str">
        <f>IFERROR(VLOOKUP(B284,'Household Registry'!$A:$D,4,FALSE),"")</f>
        <v/>
      </c>
      <c r="H284" s="7"/>
      <c r="I284" s="7"/>
    </row>
    <row r="285" spans="3:9">
      <c r="C285" t="str">
        <f>IFERROR(VLOOKUP(B285,'Household Registry'!$A:$B,2,FALSE),"")</f>
        <v/>
      </c>
      <c r="E285" t="str">
        <f>IFERROR(VLOOKUP(B285,'Household Registry'!$A:$D,4,FALSE),"")</f>
        <v/>
      </c>
      <c r="H285" s="7"/>
      <c r="I285" s="7"/>
    </row>
    <row r="286" spans="3:9">
      <c r="C286" t="str">
        <f>IFERROR(VLOOKUP(B286,'Household Registry'!$A:$B,2,FALSE),"")</f>
        <v/>
      </c>
      <c r="E286" t="str">
        <f>IFERROR(VLOOKUP(B286,'Household Registry'!$A:$D,4,FALSE),"")</f>
        <v/>
      </c>
      <c r="H286" s="7"/>
      <c r="I286" s="7"/>
    </row>
    <row r="287" spans="3:9">
      <c r="C287" t="str">
        <f>IFERROR(VLOOKUP(B287,'Household Registry'!$A:$B,2,FALSE),"")</f>
        <v/>
      </c>
      <c r="E287" t="str">
        <f>IFERROR(VLOOKUP(B287,'Household Registry'!$A:$D,4,FALSE),"")</f>
        <v/>
      </c>
      <c r="H287" s="7"/>
      <c r="I287" s="7"/>
    </row>
    <row r="288" spans="3:9">
      <c r="C288" t="str">
        <f>IFERROR(VLOOKUP(B288,'Household Registry'!$A:$B,2,FALSE),"")</f>
        <v/>
      </c>
      <c r="E288" t="str">
        <f>IFERROR(VLOOKUP(B288,'Household Registry'!$A:$D,4,FALSE),"")</f>
        <v/>
      </c>
      <c r="H288" s="7"/>
      <c r="I288" s="7"/>
    </row>
    <row r="289" spans="3:9">
      <c r="C289" t="str">
        <f>IFERROR(VLOOKUP(B289,'Household Registry'!$A:$B,2,FALSE),"")</f>
        <v/>
      </c>
      <c r="E289" t="str">
        <f>IFERROR(VLOOKUP(B289,'Household Registry'!$A:$D,4,FALSE),"")</f>
        <v/>
      </c>
      <c r="H289" s="7"/>
      <c r="I289" s="7"/>
    </row>
    <row r="290" spans="3:9">
      <c r="C290" t="str">
        <f>IFERROR(VLOOKUP(B290,'Household Registry'!$A:$B,2,FALSE),"")</f>
        <v/>
      </c>
      <c r="E290" t="str">
        <f>IFERROR(VLOOKUP(B290,'Household Registry'!$A:$D,4,FALSE),"")</f>
        <v/>
      </c>
      <c r="H290" s="7"/>
      <c r="I290" s="7"/>
    </row>
    <row r="291" spans="3:9">
      <c r="C291" t="str">
        <f>IFERROR(VLOOKUP(B291,'Household Registry'!$A:$B,2,FALSE),"")</f>
        <v/>
      </c>
      <c r="E291" t="str">
        <f>IFERROR(VLOOKUP(B291,'Household Registry'!$A:$D,4,FALSE),"")</f>
        <v/>
      </c>
      <c r="H291" s="7"/>
      <c r="I291" s="7"/>
    </row>
    <row r="292" spans="3:9">
      <c r="C292" t="str">
        <f>IFERROR(VLOOKUP(B292,'Household Registry'!$A:$B,2,FALSE),"")</f>
        <v/>
      </c>
      <c r="E292" t="str">
        <f>IFERROR(VLOOKUP(B292,'Household Registry'!$A:$D,4,FALSE),"")</f>
        <v/>
      </c>
      <c r="H292" s="7"/>
      <c r="I292" s="7"/>
    </row>
    <row r="293" spans="3:9">
      <c r="C293" t="str">
        <f>IFERROR(VLOOKUP(B293,'Household Registry'!$A:$B,2,FALSE),"")</f>
        <v/>
      </c>
      <c r="E293" t="str">
        <f>IFERROR(VLOOKUP(B293,'Household Registry'!$A:$D,4,FALSE),"")</f>
        <v/>
      </c>
      <c r="H293" s="7"/>
      <c r="I293" s="7"/>
    </row>
    <row r="294" spans="3:9">
      <c r="C294" t="str">
        <f>IFERROR(VLOOKUP(B294,'Household Registry'!$A:$B,2,FALSE),"")</f>
        <v/>
      </c>
      <c r="E294" t="str">
        <f>IFERROR(VLOOKUP(B294,'Household Registry'!$A:$D,4,FALSE),"")</f>
        <v/>
      </c>
      <c r="H294" s="7"/>
      <c r="I294" s="7"/>
    </row>
    <row r="295" spans="3:9">
      <c r="C295" t="str">
        <f>IFERROR(VLOOKUP(B295,'Household Registry'!$A:$B,2,FALSE),"")</f>
        <v/>
      </c>
      <c r="E295" t="str">
        <f>IFERROR(VLOOKUP(B295,'Household Registry'!$A:$D,4,FALSE),"")</f>
        <v/>
      </c>
      <c r="H295" s="7"/>
      <c r="I295" s="7"/>
    </row>
    <row r="296" spans="3:9">
      <c r="C296" t="str">
        <f>IFERROR(VLOOKUP(B296,'Household Registry'!$A:$B,2,FALSE),"")</f>
        <v/>
      </c>
      <c r="E296" t="str">
        <f>IFERROR(VLOOKUP(B296,'Household Registry'!$A:$D,4,FALSE),"")</f>
        <v/>
      </c>
      <c r="H296" s="7"/>
      <c r="I296" s="7"/>
    </row>
    <row r="297" spans="3:9">
      <c r="C297" t="str">
        <f>IFERROR(VLOOKUP(B297,'Household Registry'!$A:$B,2,FALSE),"")</f>
        <v/>
      </c>
      <c r="E297" t="str">
        <f>IFERROR(VLOOKUP(B297,'Household Registry'!$A:$D,4,FALSE),"")</f>
        <v/>
      </c>
      <c r="H297" s="7"/>
      <c r="I297" s="7"/>
    </row>
    <row r="298" spans="3:9">
      <c r="C298" t="str">
        <f>IFERROR(VLOOKUP(B298,'Household Registry'!$A:$B,2,FALSE),"")</f>
        <v/>
      </c>
      <c r="E298" t="str">
        <f>IFERROR(VLOOKUP(B298,'Household Registry'!$A:$D,4,FALSE),"")</f>
        <v/>
      </c>
      <c r="H298" s="7"/>
      <c r="I298" s="7"/>
    </row>
    <row r="299" spans="3:9">
      <c r="C299" t="str">
        <f>IFERROR(VLOOKUP(B299,'Household Registry'!$A:$B,2,FALSE),"")</f>
        <v/>
      </c>
      <c r="E299" t="str">
        <f>IFERROR(VLOOKUP(B299,'Household Registry'!$A:$D,4,FALSE),"")</f>
        <v/>
      </c>
      <c r="H299" s="7"/>
      <c r="I299" s="7"/>
    </row>
    <row r="300" spans="3:9">
      <c r="C300" t="str">
        <f>IFERROR(VLOOKUP(B300,'Household Registry'!$A:$B,2,FALSE),"")</f>
        <v/>
      </c>
      <c r="E300" t="str">
        <f>IFERROR(VLOOKUP(B300,'Household Registry'!$A:$D,4,FALSE),"")</f>
        <v/>
      </c>
      <c r="H300" s="7"/>
      <c r="I300" s="7"/>
    </row>
    <row r="301" spans="3:9">
      <c r="C301" t="str">
        <f>IFERROR(VLOOKUP(B301,'Household Registry'!$A:$B,2,FALSE),"")</f>
        <v/>
      </c>
      <c r="E301" t="str">
        <f>IFERROR(VLOOKUP(B301,'Household Registry'!$A:$D,4,FALSE),"")</f>
        <v/>
      </c>
      <c r="H301" s="7"/>
      <c r="I301" s="7"/>
    </row>
    <row r="302" spans="3:9">
      <c r="C302" t="str">
        <f>IFERROR(VLOOKUP(B302,'Household Registry'!$A:$B,2,FALSE),"")</f>
        <v/>
      </c>
      <c r="E302" t="str">
        <f>IFERROR(VLOOKUP(B302,'Household Registry'!$A:$D,4,FALSE),"")</f>
        <v/>
      </c>
      <c r="H302" s="7"/>
      <c r="I302" s="7"/>
    </row>
    <row r="303" spans="3:9">
      <c r="C303" t="str">
        <f>IFERROR(VLOOKUP(B303,'Household Registry'!$A:$B,2,FALSE),"")</f>
        <v/>
      </c>
      <c r="E303" t="str">
        <f>IFERROR(VLOOKUP(B303,'Household Registry'!$A:$D,4,FALSE),"")</f>
        <v/>
      </c>
      <c r="H303" s="7"/>
      <c r="I303" s="7"/>
    </row>
    <row r="304" spans="3:9">
      <c r="C304" t="str">
        <f>IFERROR(VLOOKUP(B304,'Household Registry'!$A:$B,2,FALSE),"")</f>
        <v/>
      </c>
      <c r="E304" t="str">
        <f>IFERROR(VLOOKUP(B304,'Household Registry'!$A:$D,4,FALSE),"")</f>
        <v/>
      </c>
      <c r="H304" s="7"/>
      <c r="I304" s="7"/>
    </row>
    <row r="305" spans="3:9">
      <c r="C305" t="str">
        <f>IFERROR(VLOOKUP(B305,'Household Registry'!$A:$B,2,FALSE),"")</f>
        <v/>
      </c>
      <c r="E305" t="str">
        <f>IFERROR(VLOOKUP(B305,'Household Registry'!$A:$D,4,FALSE),"")</f>
        <v/>
      </c>
      <c r="H305" s="7"/>
      <c r="I305" s="7"/>
    </row>
    <row r="306" spans="3:9">
      <c r="C306" t="str">
        <f>IFERROR(VLOOKUP(B306,'Household Registry'!$A:$B,2,FALSE),"")</f>
        <v/>
      </c>
      <c r="E306" t="str">
        <f>IFERROR(VLOOKUP(B306,'Household Registry'!$A:$D,4,FALSE),"")</f>
        <v/>
      </c>
      <c r="H306" s="7"/>
      <c r="I306" s="7"/>
    </row>
    <row r="307" spans="3:9">
      <c r="C307" t="str">
        <f>IFERROR(VLOOKUP(B307,'Household Registry'!$A:$B,2,FALSE),"")</f>
        <v/>
      </c>
      <c r="E307" t="str">
        <f>IFERROR(VLOOKUP(B307,'Household Registry'!$A:$D,4,FALSE),"")</f>
        <v/>
      </c>
      <c r="H307" s="7"/>
      <c r="I307" s="7"/>
    </row>
    <row r="308" spans="3:9">
      <c r="C308" t="str">
        <f>IFERROR(VLOOKUP(B308,'Household Registry'!$A:$B,2,FALSE),"")</f>
        <v/>
      </c>
      <c r="E308" t="str">
        <f>IFERROR(VLOOKUP(B308,'Household Registry'!$A:$D,4,FALSE),"")</f>
        <v/>
      </c>
      <c r="H308" s="7"/>
      <c r="I308" s="7"/>
    </row>
    <row r="309" spans="3:9">
      <c r="C309" t="str">
        <f>IFERROR(VLOOKUP(B309,'Household Registry'!$A:$B,2,FALSE),"")</f>
        <v/>
      </c>
      <c r="E309" t="str">
        <f>IFERROR(VLOOKUP(B309,'Household Registry'!$A:$D,4,FALSE),"")</f>
        <v/>
      </c>
      <c r="H309" s="7"/>
      <c r="I309" s="7"/>
    </row>
    <row r="310" spans="3:9">
      <c r="C310" t="str">
        <f>IFERROR(VLOOKUP(B310,'Household Registry'!$A:$B,2,FALSE),"")</f>
        <v/>
      </c>
      <c r="E310" t="str">
        <f>IFERROR(VLOOKUP(B310,'Household Registry'!$A:$D,4,FALSE),"")</f>
        <v/>
      </c>
      <c r="H310" s="7"/>
      <c r="I310" s="7"/>
    </row>
    <row r="311" spans="3:9">
      <c r="C311" t="str">
        <f>IFERROR(VLOOKUP(B311,'Household Registry'!$A:$B,2,FALSE),"")</f>
        <v/>
      </c>
      <c r="E311" t="str">
        <f>IFERROR(VLOOKUP(B311,'Household Registry'!$A:$D,4,FALSE),"")</f>
        <v/>
      </c>
      <c r="H311" s="7"/>
      <c r="I311" s="7"/>
    </row>
    <row r="312" spans="3:9">
      <c r="C312" t="str">
        <f>IFERROR(VLOOKUP(B312,'Household Registry'!$A:$B,2,FALSE),"")</f>
        <v/>
      </c>
      <c r="E312" t="str">
        <f>IFERROR(VLOOKUP(B312,'Household Registry'!$A:$D,4,FALSE),"")</f>
        <v/>
      </c>
      <c r="H312" s="7"/>
      <c r="I312" s="7"/>
    </row>
    <row r="313" spans="3:9">
      <c r="C313" t="str">
        <f>IFERROR(VLOOKUP(B313,'Household Registry'!$A:$B,2,FALSE),"")</f>
        <v/>
      </c>
      <c r="E313" t="str">
        <f>IFERROR(VLOOKUP(B313,'Household Registry'!$A:$D,4,FALSE),"")</f>
        <v/>
      </c>
      <c r="H313" s="7"/>
      <c r="I313" s="7"/>
    </row>
    <row r="314" spans="3:9">
      <c r="C314" t="str">
        <f>IFERROR(VLOOKUP(B314,'Household Registry'!$A:$B,2,FALSE),"")</f>
        <v/>
      </c>
      <c r="E314" t="str">
        <f>IFERROR(VLOOKUP(B314,'Household Registry'!$A:$D,4,FALSE),"")</f>
        <v/>
      </c>
      <c r="H314" s="7"/>
      <c r="I314" s="7"/>
    </row>
    <row r="315" spans="3:9">
      <c r="C315" t="str">
        <f>IFERROR(VLOOKUP(B315,'Household Registry'!$A:$B,2,FALSE),"")</f>
        <v/>
      </c>
      <c r="E315" t="str">
        <f>IFERROR(VLOOKUP(B315,'Household Registry'!$A:$D,4,FALSE),"")</f>
        <v/>
      </c>
      <c r="H315" s="7"/>
      <c r="I315" s="7"/>
    </row>
    <row r="316" spans="3:9">
      <c r="C316" t="str">
        <f>IFERROR(VLOOKUP(B316,'Household Registry'!$A:$B,2,FALSE),"")</f>
        <v/>
      </c>
      <c r="E316" t="str">
        <f>IFERROR(VLOOKUP(B316,'Household Registry'!$A:$D,4,FALSE),"")</f>
        <v/>
      </c>
      <c r="H316" s="7"/>
      <c r="I316" s="7"/>
    </row>
    <row r="317" spans="3:9">
      <c r="C317" t="str">
        <f>IFERROR(VLOOKUP(B317,'Household Registry'!$A:$B,2,FALSE),"")</f>
        <v/>
      </c>
      <c r="E317" t="str">
        <f>IFERROR(VLOOKUP(B317,'Household Registry'!$A:$D,4,FALSE),"")</f>
        <v/>
      </c>
      <c r="H317" s="7"/>
      <c r="I317" s="7"/>
    </row>
    <row r="318" spans="3:9">
      <c r="C318" t="str">
        <f>IFERROR(VLOOKUP(B318,'Household Registry'!$A:$B,2,FALSE),"")</f>
        <v/>
      </c>
      <c r="E318" t="str">
        <f>IFERROR(VLOOKUP(B318,'Household Registry'!$A:$D,4,FALSE),"")</f>
        <v/>
      </c>
      <c r="H318" s="7"/>
      <c r="I318" s="7"/>
    </row>
    <row r="319" spans="3:9">
      <c r="C319" t="str">
        <f>IFERROR(VLOOKUP(B319,'Household Registry'!$A:$B,2,FALSE),"")</f>
        <v/>
      </c>
      <c r="E319" t="str">
        <f>IFERROR(VLOOKUP(B319,'Household Registry'!$A:$D,4,FALSE),"")</f>
        <v/>
      </c>
      <c r="H319" s="7"/>
      <c r="I319" s="7"/>
    </row>
    <row r="320" spans="3:9">
      <c r="C320" t="str">
        <f>IFERROR(VLOOKUP(B320,'Household Registry'!$A:$B,2,FALSE),"")</f>
        <v/>
      </c>
      <c r="E320" t="str">
        <f>IFERROR(VLOOKUP(B320,'Household Registry'!$A:$D,4,FALSE),"")</f>
        <v/>
      </c>
      <c r="H320" s="7"/>
      <c r="I320" s="7"/>
    </row>
    <row r="321" spans="3:9">
      <c r="C321" t="str">
        <f>IFERROR(VLOOKUP(B321,'Household Registry'!$A:$B,2,FALSE),"")</f>
        <v/>
      </c>
      <c r="E321" t="str">
        <f>IFERROR(VLOOKUP(B321,'Household Registry'!$A:$D,4,FALSE),"")</f>
        <v/>
      </c>
      <c r="H321" s="7"/>
      <c r="I321" s="7"/>
    </row>
    <row r="322" spans="3:9">
      <c r="C322" t="str">
        <f>IFERROR(VLOOKUP(B322,'Household Registry'!$A:$B,2,FALSE),"")</f>
        <v/>
      </c>
      <c r="E322" t="str">
        <f>IFERROR(VLOOKUP(B322,'Household Registry'!$A:$D,4,FALSE),"")</f>
        <v/>
      </c>
      <c r="H322" s="7"/>
      <c r="I322" s="7"/>
    </row>
    <row r="323" spans="3:9">
      <c r="C323" t="str">
        <f>IFERROR(VLOOKUP(B323,'Household Registry'!$A:$B,2,FALSE),"")</f>
        <v/>
      </c>
      <c r="E323" t="str">
        <f>IFERROR(VLOOKUP(B323,'Household Registry'!$A:$D,4,FALSE),"")</f>
        <v/>
      </c>
      <c r="H323" s="7"/>
      <c r="I323" s="7"/>
    </row>
    <row r="324" spans="3:9">
      <c r="C324" t="str">
        <f>IFERROR(VLOOKUP(B324,'Household Registry'!$A:$B,2,FALSE),"")</f>
        <v/>
      </c>
      <c r="E324" t="str">
        <f>IFERROR(VLOOKUP(B324,'Household Registry'!$A:$D,4,FALSE),"")</f>
        <v/>
      </c>
      <c r="H324" s="7"/>
      <c r="I324" s="7"/>
    </row>
    <row r="325" spans="3:9">
      <c r="C325" t="str">
        <f>IFERROR(VLOOKUP(B325,'Household Registry'!$A:$B,2,FALSE),"")</f>
        <v/>
      </c>
      <c r="E325" t="str">
        <f>IFERROR(VLOOKUP(B325,'Household Registry'!$A:$D,4,FALSE),"")</f>
        <v/>
      </c>
      <c r="H325" s="7"/>
      <c r="I325" s="7"/>
    </row>
    <row r="326" spans="3:9">
      <c r="C326" t="str">
        <f>IFERROR(VLOOKUP(B326,'Household Registry'!$A:$B,2,FALSE),"")</f>
        <v/>
      </c>
      <c r="E326" t="str">
        <f>IFERROR(VLOOKUP(B326,'Household Registry'!$A:$D,4,FALSE),"")</f>
        <v/>
      </c>
      <c r="H326" s="7"/>
      <c r="I326" s="7"/>
    </row>
    <row r="327" spans="3:9">
      <c r="C327" t="str">
        <f>IFERROR(VLOOKUP(B327,'Household Registry'!$A:$B,2,FALSE),"")</f>
        <v/>
      </c>
      <c r="E327" t="str">
        <f>IFERROR(VLOOKUP(B327,'Household Registry'!$A:$D,4,FALSE),"")</f>
        <v/>
      </c>
      <c r="H327" s="7"/>
      <c r="I327" s="7"/>
    </row>
    <row r="328" spans="3:9">
      <c r="C328" t="str">
        <f>IFERROR(VLOOKUP(B328,'Household Registry'!$A:$B,2,FALSE),"")</f>
        <v/>
      </c>
      <c r="E328" t="str">
        <f>IFERROR(VLOOKUP(B328,'Household Registry'!$A:$D,4,FALSE),"")</f>
        <v/>
      </c>
      <c r="H328" s="7"/>
      <c r="I328" s="7"/>
    </row>
    <row r="329" spans="3:9">
      <c r="C329" t="str">
        <f>IFERROR(VLOOKUP(B329,'Household Registry'!$A:$B,2,FALSE),"")</f>
        <v/>
      </c>
      <c r="E329" t="str">
        <f>IFERROR(VLOOKUP(B329,'Household Registry'!$A:$D,4,FALSE),"")</f>
        <v/>
      </c>
      <c r="H329" s="7"/>
      <c r="I329" s="7"/>
    </row>
    <row r="330" spans="3:9">
      <c r="C330" t="str">
        <f>IFERROR(VLOOKUP(B330,'Household Registry'!$A:$B,2,FALSE),"")</f>
        <v/>
      </c>
      <c r="E330" t="str">
        <f>IFERROR(VLOOKUP(B330,'Household Registry'!$A:$D,4,FALSE),"")</f>
        <v/>
      </c>
      <c r="H330" s="7"/>
      <c r="I330" s="7"/>
    </row>
    <row r="331" spans="3:9">
      <c r="C331" t="str">
        <f>IFERROR(VLOOKUP(B331,'Household Registry'!$A:$B,2,FALSE),"")</f>
        <v/>
      </c>
      <c r="E331" t="str">
        <f>IFERROR(VLOOKUP(B331,'Household Registry'!$A:$D,4,FALSE),"")</f>
        <v/>
      </c>
      <c r="H331" s="7"/>
      <c r="I331" s="7"/>
    </row>
    <row r="332" spans="3:9">
      <c r="C332" t="str">
        <f>IFERROR(VLOOKUP(B332,'Household Registry'!$A:$B,2,FALSE),"")</f>
        <v/>
      </c>
      <c r="E332" t="str">
        <f>IFERROR(VLOOKUP(B332,'Household Registry'!$A:$D,4,FALSE),"")</f>
        <v/>
      </c>
      <c r="H332" s="7"/>
      <c r="I332" s="7"/>
    </row>
    <row r="333" spans="3:9">
      <c r="C333" t="str">
        <f>IFERROR(VLOOKUP(B333,'Household Registry'!$A:$B,2,FALSE),"")</f>
        <v/>
      </c>
      <c r="E333" t="str">
        <f>IFERROR(VLOOKUP(B333,'Household Registry'!$A:$D,4,FALSE),"")</f>
        <v/>
      </c>
      <c r="H333" s="7"/>
      <c r="I333" s="7"/>
    </row>
    <row r="334" spans="3:9">
      <c r="C334" t="str">
        <f>IFERROR(VLOOKUP(B334,'Household Registry'!$A:$B,2,FALSE),"")</f>
        <v/>
      </c>
      <c r="E334" t="str">
        <f>IFERROR(VLOOKUP(B334,'Household Registry'!$A:$D,4,FALSE),"")</f>
        <v/>
      </c>
      <c r="H334" s="7"/>
      <c r="I334" s="7"/>
    </row>
    <row r="335" spans="3:9">
      <c r="C335" t="str">
        <f>IFERROR(VLOOKUP(B335,'Household Registry'!$A:$B,2,FALSE),"")</f>
        <v/>
      </c>
      <c r="E335" t="str">
        <f>IFERROR(VLOOKUP(B335,'Household Registry'!$A:$D,4,FALSE),"")</f>
        <v/>
      </c>
      <c r="H335" s="7"/>
      <c r="I335" s="7"/>
    </row>
    <row r="336" spans="3:9">
      <c r="C336" t="str">
        <f>IFERROR(VLOOKUP(B336,'Household Registry'!$A:$B,2,FALSE),"")</f>
        <v/>
      </c>
      <c r="E336" t="str">
        <f>IFERROR(VLOOKUP(B336,'Household Registry'!$A:$D,4,FALSE),"")</f>
        <v/>
      </c>
      <c r="H336" s="7"/>
      <c r="I336" s="7"/>
    </row>
    <row r="337" spans="3:9">
      <c r="C337" t="str">
        <f>IFERROR(VLOOKUP(B337,'Household Registry'!$A:$B,2,FALSE),"")</f>
        <v/>
      </c>
      <c r="E337" t="str">
        <f>IFERROR(VLOOKUP(B337,'Household Registry'!$A:$D,4,FALSE),"")</f>
        <v/>
      </c>
      <c r="H337" s="7"/>
      <c r="I337" s="7"/>
    </row>
    <row r="338" spans="3:9">
      <c r="C338" t="str">
        <f>IFERROR(VLOOKUP(B338,'Household Registry'!$A:$B,2,FALSE),"")</f>
        <v/>
      </c>
      <c r="E338" t="str">
        <f>IFERROR(VLOOKUP(B338,'Household Registry'!$A:$D,4,FALSE),"")</f>
        <v/>
      </c>
      <c r="H338" s="7"/>
      <c r="I338" s="7"/>
    </row>
    <row r="339" spans="3:9">
      <c r="C339" t="str">
        <f>IFERROR(VLOOKUP(B339,'Household Registry'!$A:$B,2,FALSE),"")</f>
        <v/>
      </c>
      <c r="E339" t="str">
        <f>IFERROR(VLOOKUP(B339,'Household Registry'!$A:$D,4,FALSE),"")</f>
        <v/>
      </c>
      <c r="H339" s="7"/>
      <c r="I339" s="7"/>
    </row>
    <row r="340" spans="3:9">
      <c r="C340" t="str">
        <f>IFERROR(VLOOKUP(B340,'Household Registry'!$A:$B,2,FALSE),"")</f>
        <v/>
      </c>
      <c r="E340" t="str">
        <f>IFERROR(VLOOKUP(B340,'Household Registry'!$A:$D,4,FALSE),"")</f>
        <v/>
      </c>
      <c r="H340" s="7"/>
      <c r="I340" s="7"/>
    </row>
    <row r="341" spans="3:9">
      <c r="C341" t="str">
        <f>IFERROR(VLOOKUP(B341,'Household Registry'!$A:$B,2,FALSE),"")</f>
        <v/>
      </c>
      <c r="E341" t="str">
        <f>IFERROR(VLOOKUP(B341,'Household Registry'!$A:$D,4,FALSE),"")</f>
        <v/>
      </c>
      <c r="H341" s="7"/>
      <c r="I341" s="7"/>
    </row>
    <row r="342" spans="3:9">
      <c r="C342" t="str">
        <f>IFERROR(VLOOKUP(B342,'Household Registry'!$A:$B,2,FALSE),"")</f>
        <v/>
      </c>
      <c r="E342" t="str">
        <f>IFERROR(VLOOKUP(B342,'Household Registry'!$A:$D,4,FALSE),"")</f>
        <v/>
      </c>
      <c r="H342" s="7"/>
      <c r="I342" s="7"/>
    </row>
    <row r="343" spans="3:9">
      <c r="C343" t="str">
        <f>IFERROR(VLOOKUP(B343,'Household Registry'!$A:$B,2,FALSE),"")</f>
        <v/>
      </c>
      <c r="E343" t="str">
        <f>IFERROR(VLOOKUP(B343,'Household Registry'!$A:$D,4,FALSE),"")</f>
        <v/>
      </c>
      <c r="H343" s="7"/>
      <c r="I343" s="7"/>
    </row>
    <row r="344" spans="3:9">
      <c r="C344" t="str">
        <f>IFERROR(VLOOKUP(B344,'Household Registry'!$A:$B,2,FALSE),"")</f>
        <v/>
      </c>
      <c r="E344" t="str">
        <f>IFERROR(VLOOKUP(B344,'Household Registry'!$A:$D,4,FALSE),"")</f>
        <v/>
      </c>
      <c r="H344" s="7"/>
      <c r="I344" s="7"/>
    </row>
    <row r="345" spans="3:9">
      <c r="C345" t="str">
        <f>IFERROR(VLOOKUP(B345,'Household Registry'!$A:$B,2,FALSE),"")</f>
        <v/>
      </c>
      <c r="E345" t="str">
        <f>IFERROR(VLOOKUP(B345,'Household Registry'!$A:$D,4,FALSE),"")</f>
        <v/>
      </c>
      <c r="H345" s="7"/>
      <c r="I345" s="7"/>
    </row>
    <row r="346" spans="3:9">
      <c r="C346" t="str">
        <f>IFERROR(VLOOKUP(B346,'Household Registry'!$A:$B,2,FALSE),"")</f>
        <v/>
      </c>
      <c r="E346" t="str">
        <f>IFERROR(VLOOKUP(B346,'Household Registry'!$A:$D,4,FALSE),"")</f>
        <v/>
      </c>
      <c r="H346" s="7"/>
      <c r="I346" s="7"/>
    </row>
    <row r="347" spans="3:9">
      <c r="C347" t="str">
        <f>IFERROR(VLOOKUP(B347,'Household Registry'!$A:$B,2,FALSE),"")</f>
        <v/>
      </c>
      <c r="E347" t="str">
        <f>IFERROR(VLOOKUP(B347,'Household Registry'!$A:$D,4,FALSE),"")</f>
        <v/>
      </c>
      <c r="H347" s="7"/>
      <c r="I347" s="7"/>
    </row>
    <row r="348" spans="3:9">
      <c r="C348" t="str">
        <f>IFERROR(VLOOKUP(B348,'Household Registry'!$A:$B,2,FALSE),"")</f>
        <v/>
      </c>
      <c r="E348" t="str">
        <f>IFERROR(VLOOKUP(B348,'Household Registry'!$A:$D,4,FALSE),"")</f>
        <v/>
      </c>
      <c r="H348" s="7"/>
      <c r="I348" s="7"/>
    </row>
    <row r="349" spans="3:9">
      <c r="C349" t="str">
        <f>IFERROR(VLOOKUP(B349,'Household Registry'!$A:$B,2,FALSE),"")</f>
        <v/>
      </c>
      <c r="E349" t="str">
        <f>IFERROR(VLOOKUP(B349,'Household Registry'!$A:$D,4,FALSE),"")</f>
        <v/>
      </c>
      <c r="H349" s="7"/>
      <c r="I349" s="7"/>
    </row>
    <row r="350" spans="3:9">
      <c r="C350" t="str">
        <f>IFERROR(VLOOKUP(B350,'Household Registry'!$A:$B,2,FALSE),"")</f>
        <v/>
      </c>
      <c r="E350" t="str">
        <f>IFERROR(VLOOKUP(B350,'Household Registry'!$A:$D,4,FALSE),"")</f>
        <v/>
      </c>
      <c r="H350" s="7"/>
      <c r="I350" s="7"/>
    </row>
    <row r="351" spans="3:9">
      <c r="C351" t="str">
        <f>IFERROR(VLOOKUP(B351,'Household Registry'!$A:$B,2,FALSE),"")</f>
        <v/>
      </c>
      <c r="E351" t="str">
        <f>IFERROR(VLOOKUP(B351,'Household Registry'!$A:$D,4,FALSE),"")</f>
        <v/>
      </c>
      <c r="H351" s="7"/>
      <c r="I351" s="7"/>
    </row>
    <row r="352" spans="3:9">
      <c r="C352" t="str">
        <f>IFERROR(VLOOKUP(B352,'Household Registry'!$A:$B,2,FALSE),"")</f>
        <v/>
      </c>
      <c r="E352" t="str">
        <f>IFERROR(VLOOKUP(B352,'Household Registry'!$A:$D,4,FALSE),"")</f>
        <v/>
      </c>
      <c r="H352" s="7"/>
      <c r="I352" s="7"/>
    </row>
    <row r="353" spans="3:9">
      <c r="C353" t="str">
        <f>IFERROR(VLOOKUP(B353,'Household Registry'!$A:$B,2,FALSE),"")</f>
        <v/>
      </c>
      <c r="E353" t="str">
        <f>IFERROR(VLOOKUP(B353,'Household Registry'!$A:$D,4,FALSE),"")</f>
        <v/>
      </c>
      <c r="H353" s="7"/>
      <c r="I353" s="7"/>
    </row>
    <row r="354" spans="3:9">
      <c r="C354" t="str">
        <f>IFERROR(VLOOKUP(B354,'Household Registry'!$A:$B,2,FALSE),"")</f>
        <v/>
      </c>
      <c r="E354" t="str">
        <f>IFERROR(VLOOKUP(B354,'Household Registry'!$A:$D,4,FALSE),"")</f>
        <v/>
      </c>
      <c r="H354" s="7"/>
      <c r="I354" s="7"/>
    </row>
    <row r="355" spans="3:9">
      <c r="C355" t="str">
        <f>IFERROR(VLOOKUP(B355,'Household Registry'!$A:$B,2,FALSE),"")</f>
        <v/>
      </c>
      <c r="E355" t="str">
        <f>IFERROR(VLOOKUP(B355,'Household Registry'!$A:$D,4,FALSE),"")</f>
        <v/>
      </c>
      <c r="H355" s="7"/>
      <c r="I355" s="7"/>
    </row>
    <row r="356" spans="3:9">
      <c r="C356" t="str">
        <f>IFERROR(VLOOKUP(B356,'Household Registry'!$A:$B,2,FALSE),"")</f>
        <v/>
      </c>
      <c r="E356" t="str">
        <f>IFERROR(VLOOKUP(B356,'Household Registry'!$A:$D,4,FALSE),"")</f>
        <v/>
      </c>
      <c r="H356" s="7"/>
      <c r="I356" s="7"/>
    </row>
    <row r="357" spans="3:9">
      <c r="C357" t="str">
        <f>IFERROR(VLOOKUP(B357,'Household Registry'!$A:$B,2,FALSE),"")</f>
        <v/>
      </c>
      <c r="E357" t="str">
        <f>IFERROR(VLOOKUP(B357,'Household Registry'!$A:$D,4,FALSE),"")</f>
        <v/>
      </c>
      <c r="H357" s="7"/>
      <c r="I357" s="7"/>
    </row>
    <row r="358" spans="3:9">
      <c r="C358" t="str">
        <f>IFERROR(VLOOKUP(B358,'Household Registry'!$A:$B,2,FALSE),"")</f>
        <v/>
      </c>
      <c r="E358" t="str">
        <f>IFERROR(VLOOKUP(B358,'Household Registry'!$A:$D,4,FALSE),"")</f>
        <v/>
      </c>
      <c r="H358" s="7"/>
      <c r="I358" s="7"/>
    </row>
    <row r="359" spans="3:9">
      <c r="C359" t="str">
        <f>IFERROR(VLOOKUP(B359,'Household Registry'!$A:$B,2,FALSE),"")</f>
        <v/>
      </c>
      <c r="E359" t="str">
        <f>IFERROR(VLOOKUP(B359,'Household Registry'!$A:$D,4,FALSE),"")</f>
        <v/>
      </c>
      <c r="H359" s="7"/>
      <c r="I359" s="7"/>
    </row>
    <row r="360" spans="3:9">
      <c r="C360" t="str">
        <f>IFERROR(VLOOKUP(B360,'Household Registry'!$A:$B,2,FALSE),"")</f>
        <v/>
      </c>
      <c r="E360" t="str">
        <f>IFERROR(VLOOKUP(B360,'Household Registry'!$A:$D,4,FALSE),"")</f>
        <v/>
      </c>
      <c r="H360" s="7"/>
      <c r="I360" s="7"/>
    </row>
    <row r="361" spans="3:9">
      <c r="C361" t="str">
        <f>IFERROR(VLOOKUP(B361,'Household Registry'!$A:$B,2,FALSE),"")</f>
        <v/>
      </c>
      <c r="E361" t="str">
        <f>IFERROR(VLOOKUP(B361,'Household Registry'!$A:$D,4,FALSE),"")</f>
        <v/>
      </c>
      <c r="H361" s="7"/>
      <c r="I361" s="7"/>
    </row>
    <row r="362" spans="3:9">
      <c r="C362" t="str">
        <f>IFERROR(VLOOKUP(B362,'Household Registry'!$A:$B,2,FALSE),"")</f>
        <v/>
      </c>
      <c r="E362" t="str">
        <f>IFERROR(VLOOKUP(B362,'Household Registry'!$A:$D,4,FALSE),"")</f>
        <v/>
      </c>
      <c r="H362" s="7"/>
      <c r="I362" s="7"/>
    </row>
    <row r="363" spans="3:9">
      <c r="C363" t="str">
        <f>IFERROR(VLOOKUP(B363,'Household Registry'!$A:$B,2,FALSE),"")</f>
        <v/>
      </c>
      <c r="E363" t="str">
        <f>IFERROR(VLOOKUP(B363,'Household Registry'!$A:$D,4,FALSE),"")</f>
        <v/>
      </c>
      <c r="H363" s="7"/>
      <c r="I363" s="7"/>
    </row>
    <row r="364" spans="3:9">
      <c r="C364" t="str">
        <f>IFERROR(VLOOKUP(B364,'Household Registry'!$A:$B,2,FALSE),"")</f>
        <v/>
      </c>
      <c r="E364" t="str">
        <f>IFERROR(VLOOKUP(B364,'Household Registry'!$A:$D,4,FALSE),"")</f>
        <v/>
      </c>
      <c r="H364" s="7"/>
      <c r="I364" s="7"/>
    </row>
    <row r="365" spans="3:9">
      <c r="C365" t="str">
        <f>IFERROR(VLOOKUP(B365,'Household Registry'!$A:$B,2,FALSE),"")</f>
        <v/>
      </c>
      <c r="E365" t="str">
        <f>IFERROR(VLOOKUP(B365,'Household Registry'!$A:$D,4,FALSE),"")</f>
        <v/>
      </c>
      <c r="H365" s="7"/>
      <c r="I365" s="7"/>
    </row>
    <row r="366" spans="3:9">
      <c r="C366" t="str">
        <f>IFERROR(VLOOKUP(B366,'Household Registry'!$A:$B,2,FALSE),"")</f>
        <v/>
      </c>
      <c r="E366" t="str">
        <f>IFERROR(VLOOKUP(B366,'Household Registry'!$A:$D,4,FALSE),"")</f>
        <v/>
      </c>
      <c r="H366" s="7"/>
      <c r="I366" s="7"/>
    </row>
    <row r="367" spans="3:9">
      <c r="C367" t="str">
        <f>IFERROR(VLOOKUP(B367,'Household Registry'!$A:$B,2,FALSE),"")</f>
        <v/>
      </c>
      <c r="E367" t="str">
        <f>IFERROR(VLOOKUP(B367,'Household Registry'!$A:$D,4,FALSE),"")</f>
        <v/>
      </c>
      <c r="H367" s="7"/>
      <c r="I367" s="7"/>
    </row>
    <row r="368" spans="3:9">
      <c r="C368" t="str">
        <f>IFERROR(VLOOKUP(B368,'Household Registry'!$A:$B,2,FALSE),"")</f>
        <v/>
      </c>
      <c r="E368" t="str">
        <f>IFERROR(VLOOKUP(B368,'Household Registry'!$A:$D,4,FALSE),"")</f>
        <v/>
      </c>
      <c r="H368" s="7"/>
      <c r="I368" s="7"/>
    </row>
    <row r="369" spans="3:9">
      <c r="C369" t="str">
        <f>IFERROR(VLOOKUP(B369,'Household Registry'!$A:$B,2,FALSE),"")</f>
        <v/>
      </c>
      <c r="E369" t="str">
        <f>IFERROR(VLOOKUP(B369,'Household Registry'!$A:$D,4,FALSE),"")</f>
        <v/>
      </c>
      <c r="H369" s="7"/>
      <c r="I369" s="7"/>
    </row>
    <row r="370" spans="3:9">
      <c r="C370" t="str">
        <f>IFERROR(VLOOKUP(B370,'Household Registry'!$A:$B,2,FALSE),"")</f>
        <v/>
      </c>
      <c r="E370" t="str">
        <f>IFERROR(VLOOKUP(B370,'Household Registry'!$A:$D,4,FALSE),"")</f>
        <v/>
      </c>
      <c r="H370" s="7"/>
      <c r="I370" s="7"/>
    </row>
    <row r="371" spans="3:9">
      <c r="C371" t="str">
        <f>IFERROR(VLOOKUP(B371,'Household Registry'!$A:$B,2,FALSE),"")</f>
        <v/>
      </c>
      <c r="E371" t="str">
        <f>IFERROR(VLOOKUP(B371,'Household Registry'!$A:$D,4,FALSE),"")</f>
        <v/>
      </c>
      <c r="H371" s="7"/>
      <c r="I371" s="7"/>
    </row>
    <row r="372" spans="3:9">
      <c r="C372" t="str">
        <f>IFERROR(VLOOKUP(B372,'Household Registry'!$A:$B,2,FALSE),"")</f>
        <v/>
      </c>
      <c r="E372" t="str">
        <f>IFERROR(VLOOKUP(B372,'Household Registry'!$A:$D,4,FALSE),"")</f>
        <v/>
      </c>
      <c r="H372" s="7"/>
      <c r="I372" s="7"/>
    </row>
    <row r="373" spans="3:9">
      <c r="C373" t="str">
        <f>IFERROR(VLOOKUP(B373,'Household Registry'!$A:$B,2,FALSE),"")</f>
        <v/>
      </c>
      <c r="E373" t="str">
        <f>IFERROR(VLOOKUP(B373,'Household Registry'!$A:$D,4,FALSE),"")</f>
        <v/>
      </c>
      <c r="H373" s="7"/>
      <c r="I373" s="7"/>
    </row>
    <row r="374" spans="3:9">
      <c r="C374" t="str">
        <f>IFERROR(VLOOKUP(B374,'Household Registry'!$A:$B,2,FALSE),"")</f>
        <v/>
      </c>
      <c r="E374" t="str">
        <f>IFERROR(VLOOKUP(B374,'Household Registry'!$A:$D,4,FALSE),"")</f>
        <v/>
      </c>
      <c r="H374" s="7"/>
      <c r="I374" s="7"/>
    </row>
    <row r="375" spans="3:9">
      <c r="C375" t="str">
        <f>IFERROR(VLOOKUP(B375,'Household Registry'!$A:$B,2,FALSE),"")</f>
        <v/>
      </c>
      <c r="E375" t="str">
        <f>IFERROR(VLOOKUP(B375,'Household Registry'!$A:$D,4,FALSE),"")</f>
        <v/>
      </c>
      <c r="H375" s="7"/>
      <c r="I375" s="7"/>
    </row>
    <row r="376" spans="3:9">
      <c r="C376" t="str">
        <f>IFERROR(VLOOKUP(B376,'Household Registry'!$A:$B,2,FALSE),"")</f>
        <v/>
      </c>
      <c r="E376" t="str">
        <f>IFERROR(VLOOKUP(B376,'Household Registry'!$A:$D,4,FALSE),"")</f>
        <v/>
      </c>
      <c r="H376" s="7"/>
      <c r="I376" s="7"/>
    </row>
    <row r="377" spans="3:9">
      <c r="C377" t="str">
        <f>IFERROR(VLOOKUP(B377,'Household Registry'!$A:$B,2,FALSE),"")</f>
        <v/>
      </c>
      <c r="E377" t="str">
        <f>IFERROR(VLOOKUP(B377,'Household Registry'!$A:$D,4,FALSE),"")</f>
        <v/>
      </c>
      <c r="H377" s="7"/>
      <c r="I377" s="7"/>
    </row>
    <row r="378" spans="3:9">
      <c r="C378" t="str">
        <f>IFERROR(VLOOKUP(B378,'Household Registry'!$A:$B,2,FALSE),"")</f>
        <v/>
      </c>
      <c r="E378" t="str">
        <f>IFERROR(VLOOKUP(B378,'Household Registry'!$A:$D,4,FALSE),"")</f>
        <v/>
      </c>
      <c r="H378" s="7"/>
      <c r="I378" s="7"/>
    </row>
    <row r="379" spans="3:9">
      <c r="C379" t="str">
        <f>IFERROR(VLOOKUP(B379,'Household Registry'!$A:$B,2,FALSE),"")</f>
        <v/>
      </c>
      <c r="E379" t="str">
        <f>IFERROR(VLOOKUP(B379,'Household Registry'!$A:$D,4,FALSE),"")</f>
        <v/>
      </c>
      <c r="H379" s="7"/>
      <c r="I379" s="7"/>
    </row>
    <row r="380" spans="3:9">
      <c r="C380" t="str">
        <f>IFERROR(VLOOKUP(B380,'Household Registry'!$A:$B,2,FALSE),"")</f>
        <v/>
      </c>
      <c r="E380" t="str">
        <f>IFERROR(VLOOKUP(B380,'Household Registry'!$A:$D,4,FALSE),"")</f>
        <v/>
      </c>
      <c r="H380" s="7"/>
      <c r="I380" s="7"/>
    </row>
    <row r="381" spans="3:9">
      <c r="C381" t="str">
        <f>IFERROR(VLOOKUP(B381,'Household Registry'!$A:$B,2,FALSE),"")</f>
        <v/>
      </c>
      <c r="E381" t="str">
        <f>IFERROR(VLOOKUP(B381,'Household Registry'!$A:$D,4,FALSE),"")</f>
        <v/>
      </c>
      <c r="H381" s="7"/>
      <c r="I381" s="7"/>
    </row>
    <row r="382" spans="3:9">
      <c r="C382" t="str">
        <f>IFERROR(VLOOKUP(B382,'Household Registry'!$A:$B,2,FALSE),"")</f>
        <v/>
      </c>
      <c r="E382" t="str">
        <f>IFERROR(VLOOKUP(B382,'Household Registry'!$A:$D,4,FALSE),"")</f>
        <v/>
      </c>
      <c r="H382" s="7"/>
      <c r="I382" s="7"/>
    </row>
    <row r="383" spans="3:9">
      <c r="C383" t="str">
        <f>IFERROR(VLOOKUP(B383,'Household Registry'!$A:$B,2,FALSE),"")</f>
        <v/>
      </c>
      <c r="E383" t="str">
        <f>IFERROR(VLOOKUP(B383,'Household Registry'!$A:$D,4,FALSE),"")</f>
        <v/>
      </c>
      <c r="H383" s="7"/>
      <c r="I383" s="7"/>
    </row>
    <row r="384" spans="3:9">
      <c r="C384" t="str">
        <f>IFERROR(VLOOKUP(B384,'Household Registry'!$A:$B,2,FALSE),"")</f>
        <v/>
      </c>
      <c r="E384" t="str">
        <f>IFERROR(VLOOKUP(B384,'Household Registry'!$A:$D,4,FALSE),"")</f>
        <v/>
      </c>
      <c r="H384" s="7"/>
      <c r="I384" s="7"/>
    </row>
    <row r="385" spans="3:9">
      <c r="C385" t="str">
        <f>IFERROR(VLOOKUP(B385,'Household Registry'!$A:$B,2,FALSE),"")</f>
        <v/>
      </c>
      <c r="E385" t="str">
        <f>IFERROR(VLOOKUP(B385,'Household Registry'!$A:$D,4,FALSE),"")</f>
        <v/>
      </c>
      <c r="H385" s="7"/>
      <c r="I385" s="7"/>
    </row>
    <row r="386" spans="3:9">
      <c r="C386" t="str">
        <f>IFERROR(VLOOKUP(B386,'Household Registry'!$A:$B,2,FALSE),"")</f>
        <v/>
      </c>
      <c r="E386" t="str">
        <f>IFERROR(VLOOKUP(B386,'Household Registry'!$A:$D,4,FALSE),"")</f>
        <v/>
      </c>
      <c r="H386" s="7"/>
      <c r="I386" s="7"/>
    </row>
    <row r="387" spans="3:9">
      <c r="C387" t="str">
        <f>IFERROR(VLOOKUP(B387,'Household Registry'!$A:$B,2,FALSE),"")</f>
        <v/>
      </c>
      <c r="E387" t="str">
        <f>IFERROR(VLOOKUP(B387,'Household Registry'!$A:$D,4,FALSE),"")</f>
        <v/>
      </c>
      <c r="H387" s="7"/>
      <c r="I387" s="7"/>
    </row>
    <row r="388" spans="3:9">
      <c r="C388" t="str">
        <f>IFERROR(VLOOKUP(B388,'Household Registry'!$A:$B,2,FALSE),"")</f>
        <v/>
      </c>
      <c r="E388" t="str">
        <f>IFERROR(VLOOKUP(B388,'Household Registry'!$A:$D,4,FALSE),"")</f>
        <v/>
      </c>
      <c r="H388" s="7"/>
      <c r="I388" s="7"/>
    </row>
    <row r="389" spans="3:9">
      <c r="C389" t="str">
        <f>IFERROR(VLOOKUP(B389,'Household Registry'!$A:$B,2,FALSE),"")</f>
        <v/>
      </c>
      <c r="E389" t="str">
        <f>IFERROR(VLOOKUP(B389,'Household Registry'!$A:$D,4,FALSE),"")</f>
        <v/>
      </c>
      <c r="H389" s="7"/>
      <c r="I389" s="7"/>
    </row>
    <row r="390" spans="3:9">
      <c r="C390" t="str">
        <f>IFERROR(VLOOKUP(B390,'Household Registry'!$A:$B,2,FALSE),"")</f>
        <v/>
      </c>
      <c r="E390" t="str">
        <f>IFERROR(VLOOKUP(B390,'Household Registry'!$A:$D,4,FALSE),"")</f>
        <v/>
      </c>
      <c r="H390" s="7"/>
      <c r="I390" s="7"/>
    </row>
    <row r="391" spans="3:9">
      <c r="C391" t="str">
        <f>IFERROR(VLOOKUP(B391,'Household Registry'!$A:$B,2,FALSE),"")</f>
        <v/>
      </c>
      <c r="E391" t="str">
        <f>IFERROR(VLOOKUP(B391,'Household Registry'!$A:$D,4,FALSE),"")</f>
        <v/>
      </c>
      <c r="H391" s="7"/>
      <c r="I391" s="7"/>
    </row>
    <row r="392" spans="3:9">
      <c r="C392" t="str">
        <f>IFERROR(VLOOKUP(B392,'Household Registry'!$A:$B,2,FALSE),"")</f>
        <v/>
      </c>
      <c r="E392" t="str">
        <f>IFERROR(VLOOKUP(B392,'Household Registry'!$A:$D,4,FALSE),"")</f>
        <v/>
      </c>
      <c r="H392" s="7"/>
      <c r="I392" s="7"/>
    </row>
    <row r="393" spans="3:9">
      <c r="C393" t="str">
        <f>IFERROR(VLOOKUP(B393,'Household Registry'!$A:$B,2,FALSE),"")</f>
        <v/>
      </c>
      <c r="E393" t="str">
        <f>IFERROR(VLOOKUP(B393,'Household Registry'!$A:$D,4,FALSE),"")</f>
        <v/>
      </c>
      <c r="H393" s="7"/>
      <c r="I393" s="7"/>
    </row>
    <row r="394" spans="3:9">
      <c r="C394" t="str">
        <f>IFERROR(VLOOKUP(B394,'Household Registry'!$A:$B,2,FALSE),"")</f>
        <v/>
      </c>
      <c r="E394" t="str">
        <f>IFERROR(VLOOKUP(B394,'Household Registry'!$A:$D,4,FALSE),"")</f>
        <v/>
      </c>
      <c r="H394" s="7"/>
      <c r="I394" s="7"/>
    </row>
    <row r="395" spans="3:9">
      <c r="C395" t="str">
        <f>IFERROR(VLOOKUP(B395,'Household Registry'!$A:$B,2,FALSE),"")</f>
        <v/>
      </c>
      <c r="E395" t="str">
        <f>IFERROR(VLOOKUP(B395,'Household Registry'!$A:$D,4,FALSE),"")</f>
        <v/>
      </c>
      <c r="H395" s="7"/>
      <c r="I395" s="7"/>
    </row>
    <row r="396" spans="3:9">
      <c r="C396" t="str">
        <f>IFERROR(VLOOKUP(B396,'Household Registry'!$A:$B,2,FALSE),"")</f>
        <v/>
      </c>
      <c r="E396" t="str">
        <f>IFERROR(VLOOKUP(B396,'Household Registry'!$A:$D,4,FALSE),"")</f>
        <v/>
      </c>
      <c r="H396" s="7"/>
      <c r="I396" s="7"/>
    </row>
    <row r="397" spans="3:9">
      <c r="C397" t="str">
        <f>IFERROR(VLOOKUP(B397,'Household Registry'!$A:$B,2,FALSE),"")</f>
        <v/>
      </c>
      <c r="E397" t="str">
        <f>IFERROR(VLOOKUP(B397,'Household Registry'!$A:$D,4,FALSE),"")</f>
        <v/>
      </c>
      <c r="H397" s="7"/>
      <c r="I397" s="7"/>
    </row>
    <row r="398" spans="3:9">
      <c r="C398" t="str">
        <f>IFERROR(VLOOKUP(B398,'Household Registry'!$A:$B,2,FALSE),"")</f>
        <v/>
      </c>
      <c r="E398" t="str">
        <f>IFERROR(VLOOKUP(B398,'Household Registry'!$A:$D,4,FALSE),"")</f>
        <v/>
      </c>
      <c r="H398" s="7"/>
      <c r="I398" s="7"/>
    </row>
    <row r="399" spans="3:9">
      <c r="C399" t="str">
        <f>IFERROR(VLOOKUP(B399,'Household Registry'!$A:$B,2,FALSE),"")</f>
        <v/>
      </c>
      <c r="E399" t="str">
        <f>IFERROR(VLOOKUP(B399,'Household Registry'!$A:$D,4,FALSE),"")</f>
        <v/>
      </c>
      <c r="H399" s="7"/>
      <c r="I399" s="7"/>
    </row>
    <row r="400" spans="3:9">
      <c r="C400" t="str">
        <f>IFERROR(VLOOKUP(B400,'Household Registry'!$A:$B,2,FALSE),"")</f>
        <v/>
      </c>
      <c r="E400" t="str">
        <f>IFERROR(VLOOKUP(B400,'Household Registry'!$A:$D,4,FALSE),"")</f>
        <v/>
      </c>
      <c r="H400" s="7"/>
      <c r="I400" s="7"/>
    </row>
    <row r="401" spans="3:9">
      <c r="C401" t="str">
        <f>IFERROR(VLOOKUP(B401,'Household Registry'!$A:$B,2,FALSE),"")</f>
        <v/>
      </c>
      <c r="E401" t="str">
        <f>IFERROR(VLOOKUP(B401,'Household Registry'!$A:$D,4,FALSE),"")</f>
        <v/>
      </c>
      <c r="H401" s="7"/>
      <c r="I401" s="7"/>
    </row>
    <row r="402" spans="3:9">
      <c r="C402" t="str">
        <f>IFERROR(VLOOKUP(B402,'Household Registry'!$A:$B,2,FALSE),"")</f>
        <v/>
      </c>
      <c r="E402" t="str">
        <f>IFERROR(VLOOKUP(B402,'Household Registry'!$A:$D,4,FALSE),"")</f>
        <v/>
      </c>
      <c r="H402" s="7"/>
      <c r="I402" s="7"/>
    </row>
    <row r="403" spans="3:9">
      <c r="C403" t="str">
        <f>IFERROR(VLOOKUP(B403,'Household Registry'!$A:$B,2,FALSE),"")</f>
        <v/>
      </c>
      <c r="E403" t="str">
        <f>IFERROR(VLOOKUP(B403,'Household Registry'!$A:$D,4,FALSE),"")</f>
        <v/>
      </c>
      <c r="H403" s="7"/>
      <c r="I403" s="7"/>
    </row>
    <row r="404" spans="3:9">
      <c r="C404" t="str">
        <f>IFERROR(VLOOKUP(B404,'Household Registry'!$A:$B,2,FALSE),"")</f>
        <v/>
      </c>
      <c r="E404" t="str">
        <f>IFERROR(VLOOKUP(B404,'Household Registry'!$A:$D,4,FALSE),"")</f>
        <v/>
      </c>
      <c r="H404" s="7"/>
      <c r="I404" s="7"/>
    </row>
    <row r="405" spans="3:9">
      <c r="C405" t="str">
        <f>IFERROR(VLOOKUP(B405,'Household Registry'!$A:$B,2,FALSE),"")</f>
        <v/>
      </c>
      <c r="E405" t="str">
        <f>IFERROR(VLOOKUP(B405,'Household Registry'!$A:$D,4,FALSE),"")</f>
        <v/>
      </c>
      <c r="H405" s="7"/>
      <c r="I405" s="7"/>
    </row>
    <row r="406" spans="3:9">
      <c r="C406" t="str">
        <f>IFERROR(VLOOKUP(B406,'Household Registry'!$A:$B,2,FALSE),"")</f>
        <v/>
      </c>
      <c r="E406" t="str">
        <f>IFERROR(VLOOKUP(B406,'Household Registry'!$A:$D,4,FALSE),"")</f>
        <v/>
      </c>
      <c r="H406" s="7"/>
      <c r="I406" s="7"/>
    </row>
    <row r="407" spans="3:9">
      <c r="C407" t="str">
        <f>IFERROR(VLOOKUP(B407,'Household Registry'!$A:$B,2,FALSE),"")</f>
        <v/>
      </c>
      <c r="E407" t="str">
        <f>IFERROR(VLOOKUP(B407,'Household Registry'!$A:$D,4,FALSE),"")</f>
        <v/>
      </c>
      <c r="H407" s="7"/>
      <c r="I407" s="7"/>
    </row>
    <row r="408" spans="3:9">
      <c r="C408" t="str">
        <f>IFERROR(VLOOKUP(B408,'Household Registry'!$A:$B,2,FALSE),"")</f>
        <v/>
      </c>
      <c r="E408" t="str">
        <f>IFERROR(VLOOKUP(B408,'Household Registry'!$A:$D,4,FALSE),"")</f>
        <v/>
      </c>
      <c r="H408" s="7"/>
      <c r="I408" s="7"/>
    </row>
    <row r="409" spans="3:9">
      <c r="C409" t="str">
        <f>IFERROR(VLOOKUP(B409,'Household Registry'!$A:$B,2,FALSE),"")</f>
        <v/>
      </c>
      <c r="E409" t="str">
        <f>IFERROR(VLOOKUP(B409,'Household Registry'!$A:$D,4,FALSE),"")</f>
        <v/>
      </c>
      <c r="H409" s="7"/>
      <c r="I409" s="7"/>
    </row>
    <row r="410" spans="3:9">
      <c r="C410" t="str">
        <f>IFERROR(VLOOKUP(B410,'Household Registry'!$A:$B,2,FALSE),"")</f>
        <v/>
      </c>
      <c r="E410" t="str">
        <f>IFERROR(VLOOKUP(B410,'Household Registry'!$A:$D,4,FALSE),"")</f>
        <v/>
      </c>
      <c r="H410" s="7"/>
      <c r="I410" s="7"/>
    </row>
    <row r="411" spans="3:9">
      <c r="C411" t="str">
        <f>IFERROR(VLOOKUP(B411,'Household Registry'!$A:$B,2,FALSE),"")</f>
        <v/>
      </c>
      <c r="E411" t="str">
        <f>IFERROR(VLOOKUP(B411,'Household Registry'!$A:$D,4,FALSE),"")</f>
        <v/>
      </c>
      <c r="H411" s="7"/>
      <c r="I411" s="7"/>
    </row>
    <row r="412" spans="3:9">
      <c r="C412" t="str">
        <f>IFERROR(VLOOKUP(B412,'Household Registry'!$A:$B,2,FALSE),"")</f>
        <v/>
      </c>
      <c r="E412" t="str">
        <f>IFERROR(VLOOKUP(B412,'Household Registry'!$A:$D,4,FALSE),"")</f>
        <v/>
      </c>
      <c r="H412" s="7"/>
      <c r="I412" s="7"/>
    </row>
    <row r="413" spans="3:9">
      <c r="C413" t="str">
        <f>IFERROR(VLOOKUP(B413,'Household Registry'!$A:$B,2,FALSE),"")</f>
        <v/>
      </c>
      <c r="E413" t="str">
        <f>IFERROR(VLOOKUP(B413,'Household Registry'!$A:$D,4,FALSE),"")</f>
        <v/>
      </c>
      <c r="H413" s="7"/>
      <c r="I413" s="7"/>
    </row>
    <row r="414" spans="3:9">
      <c r="C414" t="str">
        <f>IFERROR(VLOOKUP(B414,'Household Registry'!$A:$B,2,FALSE),"")</f>
        <v/>
      </c>
      <c r="E414" t="str">
        <f>IFERROR(VLOOKUP(B414,'Household Registry'!$A:$D,4,FALSE),"")</f>
        <v/>
      </c>
      <c r="H414" s="7"/>
      <c r="I414" s="7"/>
    </row>
    <row r="415" spans="3:9">
      <c r="C415" t="str">
        <f>IFERROR(VLOOKUP(B415,'Household Registry'!$A:$B,2,FALSE),"")</f>
        <v/>
      </c>
      <c r="E415" t="str">
        <f>IFERROR(VLOOKUP(B415,'Household Registry'!$A:$D,4,FALSE),"")</f>
        <v/>
      </c>
      <c r="H415" s="7"/>
      <c r="I415" s="7"/>
    </row>
    <row r="416" spans="3:9">
      <c r="C416" t="str">
        <f>IFERROR(VLOOKUP(B416,'Household Registry'!$A:$B,2,FALSE),"")</f>
        <v/>
      </c>
      <c r="E416" t="str">
        <f>IFERROR(VLOOKUP(B416,'Household Registry'!$A:$D,4,FALSE),"")</f>
        <v/>
      </c>
      <c r="H416" s="7"/>
      <c r="I416" s="7"/>
    </row>
    <row r="417" spans="3:9">
      <c r="C417" t="str">
        <f>IFERROR(VLOOKUP(B417,'Household Registry'!$A:$B,2,FALSE),"")</f>
        <v/>
      </c>
      <c r="E417" t="str">
        <f>IFERROR(VLOOKUP(B417,'Household Registry'!$A:$D,4,FALSE),"")</f>
        <v/>
      </c>
      <c r="H417" s="7"/>
      <c r="I417" s="7"/>
    </row>
    <row r="418" spans="3:9">
      <c r="C418" t="str">
        <f>IFERROR(VLOOKUP(B418,'Household Registry'!$A:$B,2,FALSE),"")</f>
        <v/>
      </c>
      <c r="E418" t="str">
        <f>IFERROR(VLOOKUP(B418,'Household Registry'!$A:$D,4,FALSE),"")</f>
        <v/>
      </c>
      <c r="H418" s="7"/>
      <c r="I418" s="7"/>
    </row>
    <row r="419" spans="3:9">
      <c r="C419" t="str">
        <f>IFERROR(VLOOKUP(B419,'Household Registry'!$A:$B,2,FALSE),"")</f>
        <v/>
      </c>
      <c r="E419" t="str">
        <f>IFERROR(VLOOKUP(B419,'Household Registry'!$A:$D,4,FALSE),"")</f>
        <v/>
      </c>
      <c r="H419" s="7"/>
      <c r="I419" s="7"/>
    </row>
    <row r="420" spans="3:9">
      <c r="C420" t="str">
        <f>IFERROR(VLOOKUP(B420,'Household Registry'!$A:$B,2,FALSE),"")</f>
        <v/>
      </c>
      <c r="E420" t="str">
        <f>IFERROR(VLOOKUP(B420,'Household Registry'!$A:$D,4,FALSE),"")</f>
        <v/>
      </c>
      <c r="H420" s="7"/>
      <c r="I420" s="7"/>
    </row>
    <row r="421" spans="3:9">
      <c r="C421" t="str">
        <f>IFERROR(VLOOKUP(B421,'Household Registry'!$A:$B,2,FALSE),"")</f>
        <v/>
      </c>
      <c r="E421" t="str">
        <f>IFERROR(VLOOKUP(B421,'Household Registry'!$A:$D,4,FALSE),"")</f>
        <v/>
      </c>
      <c r="H421" s="7"/>
      <c r="I421" s="7"/>
    </row>
    <row r="422" spans="3:9">
      <c r="C422" t="str">
        <f>IFERROR(VLOOKUP(B422,'Household Registry'!$A:$B,2,FALSE),"")</f>
        <v/>
      </c>
      <c r="E422" t="str">
        <f>IFERROR(VLOOKUP(B422,'Household Registry'!$A:$D,4,FALSE),"")</f>
        <v/>
      </c>
      <c r="H422" s="7"/>
      <c r="I422" s="7"/>
    </row>
    <row r="423" spans="3:9">
      <c r="C423" t="str">
        <f>IFERROR(VLOOKUP(B423,'Household Registry'!$A:$B,2,FALSE),"")</f>
        <v/>
      </c>
      <c r="E423" t="str">
        <f>IFERROR(VLOOKUP(B423,'Household Registry'!$A:$D,4,FALSE),"")</f>
        <v/>
      </c>
      <c r="H423" s="7"/>
      <c r="I423" s="7"/>
    </row>
    <row r="424" spans="3:9">
      <c r="C424" t="str">
        <f>IFERROR(VLOOKUP(B424,'Household Registry'!$A:$B,2,FALSE),"")</f>
        <v/>
      </c>
      <c r="E424" t="str">
        <f>IFERROR(VLOOKUP(B424,'Household Registry'!$A:$D,4,FALSE),"")</f>
        <v/>
      </c>
      <c r="H424" s="7"/>
      <c r="I424" s="7"/>
    </row>
    <row r="425" spans="3:9">
      <c r="C425" t="str">
        <f>IFERROR(VLOOKUP(B425,'Household Registry'!$A:$B,2,FALSE),"")</f>
        <v/>
      </c>
      <c r="E425" t="str">
        <f>IFERROR(VLOOKUP(B425,'Household Registry'!$A:$D,4,FALSE),"")</f>
        <v/>
      </c>
      <c r="H425" s="7"/>
      <c r="I425" s="7"/>
    </row>
    <row r="426" spans="3:9">
      <c r="C426" t="str">
        <f>IFERROR(VLOOKUP(B426,'Household Registry'!$A:$B,2,FALSE),"")</f>
        <v/>
      </c>
      <c r="E426" t="str">
        <f>IFERROR(VLOOKUP(B426,'Household Registry'!$A:$D,4,FALSE),"")</f>
        <v/>
      </c>
      <c r="H426" s="7"/>
      <c r="I426" s="7"/>
    </row>
    <row r="427" spans="3:9">
      <c r="C427" t="str">
        <f>IFERROR(VLOOKUP(B427,'Household Registry'!$A:$B,2,FALSE),"")</f>
        <v/>
      </c>
      <c r="E427" t="str">
        <f>IFERROR(VLOOKUP(B427,'Household Registry'!$A:$D,4,FALSE),"")</f>
        <v/>
      </c>
      <c r="H427" s="7"/>
      <c r="I427" s="7"/>
    </row>
    <row r="428" spans="3:9">
      <c r="C428" t="str">
        <f>IFERROR(VLOOKUP(B428,'Household Registry'!$A:$B,2,FALSE),"")</f>
        <v/>
      </c>
      <c r="E428" t="str">
        <f>IFERROR(VLOOKUP(B428,'Household Registry'!$A:$D,4,FALSE),"")</f>
        <v/>
      </c>
      <c r="H428" s="7"/>
      <c r="I428" s="7"/>
    </row>
    <row r="429" spans="3:9">
      <c r="C429" t="str">
        <f>IFERROR(VLOOKUP(B429,'Household Registry'!$A:$B,2,FALSE),"")</f>
        <v/>
      </c>
      <c r="E429" t="str">
        <f>IFERROR(VLOOKUP(B429,'Household Registry'!$A:$D,4,FALSE),"")</f>
        <v/>
      </c>
      <c r="H429" s="7"/>
      <c r="I429" s="7"/>
    </row>
    <row r="430" spans="3:9">
      <c r="C430" t="str">
        <f>IFERROR(VLOOKUP(B430,'Household Registry'!$A:$B,2,FALSE),"")</f>
        <v/>
      </c>
      <c r="E430" t="str">
        <f>IFERROR(VLOOKUP(B430,'Household Registry'!$A:$D,4,FALSE),"")</f>
        <v/>
      </c>
      <c r="H430" s="7"/>
      <c r="I430" s="7"/>
    </row>
    <row r="431" spans="3:9">
      <c r="C431" t="str">
        <f>IFERROR(VLOOKUP(B431,'Household Registry'!$A:$B,2,FALSE),"")</f>
        <v/>
      </c>
      <c r="E431" t="str">
        <f>IFERROR(VLOOKUP(B431,'Household Registry'!$A:$D,4,FALSE),"")</f>
        <v/>
      </c>
      <c r="H431" s="7"/>
      <c r="I431" s="7"/>
    </row>
    <row r="432" spans="3:9">
      <c r="C432" t="str">
        <f>IFERROR(VLOOKUP(B432,'Household Registry'!$A:$B,2,FALSE),"")</f>
        <v/>
      </c>
      <c r="E432" t="str">
        <f>IFERROR(VLOOKUP(B432,'Household Registry'!$A:$D,4,FALSE),"")</f>
        <v/>
      </c>
      <c r="H432" s="7"/>
      <c r="I432" s="7"/>
    </row>
    <row r="433" spans="3:9">
      <c r="C433" t="str">
        <f>IFERROR(VLOOKUP(B433,'Household Registry'!$A:$B,2,FALSE),"")</f>
        <v/>
      </c>
      <c r="E433" t="str">
        <f>IFERROR(VLOOKUP(B433,'Household Registry'!$A:$D,4,FALSE),"")</f>
        <v/>
      </c>
      <c r="H433" s="7"/>
      <c r="I433" s="7"/>
    </row>
    <row r="434" spans="3:9">
      <c r="C434" t="str">
        <f>IFERROR(VLOOKUP(B434,'Household Registry'!$A:$B,2,FALSE),"")</f>
        <v/>
      </c>
      <c r="E434" t="str">
        <f>IFERROR(VLOOKUP(B434,'Household Registry'!$A:$D,4,FALSE),"")</f>
        <v/>
      </c>
      <c r="H434" s="7"/>
      <c r="I434" s="7"/>
    </row>
    <row r="435" spans="3:9">
      <c r="C435" t="str">
        <f>IFERROR(VLOOKUP(B435,'Household Registry'!$A:$B,2,FALSE),"")</f>
        <v/>
      </c>
      <c r="E435" t="str">
        <f>IFERROR(VLOOKUP(B435,'Household Registry'!$A:$D,4,FALSE),"")</f>
        <v/>
      </c>
      <c r="H435" s="7"/>
      <c r="I435" s="7"/>
    </row>
    <row r="436" spans="3:9">
      <c r="C436" t="str">
        <f>IFERROR(VLOOKUP(B436,'Household Registry'!$A:$B,2,FALSE),"")</f>
        <v/>
      </c>
      <c r="E436" t="str">
        <f>IFERROR(VLOOKUP(B436,'Household Registry'!$A:$D,4,FALSE),"")</f>
        <v/>
      </c>
      <c r="H436" s="7"/>
      <c r="I436" s="7"/>
    </row>
    <row r="437" spans="3:9">
      <c r="C437" t="str">
        <f>IFERROR(VLOOKUP(B437,'Household Registry'!$A:$B,2,FALSE),"")</f>
        <v/>
      </c>
      <c r="E437" t="str">
        <f>IFERROR(VLOOKUP(B437,'Household Registry'!$A:$D,4,FALSE),"")</f>
        <v/>
      </c>
      <c r="H437" s="7"/>
      <c r="I437" s="7"/>
    </row>
    <row r="438" spans="3:9">
      <c r="C438" t="str">
        <f>IFERROR(VLOOKUP(B438,'Household Registry'!$A:$B,2,FALSE),"")</f>
        <v/>
      </c>
      <c r="E438" t="str">
        <f>IFERROR(VLOOKUP(B438,'Household Registry'!$A:$D,4,FALSE),"")</f>
        <v/>
      </c>
      <c r="H438" s="7"/>
      <c r="I438" s="7"/>
    </row>
    <row r="439" spans="3:9">
      <c r="C439" t="str">
        <f>IFERROR(VLOOKUP(B439,'Household Registry'!$A:$B,2,FALSE),"")</f>
        <v/>
      </c>
      <c r="E439" t="str">
        <f>IFERROR(VLOOKUP(B439,'Household Registry'!$A:$D,4,FALSE),"")</f>
        <v/>
      </c>
      <c r="H439" s="7"/>
      <c r="I439" s="7"/>
    </row>
    <row r="440" spans="3:9">
      <c r="C440" t="str">
        <f>IFERROR(VLOOKUP(B440,'Household Registry'!$A:$B,2,FALSE),"")</f>
        <v/>
      </c>
      <c r="E440" t="str">
        <f>IFERROR(VLOOKUP(B440,'Household Registry'!$A:$D,4,FALSE),"")</f>
        <v/>
      </c>
      <c r="H440" s="7"/>
      <c r="I440" s="7"/>
    </row>
    <row r="441" spans="3:9">
      <c r="C441" t="str">
        <f>IFERROR(VLOOKUP(B441,'Household Registry'!$A:$B,2,FALSE),"")</f>
        <v/>
      </c>
      <c r="E441" t="str">
        <f>IFERROR(VLOOKUP(B441,'Household Registry'!$A:$D,4,FALSE),"")</f>
        <v/>
      </c>
      <c r="H441" s="7"/>
      <c r="I441" s="7"/>
    </row>
    <row r="442" spans="3:9">
      <c r="C442" t="str">
        <f>IFERROR(VLOOKUP(B442,'Household Registry'!$A:$B,2,FALSE),"")</f>
        <v/>
      </c>
      <c r="E442" t="str">
        <f>IFERROR(VLOOKUP(B442,'Household Registry'!$A:$D,4,FALSE),"")</f>
        <v/>
      </c>
      <c r="H442" s="7"/>
      <c r="I442" s="7"/>
    </row>
    <row r="443" spans="3:9">
      <c r="C443" t="str">
        <f>IFERROR(VLOOKUP(B443,'Household Registry'!$A:$B,2,FALSE),"")</f>
        <v/>
      </c>
      <c r="E443" t="str">
        <f>IFERROR(VLOOKUP(B443,'Household Registry'!$A:$D,4,FALSE),"")</f>
        <v/>
      </c>
      <c r="H443" s="7"/>
      <c r="I443" s="7"/>
    </row>
    <row r="444" spans="3:9">
      <c r="C444" t="str">
        <f>IFERROR(VLOOKUP(B444,'Household Registry'!$A:$B,2,FALSE),"")</f>
        <v/>
      </c>
      <c r="E444" t="str">
        <f>IFERROR(VLOOKUP(B444,'Household Registry'!$A:$D,4,FALSE),"")</f>
        <v/>
      </c>
      <c r="H444" s="7"/>
      <c r="I444" s="7"/>
    </row>
    <row r="445" spans="3:9">
      <c r="C445" t="str">
        <f>IFERROR(VLOOKUP(B445,'Household Registry'!$A:$B,2,FALSE),"")</f>
        <v/>
      </c>
      <c r="E445" t="str">
        <f>IFERROR(VLOOKUP(B445,'Household Registry'!$A:$D,4,FALSE),"")</f>
        <v/>
      </c>
      <c r="H445" s="7"/>
      <c r="I445" s="7"/>
    </row>
    <row r="446" spans="3:9">
      <c r="C446" t="str">
        <f>IFERROR(VLOOKUP(B446,'Household Registry'!$A:$B,2,FALSE),"")</f>
        <v/>
      </c>
      <c r="E446" t="str">
        <f>IFERROR(VLOOKUP(B446,'Household Registry'!$A:$D,4,FALSE),"")</f>
        <v/>
      </c>
      <c r="H446" s="7"/>
      <c r="I446" s="7"/>
    </row>
    <row r="447" spans="3:9">
      <c r="C447" t="str">
        <f>IFERROR(VLOOKUP(B447,'Household Registry'!$A:$B,2,FALSE),"")</f>
        <v/>
      </c>
      <c r="E447" t="str">
        <f>IFERROR(VLOOKUP(B447,'Household Registry'!$A:$D,4,FALSE),"")</f>
        <v/>
      </c>
      <c r="H447" s="7"/>
      <c r="I447" s="7"/>
    </row>
    <row r="448" spans="3:9">
      <c r="C448" t="str">
        <f>IFERROR(VLOOKUP(B448,'Household Registry'!$A:$B,2,FALSE),"")</f>
        <v/>
      </c>
      <c r="E448" t="str">
        <f>IFERROR(VLOOKUP(B448,'Household Registry'!$A:$D,4,FALSE),"")</f>
        <v/>
      </c>
      <c r="H448" s="7"/>
      <c r="I448" s="7"/>
    </row>
    <row r="449" spans="3:9">
      <c r="C449" t="str">
        <f>IFERROR(VLOOKUP(B449,'Household Registry'!$A:$B,2,FALSE),"")</f>
        <v/>
      </c>
      <c r="E449" t="str">
        <f>IFERROR(VLOOKUP(B449,'Household Registry'!$A:$D,4,FALSE),"")</f>
        <v/>
      </c>
      <c r="H449" s="7"/>
      <c r="I449" s="7"/>
    </row>
    <row r="450" spans="3:9">
      <c r="C450" t="str">
        <f>IFERROR(VLOOKUP(B450,'Household Registry'!$A:$B,2,FALSE),"")</f>
        <v/>
      </c>
      <c r="E450" t="str">
        <f>IFERROR(VLOOKUP(B450,'Household Registry'!$A:$D,4,FALSE),"")</f>
        <v/>
      </c>
      <c r="H450" s="7"/>
      <c r="I450" s="7"/>
    </row>
    <row r="451" spans="3:9">
      <c r="C451" t="str">
        <f>IFERROR(VLOOKUP(B451,'Household Registry'!$A:$B,2,FALSE),"")</f>
        <v/>
      </c>
      <c r="E451" t="str">
        <f>IFERROR(VLOOKUP(B451,'Household Registry'!$A:$D,4,FALSE),"")</f>
        <v/>
      </c>
      <c r="H451" s="7"/>
      <c r="I451" s="7"/>
    </row>
    <row r="452" spans="3:9">
      <c r="C452" t="str">
        <f>IFERROR(VLOOKUP(B452,'Household Registry'!$A:$B,2,FALSE),"")</f>
        <v/>
      </c>
      <c r="E452" t="str">
        <f>IFERROR(VLOOKUP(B452,'Household Registry'!$A:$D,4,FALSE),"")</f>
        <v/>
      </c>
      <c r="H452" s="7"/>
      <c r="I452" s="7"/>
    </row>
    <row r="453" spans="3:9">
      <c r="C453" t="str">
        <f>IFERROR(VLOOKUP(B453,'Household Registry'!$A:$B,2,FALSE),"")</f>
        <v/>
      </c>
      <c r="E453" t="str">
        <f>IFERROR(VLOOKUP(B453,'Household Registry'!$A:$D,4,FALSE),"")</f>
        <v/>
      </c>
      <c r="H453" s="7"/>
      <c r="I453" s="7"/>
    </row>
    <row r="454" spans="3:9">
      <c r="C454" t="str">
        <f>IFERROR(VLOOKUP(B454,'Household Registry'!$A:$B,2,FALSE),"")</f>
        <v/>
      </c>
      <c r="E454" t="str">
        <f>IFERROR(VLOOKUP(B454,'Household Registry'!$A:$D,4,FALSE),"")</f>
        <v/>
      </c>
      <c r="H454" s="7"/>
      <c r="I454" s="7"/>
    </row>
    <row r="455" spans="3:9">
      <c r="C455" t="str">
        <f>IFERROR(VLOOKUP(B455,'Household Registry'!$A:$B,2,FALSE),"")</f>
        <v/>
      </c>
      <c r="E455" t="str">
        <f>IFERROR(VLOOKUP(B455,'Household Registry'!$A:$D,4,FALSE),"")</f>
        <v/>
      </c>
      <c r="H455" s="7"/>
      <c r="I455" s="7"/>
    </row>
    <row r="456" spans="3:9">
      <c r="C456" t="str">
        <f>IFERROR(VLOOKUP(B456,'Household Registry'!$A:$B,2,FALSE),"")</f>
        <v/>
      </c>
      <c r="E456" t="str">
        <f>IFERROR(VLOOKUP(B456,'Household Registry'!$A:$D,4,FALSE),"")</f>
        <v/>
      </c>
      <c r="H456" s="7"/>
      <c r="I456" s="7"/>
    </row>
    <row r="457" spans="3:9">
      <c r="C457" t="str">
        <f>IFERROR(VLOOKUP(B457,'Household Registry'!$A:$B,2,FALSE),"")</f>
        <v/>
      </c>
      <c r="E457" t="str">
        <f>IFERROR(VLOOKUP(B457,'Household Registry'!$A:$D,4,FALSE),"")</f>
        <v/>
      </c>
      <c r="H457" s="7"/>
      <c r="I457" s="7"/>
    </row>
    <row r="458" spans="3:9">
      <c r="C458" t="str">
        <f>IFERROR(VLOOKUP(B458,'Household Registry'!$A:$B,2,FALSE),"")</f>
        <v/>
      </c>
      <c r="E458" t="str">
        <f>IFERROR(VLOOKUP(B458,'Household Registry'!$A:$D,4,FALSE),"")</f>
        <v/>
      </c>
      <c r="H458" s="7"/>
      <c r="I458" s="7"/>
    </row>
    <row r="459" spans="3:9">
      <c r="C459" t="str">
        <f>IFERROR(VLOOKUP(B459,'Household Registry'!$A:$B,2,FALSE),"")</f>
        <v/>
      </c>
      <c r="E459" t="str">
        <f>IFERROR(VLOOKUP(B459,'Household Registry'!$A:$D,4,FALSE),"")</f>
        <v/>
      </c>
      <c r="H459" s="7"/>
      <c r="I459" s="7"/>
    </row>
    <row r="460" spans="3:9">
      <c r="C460" t="str">
        <f>IFERROR(VLOOKUP(B460,'Household Registry'!$A:$B,2,FALSE),"")</f>
        <v/>
      </c>
      <c r="E460" t="str">
        <f>IFERROR(VLOOKUP(B460,'Household Registry'!$A:$D,4,FALSE),"")</f>
        <v/>
      </c>
      <c r="H460" s="7"/>
      <c r="I460" s="7"/>
    </row>
    <row r="461" spans="3:9">
      <c r="C461" t="str">
        <f>IFERROR(VLOOKUP(B461,'Household Registry'!$A:$B,2,FALSE),"")</f>
        <v/>
      </c>
      <c r="E461" t="str">
        <f>IFERROR(VLOOKUP(B461,'Household Registry'!$A:$D,4,FALSE),"")</f>
        <v/>
      </c>
      <c r="H461" s="7"/>
      <c r="I461" s="7"/>
    </row>
    <row r="462" spans="3:9">
      <c r="C462" t="str">
        <f>IFERROR(VLOOKUP(B462,'Household Registry'!$A:$B,2,FALSE),"")</f>
        <v/>
      </c>
      <c r="E462" t="str">
        <f>IFERROR(VLOOKUP(B462,'Household Registry'!$A:$D,4,FALSE),"")</f>
        <v/>
      </c>
      <c r="H462" s="7"/>
      <c r="I462" s="7"/>
    </row>
    <row r="463" spans="3:9">
      <c r="C463" t="str">
        <f>IFERROR(VLOOKUP(B463,'Household Registry'!$A:$B,2,FALSE),"")</f>
        <v/>
      </c>
      <c r="E463" t="str">
        <f>IFERROR(VLOOKUP(B463,'Household Registry'!$A:$D,4,FALSE),"")</f>
        <v/>
      </c>
      <c r="H463" s="7"/>
      <c r="I463" s="7"/>
    </row>
    <row r="464" spans="3:9">
      <c r="C464" t="str">
        <f>IFERROR(VLOOKUP(B464,'Household Registry'!$A:$B,2,FALSE),"")</f>
        <v/>
      </c>
      <c r="E464" t="str">
        <f>IFERROR(VLOOKUP(B464,'Household Registry'!$A:$D,4,FALSE),"")</f>
        <v/>
      </c>
      <c r="H464" s="7"/>
      <c r="I464" s="7"/>
    </row>
    <row r="465" spans="3:9">
      <c r="C465" t="str">
        <f>IFERROR(VLOOKUP(B465,'Household Registry'!$A:$B,2,FALSE),"")</f>
        <v/>
      </c>
      <c r="E465" t="str">
        <f>IFERROR(VLOOKUP(B465,'Household Registry'!$A:$D,4,FALSE),"")</f>
        <v/>
      </c>
      <c r="H465" s="7"/>
      <c r="I465" s="7"/>
    </row>
    <row r="466" spans="3:9">
      <c r="C466" t="str">
        <f>IFERROR(VLOOKUP(B466,'Household Registry'!$A:$B,2,FALSE),"")</f>
        <v/>
      </c>
      <c r="E466" t="str">
        <f>IFERROR(VLOOKUP(B466,'Household Registry'!$A:$D,4,FALSE),"")</f>
        <v/>
      </c>
      <c r="H466" s="7"/>
      <c r="I466" s="7"/>
    </row>
    <row r="467" spans="3:9">
      <c r="C467" t="str">
        <f>IFERROR(VLOOKUP(B467,'Household Registry'!$A:$B,2,FALSE),"")</f>
        <v/>
      </c>
      <c r="E467" t="str">
        <f>IFERROR(VLOOKUP(B467,'Household Registry'!$A:$D,4,FALSE),"")</f>
        <v/>
      </c>
      <c r="H467" s="7"/>
      <c r="I467" s="7"/>
    </row>
    <row r="468" spans="3:9">
      <c r="C468" t="str">
        <f>IFERROR(VLOOKUP(B468,'Household Registry'!$A:$B,2,FALSE),"")</f>
        <v/>
      </c>
      <c r="E468" t="str">
        <f>IFERROR(VLOOKUP(B468,'Household Registry'!$A:$D,4,FALSE),"")</f>
        <v/>
      </c>
      <c r="H468" s="7"/>
      <c r="I468" s="7"/>
    </row>
    <row r="469" spans="3:9">
      <c r="C469" t="str">
        <f>IFERROR(VLOOKUP(B469,'Household Registry'!$A:$B,2,FALSE),"")</f>
        <v/>
      </c>
      <c r="E469" t="str">
        <f>IFERROR(VLOOKUP(B469,'Household Registry'!$A:$D,4,FALSE),"")</f>
        <v/>
      </c>
      <c r="H469" s="7"/>
      <c r="I469" s="7"/>
    </row>
    <row r="470" spans="3:9">
      <c r="C470" t="str">
        <f>IFERROR(VLOOKUP(B470,'Household Registry'!$A:$B,2,FALSE),"")</f>
        <v/>
      </c>
      <c r="E470" t="str">
        <f>IFERROR(VLOOKUP(B470,'Household Registry'!$A:$D,4,FALSE),"")</f>
        <v/>
      </c>
      <c r="H470" s="7"/>
      <c r="I470" s="7"/>
    </row>
    <row r="471" spans="3:9">
      <c r="C471" t="str">
        <f>IFERROR(VLOOKUP(B471,'Household Registry'!$A:$B,2,FALSE),"")</f>
        <v/>
      </c>
      <c r="E471" t="str">
        <f>IFERROR(VLOOKUP(B471,'Household Registry'!$A:$D,4,FALSE),"")</f>
        <v/>
      </c>
      <c r="H471" s="7"/>
      <c r="I471" s="7"/>
    </row>
    <row r="472" spans="3:9">
      <c r="C472" t="str">
        <f>IFERROR(VLOOKUP(B472,'Household Registry'!$A:$B,2,FALSE),"")</f>
        <v/>
      </c>
      <c r="E472" t="str">
        <f>IFERROR(VLOOKUP(B472,'Household Registry'!$A:$D,4,FALSE),"")</f>
        <v/>
      </c>
      <c r="H472" s="7"/>
      <c r="I472" s="7"/>
    </row>
    <row r="473" spans="3:9">
      <c r="C473" t="str">
        <f>IFERROR(VLOOKUP(B473,'Household Registry'!$A:$B,2,FALSE),"")</f>
        <v/>
      </c>
      <c r="E473" t="str">
        <f>IFERROR(VLOOKUP(B473,'Household Registry'!$A:$D,4,FALSE),"")</f>
        <v/>
      </c>
      <c r="H473" s="7"/>
      <c r="I473" s="7"/>
    </row>
    <row r="474" spans="3:9">
      <c r="C474" t="str">
        <f>IFERROR(VLOOKUP(B474,'Household Registry'!$A:$B,2,FALSE),"")</f>
        <v/>
      </c>
      <c r="E474" t="str">
        <f>IFERROR(VLOOKUP(B474,'Household Registry'!$A:$D,4,FALSE),"")</f>
        <v/>
      </c>
      <c r="H474" s="7"/>
      <c r="I474" s="7"/>
    </row>
    <row r="475" spans="3:9">
      <c r="C475" t="str">
        <f>IFERROR(VLOOKUP(B475,'Household Registry'!$A:$B,2,FALSE),"")</f>
        <v/>
      </c>
      <c r="E475" t="str">
        <f>IFERROR(VLOOKUP(B475,'Household Registry'!$A:$D,4,FALSE),"")</f>
        <v/>
      </c>
      <c r="H475" s="7"/>
      <c r="I475" s="7"/>
    </row>
    <row r="476" spans="3:9">
      <c r="C476" t="str">
        <f>IFERROR(VLOOKUP(B476,'Household Registry'!$A:$B,2,FALSE),"")</f>
        <v/>
      </c>
      <c r="E476" t="str">
        <f>IFERROR(VLOOKUP(B476,'Household Registry'!$A:$D,4,FALSE),"")</f>
        <v/>
      </c>
      <c r="H476" s="7"/>
      <c r="I476" s="7"/>
    </row>
    <row r="477" spans="3:9">
      <c r="C477" t="str">
        <f>IFERROR(VLOOKUP(B477,'Household Registry'!$A:$B,2,FALSE),"")</f>
        <v/>
      </c>
      <c r="E477" t="str">
        <f>IFERROR(VLOOKUP(B477,'Household Registry'!$A:$D,4,FALSE),"")</f>
        <v/>
      </c>
      <c r="H477" s="7"/>
      <c r="I477" s="7"/>
    </row>
    <row r="478" spans="3:9">
      <c r="C478" t="str">
        <f>IFERROR(VLOOKUP(B478,'Household Registry'!$A:$B,2,FALSE),"")</f>
        <v/>
      </c>
      <c r="E478" t="str">
        <f>IFERROR(VLOOKUP(B478,'Household Registry'!$A:$D,4,FALSE),"")</f>
        <v/>
      </c>
      <c r="H478" s="7"/>
      <c r="I478" s="7"/>
    </row>
    <row r="479" spans="3:9">
      <c r="C479" t="str">
        <f>IFERROR(VLOOKUP(B479,'Household Registry'!$A:$B,2,FALSE),"")</f>
        <v/>
      </c>
      <c r="E479" t="str">
        <f>IFERROR(VLOOKUP(B479,'Household Registry'!$A:$D,4,FALSE),"")</f>
        <v/>
      </c>
      <c r="H479" s="7"/>
      <c r="I479" s="7"/>
    </row>
    <row r="480" spans="3:9">
      <c r="C480" t="str">
        <f>IFERROR(VLOOKUP(B480,'Household Registry'!$A:$B,2,FALSE),"")</f>
        <v/>
      </c>
      <c r="E480" t="str">
        <f>IFERROR(VLOOKUP(B480,'Household Registry'!$A:$D,4,FALSE),"")</f>
        <v/>
      </c>
      <c r="H480" s="7"/>
      <c r="I480" s="7"/>
    </row>
    <row r="481" spans="3:9">
      <c r="C481" t="str">
        <f>IFERROR(VLOOKUP(B481,'Household Registry'!$A:$B,2,FALSE),"")</f>
        <v/>
      </c>
      <c r="E481" t="str">
        <f>IFERROR(VLOOKUP(B481,'Household Registry'!$A:$D,4,FALSE),"")</f>
        <v/>
      </c>
      <c r="H481" s="7"/>
      <c r="I481" s="7"/>
    </row>
    <row r="482" spans="3:9">
      <c r="C482" t="str">
        <f>IFERROR(VLOOKUP(B482,'Household Registry'!$A:$B,2,FALSE),"")</f>
        <v/>
      </c>
      <c r="E482" t="str">
        <f>IFERROR(VLOOKUP(B482,'Household Registry'!$A:$D,4,FALSE),"")</f>
        <v/>
      </c>
      <c r="H482" s="7"/>
      <c r="I482" s="7"/>
    </row>
    <row r="483" spans="3:9">
      <c r="C483" t="str">
        <f>IFERROR(VLOOKUP(B483,'Household Registry'!$A:$B,2,FALSE),"")</f>
        <v/>
      </c>
      <c r="E483" t="str">
        <f>IFERROR(VLOOKUP(B483,'Household Registry'!$A:$D,4,FALSE),"")</f>
        <v/>
      </c>
      <c r="H483" s="7"/>
      <c r="I483" s="7"/>
    </row>
    <row r="484" spans="3:9">
      <c r="C484" t="str">
        <f>IFERROR(VLOOKUP(B484,'Household Registry'!$A:$B,2,FALSE),"")</f>
        <v/>
      </c>
      <c r="E484" t="str">
        <f>IFERROR(VLOOKUP(B484,'Household Registry'!$A:$D,4,FALSE),"")</f>
        <v/>
      </c>
      <c r="H484" s="7"/>
      <c r="I484" s="7"/>
    </row>
    <row r="485" spans="3:9">
      <c r="C485" t="str">
        <f>IFERROR(VLOOKUP(B485,'Household Registry'!$A:$B,2,FALSE),"")</f>
        <v/>
      </c>
      <c r="E485" t="str">
        <f>IFERROR(VLOOKUP(B485,'Household Registry'!$A:$D,4,FALSE),"")</f>
        <v/>
      </c>
      <c r="H485" s="7"/>
      <c r="I485" s="7"/>
    </row>
    <row r="486" spans="3:9">
      <c r="C486" t="str">
        <f>IFERROR(VLOOKUP(B486,'Household Registry'!$A:$B,2,FALSE),"")</f>
        <v/>
      </c>
      <c r="E486" t="str">
        <f>IFERROR(VLOOKUP(B486,'Household Registry'!$A:$D,4,FALSE),"")</f>
        <v/>
      </c>
      <c r="H486" s="7"/>
      <c r="I486" s="7"/>
    </row>
    <row r="487" spans="3:9">
      <c r="C487" t="str">
        <f>IFERROR(VLOOKUP(B487,'Household Registry'!$A:$B,2,FALSE),"")</f>
        <v/>
      </c>
      <c r="E487" t="str">
        <f>IFERROR(VLOOKUP(B487,'Household Registry'!$A:$D,4,FALSE),"")</f>
        <v/>
      </c>
      <c r="H487" s="7"/>
      <c r="I487" s="7"/>
    </row>
    <row r="488" spans="3:9">
      <c r="C488" t="str">
        <f>IFERROR(VLOOKUP(B488,'Household Registry'!$A:$B,2,FALSE),"")</f>
        <v/>
      </c>
      <c r="E488" t="str">
        <f>IFERROR(VLOOKUP(B488,'Household Registry'!$A:$D,4,FALSE),"")</f>
        <v/>
      </c>
      <c r="H488" s="7"/>
      <c r="I488" s="7"/>
    </row>
    <row r="489" spans="3:9">
      <c r="C489" t="str">
        <f>IFERROR(VLOOKUP(B489,'Household Registry'!$A:$B,2,FALSE),"")</f>
        <v/>
      </c>
      <c r="E489" t="str">
        <f>IFERROR(VLOOKUP(B489,'Household Registry'!$A:$D,4,FALSE),"")</f>
        <v/>
      </c>
      <c r="H489" s="7"/>
      <c r="I489" s="7"/>
    </row>
    <row r="490" spans="3:9">
      <c r="C490" t="str">
        <f>IFERROR(VLOOKUP(B490,'Household Registry'!$A:$B,2,FALSE),"")</f>
        <v/>
      </c>
      <c r="E490" t="str">
        <f>IFERROR(VLOOKUP(B490,'Household Registry'!$A:$D,4,FALSE),"")</f>
        <v/>
      </c>
      <c r="H490" s="7"/>
      <c r="I490" s="7"/>
    </row>
    <row r="491" spans="3:9">
      <c r="C491" t="str">
        <f>IFERROR(VLOOKUP(B491,'Household Registry'!$A:$B,2,FALSE),"")</f>
        <v/>
      </c>
      <c r="E491" t="str">
        <f>IFERROR(VLOOKUP(B491,'Household Registry'!$A:$D,4,FALSE),"")</f>
        <v/>
      </c>
      <c r="H491" s="7"/>
      <c r="I491" s="7"/>
    </row>
    <row r="492" spans="3:9">
      <c r="C492" t="str">
        <f>IFERROR(VLOOKUP(B492,'Household Registry'!$A:$B,2,FALSE),"")</f>
        <v/>
      </c>
      <c r="E492" t="str">
        <f>IFERROR(VLOOKUP(B492,'Household Registry'!$A:$D,4,FALSE),"")</f>
        <v/>
      </c>
      <c r="H492" s="7"/>
      <c r="I492" s="7"/>
    </row>
    <row r="493" spans="3:9">
      <c r="C493" t="str">
        <f>IFERROR(VLOOKUP(B493,'Household Registry'!$A:$B,2,FALSE),"")</f>
        <v/>
      </c>
      <c r="E493" t="str">
        <f>IFERROR(VLOOKUP(B493,'Household Registry'!$A:$D,4,FALSE),"")</f>
        <v/>
      </c>
      <c r="H493" s="7"/>
      <c r="I493" s="7"/>
    </row>
    <row r="494" spans="3:9">
      <c r="C494" t="str">
        <f>IFERROR(VLOOKUP(B494,'Household Registry'!$A:$B,2,FALSE),"")</f>
        <v/>
      </c>
      <c r="E494" t="str">
        <f>IFERROR(VLOOKUP(B494,'Household Registry'!$A:$D,4,FALSE),"")</f>
        <v/>
      </c>
      <c r="H494" s="7"/>
      <c r="I494" s="7"/>
    </row>
    <row r="495" spans="3:9">
      <c r="C495" t="str">
        <f>IFERROR(VLOOKUP(B495,'Household Registry'!$A:$B,2,FALSE),"")</f>
        <v/>
      </c>
      <c r="E495" t="str">
        <f>IFERROR(VLOOKUP(B495,'Household Registry'!$A:$D,4,FALSE),"")</f>
        <v/>
      </c>
      <c r="H495" s="7"/>
      <c r="I495" s="7"/>
    </row>
    <row r="496" spans="3:9">
      <c r="C496" t="str">
        <f>IFERROR(VLOOKUP(B496,'Household Registry'!$A:$B,2,FALSE),"")</f>
        <v/>
      </c>
      <c r="E496" t="str">
        <f>IFERROR(VLOOKUP(B496,'Household Registry'!$A:$D,4,FALSE),"")</f>
        <v/>
      </c>
      <c r="H496" s="7"/>
      <c r="I496" s="7"/>
    </row>
    <row r="497" spans="3:9">
      <c r="C497" t="str">
        <f>IFERROR(VLOOKUP(B497,'Household Registry'!$A:$B,2,FALSE),"")</f>
        <v/>
      </c>
      <c r="E497" t="str">
        <f>IFERROR(VLOOKUP(B497,'Household Registry'!$A:$D,4,FALSE),"")</f>
        <v/>
      </c>
      <c r="H497" s="7"/>
      <c r="I497" s="7"/>
    </row>
    <row r="498" spans="3:9">
      <c r="C498" t="str">
        <f>IFERROR(VLOOKUP(B498,'Household Registry'!$A:$B,2,FALSE),"")</f>
        <v/>
      </c>
      <c r="E498" t="str">
        <f>IFERROR(VLOOKUP(B498,'Household Registry'!$A:$D,4,FALSE),"")</f>
        <v/>
      </c>
      <c r="H498" s="7"/>
      <c r="I498" s="7"/>
    </row>
    <row r="499" spans="3:9">
      <c r="C499" t="str">
        <f>IFERROR(VLOOKUP(B499,'Household Registry'!$A:$B,2,FALSE),"")</f>
        <v/>
      </c>
      <c r="E499" t="str">
        <f>IFERROR(VLOOKUP(B499,'Household Registry'!$A:$D,4,FALSE),"")</f>
        <v/>
      </c>
      <c r="H499" s="7"/>
      <c r="I499" s="7"/>
    </row>
    <row r="500" spans="3:9">
      <c r="C500" t="str">
        <f>IFERROR(VLOOKUP(B500,'Household Registry'!$A:$B,2,FALSE),"")</f>
        <v/>
      </c>
      <c r="E500" t="str">
        <f>IFERROR(VLOOKUP(B500,'Household Registry'!$A:$D,4,FALSE),"")</f>
        <v/>
      </c>
      <c r="H500" s="7"/>
      <c r="I500" s="7"/>
    </row>
    <row r="501" spans="3:9">
      <c r="C501" t="str">
        <f>IFERROR(VLOOKUP(B501,'Household Registry'!$A:$B,2,FALSE),"")</f>
        <v/>
      </c>
      <c r="E501" t="str">
        <f>IFERROR(VLOOKUP(B501,'Household Registry'!$A:$D,4,FALSE),"")</f>
        <v/>
      </c>
      <c r="H501" s="7"/>
      <c r="I501" s="7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1"/>
  <sheetViews>
    <sheetView workbookViewId="0"/>
  </sheetViews>
  <sheetFormatPr defaultRowHeight="14.25"/>
  <cols>
    <col min="1" max="1" width="6" customWidth="1"/>
    <col min="2" max="2" width="10.75" customWidth="1"/>
    <col min="3" max="3" width="13.375" customWidth="1"/>
    <col min="4" max="4" width="12" customWidth="1"/>
    <col min="5" max="5" width="9.125" customWidth="1"/>
    <col min="6" max="6" width="11.5" customWidth="1"/>
    <col min="7" max="7" width="12.375" customWidth="1"/>
    <col min="8" max="8" width="7.625" customWidth="1"/>
    <col min="9" max="9" width="10.125" customWidth="1"/>
    <col min="10" max="10" width="9" customWidth="1"/>
    <col min="11" max="11" width="17.75" customWidth="1"/>
    <col min="12" max="12" width="18.375" customWidth="1"/>
    <col min="13" max="13" width="5" customWidth="1"/>
  </cols>
  <sheetData>
    <row r="1" spans="1:13" ht="30">
      <c r="A1" s="1" t="s">
        <v>54</v>
      </c>
      <c r="B1" s="1" t="s">
        <v>17</v>
      </c>
      <c r="C1" s="1" t="s">
        <v>55</v>
      </c>
      <c r="D1" s="1" t="s">
        <v>56</v>
      </c>
      <c r="E1" s="1" t="s">
        <v>18</v>
      </c>
      <c r="F1" s="1" t="s">
        <v>19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3</v>
      </c>
    </row>
    <row r="2" spans="1:13">
      <c r="D2" s="7"/>
      <c r="I2" s="2">
        <f>IF(J2&lt;&gt;"Completed",0,IF(G2="Office",Settings!$B$3,IF(G2="Virtual",Settings!$B$4,0)))</f>
        <v>0</v>
      </c>
      <c r="K2" t="str">
        <f>IF(B2="","",IFERROR(VLOOKUP(B2,'Household Registry'!$A:$O,15,FALSE),""))</f>
        <v/>
      </c>
      <c r="L2" t="str">
        <f>IF(B2="","",IFERROR(VLOOKUP(B2,'Household Registry'!$A:$P,16,FALSE),""))</f>
        <v/>
      </c>
    </row>
    <row r="3" spans="1:13">
      <c r="D3" s="7"/>
      <c r="I3" s="2">
        <f>IF(J3&lt;&gt;"Completed",0,IF(G3="Office",Settings!$B$3,IF(G3="Virtual",Settings!$B$4,0)))</f>
        <v>0</v>
      </c>
      <c r="K3" t="str">
        <f>IF(B3="","",IFERROR(VLOOKUP(B3,'Household Registry'!$A:$O,15,FALSE),""))</f>
        <v/>
      </c>
      <c r="L3" t="str">
        <f>IF(B3="","",IFERROR(VLOOKUP(B3,'Household Registry'!$A:$P,16,FALSE),""))</f>
        <v/>
      </c>
    </row>
    <row r="4" spans="1:13">
      <c r="D4" s="7"/>
      <c r="I4" s="2">
        <f>IF(J4&lt;&gt;"Completed",0,IF(G4="Office",Settings!$B$3,IF(G4="Virtual",Settings!$B$4,0)))</f>
        <v>0</v>
      </c>
      <c r="K4" t="str">
        <f>IF(B4="","",IFERROR(VLOOKUP(B4,'Household Registry'!$A:$O,15,FALSE),""))</f>
        <v/>
      </c>
      <c r="L4" t="str">
        <f>IF(B4="","",IFERROR(VLOOKUP(B4,'Household Registry'!$A:$P,16,FALSE),""))</f>
        <v/>
      </c>
    </row>
    <row r="5" spans="1:13">
      <c r="D5" s="7"/>
      <c r="I5" s="2">
        <f>IF(J5&lt;&gt;"Completed",0,IF(G5="Office",Settings!$B$3,IF(G5="Virtual",Settings!$B$4,0)))</f>
        <v>0</v>
      </c>
      <c r="K5" t="str">
        <f>IF(B5="","",IFERROR(VLOOKUP(B5,'Household Registry'!$A:$O,15,FALSE),""))</f>
        <v/>
      </c>
      <c r="L5" t="str">
        <f>IF(B5="","",IFERROR(VLOOKUP(B5,'Household Registry'!$A:$P,16,FALSE),""))</f>
        <v/>
      </c>
    </row>
    <row r="6" spans="1:13">
      <c r="D6" s="7"/>
      <c r="I6" s="2">
        <f>IF(J6&lt;&gt;"Completed",0,IF(G6="Office",Settings!$B$3,IF(G6="Virtual",Settings!$B$4,0)))</f>
        <v>0</v>
      </c>
      <c r="K6" t="str">
        <f>IF(B6="","",IFERROR(VLOOKUP(B6,'Household Registry'!$A:$O,15,FALSE),""))</f>
        <v/>
      </c>
      <c r="L6" t="str">
        <f>IF(B6="","",IFERROR(VLOOKUP(B6,'Household Registry'!$A:$P,16,FALSE),""))</f>
        <v/>
      </c>
    </row>
    <row r="7" spans="1:13">
      <c r="D7" s="7"/>
      <c r="I7" s="2">
        <f>IF(J7&lt;&gt;"Completed",0,IF(G7="Office",Settings!$B$3,IF(G7="Virtual",Settings!$B$4,0)))</f>
        <v>0</v>
      </c>
      <c r="K7" t="str">
        <f>IF(B7="","",IFERROR(VLOOKUP(B7,'Household Registry'!$A:$O,15,FALSE),""))</f>
        <v/>
      </c>
      <c r="L7" t="str">
        <f>IF(B7="","",IFERROR(VLOOKUP(B7,'Household Registry'!$A:$P,16,FALSE),""))</f>
        <v/>
      </c>
    </row>
    <row r="8" spans="1:13">
      <c r="D8" s="7"/>
      <c r="I8" s="2">
        <f>IF(J8&lt;&gt;"Completed",0,IF(G8="Office",Settings!$B$3,IF(G8="Virtual",Settings!$B$4,0)))</f>
        <v>0</v>
      </c>
      <c r="K8" t="str">
        <f>IF(B8="","",IFERROR(VLOOKUP(B8,'Household Registry'!$A:$O,15,FALSE),""))</f>
        <v/>
      </c>
      <c r="L8" t="str">
        <f>IF(B8="","",IFERROR(VLOOKUP(B8,'Household Registry'!$A:$P,16,FALSE),""))</f>
        <v/>
      </c>
    </row>
    <row r="9" spans="1:13">
      <c r="D9" s="7"/>
      <c r="I9" s="2">
        <f>IF(J9&lt;&gt;"Completed",0,IF(G9="Office",Settings!$B$3,IF(G9="Virtual",Settings!$B$4,0)))</f>
        <v>0</v>
      </c>
      <c r="K9" t="str">
        <f>IF(B9="","",IFERROR(VLOOKUP(B9,'Household Registry'!$A:$O,15,FALSE),""))</f>
        <v/>
      </c>
      <c r="L9" t="str">
        <f>IF(B9="","",IFERROR(VLOOKUP(B9,'Household Registry'!$A:$P,16,FALSE),""))</f>
        <v/>
      </c>
    </row>
    <row r="10" spans="1:13">
      <c r="D10" s="7"/>
      <c r="I10" s="2">
        <f>IF(J10&lt;&gt;"Completed",0,IF(G10="Office",Settings!$B$3,IF(G10="Virtual",Settings!$B$4,0)))</f>
        <v>0</v>
      </c>
      <c r="K10" t="str">
        <f>IF(B10="","",IFERROR(VLOOKUP(B10,'Household Registry'!$A:$O,15,FALSE),""))</f>
        <v/>
      </c>
      <c r="L10" t="str">
        <f>IF(B10="","",IFERROR(VLOOKUP(B10,'Household Registry'!$A:$P,16,FALSE),""))</f>
        <v/>
      </c>
    </row>
    <row r="11" spans="1:13">
      <c r="D11" s="7"/>
      <c r="I11" s="2">
        <f>IF(J11&lt;&gt;"Completed",0,IF(G11="Office",Settings!$B$3,IF(G11="Virtual",Settings!$B$4,0)))</f>
        <v>0</v>
      </c>
      <c r="K11" t="str">
        <f>IF(B11="","",IFERROR(VLOOKUP(B11,'Household Registry'!$A:$O,15,FALSE),""))</f>
        <v/>
      </c>
      <c r="L11" t="str">
        <f>IF(B11="","",IFERROR(VLOOKUP(B11,'Household Registry'!$A:$P,16,FALSE),""))</f>
        <v/>
      </c>
    </row>
    <row r="12" spans="1:13">
      <c r="D12" s="7"/>
      <c r="I12" s="2">
        <f>IF(J12&lt;&gt;"Completed",0,IF(G12="Office",Settings!$B$3,IF(G12="Virtual",Settings!$B$4,0)))</f>
        <v>0</v>
      </c>
      <c r="K12" t="str">
        <f>IF(B12="","",IFERROR(VLOOKUP(B12,'Household Registry'!$A:$O,15,FALSE),""))</f>
        <v/>
      </c>
      <c r="L12" t="str">
        <f>IF(B12="","",IFERROR(VLOOKUP(B12,'Household Registry'!$A:$P,16,FALSE),""))</f>
        <v/>
      </c>
    </row>
    <row r="13" spans="1:13">
      <c r="D13" s="7"/>
      <c r="I13" s="2">
        <f>IF(J13&lt;&gt;"Completed",0,IF(G13="Office",Settings!$B$3,IF(G13="Virtual",Settings!$B$4,0)))</f>
        <v>0</v>
      </c>
      <c r="K13" t="str">
        <f>IF(B13="","",IFERROR(VLOOKUP(B13,'Household Registry'!$A:$O,15,FALSE),""))</f>
        <v/>
      </c>
      <c r="L13" t="str">
        <f>IF(B13="","",IFERROR(VLOOKUP(B13,'Household Registry'!$A:$P,16,FALSE),""))</f>
        <v/>
      </c>
    </row>
    <row r="14" spans="1:13">
      <c r="D14" s="7"/>
      <c r="I14" s="2">
        <f>IF(J14&lt;&gt;"Completed",0,IF(G14="Office",Settings!$B$3,IF(G14="Virtual",Settings!$B$4,0)))</f>
        <v>0</v>
      </c>
      <c r="K14" t="str">
        <f>IF(B14="","",IFERROR(VLOOKUP(B14,'Household Registry'!$A:$O,15,FALSE),""))</f>
        <v/>
      </c>
      <c r="L14" t="str">
        <f>IF(B14="","",IFERROR(VLOOKUP(B14,'Household Registry'!$A:$P,16,FALSE),""))</f>
        <v/>
      </c>
    </row>
    <row r="15" spans="1:13">
      <c r="D15" s="7"/>
      <c r="I15" s="2">
        <f>IF(J15&lt;&gt;"Completed",0,IF(G15="Office",Settings!$B$3,IF(G15="Virtual",Settings!$B$4,0)))</f>
        <v>0</v>
      </c>
      <c r="K15" t="str">
        <f>IF(B15="","",IFERROR(VLOOKUP(B15,'Household Registry'!$A:$O,15,FALSE),""))</f>
        <v/>
      </c>
      <c r="L15" t="str">
        <f>IF(B15="","",IFERROR(VLOOKUP(B15,'Household Registry'!$A:$P,16,FALSE),""))</f>
        <v/>
      </c>
    </row>
    <row r="16" spans="1:13">
      <c r="D16" s="7"/>
      <c r="I16" s="2">
        <f>IF(J16&lt;&gt;"Completed",0,IF(G16="Office",Settings!$B$3,IF(G16="Virtual",Settings!$B$4,0)))</f>
        <v>0</v>
      </c>
      <c r="K16" t="str">
        <f>IF(B16="","",IFERROR(VLOOKUP(B16,'Household Registry'!$A:$O,15,FALSE),""))</f>
        <v/>
      </c>
      <c r="L16" t="str">
        <f>IF(B16="","",IFERROR(VLOOKUP(B16,'Household Registry'!$A:$P,16,FALSE),""))</f>
        <v/>
      </c>
    </row>
    <row r="17" spans="4:12">
      <c r="D17" s="7"/>
      <c r="I17" s="2">
        <f>IF(J17&lt;&gt;"Completed",0,IF(G17="Office",Settings!$B$3,IF(G17="Virtual",Settings!$B$4,0)))</f>
        <v>0</v>
      </c>
      <c r="K17" t="str">
        <f>IF(B17="","",IFERROR(VLOOKUP(B17,'Household Registry'!$A:$O,15,FALSE),""))</f>
        <v/>
      </c>
      <c r="L17" t="str">
        <f>IF(B17="","",IFERROR(VLOOKUP(B17,'Household Registry'!$A:$P,16,FALSE),""))</f>
        <v/>
      </c>
    </row>
    <row r="18" spans="4:12">
      <c r="D18" s="7"/>
      <c r="I18" s="2">
        <f>IF(J18&lt;&gt;"Completed",0,IF(G18="Office",Settings!$B$3,IF(G18="Virtual",Settings!$B$4,0)))</f>
        <v>0</v>
      </c>
      <c r="K18" t="str">
        <f>IF(B18="","",IFERROR(VLOOKUP(B18,'Household Registry'!$A:$O,15,FALSE),""))</f>
        <v/>
      </c>
      <c r="L18" t="str">
        <f>IF(B18="","",IFERROR(VLOOKUP(B18,'Household Registry'!$A:$P,16,FALSE),""))</f>
        <v/>
      </c>
    </row>
    <row r="19" spans="4:12">
      <c r="D19" s="7"/>
      <c r="I19" s="2">
        <f>IF(J19&lt;&gt;"Completed",0,IF(G19="Office",Settings!$B$3,IF(G19="Virtual",Settings!$B$4,0)))</f>
        <v>0</v>
      </c>
      <c r="K19" t="str">
        <f>IF(B19="","",IFERROR(VLOOKUP(B19,'Household Registry'!$A:$O,15,FALSE),""))</f>
        <v/>
      </c>
      <c r="L19" t="str">
        <f>IF(B19="","",IFERROR(VLOOKUP(B19,'Household Registry'!$A:$P,16,FALSE),""))</f>
        <v/>
      </c>
    </row>
    <row r="20" spans="4:12">
      <c r="D20" s="7"/>
      <c r="I20" s="2">
        <f>IF(J20&lt;&gt;"Completed",0,IF(G20="Office",Settings!$B$3,IF(G20="Virtual",Settings!$B$4,0)))</f>
        <v>0</v>
      </c>
      <c r="K20" t="str">
        <f>IF(B20="","",IFERROR(VLOOKUP(B20,'Household Registry'!$A:$O,15,FALSE),""))</f>
        <v/>
      </c>
      <c r="L20" t="str">
        <f>IF(B20="","",IFERROR(VLOOKUP(B20,'Household Registry'!$A:$P,16,FALSE),""))</f>
        <v/>
      </c>
    </row>
    <row r="21" spans="4:12">
      <c r="D21" s="7"/>
      <c r="I21" s="2">
        <f>IF(J21&lt;&gt;"Completed",0,IF(G21="Office",Settings!$B$3,IF(G21="Virtual",Settings!$B$4,0)))</f>
        <v>0</v>
      </c>
      <c r="K21" t="str">
        <f>IF(B21="","",IFERROR(VLOOKUP(B21,'Household Registry'!$A:$O,15,FALSE),""))</f>
        <v/>
      </c>
      <c r="L21" t="str">
        <f>IF(B21="","",IFERROR(VLOOKUP(B21,'Household Registry'!$A:$P,16,FALSE),""))</f>
        <v/>
      </c>
    </row>
    <row r="22" spans="4:12">
      <c r="D22" s="7"/>
      <c r="I22" s="2">
        <f>IF(J22&lt;&gt;"Completed",0,IF(G22="Office",Settings!$B$3,IF(G22="Virtual",Settings!$B$4,0)))</f>
        <v>0</v>
      </c>
      <c r="K22" t="str">
        <f>IF(B22="","",IFERROR(VLOOKUP(B22,'Household Registry'!$A:$O,15,FALSE),""))</f>
        <v/>
      </c>
      <c r="L22" t="str">
        <f>IF(B22="","",IFERROR(VLOOKUP(B22,'Household Registry'!$A:$P,16,FALSE),""))</f>
        <v/>
      </c>
    </row>
    <row r="23" spans="4:12">
      <c r="D23" s="7"/>
      <c r="I23" s="2">
        <f>IF(J23&lt;&gt;"Completed",0,IF(G23="Office",Settings!$B$3,IF(G23="Virtual",Settings!$B$4,0)))</f>
        <v>0</v>
      </c>
      <c r="K23" t="str">
        <f>IF(B23="","",IFERROR(VLOOKUP(B23,'Household Registry'!$A:$O,15,FALSE),""))</f>
        <v/>
      </c>
      <c r="L23" t="str">
        <f>IF(B23="","",IFERROR(VLOOKUP(B23,'Household Registry'!$A:$P,16,FALSE),""))</f>
        <v/>
      </c>
    </row>
    <row r="24" spans="4:12">
      <c r="D24" s="7"/>
      <c r="I24" s="2">
        <f>IF(J24&lt;&gt;"Completed",0,IF(G24="Office",Settings!$B$3,IF(G24="Virtual",Settings!$B$4,0)))</f>
        <v>0</v>
      </c>
      <c r="K24" t="str">
        <f>IF(B24="","",IFERROR(VLOOKUP(B24,'Household Registry'!$A:$O,15,FALSE),""))</f>
        <v/>
      </c>
      <c r="L24" t="str">
        <f>IF(B24="","",IFERROR(VLOOKUP(B24,'Household Registry'!$A:$P,16,FALSE),""))</f>
        <v/>
      </c>
    </row>
    <row r="25" spans="4:12">
      <c r="D25" s="7"/>
      <c r="I25" s="2">
        <f>IF(J25&lt;&gt;"Completed",0,IF(G25="Office",Settings!$B$3,IF(G25="Virtual",Settings!$B$4,0)))</f>
        <v>0</v>
      </c>
      <c r="K25" t="str">
        <f>IF(B25="","",IFERROR(VLOOKUP(B25,'Household Registry'!$A:$O,15,FALSE),""))</f>
        <v/>
      </c>
      <c r="L25" t="str">
        <f>IF(B25="","",IFERROR(VLOOKUP(B25,'Household Registry'!$A:$P,16,FALSE),""))</f>
        <v/>
      </c>
    </row>
    <row r="26" spans="4:12">
      <c r="D26" s="7"/>
      <c r="I26" s="2">
        <f>IF(J26&lt;&gt;"Completed",0,IF(G26="Office",Settings!$B$3,IF(G26="Virtual",Settings!$B$4,0)))</f>
        <v>0</v>
      </c>
      <c r="K26" t="str">
        <f>IF(B26="","",IFERROR(VLOOKUP(B26,'Household Registry'!$A:$O,15,FALSE),""))</f>
        <v/>
      </c>
      <c r="L26" t="str">
        <f>IF(B26="","",IFERROR(VLOOKUP(B26,'Household Registry'!$A:$P,16,FALSE),""))</f>
        <v/>
      </c>
    </row>
    <row r="27" spans="4:12">
      <c r="D27" s="7"/>
      <c r="I27" s="2">
        <f>IF(J27&lt;&gt;"Completed",0,IF(G27="Office",Settings!$B$3,IF(G27="Virtual",Settings!$B$4,0)))</f>
        <v>0</v>
      </c>
      <c r="K27" t="str">
        <f>IF(B27="","",IFERROR(VLOOKUP(B27,'Household Registry'!$A:$O,15,FALSE),""))</f>
        <v/>
      </c>
      <c r="L27" t="str">
        <f>IF(B27="","",IFERROR(VLOOKUP(B27,'Household Registry'!$A:$P,16,FALSE),""))</f>
        <v/>
      </c>
    </row>
    <row r="28" spans="4:12">
      <c r="D28" s="7"/>
      <c r="I28" s="2">
        <f>IF(J28&lt;&gt;"Completed",0,IF(G28="Office",Settings!$B$3,IF(G28="Virtual",Settings!$B$4,0)))</f>
        <v>0</v>
      </c>
      <c r="K28" t="str">
        <f>IF(B28="","",IFERROR(VLOOKUP(B28,'Household Registry'!$A:$O,15,FALSE),""))</f>
        <v/>
      </c>
      <c r="L28" t="str">
        <f>IF(B28="","",IFERROR(VLOOKUP(B28,'Household Registry'!$A:$P,16,FALSE),""))</f>
        <v/>
      </c>
    </row>
    <row r="29" spans="4:12">
      <c r="D29" s="7"/>
      <c r="I29" s="2">
        <f>IF(J29&lt;&gt;"Completed",0,IF(G29="Office",Settings!$B$3,IF(G29="Virtual",Settings!$B$4,0)))</f>
        <v>0</v>
      </c>
      <c r="K29" t="str">
        <f>IF(B29="","",IFERROR(VLOOKUP(B29,'Household Registry'!$A:$O,15,FALSE),""))</f>
        <v/>
      </c>
      <c r="L29" t="str">
        <f>IF(B29="","",IFERROR(VLOOKUP(B29,'Household Registry'!$A:$P,16,FALSE),""))</f>
        <v/>
      </c>
    </row>
    <row r="30" spans="4:12">
      <c r="D30" s="7"/>
      <c r="I30" s="2">
        <f>IF(J30&lt;&gt;"Completed",0,IF(G30="Office",Settings!$B$3,IF(G30="Virtual",Settings!$B$4,0)))</f>
        <v>0</v>
      </c>
      <c r="K30" t="str">
        <f>IF(B30="","",IFERROR(VLOOKUP(B30,'Household Registry'!$A:$O,15,FALSE),""))</f>
        <v/>
      </c>
      <c r="L30" t="str">
        <f>IF(B30="","",IFERROR(VLOOKUP(B30,'Household Registry'!$A:$P,16,FALSE),""))</f>
        <v/>
      </c>
    </row>
    <row r="31" spans="4:12">
      <c r="D31" s="7"/>
      <c r="I31" s="2">
        <f>IF(J31&lt;&gt;"Completed",0,IF(G31="Office",Settings!$B$3,IF(G31="Virtual",Settings!$B$4,0)))</f>
        <v>0</v>
      </c>
      <c r="K31" t="str">
        <f>IF(B31="","",IFERROR(VLOOKUP(B31,'Household Registry'!$A:$O,15,FALSE),""))</f>
        <v/>
      </c>
      <c r="L31" t="str">
        <f>IF(B31="","",IFERROR(VLOOKUP(B31,'Household Registry'!$A:$P,16,FALSE),""))</f>
        <v/>
      </c>
    </row>
    <row r="32" spans="4:12">
      <c r="D32" s="7"/>
      <c r="I32" s="2">
        <f>IF(J32&lt;&gt;"Completed",0,IF(G32="Office",Settings!$B$3,IF(G32="Virtual",Settings!$B$4,0)))</f>
        <v>0</v>
      </c>
      <c r="K32" t="str">
        <f>IF(B32="","",IFERROR(VLOOKUP(B32,'Household Registry'!$A:$O,15,FALSE),""))</f>
        <v/>
      </c>
      <c r="L32" t="str">
        <f>IF(B32="","",IFERROR(VLOOKUP(B32,'Household Registry'!$A:$P,16,FALSE),""))</f>
        <v/>
      </c>
    </row>
    <row r="33" spans="4:12">
      <c r="D33" s="7"/>
      <c r="I33" s="2">
        <f>IF(J33&lt;&gt;"Completed",0,IF(G33="Office",Settings!$B$3,IF(G33="Virtual",Settings!$B$4,0)))</f>
        <v>0</v>
      </c>
      <c r="K33" t="str">
        <f>IF(B33="","",IFERROR(VLOOKUP(B33,'Household Registry'!$A:$O,15,FALSE),""))</f>
        <v/>
      </c>
      <c r="L33" t="str">
        <f>IF(B33="","",IFERROR(VLOOKUP(B33,'Household Registry'!$A:$P,16,FALSE),""))</f>
        <v/>
      </c>
    </row>
    <row r="34" spans="4:12">
      <c r="D34" s="7"/>
      <c r="I34" s="2">
        <f>IF(J34&lt;&gt;"Completed",0,IF(G34="Office",Settings!$B$3,IF(G34="Virtual",Settings!$B$4,0)))</f>
        <v>0</v>
      </c>
      <c r="K34" t="str">
        <f>IF(B34="","",IFERROR(VLOOKUP(B34,'Household Registry'!$A:$O,15,FALSE),""))</f>
        <v/>
      </c>
      <c r="L34" t="str">
        <f>IF(B34="","",IFERROR(VLOOKUP(B34,'Household Registry'!$A:$P,16,FALSE),""))</f>
        <v/>
      </c>
    </row>
    <row r="35" spans="4:12">
      <c r="D35" s="7"/>
      <c r="I35" s="2">
        <f>IF(J35&lt;&gt;"Completed",0,IF(G35="Office",Settings!$B$3,IF(G35="Virtual",Settings!$B$4,0)))</f>
        <v>0</v>
      </c>
      <c r="K35" t="str">
        <f>IF(B35="","",IFERROR(VLOOKUP(B35,'Household Registry'!$A:$O,15,FALSE),""))</f>
        <v/>
      </c>
      <c r="L35" t="str">
        <f>IF(B35="","",IFERROR(VLOOKUP(B35,'Household Registry'!$A:$P,16,FALSE),""))</f>
        <v/>
      </c>
    </row>
    <row r="36" spans="4:12">
      <c r="D36" s="7"/>
      <c r="I36" s="2">
        <f>IF(J36&lt;&gt;"Completed",0,IF(G36="Office",Settings!$B$3,IF(G36="Virtual",Settings!$B$4,0)))</f>
        <v>0</v>
      </c>
      <c r="K36" t="str">
        <f>IF(B36="","",IFERROR(VLOOKUP(B36,'Household Registry'!$A:$O,15,FALSE),""))</f>
        <v/>
      </c>
      <c r="L36" t="str">
        <f>IF(B36="","",IFERROR(VLOOKUP(B36,'Household Registry'!$A:$P,16,FALSE),""))</f>
        <v/>
      </c>
    </row>
    <row r="37" spans="4:12">
      <c r="D37" s="7"/>
      <c r="I37" s="2">
        <f>IF(J37&lt;&gt;"Completed",0,IF(G37="Office",Settings!$B$3,IF(G37="Virtual",Settings!$B$4,0)))</f>
        <v>0</v>
      </c>
      <c r="K37" t="str">
        <f>IF(B37="","",IFERROR(VLOOKUP(B37,'Household Registry'!$A:$O,15,FALSE),""))</f>
        <v/>
      </c>
      <c r="L37" t="str">
        <f>IF(B37="","",IFERROR(VLOOKUP(B37,'Household Registry'!$A:$P,16,FALSE),""))</f>
        <v/>
      </c>
    </row>
    <row r="38" spans="4:12">
      <c r="D38" s="7"/>
      <c r="I38" s="2">
        <f>IF(J38&lt;&gt;"Completed",0,IF(G38="Office",Settings!$B$3,IF(G38="Virtual",Settings!$B$4,0)))</f>
        <v>0</v>
      </c>
      <c r="K38" t="str">
        <f>IF(B38="","",IFERROR(VLOOKUP(B38,'Household Registry'!$A:$O,15,FALSE),""))</f>
        <v/>
      </c>
      <c r="L38" t="str">
        <f>IF(B38="","",IFERROR(VLOOKUP(B38,'Household Registry'!$A:$P,16,FALSE),""))</f>
        <v/>
      </c>
    </row>
    <row r="39" spans="4:12">
      <c r="D39" s="7"/>
      <c r="I39" s="2">
        <f>IF(J39&lt;&gt;"Completed",0,IF(G39="Office",Settings!$B$3,IF(G39="Virtual",Settings!$B$4,0)))</f>
        <v>0</v>
      </c>
      <c r="K39" t="str">
        <f>IF(B39="","",IFERROR(VLOOKUP(B39,'Household Registry'!$A:$O,15,FALSE),""))</f>
        <v/>
      </c>
      <c r="L39" t="str">
        <f>IF(B39="","",IFERROR(VLOOKUP(B39,'Household Registry'!$A:$P,16,FALSE),""))</f>
        <v/>
      </c>
    </row>
    <row r="40" spans="4:12">
      <c r="D40" s="7"/>
      <c r="I40" s="2">
        <f>IF(J40&lt;&gt;"Completed",0,IF(G40="Office",Settings!$B$3,IF(G40="Virtual",Settings!$B$4,0)))</f>
        <v>0</v>
      </c>
      <c r="K40" t="str">
        <f>IF(B40="","",IFERROR(VLOOKUP(B40,'Household Registry'!$A:$O,15,FALSE),""))</f>
        <v/>
      </c>
      <c r="L40" t="str">
        <f>IF(B40="","",IFERROR(VLOOKUP(B40,'Household Registry'!$A:$P,16,FALSE),""))</f>
        <v/>
      </c>
    </row>
    <row r="41" spans="4:12">
      <c r="D41" s="7"/>
      <c r="I41" s="2">
        <f>IF(J41&lt;&gt;"Completed",0,IF(G41="Office",Settings!$B$3,IF(G41="Virtual",Settings!$B$4,0)))</f>
        <v>0</v>
      </c>
      <c r="K41" t="str">
        <f>IF(B41="","",IFERROR(VLOOKUP(B41,'Household Registry'!$A:$O,15,FALSE),""))</f>
        <v/>
      </c>
      <c r="L41" t="str">
        <f>IF(B41="","",IFERROR(VLOOKUP(B41,'Household Registry'!$A:$P,16,FALSE),""))</f>
        <v/>
      </c>
    </row>
    <row r="42" spans="4:12">
      <c r="D42" s="7"/>
      <c r="I42" s="2">
        <f>IF(J42&lt;&gt;"Completed",0,IF(G42="Office",Settings!$B$3,IF(G42="Virtual",Settings!$B$4,0)))</f>
        <v>0</v>
      </c>
      <c r="K42" t="str">
        <f>IF(B42="","",IFERROR(VLOOKUP(B42,'Household Registry'!$A:$O,15,FALSE),""))</f>
        <v/>
      </c>
      <c r="L42" t="str">
        <f>IF(B42="","",IFERROR(VLOOKUP(B42,'Household Registry'!$A:$P,16,FALSE),""))</f>
        <v/>
      </c>
    </row>
    <row r="43" spans="4:12">
      <c r="D43" s="7"/>
      <c r="I43" s="2">
        <f>IF(J43&lt;&gt;"Completed",0,IF(G43="Office",Settings!$B$3,IF(G43="Virtual",Settings!$B$4,0)))</f>
        <v>0</v>
      </c>
      <c r="K43" t="str">
        <f>IF(B43="","",IFERROR(VLOOKUP(B43,'Household Registry'!$A:$O,15,FALSE),""))</f>
        <v/>
      </c>
      <c r="L43" t="str">
        <f>IF(B43="","",IFERROR(VLOOKUP(B43,'Household Registry'!$A:$P,16,FALSE),""))</f>
        <v/>
      </c>
    </row>
    <row r="44" spans="4:12">
      <c r="D44" s="7"/>
      <c r="I44" s="2">
        <f>IF(J44&lt;&gt;"Completed",0,IF(G44="Office",Settings!$B$3,IF(G44="Virtual",Settings!$B$4,0)))</f>
        <v>0</v>
      </c>
      <c r="K44" t="str">
        <f>IF(B44="","",IFERROR(VLOOKUP(B44,'Household Registry'!$A:$O,15,FALSE),""))</f>
        <v/>
      </c>
      <c r="L44" t="str">
        <f>IF(B44="","",IFERROR(VLOOKUP(B44,'Household Registry'!$A:$P,16,FALSE),""))</f>
        <v/>
      </c>
    </row>
    <row r="45" spans="4:12">
      <c r="D45" s="7"/>
      <c r="I45" s="2">
        <f>IF(J45&lt;&gt;"Completed",0,IF(G45="Office",Settings!$B$3,IF(G45="Virtual",Settings!$B$4,0)))</f>
        <v>0</v>
      </c>
      <c r="K45" t="str">
        <f>IF(B45="","",IFERROR(VLOOKUP(B45,'Household Registry'!$A:$O,15,FALSE),""))</f>
        <v/>
      </c>
      <c r="L45" t="str">
        <f>IF(B45="","",IFERROR(VLOOKUP(B45,'Household Registry'!$A:$P,16,FALSE),""))</f>
        <v/>
      </c>
    </row>
    <row r="46" spans="4:12">
      <c r="D46" s="7"/>
      <c r="I46" s="2">
        <f>IF(J46&lt;&gt;"Completed",0,IF(G46="Office",Settings!$B$3,IF(G46="Virtual",Settings!$B$4,0)))</f>
        <v>0</v>
      </c>
      <c r="K46" t="str">
        <f>IF(B46="","",IFERROR(VLOOKUP(B46,'Household Registry'!$A:$O,15,FALSE),""))</f>
        <v/>
      </c>
      <c r="L46" t="str">
        <f>IF(B46="","",IFERROR(VLOOKUP(B46,'Household Registry'!$A:$P,16,FALSE),""))</f>
        <v/>
      </c>
    </row>
    <row r="47" spans="4:12">
      <c r="D47" s="7"/>
      <c r="I47" s="2">
        <f>IF(J47&lt;&gt;"Completed",0,IF(G47="Office",Settings!$B$3,IF(G47="Virtual",Settings!$B$4,0)))</f>
        <v>0</v>
      </c>
      <c r="K47" t="str">
        <f>IF(B47="","",IFERROR(VLOOKUP(B47,'Household Registry'!$A:$O,15,FALSE),""))</f>
        <v/>
      </c>
      <c r="L47" t="str">
        <f>IF(B47="","",IFERROR(VLOOKUP(B47,'Household Registry'!$A:$P,16,FALSE),""))</f>
        <v/>
      </c>
    </row>
    <row r="48" spans="4:12">
      <c r="D48" s="7"/>
      <c r="I48" s="2">
        <f>IF(J48&lt;&gt;"Completed",0,IF(G48="Office",Settings!$B$3,IF(G48="Virtual",Settings!$B$4,0)))</f>
        <v>0</v>
      </c>
      <c r="K48" t="str">
        <f>IF(B48="","",IFERROR(VLOOKUP(B48,'Household Registry'!$A:$O,15,FALSE),""))</f>
        <v/>
      </c>
      <c r="L48" t="str">
        <f>IF(B48="","",IFERROR(VLOOKUP(B48,'Household Registry'!$A:$P,16,FALSE),""))</f>
        <v/>
      </c>
    </row>
    <row r="49" spans="4:12">
      <c r="D49" s="7"/>
      <c r="I49" s="2">
        <f>IF(J49&lt;&gt;"Completed",0,IF(G49="Office",Settings!$B$3,IF(G49="Virtual",Settings!$B$4,0)))</f>
        <v>0</v>
      </c>
      <c r="K49" t="str">
        <f>IF(B49="","",IFERROR(VLOOKUP(B49,'Household Registry'!$A:$O,15,FALSE),""))</f>
        <v/>
      </c>
      <c r="L49" t="str">
        <f>IF(B49="","",IFERROR(VLOOKUP(B49,'Household Registry'!$A:$P,16,FALSE),""))</f>
        <v/>
      </c>
    </row>
    <row r="50" spans="4:12">
      <c r="D50" s="7"/>
      <c r="I50" s="2">
        <f>IF(J50&lt;&gt;"Completed",0,IF(G50="Office",Settings!$B$3,IF(G50="Virtual",Settings!$B$4,0)))</f>
        <v>0</v>
      </c>
      <c r="K50" t="str">
        <f>IF(B50="","",IFERROR(VLOOKUP(B50,'Household Registry'!$A:$O,15,FALSE),""))</f>
        <v/>
      </c>
      <c r="L50" t="str">
        <f>IF(B50="","",IFERROR(VLOOKUP(B50,'Household Registry'!$A:$P,16,FALSE),""))</f>
        <v/>
      </c>
    </row>
    <row r="51" spans="4:12">
      <c r="D51" s="7"/>
      <c r="I51" s="2">
        <f>IF(J51&lt;&gt;"Completed",0,IF(G51="Office",Settings!$B$3,IF(G51="Virtual",Settings!$B$4,0)))</f>
        <v>0</v>
      </c>
      <c r="K51" t="str">
        <f>IF(B51="","",IFERROR(VLOOKUP(B51,'Household Registry'!$A:$O,15,FALSE),""))</f>
        <v/>
      </c>
      <c r="L51" t="str">
        <f>IF(B51="","",IFERROR(VLOOKUP(B51,'Household Registry'!$A:$P,16,FALSE),""))</f>
        <v/>
      </c>
    </row>
    <row r="52" spans="4:12">
      <c r="D52" s="7"/>
      <c r="I52" s="2">
        <f>IF(J52&lt;&gt;"Completed",0,IF(G52="Office",Settings!$B$3,IF(G52="Virtual",Settings!$B$4,0)))</f>
        <v>0</v>
      </c>
      <c r="K52" t="str">
        <f>IF(B52="","",IFERROR(VLOOKUP(B52,'Household Registry'!$A:$O,15,FALSE),""))</f>
        <v/>
      </c>
      <c r="L52" t="str">
        <f>IF(B52="","",IFERROR(VLOOKUP(B52,'Household Registry'!$A:$P,16,FALSE),""))</f>
        <v/>
      </c>
    </row>
    <row r="53" spans="4:12">
      <c r="D53" s="7"/>
      <c r="I53" s="2">
        <f>IF(J53&lt;&gt;"Completed",0,IF(G53="Office",Settings!$B$3,IF(G53="Virtual",Settings!$B$4,0)))</f>
        <v>0</v>
      </c>
      <c r="K53" t="str">
        <f>IF(B53="","",IFERROR(VLOOKUP(B53,'Household Registry'!$A:$O,15,FALSE),""))</f>
        <v/>
      </c>
      <c r="L53" t="str">
        <f>IF(B53="","",IFERROR(VLOOKUP(B53,'Household Registry'!$A:$P,16,FALSE),""))</f>
        <v/>
      </c>
    </row>
    <row r="54" spans="4:12">
      <c r="D54" s="7"/>
      <c r="I54" s="2">
        <f>IF(J54&lt;&gt;"Completed",0,IF(G54="Office",Settings!$B$3,IF(G54="Virtual",Settings!$B$4,0)))</f>
        <v>0</v>
      </c>
      <c r="K54" t="str">
        <f>IF(B54="","",IFERROR(VLOOKUP(B54,'Household Registry'!$A:$O,15,FALSE),""))</f>
        <v/>
      </c>
      <c r="L54" t="str">
        <f>IF(B54="","",IFERROR(VLOOKUP(B54,'Household Registry'!$A:$P,16,FALSE),""))</f>
        <v/>
      </c>
    </row>
    <row r="55" spans="4:12">
      <c r="D55" s="7"/>
      <c r="I55" s="2">
        <f>IF(J55&lt;&gt;"Completed",0,IF(G55="Office",Settings!$B$3,IF(G55="Virtual",Settings!$B$4,0)))</f>
        <v>0</v>
      </c>
      <c r="K55" t="str">
        <f>IF(B55="","",IFERROR(VLOOKUP(B55,'Household Registry'!$A:$O,15,FALSE),""))</f>
        <v/>
      </c>
      <c r="L55" t="str">
        <f>IF(B55="","",IFERROR(VLOOKUP(B55,'Household Registry'!$A:$P,16,FALSE),""))</f>
        <v/>
      </c>
    </row>
    <row r="56" spans="4:12">
      <c r="D56" s="7"/>
      <c r="I56" s="2">
        <f>IF(J56&lt;&gt;"Completed",0,IF(G56="Office",Settings!$B$3,IF(G56="Virtual",Settings!$B$4,0)))</f>
        <v>0</v>
      </c>
      <c r="K56" t="str">
        <f>IF(B56="","",IFERROR(VLOOKUP(B56,'Household Registry'!$A:$O,15,FALSE),""))</f>
        <v/>
      </c>
      <c r="L56" t="str">
        <f>IF(B56="","",IFERROR(VLOOKUP(B56,'Household Registry'!$A:$P,16,FALSE),""))</f>
        <v/>
      </c>
    </row>
    <row r="57" spans="4:12">
      <c r="D57" s="7"/>
      <c r="I57" s="2">
        <f>IF(J57&lt;&gt;"Completed",0,IF(G57="Office",Settings!$B$3,IF(G57="Virtual",Settings!$B$4,0)))</f>
        <v>0</v>
      </c>
      <c r="K57" t="str">
        <f>IF(B57="","",IFERROR(VLOOKUP(B57,'Household Registry'!$A:$O,15,FALSE),""))</f>
        <v/>
      </c>
      <c r="L57" t="str">
        <f>IF(B57="","",IFERROR(VLOOKUP(B57,'Household Registry'!$A:$P,16,FALSE),""))</f>
        <v/>
      </c>
    </row>
    <row r="58" spans="4:12">
      <c r="D58" s="7"/>
      <c r="I58" s="2">
        <f>IF(J58&lt;&gt;"Completed",0,IF(G58="Office",Settings!$B$3,IF(G58="Virtual",Settings!$B$4,0)))</f>
        <v>0</v>
      </c>
      <c r="K58" t="str">
        <f>IF(B58="","",IFERROR(VLOOKUP(B58,'Household Registry'!$A:$O,15,FALSE),""))</f>
        <v/>
      </c>
      <c r="L58" t="str">
        <f>IF(B58="","",IFERROR(VLOOKUP(B58,'Household Registry'!$A:$P,16,FALSE),""))</f>
        <v/>
      </c>
    </row>
    <row r="59" spans="4:12">
      <c r="D59" s="7"/>
      <c r="I59" s="2">
        <f>IF(J59&lt;&gt;"Completed",0,IF(G59="Office",Settings!$B$3,IF(G59="Virtual",Settings!$B$4,0)))</f>
        <v>0</v>
      </c>
      <c r="K59" t="str">
        <f>IF(B59="","",IFERROR(VLOOKUP(B59,'Household Registry'!$A:$O,15,FALSE),""))</f>
        <v/>
      </c>
      <c r="L59" t="str">
        <f>IF(B59="","",IFERROR(VLOOKUP(B59,'Household Registry'!$A:$P,16,FALSE),""))</f>
        <v/>
      </c>
    </row>
    <row r="60" spans="4:12">
      <c r="D60" s="7"/>
      <c r="I60" s="2">
        <f>IF(J60&lt;&gt;"Completed",0,IF(G60="Office",Settings!$B$3,IF(G60="Virtual",Settings!$B$4,0)))</f>
        <v>0</v>
      </c>
      <c r="K60" t="str">
        <f>IF(B60="","",IFERROR(VLOOKUP(B60,'Household Registry'!$A:$O,15,FALSE),""))</f>
        <v/>
      </c>
      <c r="L60" t="str">
        <f>IF(B60="","",IFERROR(VLOOKUP(B60,'Household Registry'!$A:$P,16,FALSE),""))</f>
        <v/>
      </c>
    </row>
    <row r="61" spans="4:12">
      <c r="D61" s="7"/>
      <c r="I61" s="2">
        <f>IF(J61&lt;&gt;"Completed",0,IF(G61="Office",Settings!$B$3,IF(G61="Virtual",Settings!$B$4,0)))</f>
        <v>0</v>
      </c>
      <c r="K61" t="str">
        <f>IF(B61="","",IFERROR(VLOOKUP(B61,'Household Registry'!$A:$O,15,FALSE),""))</f>
        <v/>
      </c>
      <c r="L61" t="str">
        <f>IF(B61="","",IFERROR(VLOOKUP(B61,'Household Registry'!$A:$P,16,FALSE),""))</f>
        <v/>
      </c>
    </row>
    <row r="62" spans="4:12">
      <c r="D62" s="7"/>
      <c r="I62" s="2">
        <f>IF(J62&lt;&gt;"Completed",0,IF(G62="Office",Settings!$B$3,IF(G62="Virtual",Settings!$B$4,0)))</f>
        <v>0</v>
      </c>
      <c r="K62" t="str">
        <f>IF(B62="","",IFERROR(VLOOKUP(B62,'Household Registry'!$A:$O,15,FALSE),""))</f>
        <v/>
      </c>
      <c r="L62" t="str">
        <f>IF(B62="","",IFERROR(VLOOKUP(B62,'Household Registry'!$A:$P,16,FALSE),""))</f>
        <v/>
      </c>
    </row>
    <row r="63" spans="4:12">
      <c r="D63" s="7"/>
      <c r="I63" s="2">
        <f>IF(J63&lt;&gt;"Completed",0,IF(G63="Office",Settings!$B$3,IF(G63="Virtual",Settings!$B$4,0)))</f>
        <v>0</v>
      </c>
      <c r="K63" t="str">
        <f>IF(B63="","",IFERROR(VLOOKUP(B63,'Household Registry'!$A:$O,15,FALSE),""))</f>
        <v/>
      </c>
      <c r="L63" t="str">
        <f>IF(B63="","",IFERROR(VLOOKUP(B63,'Household Registry'!$A:$P,16,FALSE),""))</f>
        <v/>
      </c>
    </row>
    <row r="64" spans="4:12">
      <c r="D64" s="7"/>
      <c r="I64" s="2">
        <f>IF(J64&lt;&gt;"Completed",0,IF(G64="Office",Settings!$B$3,IF(G64="Virtual",Settings!$B$4,0)))</f>
        <v>0</v>
      </c>
      <c r="K64" t="str">
        <f>IF(B64="","",IFERROR(VLOOKUP(B64,'Household Registry'!$A:$O,15,FALSE),""))</f>
        <v/>
      </c>
      <c r="L64" t="str">
        <f>IF(B64="","",IFERROR(VLOOKUP(B64,'Household Registry'!$A:$P,16,FALSE),""))</f>
        <v/>
      </c>
    </row>
    <row r="65" spans="4:12">
      <c r="D65" s="7"/>
      <c r="I65" s="2">
        <f>IF(J65&lt;&gt;"Completed",0,IF(G65="Office",Settings!$B$3,IF(G65="Virtual",Settings!$B$4,0)))</f>
        <v>0</v>
      </c>
      <c r="K65" t="str">
        <f>IF(B65="","",IFERROR(VLOOKUP(B65,'Household Registry'!$A:$O,15,FALSE),""))</f>
        <v/>
      </c>
      <c r="L65" t="str">
        <f>IF(B65="","",IFERROR(VLOOKUP(B65,'Household Registry'!$A:$P,16,FALSE),""))</f>
        <v/>
      </c>
    </row>
    <row r="66" spans="4:12">
      <c r="D66" s="7"/>
      <c r="I66" s="2">
        <f>IF(J66&lt;&gt;"Completed",0,IF(G66="Office",Settings!$B$3,IF(G66="Virtual",Settings!$B$4,0)))</f>
        <v>0</v>
      </c>
      <c r="K66" t="str">
        <f>IF(B66="","",IFERROR(VLOOKUP(B66,'Household Registry'!$A:$O,15,FALSE),""))</f>
        <v/>
      </c>
      <c r="L66" t="str">
        <f>IF(B66="","",IFERROR(VLOOKUP(B66,'Household Registry'!$A:$P,16,FALSE),""))</f>
        <v/>
      </c>
    </row>
    <row r="67" spans="4:12">
      <c r="D67" s="7"/>
      <c r="I67" s="2">
        <f>IF(J67&lt;&gt;"Completed",0,IF(G67="Office",Settings!$B$3,IF(G67="Virtual",Settings!$B$4,0)))</f>
        <v>0</v>
      </c>
      <c r="K67" t="str">
        <f>IF(B67="","",IFERROR(VLOOKUP(B67,'Household Registry'!$A:$O,15,FALSE),""))</f>
        <v/>
      </c>
      <c r="L67" t="str">
        <f>IF(B67="","",IFERROR(VLOOKUP(B67,'Household Registry'!$A:$P,16,FALSE),""))</f>
        <v/>
      </c>
    </row>
    <row r="68" spans="4:12">
      <c r="D68" s="7"/>
      <c r="I68" s="2">
        <f>IF(J68&lt;&gt;"Completed",0,IF(G68="Office",Settings!$B$3,IF(G68="Virtual",Settings!$B$4,0)))</f>
        <v>0</v>
      </c>
      <c r="K68" t="str">
        <f>IF(B68="","",IFERROR(VLOOKUP(B68,'Household Registry'!$A:$O,15,FALSE),""))</f>
        <v/>
      </c>
      <c r="L68" t="str">
        <f>IF(B68="","",IFERROR(VLOOKUP(B68,'Household Registry'!$A:$P,16,FALSE),""))</f>
        <v/>
      </c>
    </row>
    <row r="69" spans="4:12">
      <c r="D69" s="7"/>
      <c r="I69" s="2">
        <f>IF(J69&lt;&gt;"Completed",0,IF(G69="Office",Settings!$B$3,IF(G69="Virtual",Settings!$B$4,0)))</f>
        <v>0</v>
      </c>
      <c r="K69" t="str">
        <f>IF(B69="","",IFERROR(VLOOKUP(B69,'Household Registry'!$A:$O,15,FALSE),""))</f>
        <v/>
      </c>
      <c r="L69" t="str">
        <f>IF(B69="","",IFERROR(VLOOKUP(B69,'Household Registry'!$A:$P,16,FALSE),""))</f>
        <v/>
      </c>
    </row>
    <row r="70" spans="4:12">
      <c r="D70" s="7"/>
      <c r="I70" s="2">
        <f>IF(J70&lt;&gt;"Completed",0,IF(G70="Office",Settings!$B$3,IF(G70="Virtual",Settings!$B$4,0)))</f>
        <v>0</v>
      </c>
      <c r="K70" t="str">
        <f>IF(B70="","",IFERROR(VLOOKUP(B70,'Household Registry'!$A:$O,15,FALSE),""))</f>
        <v/>
      </c>
      <c r="L70" t="str">
        <f>IF(B70="","",IFERROR(VLOOKUP(B70,'Household Registry'!$A:$P,16,FALSE),""))</f>
        <v/>
      </c>
    </row>
    <row r="71" spans="4:12">
      <c r="D71" s="7"/>
      <c r="I71" s="2">
        <f>IF(J71&lt;&gt;"Completed",0,IF(G71="Office",Settings!$B$3,IF(G71="Virtual",Settings!$B$4,0)))</f>
        <v>0</v>
      </c>
      <c r="K71" t="str">
        <f>IF(B71="","",IFERROR(VLOOKUP(B71,'Household Registry'!$A:$O,15,FALSE),""))</f>
        <v/>
      </c>
      <c r="L71" t="str">
        <f>IF(B71="","",IFERROR(VLOOKUP(B71,'Household Registry'!$A:$P,16,FALSE),""))</f>
        <v/>
      </c>
    </row>
    <row r="72" spans="4:12">
      <c r="D72" s="7"/>
      <c r="I72" s="2">
        <f>IF(J72&lt;&gt;"Completed",0,IF(G72="Office",Settings!$B$3,IF(G72="Virtual",Settings!$B$4,0)))</f>
        <v>0</v>
      </c>
      <c r="K72" t="str">
        <f>IF(B72="","",IFERROR(VLOOKUP(B72,'Household Registry'!$A:$O,15,FALSE),""))</f>
        <v/>
      </c>
      <c r="L72" t="str">
        <f>IF(B72="","",IFERROR(VLOOKUP(B72,'Household Registry'!$A:$P,16,FALSE),""))</f>
        <v/>
      </c>
    </row>
    <row r="73" spans="4:12">
      <c r="D73" s="7"/>
      <c r="I73" s="2">
        <f>IF(J73&lt;&gt;"Completed",0,IF(G73="Office",Settings!$B$3,IF(G73="Virtual",Settings!$B$4,0)))</f>
        <v>0</v>
      </c>
      <c r="K73" t="str">
        <f>IF(B73="","",IFERROR(VLOOKUP(B73,'Household Registry'!$A:$O,15,FALSE),""))</f>
        <v/>
      </c>
      <c r="L73" t="str">
        <f>IF(B73="","",IFERROR(VLOOKUP(B73,'Household Registry'!$A:$P,16,FALSE),""))</f>
        <v/>
      </c>
    </row>
    <row r="74" spans="4:12">
      <c r="D74" s="7"/>
      <c r="I74" s="2">
        <f>IF(J74&lt;&gt;"Completed",0,IF(G74="Office",Settings!$B$3,IF(G74="Virtual",Settings!$B$4,0)))</f>
        <v>0</v>
      </c>
      <c r="K74" t="str">
        <f>IF(B74="","",IFERROR(VLOOKUP(B74,'Household Registry'!$A:$O,15,FALSE),""))</f>
        <v/>
      </c>
      <c r="L74" t="str">
        <f>IF(B74="","",IFERROR(VLOOKUP(B74,'Household Registry'!$A:$P,16,FALSE),""))</f>
        <v/>
      </c>
    </row>
    <row r="75" spans="4:12">
      <c r="D75" s="7"/>
      <c r="I75" s="2">
        <f>IF(J75&lt;&gt;"Completed",0,IF(G75="Office",Settings!$B$3,IF(G75="Virtual",Settings!$B$4,0)))</f>
        <v>0</v>
      </c>
      <c r="K75" t="str">
        <f>IF(B75="","",IFERROR(VLOOKUP(B75,'Household Registry'!$A:$O,15,FALSE),""))</f>
        <v/>
      </c>
      <c r="L75" t="str">
        <f>IF(B75="","",IFERROR(VLOOKUP(B75,'Household Registry'!$A:$P,16,FALSE),""))</f>
        <v/>
      </c>
    </row>
    <row r="76" spans="4:12">
      <c r="D76" s="7"/>
      <c r="I76" s="2">
        <f>IF(J76&lt;&gt;"Completed",0,IF(G76="Office",Settings!$B$3,IF(G76="Virtual",Settings!$B$4,0)))</f>
        <v>0</v>
      </c>
      <c r="K76" t="str">
        <f>IF(B76="","",IFERROR(VLOOKUP(B76,'Household Registry'!$A:$O,15,FALSE),""))</f>
        <v/>
      </c>
      <c r="L76" t="str">
        <f>IF(B76="","",IFERROR(VLOOKUP(B76,'Household Registry'!$A:$P,16,FALSE),""))</f>
        <v/>
      </c>
    </row>
    <row r="77" spans="4:12">
      <c r="D77" s="7"/>
      <c r="I77" s="2">
        <f>IF(J77&lt;&gt;"Completed",0,IF(G77="Office",Settings!$B$3,IF(G77="Virtual",Settings!$B$4,0)))</f>
        <v>0</v>
      </c>
      <c r="K77" t="str">
        <f>IF(B77="","",IFERROR(VLOOKUP(B77,'Household Registry'!$A:$O,15,FALSE),""))</f>
        <v/>
      </c>
      <c r="L77" t="str">
        <f>IF(B77="","",IFERROR(VLOOKUP(B77,'Household Registry'!$A:$P,16,FALSE),""))</f>
        <v/>
      </c>
    </row>
    <row r="78" spans="4:12">
      <c r="D78" s="7"/>
      <c r="I78" s="2">
        <f>IF(J78&lt;&gt;"Completed",0,IF(G78="Office",Settings!$B$3,IF(G78="Virtual",Settings!$B$4,0)))</f>
        <v>0</v>
      </c>
      <c r="K78" t="str">
        <f>IF(B78="","",IFERROR(VLOOKUP(B78,'Household Registry'!$A:$O,15,FALSE),""))</f>
        <v/>
      </c>
      <c r="L78" t="str">
        <f>IF(B78="","",IFERROR(VLOOKUP(B78,'Household Registry'!$A:$P,16,FALSE),""))</f>
        <v/>
      </c>
    </row>
    <row r="79" spans="4:12">
      <c r="D79" s="7"/>
      <c r="I79" s="2">
        <f>IF(J79&lt;&gt;"Completed",0,IF(G79="Office",Settings!$B$3,IF(G79="Virtual",Settings!$B$4,0)))</f>
        <v>0</v>
      </c>
      <c r="K79" t="str">
        <f>IF(B79="","",IFERROR(VLOOKUP(B79,'Household Registry'!$A:$O,15,FALSE),""))</f>
        <v/>
      </c>
      <c r="L79" t="str">
        <f>IF(B79="","",IFERROR(VLOOKUP(B79,'Household Registry'!$A:$P,16,FALSE),""))</f>
        <v/>
      </c>
    </row>
    <row r="80" spans="4:12">
      <c r="D80" s="7"/>
      <c r="I80" s="2">
        <f>IF(J80&lt;&gt;"Completed",0,IF(G80="Office",Settings!$B$3,IF(G80="Virtual",Settings!$B$4,0)))</f>
        <v>0</v>
      </c>
      <c r="K80" t="str">
        <f>IF(B80="","",IFERROR(VLOOKUP(B80,'Household Registry'!$A:$O,15,FALSE),""))</f>
        <v/>
      </c>
      <c r="L80" t="str">
        <f>IF(B80="","",IFERROR(VLOOKUP(B80,'Household Registry'!$A:$P,16,FALSE),""))</f>
        <v/>
      </c>
    </row>
    <row r="81" spans="4:12">
      <c r="D81" s="7"/>
      <c r="I81" s="2">
        <f>IF(J81&lt;&gt;"Completed",0,IF(G81="Office",Settings!$B$3,IF(G81="Virtual",Settings!$B$4,0)))</f>
        <v>0</v>
      </c>
      <c r="K81" t="str">
        <f>IF(B81="","",IFERROR(VLOOKUP(B81,'Household Registry'!$A:$O,15,FALSE),""))</f>
        <v/>
      </c>
      <c r="L81" t="str">
        <f>IF(B81="","",IFERROR(VLOOKUP(B81,'Household Registry'!$A:$P,16,FALSE),""))</f>
        <v/>
      </c>
    </row>
    <row r="82" spans="4:12">
      <c r="D82" s="7"/>
      <c r="I82" s="2">
        <f>IF(J82&lt;&gt;"Completed",0,IF(G82="Office",Settings!$B$3,IF(G82="Virtual",Settings!$B$4,0)))</f>
        <v>0</v>
      </c>
      <c r="K82" t="str">
        <f>IF(B82="","",IFERROR(VLOOKUP(B82,'Household Registry'!$A:$O,15,FALSE),""))</f>
        <v/>
      </c>
      <c r="L82" t="str">
        <f>IF(B82="","",IFERROR(VLOOKUP(B82,'Household Registry'!$A:$P,16,FALSE),""))</f>
        <v/>
      </c>
    </row>
    <row r="83" spans="4:12">
      <c r="D83" s="7"/>
      <c r="I83" s="2">
        <f>IF(J83&lt;&gt;"Completed",0,IF(G83="Office",Settings!$B$3,IF(G83="Virtual",Settings!$B$4,0)))</f>
        <v>0</v>
      </c>
      <c r="K83" t="str">
        <f>IF(B83="","",IFERROR(VLOOKUP(B83,'Household Registry'!$A:$O,15,FALSE),""))</f>
        <v/>
      </c>
      <c r="L83" t="str">
        <f>IF(B83="","",IFERROR(VLOOKUP(B83,'Household Registry'!$A:$P,16,FALSE),""))</f>
        <v/>
      </c>
    </row>
    <row r="84" spans="4:12">
      <c r="D84" s="7"/>
      <c r="I84" s="2">
        <f>IF(J84&lt;&gt;"Completed",0,IF(G84="Office",Settings!$B$3,IF(G84="Virtual",Settings!$B$4,0)))</f>
        <v>0</v>
      </c>
      <c r="K84" t="str">
        <f>IF(B84="","",IFERROR(VLOOKUP(B84,'Household Registry'!$A:$O,15,FALSE),""))</f>
        <v/>
      </c>
      <c r="L84" t="str">
        <f>IF(B84="","",IFERROR(VLOOKUP(B84,'Household Registry'!$A:$P,16,FALSE),""))</f>
        <v/>
      </c>
    </row>
    <row r="85" spans="4:12">
      <c r="D85" s="7"/>
      <c r="I85" s="2">
        <f>IF(J85&lt;&gt;"Completed",0,IF(G85="Office",Settings!$B$3,IF(G85="Virtual",Settings!$B$4,0)))</f>
        <v>0</v>
      </c>
      <c r="K85" t="str">
        <f>IF(B85="","",IFERROR(VLOOKUP(B85,'Household Registry'!$A:$O,15,FALSE),""))</f>
        <v/>
      </c>
      <c r="L85" t="str">
        <f>IF(B85="","",IFERROR(VLOOKUP(B85,'Household Registry'!$A:$P,16,FALSE),""))</f>
        <v/>
      </c>
    </row>
    <row r="86" spans="4:12">
      <c r="D86" s="7"/>
      <c r="I86" s="2">
        <f>IF(J86&lt;&gt;"Completed",0,IF(G86="Office",Settings!$B$3,IF(G86="Virtual",Settings!$B$4,0)))</f>
        <v>0</v>
      </c>
      <c r="K86" t="str">
        <f>IF(B86="","",IFERROR(VLOOKUP(B86,'Household Registry'!$A:$O,15,FALSE),""))</f>
        <v/>
      </c>
      <c r="L86" t="str">
        <f>IF(B86="","",IFERROR(VLOOKUP(B86,'Household Registry'!$A:$P,16,FALSE),""))</f>
        <v/>
      </c>
    </row>
    <row r="87" spans="4:12">
      <c r="D87" s="7"/>
      <c r="I87" s="2">
        <f>IF(J87&lt;&gt;"Completed",0,IF(G87="Office",Settings!$B$3,IF(G87="Virtual",Settings!$B$4,0)))</f>
        <v>0</v>
      </c>
      <c r="K87" t="str">
        <f>IF(B87="","",IFERROR(VLOOKUP(B87,'Household Registry'!$A:$O,15,FALSE),""))</f>
        <v/>
      </c>
      <c r="L87" t="str">
        <f>IF(B87="","",IFERROR(VLOOKUP(B87,'Household Registry'!$A:$P,16,FALSE),""))</f>
        <v/>
      </c>
    </row>
    <row r="88" spans="4:12">
      <c r="D88" s="7"/>
      <c r="I88" s="2">
        <f>IF(J88&lt;&gt;"Completed",0,IF(G88="Office",Settings!$B$3,IF(G88="Virtual",Settings!$B$4,0)))</f>
        <v>0</v>
      </c>
      <c r="K88" t="str">
        <f>IF(B88="","",IFERROR(VLOOKUP(B88,'Household Registry'!$A:$O,15,FALSE),""))</f>
        <v/>
      </c>
      <c r="L88" t="str">
        <f>IF(B88="","",IFERROR(VLOOKUP(B88,'Household Registry'!$A:$P,16,FALSE),""))</f>
        <v/>
      </c>
    </row>
    <row r="89" spans="4:12">
      <c r="D89" s="7"/>
      <c r="I89" s="2">
        <f>IF(J89&lt;&gt;"Completed",0,IF(G89="Office",Settings!$B$3,IF(G89="Virtual",Settings!$B$4,0)))</f>
        <v>0</v>
      </c>
      <c r="K89" t="str">
        <f>IF(B89="","",IFERROR(VLOOKUP(B89,'Household Registry'!$A:$O,15,FALSE),""))</f>
        <v/>
      </c>
      <c r="L89" t="str">
        <f>IF(B89="","",IFERROR(VLOOKUP(B89,'Household Registry'!$A:$P,16,FALSE),""))</f>
        <v/>
      </c>
    </row>
    <row r="90" spans="4:12">
      <c r="D90" s="7"/>
      <c r="I90" s="2">
        <f>IF(J90&lt;&gt;"Completed",0,IF(G90="Office",Settings!$B$3,IF(G90="Virtual",Settings!$B$4,0)))</f>
        <v>0</v>
      </c>
      <c r="K90" t="str">
        <f>IF(B90="","",IFERROR(VLOOKUP(B90,'Household Registry'!$A:$O,15,FALSE),""))</f>
        <v/>
      </c>
      <c r="L90" t="str">
        <f>IF(B90="","",IFERROR(VLOOKUP(B90,'Household Registry'!$A:$P,16,FALSE),""))</f>
        <v/>
      </c>
    </row>
    <row r="91" spans="4:12">
      <c r="D91" s="7"/>
      <c r="I91" s="2">
        <f>IF(J91&lt;&gt;"Completed",0,IF(G91="Office",Settings!$B$3,IF(G91="Virtual",Settings!$B$4,0)))</f>
        <v>0</v>
      </c>
      <c r="K91" t="str">
        <f>IF(B91="","",IFERROR(VLOOKUP(B91,'Household Registry'!$A:$O,15,FALSE),""))</f>
        <v/>
      </c>
      <c r="L91" t="str">
        <f>IF(B91="","",IFERROR(VLOOKUP(B91,'Household Registry'!$A:$P,16,FALSE),""))</f>
        <v/>
      </c>
    </row>
    <row r="92" spans="4:12">
      <c r="D92" s="7"/>
      <c r="I92" s="2">
        <f>IF(J92&lt;&gt;"Completed",0,IF(G92="Office",Settings!$B$3,IF(G92="Virtual",Settings!$B$4,0)))</f>
        <v>0</v>
      </c>
      <c r="K92" t="str">
        <f>IF(B92="","",IFERROR(VLOOKUP(B92,'Household Registry'!$A:$O,15,FALSE),""))</f>
        <v/>
      </c>
      <c r="L92" t="str">
        <f>IF(B92="","",IFERROR(VLOOKUP(B92,'Household Registry'!$A:$P,16,FALSE),""))</f>
        <v/>
      </c>
    </row>
    <row r="93" spans="4:12">
      <c r="D93" s="7"/>
      <c r="I93" s="2">
        <f>IF(J93&lt;&gt;"Completed",0,IF(G93="Office",Settings!$B$3,IF(G93="Virtual",Settings!$B$4,0)))</f>
        <v>0</v>
      </c>
      <c r="K93" t="str">
        <f>IF(B93="","",IFERROR(VLOOKUP(B93,'Household Registry'!$A:$O,15,FALSE),""))</f>
        <v/>
      </c>
      <c r="L93" t="str">
        <f>IF(B93="","",IFERROR(VLOOKUP(B93,'Household Registry'!$A:$P,16,FALSE),""))</f>
        <v/>
      </c>
    </row>
    <row r="94" spans="4:12">
      <c r="D94" s="7"/>
      <c r="I94" s="2">
        <f>IF(J94&lt;&gt;"Completed",0,IF(G94="Office",Settings!$B$3,IF(G94="Virtual",Settings!$B$4,0)))</f>
        <v>0</v>
      </c>
      <c r="K94" t="str">
        <f>IF(B94="","",IFERROR(VLOOKUP(B94,'Household Registry'!$A:$O,15,FALSE),""))</f>
        <v/>
      </c>
      <c r="L94" t="str">
        <f>IF(B94="","",IFERROR(VLOOKUP(B94,'Household Registry'!$A:$P,16,FALSE),""))</f>
        <v/>
      </c>
    </row>
    <row r="95" spans="4:12">
      <c r="D95" s="7"/>
      <c r="I95" s="2">
        <f>IF(J95&lt;&gt;"Completed",0,IF(G95="Office",Settings!$B$3,IF(G95="Virtual",Settings!$B$4,0)))</f>
        <v>0</v>
      </c>
      <c r="K95" t="str">
        <f>IF(B95="","",IFERROR(VLOOKUP(B95,'Household Registry'!$A:$O,15,FALSE),""))</f>
        <v/>
      </c>
      <c r="L95" t="str">
        <f>IF(B95="","",IFERROR(VLOOKUP(B95,'Household Registry'!$A:$P,16,FALSE),""))</f>
        <v/>
      </c>
    </row>
    <row r="96" spans="4:12">
      <c r="D96" s="7"/>
      <c r="I96" s="2">
        <f>IF(J96&lt;&gt;"Completed",0,IF(G96="Office",Settings!$B$3,IF(G96="Virtual",Settings!$B$4,0)))</f>
        <v>0</v>
      </c>
      <c r="K96" t="str">
        <f>IF(B96="","",IFERROR(VLOOKUP(B96,'Household Registry'!$A:$O,15,FALSE),""))</f>
        <v/>
      </c>
      <c r="L96" t="str">
        <f>IF(B96="","",IFERROR(VLOOKUP(B96,'Household Registry'!$A:$P,16,FALSE),""))</f>
        <v/>
      </c>
    </row>
    <row r="97" spans="4:12">
      <c r="D97" s="7"/>
      <c r="I97" s="2">
        <f>IF(J97&lt;&gt;"Completed",0,IF(G97="Office",Settings!$B$3,IF(G97="Virtual",Settings!$B$4,0)))</f>
        <v>0</v>
      </c>
      <c r="K97" t="str">
        <f>IF(B97="","",IFERROR(VLOOKUP(B97,'Household Registry'!$A:$O,15,FALSE),""))</f>
        <v/>
      </c>
      <c r="L97" t="str">
        <f>IF(B97="","",IFERROR(VLOOKUP(B97,'Household Registry'!$A:$P,16,FALSE),""))</f>
        <v/>
      </c>
    </row>
    <row r="98" spans="4:12">
      <c r="D98" s="7"/>
      <c r="I98" s="2">
        <f>IF(J98&lt;&gt;"Completed",0,IF(G98="Office",Settings!$B$3,IF(G98="Virtual",Settings!$B$4,0)))</f>
        <v>0</v>
      </c>
      <c r="K98" t="str">
        <f>IF(B98="","",IFERROR(VLOOKUP(B98,'Household Registry'!$A:$O,15,FALSE),""))</f>
        <v/>
      </c>
      <c r="L98" t="str">
        <f>IF(B98="","",IFERROR(VLOOKUP(B98,'Household Registry'!$A:$P,16,FALSE),""))</f>
        <v/>
      </c>
    </row>
    <row r="99" spans="4:12">
      <c r="D99" s="7"/>
      <c r="I99" s="2">
        <f>IF(J99&lt;&gt;"Completed",0,IF(G99="Office",Settings!$B$3,IF(G99="Virtual",Settings!$B$4,0)))</f>
        <v>0</v>
      </c>
      <c r="K99" t="str">
        <f>IF(B99="","",IFERROR(VLOOKUP(B99,'Household Registry'!$A:$O,15,FALSE),""))</f>
        <v/>
      </c>
      <c r="L99" t="str">
        <f>IF(B99="","",IFERROR(VLOOKUP(B99,'Household Registry'!$A:$P,16,FALSE),""))</f>
        <v/>
      </c>
    </row>
    <row r="100" spans="4:12">
      <c r="D100" s="7"/>
      <c r="I100" s="2">
        <f>IF(J100&lt;&gt;"Completed",0,IF(G100="Office",Settings!$B$3,IF(G100="Virtual",Settings!$B$4,0)))</f>
        <v>0</v>
      </c>
      <c r="K100" t="str">
        <f>IF(B100="","",IFERROR(VLOOKUP(B100,'Household Registry'!$A:$O,15,FALSE),""))</f>
        <v/>
      </c>
      <c r="L100" t="str">
        <f>IF(B100="","",IFERROR(VLOOKUP(B100,'Household Registry'!$A:$P,16,FALSE),""))</f>
        <v/>
      </c>
    </row>
    <row r="101" spans="4:12">
      <c r="D101" s="7"/>
      <c r="I101" s="2">
        <f>IF(J101&lt;&gt;"Completed",0,IF(G101="Office",Settings!$B$3,IF(G101="Virtual",Settings!$B$4,0)))</f>
        <v>0</v>
      </c>
      <c r="K101" t="str">
        <f>IF(B101="","",IFERROR(VLOOKUP(B101,'Household Registry'!$A:$O,15,FALSE),""))</f>
        <v/>
      </c>
      <c r="L101" t="str">
        <f>IF(B101="","",IFERROR(VLOOKUP(B101,'Household Registry'!$A:$P,16,FALSE),""))</f>
        <v/>
      </c>
    </row>
    <row r="102" spans="4:12">
      <c r="D102" s="7"/>
      <c r="I102" s="2">
        <f>IF(J102&lt;&gt;"Completed",0,IF(G102="Office",Settings!$B$3,IF(G102="Virtual",Settings!$B$4,0)))</f>
        <v>0</v>
      </c>
      <c r="K102" t="str">
        <f>IF(B102="","",IFERROR(VLOOKUP(B102,'Household Registry'!$A:$O,15,FALSE),""))</f>
        <v/>
      </c>
      <c r="L102" t="str">
        <f>IF(B102="","",IFERROR(VLOOKUP(B102,'Household Registry'!$A:$P,16,FALSE),""))</f>
        <v/>
      </c>
    </row>
    <row r="103" spans="4:12">
      <c r="D103" s="7"/>
      <c r="I103" s="2">
        <f>IF(J103&lt;&gt;"Completed",0,IF(G103="Office",Settings!$B$3,IF(G103="Virtual",Settings!$B$4,0)))</f>
        <v>0</v>
      </c>
      <c r="K103" t="str">
        <f>IF(B103="","",IFERROR(VLOOKUP(B103,'Household Registry'!$A:$O,15,FALSE),""))</f>
        <v/>
      </c>
      <c r="L103" t="str">
        <f>IF(B103="","",IFERROR(VLOOKUP(B103,'Household Registry'!$A:$P,16,FALSE),""))</f>
        <v/>
      </c>
    </row>
    <row r="104" spans="4:12">
      <c r="D104" s="7"/>
      <c r="I104" s="2">
        <f>IF(J104&lt;&gt;"Completed",0,IF(G104="Office",Settings!$B$3,IF(G104="Virtual",Settings!$B$4,0)))</f>
        <v>0</v>
      </c>
      <c r="K104" t="str">
        <f>IF(B104="","",IFERROR(VLOOKUP(B104,'Household Registry'!$A:$O,15,FALSE),""))</f>
        <v/>
      </c>
      <c r="L104" t="str">
        <f>IF(B104="","",IFERROR(VLOOKUP(B104,'Household Registry'!$A:$P,16,FALSE),""))</f>
        <v/>
      </c>
    </row>
    <row r="105" spans="4:12">
      <c r="D105" s="7"/>
      <c r="I105" s="2">
        <f>IF(J105&lt;&gt;"Completed",0,IF(G105="Office",Settings!$B$3,IF(G105="Virtual",Settings!$B$4,0)))</f>
        <v>0</v>
      </c>
      <c r="K105" t="str">
        <f>IF(B105="","",IFERROR(VLOOKUP(B105,'Household Registry'!$A:$O,15,FALSE),""))</f>
        <v/>
      </c>
      <c r="L105" t="str">
        <f>IF(B105="","",IFERROR(VLOOKUP(B105,'Household Registry'!$A:$P,16,FALSE),""))</f>
        <v/>
      </c>
    </row>
    <row r="106" spans="4:12">
      <c r="D106" s="7"/>
      <c r="I106" s="2">
        <f>IF(J106&lt;&gt;"Completed",0,IF(G106="Office",Settings!$B$3,IF(G106="Virtual",Settings!$B$4,0)))</f>
        <v>0</v>
      </c>
      <c r="K106" t="str">
        <f>IF(B106="","",IFERROR(VLOOKUP(B106,'Household Registry'!$A:$O,15,FALSE),""))</f>
        <v/>
      </c>
      <c r="L106" t="str">
        <f>IF(B106="","",IFERROR(VLOOKUP(B106,'Household Registry'!$A:$P,16,FALSE),""))</f>
        <v/>
      </c>
    </row>
    <row r="107" spans="4:12">
      <c r="D107" s="7"/>
      <c r="I107" s="2">
        <f>IF(J107&lt;&gt;"Completed",0,IF(G107="Office",Settings!$B$3,IF(G107="Virtual",Settings!$B$4,0)))</f>
        <v>0</v>
      </c>
      <c r="K107" t="str">
        <f>IF(B107="","",IFERROR(VLOOKUP(B107,'Household Registry'!$A:$O,15,FALSE),""))</f>
        <v/>
      </c>
      <c r="L107" t="str">
        <f>IF(B107="","",IFERROR(VLOOKUP(B107,'Household Registry'!$A:$P,16,FALSE),""))</f>
        <v/>
      </c>
    </row>
    <row r="108" spans="4:12">
      <c r="D108" s="7"/>
      <c r="I108" s="2">
        <f>IF(J108&lt;&gt;"Completed",0,IF(G108="Office",Settings!$B$3,IF(G108="Virtual",Settings!$B$4,0)))</f>
        <v>0</v>
      </c>
      <c r="K108" t="str">
        <f>IF(B108="","",IFERROR(VLOOKUP(B108,'Household Registry'!$A:$O,15,FALSE),""))</f>
        <v/>
      </c>
      <c r="L108" t="str">
        <f>IF(B108="","",IFERROR(VLOOKUP(B108,'Household Registry'!$A:$P,16,FALSE),""))</f>
        <v/>
      </c>
    </row>
    <row r="109" spans="4:12">
      <c r="D109" s="7"/>
      <c r="I109" s="2">
        <f>IF(J109&lt;&gt;"Completed",0,IF(G109="Office",Settings!$B$3,IF(G109="Virtual",Settings!$B$4,0)))</f>
        <v>0</v>
      </c>
      <c r="K109" t="str">
        <f>IF(B109="","",IFERROR(VLOOKUP(B109,'Household Registry'!$A:$O,15,FALSE),""))</f>
        <v/>
      </c>
      <c r="L109" t="str">
        <f>IF(B109="","",IFERROR(VLOOKUP(B109,'Household Registry'!$A:$P,16,FALSE),""))</f>
        <v/>
      </c>
    </row>
    <row r="110" spans="4:12">
      <c r="D110" s="7"/>
      <c r="I110" s="2">
        <f>IF(J110&lt;&gt;"Completed",0,IF(G110="Office",Settings!$B$3,IF(G110="Virtual",Settings!$B$4,0)))</f>
        <v>0</v>
      </c>
      <c r="K110" t="str">
        <f>IF(B110="","",IFERROR(VLOOKUP(B110,'Household Registry'!$A:$O,15,FALSE),""))</f>
        <v/>
      </c>
      <c r="L110" t="str">
        <f>IF(B110="","",IFERROR(VLOOKUP(B110,'Household Registry'!$A:$P,16,FALSE),""))</f>
        <v/>
      </c>
    </row>
    <row r="111" spans="4:12">
      <c r="D111" s="7"/>
      <c r="I111" s="2">
        <f>IF(J111&lt;&gt;"Completed",0,IF(G111="Office",Settings!$B$3,IF(G111="Virtual",Settings!$B$4,0)))</f>
        <v>0</v>
      </c>
      <c r="K111" t="str">
        <f>IF(B111="","",IFERROR(VLOOKUP(B111,'Household Registry'!$A:$O,15,FALSE),""))</f>
        <v/>
      </c>
      <c r="L111" t="str">
        <f>IF(B111="","",IFERROR(VLOOKUP(B111,'Household Registry'!$A:$P,16,FALSE),""))</f>
        <v/>
      </c>
    </row>
    <row r="112" spans="4:12">
      <c r="D112" s="7"/>
      <c r="I112" s="2">
        <f>IF(J112&lt;&gt;"Completed",0,IF(G112="Office",Settings!$B$3,IF(G112="Virtual",Settings!$B$4,0)))</f>
        <v>0</v>
      </c>
      <c r="K112" t="str">
        <f>IF(B112="","",IFERROR(VLOOKUP(B112,'Household Registry'!$A:$O,15,FALSE),""))</f>
        <v/>
      </c>
      <c r="L112" t="str">
        <f>IF(B112="","",IFERROR(VLOOKUP(B112,'Household Registry'!$A:$P,16,FALSE),""))</f>
        <v/>
      </c>
    </row>
    <row r="113" spans="4:12">
      <c r="D113" s="7"/>
      <c r="I113" s="2">
        <f>IF(J113&lt;&gt;"Completed",0,IF(G113="Office",Settings!$B$3,IF(G113="Virtual",Settings!$B$4,0)))</f>
        <v>0</v>
      </c>
      <c r="K113" t="str">
        <f>IF(B113="","",IFERROR(VLOOKUP(B113,'Household Registry'!$A:$O,15,FALSE),""))</f>
        <v/>
      </c>
      <c r="L113" t="str">
        <f>IF(B113="","",IFERROR(VLOOKUP(B113,'Household Registry'!$A:$P,16,FALSE),""))</f>
        <v/>
      </c>
    </row>
    <row r="114" spans="4:12">
      <c r="D114" s="7"/>
      <c r="I114" s="2">
        <f>IF(J114&lt;&gt;"Completed",0,IF(G114="Office",Settings!$B$3,IF(G114="Virtual",Settings!$B$4,0)))</f>
        <v>0</v>
      </c>
      <c r="K114" t="str">
        <f>IF(B114="","",IFERROR(VLOOKUP(B114,'Household Registry'!$A:$O,15,FALSE),""))</f>
        <v/>
      </c>
      <c r="L114" t="str">
        <f>IF(B114="","",IFERROR(VLOOKUP(B114,'Household Registry'!$A:$P,16,FALSE),""))</f>
        <v/>
      </c>
    </row>
    <row r="115" spans="4:12">
      <c r="D115" s="7"/>
      <c r="I115" s="2">
        <f>IF(J115&lt;&gt;"Completed",0,IF(G115="Office",Settings!$B$3,IF(G115="Virtual",Settings!$B$4,0)))</f>
        <v>0</v>
      </c>
      <c r="K115" t="str">
        <f>IF(B115="","",IFERROR(VLOOKUP(B115,'Household Registry'!$A:$O,15,FALSE),""))</f>
        <v/>
      </c>
      <c r="L115" t="str">
        <f>IF(B115="","",IFERROR(VLOOKUP(B115,'Household Registry'!$A:$P,16,FALSE),""))</f>
        <v/>
      </c>
    </row>
    <row r="116" spans="4:12">
      <c r="D116" s="7"/>
      <c r="I116" s="2">
        <f>IF(J116&lt;&gt;"Completed",0,IF(G116="Office",Settings!$B$3,IF(G116="Virtual",Settings!$B$4,0)))</f>
        <v>0</v>
      </c>
      <c r="K116" t="str">
        <f>IF(B116="","",IFERROR(VLOOKUP(B116,'Household Registry'!$A:$O,15,FALSE),""))</f>
        <v/>
      </c>
      <c r="L116" t="str">
        <f>IF(B116="","",IFERROR(VLOOKUP(B116,'Household Registry'!$A:$P,16,FALSE),""))</f>
        <v/>
      </c>
    </row>
    <row r="117" spans="4:12">
      <c r="D117" s="7"/>
      <c r="I117" s="2">
        <f>IF(J117&lt;&gt;"Completed",0,IF(G117="Office",Settings!$B$3,IF(G117="Virtual",Settings!$B$4,0)))</f>
        <v>0</v>
      </c>
      <c r="K117" t="str">
        <f>IF(B117="","",IFERROR(VLOOKUP(B117,'Household Registry'!$A:$O,15,FALSE),""))</f>
        <v/>
      </c>
      <c r="L117" t="str">
        <f>IF(B117="","",IFERROR(VLOOKUP(B117,'Household Registry'!$A:$P,16,FALSE),""))</f>
        <v/>
      </c>
    </row>
    <row r="118" spans="4:12">
      <c r="D118" s="7"/>
      <c r="I118" s="2">
        <f>IF(J118&lt;&gt;"Completed",0,IF(G118="Office",Settings!$B$3,IF(G118="Virtual",Settings!$B$4,0)))</f>
        <v>0</v>
      </c>
      <c r="K118" t="str">
        <f>IF(B118="","",IFERROR(VLOOKUP(B118,'Household Registry'!$A:$O,15,FALSE),""))</f>
        <v/>
      </c>
      <c r="L118" t="str">
        <f>IF(B118="","",IFERROR(VLOOKUP(B118,'Household Registry'!$A:$P,16,FALSE),""))</f>
        <v/>
      </c>
    </row>
    <row r="119" spans="4:12">
      <c r="D119" s="7"/>
      <c r="I119" s="2">
        <f>IF(J119&lt;&gt;"Completed",0,IF(G119="Office",Settings!$B$3,IF(G119="Virtual",Settings!$B$4,0)))</f>
        <v>0</v>
      </c>
      <c r="K119" t="str">
        <f>IF(B119="","",IFERROR(VLOOKUP(B119,'Household Registry'!$A:$O,15,FALSE),""))</f>
        <v/>
      </c>
      <c r="L119" t="str">
        <f>IF(B119="","",IFERROR(VLOOKUP(B119,'Household Registry'!$A:$P,16,FALSE),""))</f>
        <v/>
      </c>
    </row>
    <row r="120" spans="4:12">
      <c r="D120" s="7"/>
      <c r="I120" s="2">
        <f>IF(J120&lt;&gt;"Completed",0,IF(G120="Office",Settings!$B$3,IF(G120="Virtual",Settings!$B$4,0)))</f>
        <v>0</v>
      </c>
      <c r="K120" t="str">
        <f>IF(B120="","",IFERROR(VLOOKUP(B120,'Household Registry'!$A:$O,15,FALSE),""))</f>
        <v/>
      </c>
      <c r="L120" t="str">
        <f>IF(B120="","",IFERROR(VLOOKUP(B120,'Household Registry'!$A:$P,16,FALSE),""))</f>
        <v/>
      </c>
    </row>
    <row r="121" spans="4:12">
      <c r="D121" s="7"/>
      <c r="I121" s="2">
        <f>IF(J121&lt;&gt;"Completed",0,IF(G121="Office",Settings!$B$3,IF(G121="Virtual",Settings!$B$4,0)))</f>
        <v>0</v>
      </c>
      <c r="K121" t="str">
        <f>IF(B121="","",IFERROR(VLOOKUP(B121,'Household Registry'!$A:$O,15,FALSE),""))</f>
        <v/>
      </c>
      <c r="L121" t="str">
        <f>IF(B121="","",IFERROR(VLOOKUP(B121,'Household Registry'!$A:$P,16,FALSE),""))</f>
        <v/>
      </c>
    </row>
    <row r="122" spans="4:12">
      <c r="D122" s="7"/>
      <c r="I122" s="2">
        <f>IF(J122&lt;&gt;"Completed",0,IF(G122="Office",Settings!$B$3,IF(G122="Virtual",Settings!$B$4,0)))</f>
        <v>0</v>
      </c>
      <c r="K122" t="str">
        <f>IF(B122="","",IFERROR(VLOOKUP(B122,'Household Registry'!$A:$O,15,FALSE),""))</f>
        <v/>
      </c>
      <c r="L122" t="str">
        <f>IF(B122="","",IFERROR(VLOOKUP(B122,'Household Registry'!$A:$P,16,FALSE),""))</f>
        <v/>
      </c>
    </row>
    <row r="123" spans="4:12">
      <c r="D123" s="7"/>
      <c r="I123" s="2">
        <f>IF(J123&lt;&gt;"Completed",0,IF(G123="Office",Settings!$B$3,IF(G123="Virtual",Settings!$B$4,0)))</f>
        <v>0</v>
      </c>
      <c r="K123" t="str">
        <f>IF(B123="","",IFERROR(VLOOKUP(B123,'Household Registry'!$A:$O,15,FALSE),""))</f>
        <v/>
      </c>
      <c r="L123" t="str">
        <f>IF(B123="","",IFERROR(VLOOKUP(B123,'Household Registry'!$A:$P,16,FALSE),""))</f>
        <v/>
      </c>
    </row>
    <row r="124" spans="4:12">
      <c r="D124" s="7"/>
      <c r="I124" s="2">
        <f>IF(J124&lt;&gt;"Completed",0,IF(G124="Office",Settings!$B$3,IF(G124="Virtual",Settings!$B$4,0)))</f>
        <v>0</v>
      </c>
      <c r="K124" t="str">
        <f>IF(B124="","",IFERROR(VLOOKUP(B124,'Household Registry'!$A:$O,15,FALSE),""))</f>
        <v/>
      </c>
      <c r="L124" t="str">
        <f>IF(B124="","",IFERROR(VLOOKUP(B124,'Household Registry'!$A:$P,16,FALSE),""))</f>
        <v/>
      </c>
    </row>
    <row r="125" spans="4:12">
      <c r="D125" s="7"/>
      <c r="I125" s="2">
        <f>IF(J125&lt;&gt;"Completed",0,IF(G125="Office",Settings!$B$3,IF(G125="Virtual",Settings!$B$4,0)))</f>
        <v>0</v>
      </c>
      <c r="K125" t="str">
        <f>IF(B125="","",IFERROR(VLOOKUP(B125,'Household Registry'!$A:$O,15,FALSE),""))</f>
        <v/>
      </c>
      <c r="L125" t="str">
        <f>IF(B125="","",IFERROR(VLOOKUP(B125,'Household Registry'!$A:$P,16,FALSE),""))</f>
        <v/>
      </c>
    </row>
    <row r="126" spans="4:12">
      <c r="D126" s="7"/>
      <c r="I126" s="2">
        <f>IF(J126&lt;&gt;"Completed",0,IF(G126="Office",Settings!$B$3,IF(G126="Virtual",Settings!$B$4,0)))</f>
        <v>0</v>
      </c>
      <c r="K126" t="str">
        <f>IF(B126="","",IFERROR(VLOOKUP(B126,'Household Registry'!$A:$O,15,FALSE),""))</f>
        <v/>
      </c>
      <c r="L126" t="str">
        <f>IF(B126="","",IFERROR(VLOOKUP(B126,'Household Registry'!$A:$P,16,FALSE),""))</f>
        <v/>
      </c>
    </row>
    <row r="127" spans="4:12">
      <c r="D127" s="7"/>
      <c r="I127" s="2">
        <f>IF(J127&lt;&gt;"Completed",0,IF(G127="Office",Settings!$B$3,IF(G127="Virtual",Settings!$B$4,0)))</f>
        <v>0</v>
      </c>
      <c r="K127" t="str">
        <f>IF(B127="","",IFERROR(VLOOKUP(B127,'Household Registry'!$A:$O,15,FALSE),""))</f>
        <v/>
      </c>
      <c r="L127" t="str">
        <f>IF(B127="","",IFERROR(VLOOKUP(B127,'Household Registry'!$A:$P,16,FALSE),""))</f>
        <v/>
      </c>
    </row>
    <row r="128" spans="4:12">
      <c r="D128" s="7"/>
      <c r="I128" s="2">
        <f>IF(J128&lt;&gt;"Completed",0,IF(G128="Office",Settings!$B$3,IF(G128="Virtual",Settings!$B$4,0)))</f>
        <v>0</v>
      </c>
      <c r="K128" t="str">
        <f>IF(B128="","",IFERROR(VLOOKUP(B128,'Household Registry'!$A:$O,15,FALSE),""))</f>
        <v/>
      </c>
      <c r="L128" t="str">
        <f>IF(B128="","",IFERROR(VLOOKUP(B128,'Household Registry'!$A:$P,16,FALSE),""))</f>
        <v/>
      </c>
    </row>
    <row r="129" spans="4:12">
      <c r="D129" s="7"/>
      <c r="I129" s="2">
        <f>IF(J129&lt;&gt;"Completed",0,IF(G129="Office",Settings!$B$3,IF(G129="Virtual",Settings!$B$4,0)))</f>
        <v>0</v>
      </c>
      <c r="K129" t="str">
        <f>IF(B129="","",IFERROR(VLOOKUP(B129,'Household Registry'!$A:$O,15,FALSE),""))</f>
        <v/>
      </c>
      <c r="L129" t="str">
        <f>IF(B129="","",IFERROR(VLOOKUP(B129,'Household Registry'!$A:$P,16,FALSE),""))</f>
        <v/>
      </c>
    </row>
    <row r="130" spans="4:12">
      <c r="D130" s="7"/>
      <c r="I130" s="2">
        <f>IF(J130&lt;&gt;"Completed",0,IF(G130="Office",Settings!$B$3,IF(G130="Virtual",Settings!$B$4,0)))</f>
        <v>0</v>
      </c>
      <c r="K130" t="str">
        <f>IF(B130="","",IFERROR(VLOOKUP(B130,'Household Registry'!$A:$O,15,FALSE),""))</f>
        <v/>
      </c>
      <c r="L130" t="str">
        <f>IF(B130="","",IFERROR(VLOOKUP(B130,'Household Registry'!$A:$P,16,FALSE),""))</f>
        <v/>
      </c>
    </row>
    <row r="131" spans="4:12">
      <c r="D131" s="7"/>
      <c r="I131" s="2">
        <f>IF(J131&lt;&gt;"Completed",0,IF(G131="Office",Settings!$B$3,IF(G131="Virtual",Settings!$B$4,0)))</f>
        <v>0</v>
      </c>
      <c r="K131" t="str">
        <f>IF(B131="","",IFERROR(VLOOKUP(B131,'Household Registry'!$A:$O,15,FALSE),""))</f>
        <v/>
      </c>
      <c r="L131" t="str">
        <f>IF(B131="","",IFERROR(VLOOKUP(B131,'Household Registry'!$A:$P,16,FALSE),""))</f>
        <v/>
      </c>
    </row>
    <row r="132" spans="4:12">
      <c r="D132" s="7"/>
      <c r="I132" s="2">
        <f>IF(J132&lt;&gt;"Completed",0,IF(G132="Office",Settings!$B$3,IF(G132="Virtual",Settings!$B$4,0)))</f>
        <v>0</v>
      </c>
      <c r="K132" t="str">
        <f>IF(B132="","",IFERROR(VLOOKUP(B132,'Household Registry'!$A:$O,15,FALSE),""))</f>
        <v/>
      </c>
      <c r="L132" t="str">
        <f>IF(B132="","",IFERROR(VLOOKUP(B132,'Household Registry'!$A:$P,16,FALSE),""))</f>
        <v/>
      </c>
    </row>
    <row r="133" spans="4:12">
      <c r="D133" s="7"/>
      <c r="I133" s="2">
        <f>IF(J133&lt;&gt;"Completed",0,IF(G133="Office",Settings!$B$3,IF(G133="Virtual",Settings!$B$4,0)))</f>
        <v>0</v>
      </c>
      <c r="K133" t="str">
        <f>IF(B133="","",IFERROR(VLOOKUP(B133,'Household Registry'!$A:$O,15,FALSE),""))</f>
        <v/>
      </c>
      <c r="L133" t="str">
        <f>IF(B133="","",IFERROR(VLOOKUP(B133,'Household Registry'!$A:$P,16,FALSE),""))</f>
        <v/>
      </c>
    </row>
    <row r="134" spans="4:12">
      <c r="D134" s="7"/>
      <c r="I134" s="2">
        <f>IF(J134&lt;&gt;"Completed",0,IF(G134="Office",Settings!$B$3,IF(G134="Virtual",Settings!$B$4,0)))</f>
        <v>0</v>
      </c>
      <c r="K134" t="str">
        <f>IF(B134="","",IFERROR(VLOOKUP(B134,'Household Registry'!$A:$O,15,FALSE),""))</f>
        <v/>
      </c>
      <c r="L134" t="str">
        <f>IF(B134="","",IFERROR(VLOOKUP(B134,'Household Registry'!$A:$P,16,FALSE),""))</f>
        <v/>
      </c>
    </row>
    <row r="135" spans="4:12">
      <c r="D135" s="7"/>
      <c r="I135" s="2">
        <f>IF(J135&lt;&gt;"Completed",0,IF(G135="Office",Settings!$B$3,IF(G135="Virtual",Settings!$B$4,0)))</f>
        <v>0</v>
      </c>
      <c r="K135" t="str">
        <f>IF(B135="","",IFERROR(VLOOKUP(B135,'Household Registry'!$A:$O,15,FALSE),""))</f>
        <v/>
      </c>
      <c r="L135" t="str">
        <f>IF(B135="","",IFERROR(VLOOKUP(B135,'Household Registry'!$A:$P,16,FALSE),""))</f>
        <v/>
      </c>
    </row>
    <row r="136" spans="4:12">
      <c r="D136" s="7"/>
      <c r="I136" s="2">
        <f>IF(J136&lt;&gt;"Completed",0,IF(G136="Office",Settings!$B$3,IF(G136="Virtual",Settings!$B$4,0)))</f>
        <v>0</v>
      </c>
      <c r="K136" t="str">
        <f>IF(B136="","",IFERROR(VLOOKUP(B136,'Household Registry'!$A:$O,15,FALSE),""))</f>
        <v/>
      </c>
      <c r="L136" t="str">
        <f>IF(B136="","",IFERROR(VLOOKUP(B136,'Household Registry'!$A:$P,16,FALSE),""))</f>
        <v/>
      </c>
    </row>
    <row r="137" spans="4:12">
      <c r="D137" s="7"/>
      <c r="I137" s="2">
        <f>IF(J137&lt;&gt;"Completed",0,IF(G137="Office",Settings!$B$3,IF(G137="Virtual",Settings!$B$4,0)))</f>
        <v>0</v>
      </c>
      <c r="K137" t="str">
        <f>IF(B137="","",IFERROR(VLOOKUP(B137,'Household Registry'!$A:$O,15,FALSE),""))</f>
        <v/>
      </c>
      <c r="L137" t="str">
        <f>IF(B137="","",IFERROR(VLOOKUP(B137,'Household Registry'!$A:$P,16,FALSE),""))</f>
        <v/>
      </c>
    </row>
    <row r="138" spans="4:12">
      <c r="D138" s="7"/>
      <c r="I138" s="2">
        <f>IF(J138&lt;&gt;"Completed",0,IF(G138="Office",Settings!$B$3,IF(G138="Virtual",Settings!$B$4,0)))</f>
        <v>0</v>
      </c>
      <c r="K138" t="str">
        <f>IF(B138="","",IFERROR(VLOOKUP(B138,'Household Registry'!$A:$O,15,FALSE),""))</f>
        <v/>
      </c>
      <c r="L138" t="str">
        <f>IF(B138="","",IFERROR(VLOOKUP(B138,'Household Registry'!$A:$P,16,FALSE),""))</f>
        <v/>
      </c>
    </row>
    <row r="139" spans="4:12">
      <c r="D139" s="7"/>
      <c r="I139" s="2">
        <f>IF(J139&lt;&gt;"Completed",0,IF(G139="Office",Settings!$B$3,IF(G139="Virtual",Settings!$B$4,0)))</f>
        <v>0</v>
      </c>
      <c r="K139" t="str">
        <f>IF(B139="","",IFERROR(VLOOKUP(B139,'Household Registry'!$A:$O,15,FALSE),""))</f>
        <v/>
      </c>
      <c r="L139" t="str">
        <f>IF(B139="","",IFERROR(VLOOKUP(B139,'Household Registry'!$A:$P,16,FALSE),""))</f>
        <v/>
      </c>
    </row>
    <row r="140" spans="4:12">
      <c r="D140" s="7"/>
      <c r="I140" s="2">
        <f>IF(J140&lt;&gt;"Completed",0,IF(G140="Office",Settings!$B$3,IF(G140="Virtual",Settings!$B$4,0)))</f>
        <v>0</v>
      </c>
      <c r="K140" t="str">
        <f>IF(B140="","",IFERROR(VLOOKUP(B140,'Household Registry'!$A:$O,15,FALSE),""))</f>
        <v/>
      </c>
      <c r="L140" t="str">
        <f>IF(B140="","",IFERROR(VLOOKUP(B140,'Household Registry'!$A:$P,16,FALSE),""))</f>
        <v/>
      </c>
    </row>
    <row r="141" spans="4:12">
      <c r="D141" s="7"/>
      <c r="I141" s="2">
        <f>IF(J141&lt;&gt;"Completed",0,IF(G141="Office",Settings!$B$3,IF(G141="Virtual",Settings!$B$4,0)))</f>
        <v>0</v>
      </c>
      <c r="K141" t="str">
        <f>IF(B141="","",IFERROR(VLOOKUP(B141,'Household Registry'!$A:$O,15,FALSE),""))</f>
        <v/>
      </c>
      <c r="L141" t="str">
        <f>IF(B141="","",IFERROR(VLOOKUP(B141,'Household Registry'!$A:$P,16,FALSE),""))</f>
        <v/>
      </c>
    </row>
    <row r="142" spans="4:12">
      <c r="D142" s="7"/>
      <c r="I142" s="2">
        <f>IF(J142&lt;&gt;"Completed",0,IF(G142="Office",Settings!$B$3,IF(G142="Virtual",Settings!$B$4,0)))</f>
        <v>0</v>
      </c>
      <c r="K142" t="str">
        <f>IF(B142="","",IFERROR(VLOOKUP(B142,'Household Registry'!$A:$O,15,FALSE),""))</f>
        <v/>
      </c>
      <c r="L142" t="str">
        <f>IF(B142="","",IFERROR(VLOOKUP(B142,'Household Registry'!$A:$P,16,FALSE),""))</f>
        <v/>
      </c>
    </row>
    <row r="143" spans="4:12">
      <c r="D143" s="7"/>
      <c r="I143" s="2">
        <f>IF(J143&lt;&gt;"Completed",0,IF(G143="Office",Settings!$B$3,IF(G143="Virtual",Settings!$B$4,0)))</f>
        <v>0</v>
      </c>
      <c r="K143" t="str">
        <f>IF(B143="","",IFERROR(VLOOKUP(B143,'Household Registry'!$A:$O,15,FALSE),""))</f>
        <v/>
      </c>
      <c r="L143" t="str">
        <f>IF(B143="","",IFERROR(VLOOKUP(B143,'Household Registry'!$A:$P,16,FALSE),""))</f>
        <v/>
      </c>
    </row>
    <row r="144" spans="4:12">
      <c r="D144" s="7"/>
      <c r="I144" s="2">
        <f>IF(J144&lt;&gt;"Completed",0,IF(G144="Office",Settings!$B$3,IF(G144="Virtual",Settings!$B$4,0)))</f>
        <v>0</v>
      </c>
      <c r="K144" t="str">
        <f>IF(B144="","",IFERROR(VLOOKUP(B144,'Household Registry'!$A:$O,15,FALSE),""))</f>
        <v/>
      </c>
      <c r="L144" t="str">
        <f>IF(B144="","",IFERROR(VLOOKUP(B144,'Household Registry'!$A:$P,16,FALSE),""))</f>
        <v/>
      </c>
    </row>
    <row r="145" spans="4:12">
      <c r="D145" s="7"/>
      <c r="I145" s="2">
        <f>IF(J145&lt;&gt;"Completed",0,IF(G145="Office",Settings!$B$3,IF(G145="Virtual",Settings!$B$4,0)))</f>
        <v>0</v>
      </c>
      <c r="K145" t="str">
        <f>IF(B145="","",IFERROR(VLOOKUP(B145,'Household Registry'!$A:$O,15,FALSE),""))</f>
        <v/>
      </c>
      <c r="L145" t="str">
        <f>IF(B145="","",IFERROR(VLOOKUP(B145,'Household Registry'!$A:$P,16,FALSE),""))</f>
        <v/>
      </c>
    </row>
    <row r="146" spans="4:12">
      <c r="D146" s="7"/>
      <c r="I146" s="2">
        <f>IF(J146&lt;&gt;"Completed",0,IF(G146="Office",Settings!$B$3,IF(G146="Virtual",Settings!$B$4,0)))</f>
        <v>0</v>
      </c>
      <c r="K146" t="str">
        <f>IF(B146="","",IFERROR(VLOOKUP(B146,'Household Registry'!$A:$O,15,FALSE),""))</f>
        <v/>
      </c>
      <c r="L146" t="str">
        <f>IF(B146="","",IFERROR(VLOOKUP(B146,'Household Registry'!$A:$P,16,FALSE),""))</f>
        <v/>
      </c>
    </row>
    <row r="147" spans="4:12">
      <c r="D147" s="7"/>
      <c r="I147" s="2">
        <f>IF(J147&lt;&gt;"Completed",0,IF(G147="Office",Settings!$B$3,IF(G147="Virtual",Settings!$B$4,0)))</f>
        <v>0</v>
      </c>
      <c r="K147" t="str">
        <f>IF(B147="","",IFERROR(VLOOKUP(B147,'Household Registry'!$A:$O,15,FALSE),""))</f>
        <v/>
      </c>
      <c r="L147" t="str">
        <f>IF(B147="","",IFERROR(VLOOKUP(B147,'Household Registry'!$A:$P,16,FALSE),""))</f>
        <v/>
      </c>
    </row>
    <row r="148" spans="4:12">
      <c r="D148" s="7"/>
      <c r="I148" s="2">
        <f>IF(J148&lt;&gt;"Completed",0,IF(G148="Office",Settings!$B$3,IF(G148="Virtual",Settings!$B$4,0)))</f>
        <v>0</v>
      </c>
      <c r="K148" t="str">
        <f>IF(B148="","",IFERROR(VLOOKUP(B148,'Household Registry'!$A:$O,15,FALSE),""))</f>
        <v/>
      </c>
      <c r="L148" t="str">
        <f>IF(B148="","",IFERROR(VLOOKUP(B148,'Household Registry'!$A:$P,16,FALSE),""))</f>
        <v/>
      </c>
    </row>
    <row r="149" spans="4:12">
      <c r="D149" s="7"/>
      <c r="I149" s="2">
        <f>IF(J149&lt;&gt;"Completed",0,IF(G149="Office",Settings!$B$3,IF(G149="Virtual",Settings!$B$4,0)))</f>
        <v>0</v>
      </c>
      <c r="K149" t="str">
        <f>IF(B149="","",IFERROR(VLOOKUP(B149,'Household Registry'!$A:$O,15,FALSE),""))</f>
        <v/>
      </c>
      <c r="L149" t="str">
        <f>IF(B149="","",IFERROR(VLOOKUP(B149,'Household Registry'!$A:$P,16,FALSE),""))</f>
        <v/>
      </c>
    </row>
    <row r="150" spans="4:12">
      <c r="D150" s="7"/>
      <c r="I150" s="2">
        <f>IF(J150&lt;&gt;"Completed",0,IF(G150="Office",Settings!$B$3,IF(G150="Virtual",Settings!$B$4,0)))</f>
        <v>0</v>
      </c>
      <c r="K150" t="str">
        <f>IF(B150="","",IFERROR(VLOOKUP(B150,'Household Registry'!$A:$O,15,FALSE),""))</f>
        <v/>
      </c>
      <c r="L150" t="str">
        <f>IF(B150="","",IFERROR(VLOOKUP(B150,'Household Registry'!$A:$P,16,FALSE),""))</f>
        <v/>
      </c>
    </row>
    <row r="151" spans="4:12">
      <c r="D151" s="7"/>
      <c r="I151" s="2">
        <f>IF(J151&lt;&gt;"Completed",0,IF(G151="Office",Settings!$B$3,IF(G151="Virtual",Settings!$B$4,0)))</f>
        <v>0</v>
      </c>
      <c r="K151" t="str">
        <f>IF(B151="","",IFERROR(VLOOKUP(B151,'Household Registry'!$A:$O,15,FALSE),""))</f>
        <v/>
      </c>
      <c r="L151" t="str">
        <f>IF(B151="","",IFERROR(VLOOKUP(B151,'Household Registry'!$A:$P,16,FALSE),""))</f>
        <v/>
      </c>
    </row>
    <row r="152" spans="4:12">
      <c r="D152" s="7"/>
      <c r="I152" s="2">
        <f>IF(J152&lt;&gt;"Completed",0,IF(G152="Office",Settings!$B$3,IF(G152="Virtual",Settings!$B$4,0)))</f>
        <v>0</v>
      </c>
      <c r="K152" t="str">
        <f>IF(B152="","",IFERROR(VLOOKUP(B152,'Household Registry'!$A:$O,15,FALSE),""))</f>
        <v/>
      </c>
      <c r="L152" t="str">
        <f>IF(B152="","",IFERROR(VLOOKUP(B152,'Household Registry'!$A:$P,16,FALSE),""))</f>
        <v/>
      </c>
    </row>
    <row r="153" spans="4:12">
      <c r="D153" s="7"/>
      <c r="I153" s="2">
        <f>IF(J153&lt;&gt;"Completed",0,IF(G153="Office",Settings!$B$3,IF(G153="Virtual",Settings!$B$4,0)))</f>
        <v>0</v>
      </c>
      <c r="K153" t="str">
        <f>IF(B153="","",IFERROR(VLOOKUP(B153,'Household Registry'!$A:$O,15,FALSE),""))</f>
        <v/>
      </c>
      <c r="L153" t="str">
        <f>IF(B153="","",IFERROR(VLOOKUP(B153,'Household Registry'!$A:$P,16,FALSE),""))</f>
        <v/>
      </c>
    </row>
    <row r="154" spans="4:12">
      <c r="D154" s="7"/>
      <c r="I154" s="2">
        <f>IF(J154&lt;&gt;"Completed",0,IF(G154="Office",Settings!$B$3,IF(G154="Virtual",Settings!$B$4,0)))</f>
        <v>0</v>
      </c>
      <c r="K154" t="str">
        <f>IF(B154="","",IFERROR(VLOOKUP(B154,'Household Registry'!$A:$O,15,FALSE),""))</f>
        <v/>
      </c>
      <c r="L154" t="str">
        <f>IF(B154="","",IFERROR(VLOOKUP(B154,'Household Registry'!$A:$P,16,FALSE),""))</f>
        <v/>
      </c>
    </row>
    <row r="155" spans="4:12">
      <c r="D155" s="7"/>
      <c r="I155" s="2">
        <f>IF(J155&lt;&gt;"Completed",0,IF(G155="Office",Settings!$B$3,IF(G155="Virtual",Settings!$B$4,0)))</f>
        <v>0</v>
      </c>
      <c r="K155" t="str">
        <f>IF(B155="","",IFERROR(VLOOKUP(B155,'Household Registry'!$A:$O,15,FALSE),""))</f>
        <v/>
      </c>
      <c r="L155" t="str">
        <f>IF(B155="","",IFERROR(VLOOKUP(B155,'Household Registry'!$A:$P,16,FALSE),""))</f>
        <v/>
      </c>
    </row>
    <row r="156" spans="4:12">
      <c r="D156" s="7"/>
      <c r="I156" s="2">
        <f>IF(J156&lt;&gt;"Completed",0,IF(G156="Office",Settings!$B$3,IF(G156="Virtual",Settings!$B$4,0)))</f>
        <v>0</v>
      </c>
      <c r="K156" t="str">
        <f>IF(B156="","",IFERROR(VLOOKUP(B156,'Household Registry'!$A:$O,15,FALSE),""))</f>
        <v/>
      </c>
      <c r="L156" t="str">
        <f>IF(B156="","",IFERROR(VLOOKUP(B156,'Household Registry'!$A:$P,16,FALSE),""))</f>
        <v/>
      </c>
    </row>
    <row r="157" spans="4:12">
      <c r="D157" s="7"/>
      <c r="I157" s="2">
        <f>IF(J157&lt;&gt;"Completed",0,IF(G157="Office",Settings!$B$3,IF(G157="Virtual",Settings!$B$4,0)))</f>
        <v>0</v>
      </c>
      <c r="K157" t="str">
        <f>IF(B157="","",IFERROR(VLOOKUP(B157,'Household Registry'!$A:$O,15,FALSE),""))</f>
        <v/>
      </c>
      <c r="L157" t="str">
        <f>IF(B157="","",IFERROR(VLOOKUP(B157,'Household Registry'!$A:$P,16,FALSE),""))</f>
        <v/>
      </c>
    </row>
    <row r="158" spans="4:12">
      <c r="D158" s="7"/>
      <c r="I158" s="2">
        <f>IF(J158&lt;&gt;"Completed",0,IF(G158="Office",Settings!$B$3,IF(G158="Virtual",Settings!$B$4,0)))</f>
        <v>0</v>
      </c>
      <c r="K158" t="str">
        <f>IF(B158="","",IFERROR(VLOOKUP(B158,'Household Registry'!$A:$O,15,FALSE),""))</f>
        <v/>
      </c>
      <c r="L158" t="str">
        <f>IF(B158="","",IFERROR(VLOOKUP(B158,'Household Registry'!$A:$P,16,FALSE),""))</f>
        <v/>
      </c>
    </row>
    <row r="159" spans="4:12">
      <c r="D159" s="7"/>
      <c r="I159" s="2">
        <f>IF(J159&lt;&gt;"Completed",0,IF(G159="Office",Settings!$B$3,IF(G159="Virtual",Settings!$B$4,0)))</f>
        <v>0</v>
      </c>
      <c r="K159" t="str">
        <f>IF(B159="","",IFERROR(VLOOKUP(B159,'Household Registry'!$A:$O,15,FALSE),""))</f>
        <v/>
      </c>
      <c r="L159" t="str">
        <f>IF(B159="","",IFERROR(VLOOKUP(B159,'Household Registry'!$A:$P,16,FALSE),""))</f>
        <v/>
      </c>
    </row>
    <row r="160" spans="4:12">
      <c r="D160" s="7"/>
      <c r="I160" s="2">
        <f>IF(J160&lt;&gt;"Completed",0,IF(G160="Office",Settings!$B$3,IF(G160="Virtual",Settings!$B$4,0)))</f>
        <v>0</v>
      </c>
      <c r="K160" t="str">
        <f>IF(B160="","",IFERROR(VLOOKUP(B160,'Household Registry'!$A:$O,15,FALSE),""))</f>
        <v/>
      </c>
      <c r="L160" t="str">
        <f>IF(B160="","",IFERROR(VLOOKUP(B160,'Household Registry'!$A:$P,16,FALSE),""))</f>
        <v/>
      </c>
    </row>
    <row r="161" spans="4:12">
      <c r="D161" s="7"/>
      <c r="I161" s="2">
        <f>IF(J161&lt;&gt;"Completed",0,IF(G161="Office",Settings!$B$3,IF(G161="Virtual",Settings!$B$4,0)))</f>
        <v>0</v>
      </c>
      <c r="K161" t="str">
        <f>IF(B161="","",IFERROR(VLOOKUP(B161,'Household Registry'!$A:$O,15,FALSE),""))</f>
        <v/>
      </c>
      <c r="L161" t="str">
        <f>IF(B161="","",IFERROR(VLOOKUP(B161,'Household Registry'!$A:$P,16,FALSE),""))</f>
        <v/>
      </c>
    </row>
    <row r="162" spans="4:12">
      <c r="D162" s="7"/>
      <c r="I162" s="2">
        <f>IF(J162&lt;&gt;"Completed",0,IF(G162="Office",Settings!$B$3,IF(G162="Virtual",Settings!$B$4,0)))</f>
        <v>0</v>
      </c>
      <c r="K162" t="str">
        <f>IF(B162="","",IFERROR(VLOOKUP(B162,'Household Registry'!$A:$O,15,FALSE),""))</f>
        <v/>
      </c>
      <c r="L162" t="str">
        <f>IF(B162="","",IFERROR(VLOOKUP(B162,'Household Registry'!$A:$P,16,FALSE),""))</f>
        <v/>
      </c>
    </row>
    <row r="163" spans="4:12">
      <c r="D163" s="7"/>
      <c r="I163" s="2">
        <f>IF(J163&lt;&gt;"Completed",0,IF(G163="Office",Settings!$B$3,IF(G163="Virtual",Settings!$B$4,0)))</f>
        <v>0</v>
      </c>
      <c r="K163" t="str">
        <f>IF(B163="","",IFERROR(VLOOKUP(B163,'Household Registry'!$A:$O,15,FALSE),""))</f>
        <v/>
      </c>
      <c r="L163" t="str">
        <f>IF(B163="","",IFERROR(VLOOKUP(B163,'Household Registry'!$A:$P,16,FALSE),""))</f>
        <v/>
      </c>
    </row>
    <row r="164" spans="4:12">
      <c r="D164" s="7"/>
      <c r="I164" s="2">
        <f>IF(J164&lt;&gt;"Completed",0,IF(G164="Office",Settings!$B$3,IF(G164="Virtual",Settings!$B$4,0)))</f>
        <v>0</v>
      </c>
      <c r="K164" t="str">
        <f>IF(B164="","",IFERROR(VLOOKUP(B164,'Household Registry'!$A:$O,15,FALSE),""))</f>
        <v/>
      </c>
      <c r="L164" t="str">
        <f>IF(B164="","",IFERROR(VLOOKUP(B164,'Household Registry'!$A:$P,16,FALSE),""))</f>
        <v/>
      </c>
    </row>
    <row r="165" spans="4:12">
      <c r="D165" s="7"/>
      <c r="I165" s="2">
        <f>IF(J165&lt;&gt;"Completed",0,IF(G165="Office",Settings!$B$3,IF(G165="Virtual",Settings!$B$4,0)))</f>
        <v>0</v>
      </c>
      <c r="K165" t="str">
        <f>IF(B165="","",IFERROR(VLOOKUP(B165,'Household Registry'!$A:$O,15,FALSE),""))</f>
        <v/>
      </c>
      <c r="L165" t="str">
        <f>IF(B165="","",IFERROR(VLOOKUP(B165,'Household Registry'!$A:$P,16,FALSE),""))</f>
        <v/>
      </c>
    </row>
    <row r="166" spans="4:12">
      <c r="D166" s="7"/>
      <c r="I166" s="2">
        <f>IF(J166&lt;&gt;"Completed",0,IF(G166="Office",Settings!$B$3,IF(G166="Virtual",Settings!$B$4,0)))</f>
        <v>0</v>
      </c>
      <c r="K166" t="str">
        <f>IF(B166="","",IFERROR(VLOOKUP(B166,'Household Registry'!$A:$O,15,FALSE),""))</f>
        <v/>
      </c>
      <c r="L166" t="str">
        <f>IF(B166="","",IFERROR(VLOOKUP(B166,'Household Registry'!$A:$P,16,FALSE),""))</f>
        <v/>
      </c>
    </row>
    <row r="167" spans="4:12">
      <c r="D167" s="7"/>
      <c r="I167" s="2">
        <f>IF(J167&lt;&gt;"Completed",0,IF(G167="Office",Settings!$B$3,IF(G167="Virtual",Settings!$B$4,0)))</f>
        <v>0</v>
      </c>
      <c r="K167" t="str">
        <f>IF(B167="","",IFERROR(VLOOKUP(B167,'Household Registry'!$A:$O,15,FALSE),""))</f>
        <v/>
      </c>
      <c r="L167" t="str">
        <f>IF(B167="","",IFERROR(VLOOKUP(B167,'Household Registry'!$A:$P,16,FALSE),""))</f>
        <v/>
      </c>
    </row>
    <row r="168" spans="4:12">
      <c r="D168" s="7"/>
      <c r="I168" s="2">
        <f>IF(J168&lt;&gt;"Completed",0,IF(G168="Office",Settings!$B$3,IF(G168="Virtual",Settings!$B$4,0)))</f>
        <v>0</v>
      </c>
      <c r="K168" t="str">
        <f>IF(B168="","",IFERROR(VLOOKUP(B168,'Household Registry'!$A:$O,15,FALSE),""))</f>
        <v/>
      </c>
      <c r="L168" t="str">
        <f>IF(B168="","",IFERROR(VLOOKUP(B168,'Household Registry'!$A:$P,16,FALSE),""))</f>
        <v/>
      </c>
    </row>
    <row r="169" spans="4:12">
      <c r="D169" s="7"/>
      <c r="I169" s="2">
        <f>IF(J169&lt;&gt;"Completed",0,IF(G169="Office",Settings!$B$3,IF(G169="Virtual",Settings!$B$4,0)))</f>
        <v>0</v>
      </c>
      <c r="K169" t="str">
        <f>IF(B169="","",IFERROR(VLOOKUP(B169,'Household Registry'!$A:$O,15,FALSE),""))</f>
        <v/>
      </c>
      <c r="L169" t="str">
        <f>IF(B169="","",IFERROR(VLOOKUP(B169,'Household Registry'!$A:$P,16,FALSE),""))</f>
        <v/>
      </c>
    </row>
    <row r="170" spans="4:12">
      <c r="D170" s="7"/>
      <c r="I170" s="2">
        <f>IF(J170&lt;&gt;"Completed",0,IF(G170="Office",Settings!$B$3,IF(G170="Virtual",Settings!$B$4,0)))</f>
        <v>0</v>
      </c>
      <c r="K170" t="str">
        <f>IF(B170="","",IFERROR(VLOOKUP(B170,'Household Registry'!$A:$O,15,FALSE),""))</f>
        <v/>
      </c>
      <c r="L170" t="str">
        <f>IF(B170="","",IFERROR(VLOOKUP(B170,'Household Registry'!$A:$P,16,FALSE),""))</f>
        <v/>
      </c>
    </row>
    <row r="171" spans="4:12">
      <c r="D171" s="7"/>
      <c r="I171" s="2">
        <f>IF(J171&lt;&gt;"Completed",0,IF(G171="Office",Settings!$B$3,IF(G171="Virtual",Settings!$B$4,0)))</f>
        <v>0</v>
      </c>
      <c r="K171" t="str">
        <f>IF(B171="","",IFERROR(VLOOKUP(B171,'Household Registry'!$A:$O,15,FALSE),""))</f>
        <v/>
      </c>
      <c r="L171" t="str">
        <f>IF(B171="","",IFERROR(VLOOKUP(B171,'Household Registry'!$A:$P,16,FALSE),""))</f>
        <v/>
      </c>
    </row>
    <row r="172" spans="4:12">
      <c r="D172" s="7"/>
      <c r="I172" s="2">
        <f>IF(J172&lt;&gt;"Completed",0,IF(G172="Office",Settings!$B$3,IF(G172="Virtual",Settings!$B$4,0)))</f>
        <v>0</v>
      </c>
      <c r="K172" t="str">
        <f>IF(B172="","",IFERROR(VLOOKUP(B172,'Household Registry'!$A:$O,15,FALSE),""))</f>
        <v/>
      </c>
      <c r="L172" t="str">
        <f>IF(B172="","",IFERROR(VLOOKUP(B172,'Household Registry'!$A:$P,16,FALSE),""))</f>
        <v/>
      </c>
    </row>
    <row r="173" spans="4:12">
      <c r="D173" s="7"/>
      <c r="I173" s="2">
        <f>IF(J173&lt;&gt;"Completed",0,IF(G173="Office",Settings!$B$3,IF(G173="Virtual",Settings!$B$4,0)))</f>
        <v>0</v>
      </c>
      <c r="K173" t="str">
        <f>IF(B173="","",IFERROR(VLOOKUP(B173,'Household Registry'!$A:$O,15,FALSE),""))</f>
        <v/>
      </c>
      <c r="L173" t="str">
        <f>IF(B173="","",IFERROR(VLOOKUP(B173,'Household Registry'!$A:$P,16,FALSE),""))</f>
        <v/>
      </c>
    </row>
    <row r="174" spans="4:12">
      <c r="D174" s="7"/>
      <c r="I174" s="2">
        <f>IF(J174&lt;&gt;"Completed",0,IF(G174="Office",Settings!$B$3,IF(G174="Virtual",Settings!$B$4,0)))</f>
        <v>0</v>
      </c>
      <c r="K174" t="str">
        <f>IF(B174="","",IFERROR(VLOOKUP(B174,'Household Registry'!$A:$O,15,FALSE),""))</f>
        <v/>
      </c>
      <c r="L174" t="str">
        <f>IF(B174="","",IFERROR(VLOOKUP(B174,'Household Registry'!$A:$P,16,FALSE),""))</f>
        <v/>
      </c>
    </row>
    <row r="175" spans="4:12">
      <c r="D175" s="7"/>
      <c r="I175" s="2">
        <f>IF(J175&lt;&gt;"Completed",0,IF(G175="Office",Settings!$B$3,IF(G175="Virtual",Settings!$B$4,0)))</f>
        <v>0</v>
      </c>
      <c r="K175" t="str">
        <f>IF(B175="","",IFERROR(VLOOKUP(B175,'Household Registry'!$A:$O,15,FALSE),""))</f>
        <v/>
      </c>
      <c r="L175" t="str">
        <f>IF(B175="","",IFERROR(VLOOKUP(B175,'Household Registry'!$A:$P,16,FALSE),""))</f>
        <v/>
      </c>
    </row>
    <row r="176" spans="4:12">
      <c r="D176" s="7"/>
      <c r="I176" s="2">
        <f>IF(J176&lt;&gt;"Completed",0,IF(G176="Office",Settings!$B$3,IF(G176="Virtual",Settings!$B$4,0)))</f>
        <v>0</v>
      </c>
      <c r="K176" t="str">
        <f>IF(B176="","",IFERROR(VLOOKUP(B176,'Household Registry'!$A:$O,15,FALSE),""))</f>
        <v/>
      </c>
      <c r="L176" t="str">
        <f>IF(B176="","",IFERROR(VLOOKUP(B176,'Household Registry'!$A:$P,16,FALSE),""))</f>
        <v/>
      </c>
    </row>
    <row r="177" spans="4:12">
      <c r="D177" s="7"/>
      <c r="I177" s="2">
        <f>IF(J177&lt;&gt;"Completed",0,IF(G177="Office",Settings!$B$3,IF(G177="Virtual",Settings!$B$4,0)))</f>
        <v>0</v>
      </c>
      <c r="K177" t="str">
        <f>IF(B177="","",IFERROR(VLOOKUP(B177,'Household Registry'!$A:$O,15,FALSE),""))</f>
        <v/>
      </c>
      <c r="L177" t="str">
        <f>IF(B177="","",IFERROR(VLOOKUP(B177,'Household Registry'!$A:$P,16,FALSE),""))</f>
        <v/>
      </c>
    </row>
    <row r="178" spans="4:12">
      <c r="D178" s="7"/>
      <c r="I178" s="2">
        <f>IF(J178&lt;&gt;"Completed",0,IF(G178="Office",Settings!$B$3,IF(G178="Virtual",Settings!$B$4,0)))</f>
        <v>0</v>
      </c>
      <c r="K178" t="str">
        <f>IF(B178="","",IFERROR(VLOOKUP(B178,'Household Registry'!$A:$O,15,FALSE),""))</f>
        <v/>
      </c>
      <c r="L178" t="str">
        <f>IF(B178="","",IFERROR(VLOOKUP(B178,'Household Registry'!$A:$P,16,FALSE),""))</f>
        <v/>
      </c>
    </row>
    <row r="179" spans="4:12">
      <c r="D179" s="7"/>
      <c r="I179" s="2">
        <f>IF(J179&lt;&gt;"Completed",0,IF(G179="Office",Settings!$B$3,IF(G179="Virtual",Settings!$B$4,0)))</f>
        <v>0</v>
      </c>
      <c r="K179" t="str">
        <f>IF(B179="","",IFERROR(VLOOKUP(B179,'Household Registry'!$A:$O,15,FALSE),""))</f>
        <v/>
      </c>
      <c r="L179" t="str">
        <f>IF(B179="","",IFERROR(VLOOKUP(B179,'Household Registry'!$A:$P,16,FALSE),""))</f>
        <v/>
      </c>
    </row>
    <row r="180" spans="4:12">
      <c r="D180" s="7"/>
      <c r="I180" s="2">
        <f>IF(J180&lt;&gt;"Completed",0,IF(G180="Office",Settings!$B$3,IF(G180="Virtual",Settings!$B$4,0)))</f>
        <v>0</v>
      </c>
      <c r="K180" t="str">
        <f>IF(B180="","",IFERROR(VLOOKUP(B180,'Household Registry'!$A:$O,15,FALSE),""))</f>
        <v/>
      </c>
      <c r="L180" t="str">
        <f>IF(B180="","",IFERROR(VLOOKUP(B180,'Household Registry'!$A:$P,16,FALSE),""))</f>
        <v/>
      </c>
    </row>
    <row r="181" spans="4:12">
      <c r="D181" s="7"/>
      <c r="I181" s="2">
        <f>IF(J181&lt;&gt;"Completed",0,IF(G181="Office",Settings!$B$3,IF(G181="Virtual",Settings!$B$4,0)))</f>
        <v>0</v>
      </c>
      <c r="K181" t="str">
        <f>IF(B181="","",IFERROR(VLOOKUP(B181,'Household Registry'!$A:$O,15,FALSE),""))</f>
        <v/>
      </c>
      <c r="L181" t="str">
        <f>IF(B181="","",IFERROR(VLOOKUP(B181,'Household Registry'!$A:$P,16,FALSE),""))</f>
        <v/>
      </c>
    </row>
    <row r="182" spans="4:12">
      <c r="D182" s="7"/>
      <c r="I182" s="2">
        <f>IF(J182&lt;&gt;"Completed",0,IF(G182="Office",Settings!$B$3,IF(G182="Virtual",Settings!$B$4,0)))</f>
        <v>0</v>
      </c>
      <c r="K182" t="str">
        <f>IF(B182="","",IFERROR(VLOOKUP(B182,'Household Registry'!$A:$O,15,FALSE),""))</f>
        <v/>
      </c>
      <c r="L182" t="str">
        <f>IF(B182="","",IFERROR(VLOOKUP(B182,'Household Registry'!$A:$P,16,FALSE),""))</f>
        <v/>
      </c>
    </row>
    <row r="183" spans="4:12">
      <c r="D183" s="7"/>
      <c r="I183" s="2">
        <f>IF(J183&lt;&gt;"Completed",0,IF(G183="Office",Settings!$B$3,IF(G183="Virtual",Settings!$B$4,0)))</f>
        <v>0</v>
      </c>
      <c r="K183" t="str">
        <f>IF(B183="","",IFERROR(VLOOKUP(B183,'Household Registry'!$A:$O,15,FALSE),""))</f>
        <v/>
      </c>
      <c r="L183" t="str">
        <f>IF(B183="","",IFERROR(VLOOKUP(B183,'Household Registry'!$A:$P,16,FALSE),""))</f>
        <v/>
      </c>
    </row>
    <row r="184" spans="4:12">
      <c r="D184" s="7"/>
      <c r="I184" s="2">
        <f>IF(J184&lt;&gt;"Completed",0,IF(G184="Office",Settings!$B$3,IF(G184="Virtual",Settings!$B$4,0)))</f>
        <v>0</v>
      </c>
      <c r="K184" t="str">
        <f>IF(B184="","",IFERROR(VLOOKUP(B184,'Household Registry'!$A:$O,15,FALSE),""))</f>
        <v/>
      </c>
      <c r="L184" t="str">
        <f>IF(B184="","",IFERROR(VLOOKUP(B184,'Household Registry'!$A:$P,16,FALSE),""))</f>
        <v/>
      </c>
    </row>
    <row r="185" spans="4:12">
      <c r="D185" s="7"/>
      <c r="I185" s="2">
        <f>IF(J185&lt;&gt;"Completed",0,IF(G185="Office",Settings!$B$3,IF(G185="Virtual",Settings!$B$4,0)))</f>
        <v>0</v>
      </c>
      <c r="K185" t="str">
        <f>IF(B185="","",IFERROR(VLOOKUP(B185,'Household Registry'!$A:$O,15,FALSE),""))</f>
        <v/>
      </c>
      <c r="L185" t="str">
        <f>IF(B185="","",IFERROR(VLOOKUP(B185,'Household Registry'!$A:$P,16,FALSE),""))</f>
        <v/>
      </c>
    </row>
    <row r="186" spans="4:12">
      <c r="D186" s="7"/>
      <c r="I186" s="2">
        <f>IF(J186&lt;&gt;"Completed",0,IF(G186="Office",Settings!$B$3,IF(G186="Virtual",Settings!$B$4,0)))</f>
        <v>0</v>
      </c>
      <c r="K186" t="str">
        <f>IF(B186="","",IFERROR(VLOOKUP(B186,'Household Registry'!$A:$O,15,FALSE),""))</f>
        <v/>
      </c>
      <c r="L186" t="str">
        <f>IF(B186="","",IFERROR(VLOOKUP(B186,'Household Registry'!$A:$P,16,FALSE),""))</f>
        <v/>
      </c>
    </row>
    <row r="187" spans="4:12">
      <c r="D187" s="7"/>
      <c r="I187" s="2">
        <f>IF(J187&lt;&gt;"Completed",0,IF(G187="Office",Settings!$B$3,IF(G187="Virtual",Settings!$B$4,0)))</f>
        <v>0</v>
      </c>
      <c r="K187" t="str">
        <f>IF(B187="","",IFERROR(VLOOKUP(B187,'Household Registry'!$A:$O,15,FALSE),""))</f>
        <v/>
      </c>
      <c r="L187" t="str">
        <f>IF(B187="","",IFERROR(VLOOKUP(B187,'Household Registry'!$A:$P,16,FALSE),""))</f>
        <v/>
      </c>
    </row>
    <row r="188" spans="4:12">
      <c r="D188" s="7"/>
      <c r="I188" s="2">
        <f>IF(J188&lt;&gt;"Completed",0,IF(G188="Office",Settings!$B$3,IF(G188="Virtual",Settings!$B$4,0)))</f>
        <v>0</v>
      </c>
      <c r="K188" t="str">
        <f>IF(B188="","",IFERROR(VLOOKUP(B188,'Household Registry'!$A:$O,15,FALSE),""))</f>
        <v/>
      </c>
      <c r="L188" t="str">
        <f>IF(B188="","",IFERROR(VLOOKUP(B188,'Household Registry'!$A:$P,16,FALSE),""))</f>
        <v/>
      </c>
    </row>
    <row r="189" spans="4:12">
      <c r="D189" s="7"/>
      <c r="I189" s="2">
        <f>IF(J189&lt;&gt;"Completed",0,IF(G189="Office",Settings!$B$3,IF(G189="Virtual",Settings!$B$4,0)))</f>
        <v>0</v>
      </c>
      <c r="K189" t="str">
        <f>IF(B189="","",IFERROR(VLOOKUP(B189,'Household Registry'!$A:$O,15,FALSE),""))</f>
        <v/>
      </c>
      <c r="L189" t="str">
        <f>IF(B189="","",IFERROR(VLOOKUP(B189,'Household Registry'!$A:$P,16,FALSE),""))</f>
        <v/>
      </c>
    </row>
    <row r="190" spans="4:12">
      <c r="D190" s="7"/>
      <c r="I190" s="2">
        <f>IF(J190&lt;&gt;"Completed",0,IF(G190="Office",Settings!$B$3,IF(G190="Virtual",Settings!$B$4,0)))</f>
        <v>0</v>
      </c>
      <c r="K190" t="str">
        <f>IF(B190="","",IFERROR(VLOOKUP(B190,'Household Registry'!$A:$O,15,FALSE),""))</f>
        <v/>
      </c>
      <c r="L190" t="str">
        <f>IF(B190="","",IFERROR(VLOOKUP(B190,'Household Registry'!$A:$P,16,FALSE),""))</f>
        <v/>
      </c>
    </row>
    <row r="191" spans="4:12">
      <c r="D191" s="7"/>
      <c r="I191" s="2">
        <f>IF(J191&lt;&gt;"Completed",0,IF(G191="Office",Settings!$B$3,IF(G191="Virtual",Settings!$B$4,0)))</f>
        <v>0</v>
      </c>
      <c r="K191" t="str">
        <f>IF(B191="","",IFERROR(VLOOKUP(B191,'Household Registry'!$A:$O,15,FALSE),""))</f>
        <v/>
      </c>
      <c r="L191" t="str">
        <f>IF(B191="","",IFERROR(VLOOKUP(B191,'Household Registry'!$A:$P,16,FALSE),""))</f>
        <v/>
      </c>
    </row>
    <row r="192" spans="4:12">
      <c r="D192" s="7"/>
      <c r="I192" s="2">
        <f>IF(J192&lt;&gt;"Completed",0,IF(G192="Office",Settings!$B$3,IF(G192="Virtual",Settings!$B$4,0)))</f>
        <v>0</v>
      </c>
      <c r="K192" t="str">
        <f>IF(B192="","",IFERROR(VLOOKUP(B192,'Household Registry'!$A:$O,15,FALSE),""))</f>
        <v/>
      </c>
      <c r="L192" t="str">
        <f>IF(B192="","",IFERROR(VLOOKUP(B192,'Household Registry'!$A:$P,16,FALSE),""))</f>
        <v/>
      </c>
    </row>
    <row r="193" spans="4:12">
      <c r="D193" s="7"/>
      <c r="I193" s="2">
        <f>IF(J193&lt;&gt;"Completed",0,IF(G193="Office",Settings!$B$3,IF(G193="Virtual",Settings!$B$4,0)))</f>
        <v>0</v>
      </c>
      <c r="K193" t="str">
        <f>IF(B193="","",IFERROR(VLOOKUP(B193,'Household Registry'!$A:$O,15,FALSE),""))</f>
        <v/>
      </c>
      <c r="L193" t="str">
        <f>IF(B193="","",IFERROR(VLOOKUP(B193,'Household Registry'!$A:$P,16,FALSE),""))</f>
        <v/>
      </c>
    </row>
    <row r="194" spans="4:12">
      <c r="D194" s="7"/>
      <c r="I194" s="2">
        <f>IF(J194&lt;&gt;"Completed",0,IF(G194="Office",Settings!$B$3,IF(G194="Virtual",Settings!$B$4,0)))</f>
        <v>0</v>
      </c>
      <c r="K194" t="str">
        <f>IF(B194="","",IFERROR(VLOOKUP(B194,'Household Registry'!$A:$O,15,FALSE),""))</f>
        <v/>
      </c>
      <c r="L194" t="str">
        <f>IF(B194="","",IFERROR(VLOOKUP(B194,'Household Registry'!$A:$P,16,FALSE),""))</f>
        <v/>
      </c>
    </row>
    <row r="195" spans="4:12">
      <c r="D195" s="7"/>
      <c r="I195" s="2">
        <f>IF(J195&lt;&gt;"Completed",0,IF(G195="Office",Settings!$B$3,IF(G195="Virtual",Settings!$B$4,0)))</f>
        <v>0</v>
      </c>
      <c r="K195" t="str">
        <f>IF(B195="","",IFERROR(VLOOKUP(B195,'Household Registry'!$A:$O,15,FALSE),""))</f>
        <v/>
      </c>
      <c r="L195" t="str">
        <f>IF(B195="","",IFERROR(VLOOKUP(B195,'Household Registry'!$A:$P,16,FALSE),""))</f>
        <v/>
      </c>
    </row>
    <row r="196" spans="4:12">
      <c r="D196" s="7"/>
      <c r="I196" s="2">
        <f>IF(J196&lt;&gt;"Completed",0,IF(G196="Office",Settings!$B$3,IF(G196="Virtual",Settings!$B$4,0)))</f>
        <v>0</v>
      </c>
      <c r="K196" t="str">
        <f>IF(B196="","",IFERROR(VLOOKUP(B196,'Household Registry'!$A:$O,15,FALSE),""))</f>
        <v/>
      </c>
      <c r="L196" t="str">
        <f>IF(B196="","",IFERROR(VLOOKUP(B196,'Household Registry'!$A:$P,16,FALSE),""))</f>
        <v/>
      </c>
    </row>
    <row r="197" spans="4:12">
      <c r="D197" s="7"/>
      <c r="I197" s="2">
        <f>IF(J197&lt;&gt;"Completed",0,IF(G197="Office",Settings!$B$3,IF(G197="Virtual",Settings!$B$4,0)))</f>
        <v>0</v>
      </c>
      <c r="K197" t="str">
        <f>IF(B197="","",IFERROR(VLOOKUP(B197,'Household Registry'!$A:$O,15,FALSE),""))</f>
        <v/>
      </c>
      <c r="L197" t="str">
        <f>IF(B197="","",IFERROR(VLOOKUP(B197,'Household Registry'!$A:$P,16,FALSE),""))</f>
        <v/>
      </c>
    </row>
    <row r="198" spans="4:12">
      <c r="D198" s="7"/>
      <c r="I198" s="2">
        <f>IF(J198&lt;&gt;"Completed",0,IF(G198="Office",Settings!$B$3,IF(G198="Virtual",Settings!$B$4,0)))</f>
        <v>0</v>
      </c>
      <c r="K198" t="str">
        <f>IF(B198="","",IFERROR(VLOOKUP(B198,'Household Registry'!$A:$O,15,FALSE),""))</f>
        <v/>
      </c>
      <c r="L198" t="str">
        <f>IF(B198="","",IFERROR(VLOOKUP(B198,'Household Registry'!$A:$P,16,FALSE),""))</f>
        <v/>
      </c>
    </row>
    <row r="199" spans="4:12">
      <c r="D199" s="7"/>
      <c r="I199" s="2">
        <f>IF(J199&lt;&gt;"Completed",0,IF(G199="Office",Settings!$B$3,IF(G199="Virtual",Settings!$B$4,0)))</f>
        <v>0</v>
      </c>
      <c r="K199" t="str">
        <f>IF(B199="","",IFERROR(VLOOKUP(B199,'Household Registry'!$A:$O,15,FALSE),""))</f>
        <v/>
      </c>
      <c r="L199" t="str">
        <f>IF(B199="","",IFERROR(VLOOKUP(B199,'Household Registry'!$A:$P,16,FALSE),""))</f>
        <v/>
      </c>
    </row>
    <row r="200" spans="4:12">
      <c r="D200" s="7"/>
      <c r="I200" s="2">
        <f>IF(J200&lt;&gt;"Completed",0,IF(G200="Office",Settings!$B$3,IF(G200="Virtual",Settings!$B$4,0)))</f>
        <v>0</v>
      </c>
      <c r="K200" t="str">
        <f>IF(B200="","",IFERROR(VLOOKUP(B200,'Household Registry'!$A:$O,15,FALSE),""))</f>
        <v/>
      </c>
      <c r="L200" t="str">
        <f>IF(B200="","",IFERROR(VLOOKUP(B200,'Household Registry'!$A:$P,16,FALSE),""))</f>
        <v/>
      </c>
    </row>
    <row r="201" spans="4:12">
      <c r="D201" s="7"/>
      <c r="I201" s="2">
        <f>IF(J201&lt;&gt;"Completed",0,IF(G201="Office",Settings!$B$3,IF(G201="Virtual",Settings!$B$4,0)))</f>
        <v>0</v>
      </c>
      <c r="K201" t="str">
        <f>IF(B201="","",IFERROR(VLOOKUP(B201,'Household Registry'!$A:$O,15,FALSE),""))</f>
        <v/>
      </c>
      <c r="L201" t="str">
        <f>IF(B201="","",IFERROR(VLOOKUP(B201,'Household Registry'!$A:$P,16,FALSE),""))</f>
        <v/>
      </c>
    </row>
    <row r="202" spans="4:12">
      <c r="D202" s="7"/>
      <c r="I202" s="2">
        <f>IF(J202&lt;&gt;"Completed",0,IF(G202="Office",Settings!$B$3,IF(G202="Virtual",Settings!$B$4,0)))</f>
        <v>0</v>
      </c>
      <c r="K202" t="str">
        <f>IF(B202="","",IFERROR(VLOOKUP(B202,'Household Registry'!$A:$O,15,FALSE),""))</f>
        <v/>
      </c>
      <c r="L202" t="str">
        <f>IF(B202="","",IFERROR(VLOOKUP(B202,'Household Registry'!$A:$P,16,FALSE),""))</f>
        <v/>
      </c>
    </row>
    <row r="203" spans="4:12">
      <c r="D203" s="7"/>
      <c r="I203" s="2">
        <f>IF(J203&lt;&gt;"Completed",0,IF(G203="Office",Settings!$B$3,IF(G203="Virtual",Settings!$B$4,0)))</f>
        <v>0</v>
      </c>
      <c r="K203" t="str">
        <f>IF(B203="","",IFERROR(VLOOKUP(B203,'Household Registry'!$A:$O,15,FALSE),""))</f>
        <v/>
      </c>
      <c r="L203" t="str">
        <f>IF(B203="","",IFERROR(VLOOKUP(B203,'Household Registry'!$A:$P,16,FALSE),""))</f>
        <v/>
      </c>
    </row>
    <row r="204" spans="4:12">
      <c r="D204" s="7"/>
      <c r="I204" s="2">
        <f>IF(J204&lt;&gt;"Completed",0,IF(G204="Office",Settings!$B$3,IF(G204="Virtual",Settings!$B$4,0)))</f>
        <v>0</v>
      </c>
      <c r="K204" t="str">
        <f>IF(B204="","",IFERROR(VLOOKUP(B204,'Household Registry'!$A:$O,15,FALSE),""))</f>
        <v/>
      </c>
      <c r="L204" t="str">
        <f>IF(B204="","",IFERROR(VLOOKUP(B204,'Household Registry'!$A:$P,16,FALSE),""))</f>
        <v/>
      </c>
    </row>
    <row r="205" spans="4:12">
      <c r="D205" s="7"/>
      <c r="I205" s="2">
        <f>IF(J205&lt;&gt;"Completed",0,IF(G205="Office",Settings!$B$3,IF(G205="Virtual",Settings!$B$4,0)))</f>
        <v>0</v>
      </c>
      <c r="K205" t="str">
        <f>IF(B205="","",IFERROR(VLOOKUP(B205,'Household Registry'!$A:$O,15,FALSE),""))</f>
        <v/>
      </c>
      <c r="L205" t="str">
        <f>IF(B205="","",IFERROR(VLOOKUP(B205,'Household Registry'!$A:$P,16,FALSE),""))</f>
        <v/>
      </c>
    </row>
    <row r="206" spans="4:12">
      <c r="D206" s="7"/>
      <c r="I206" s="2">
        <f>IF(J206&lt;&gt;"Completed",0,IF(G206="Office",Settings!$B$3,IF(G206="Virtual",Settings!$B$4,0)))</f>
        <v>0</v>
      </c>
      <c r="K206" t="str">
        <f>IF(B206="","",IFERROR(VLOOKUP(B206,'Household Registry'!$A:$O,15,FALSE),""))</f>
        <v/>
      </c>
      <c r="L206" t="str">
        <f>IF(B206="","",IFERROR(VLOOKUP(B206,'Household Registry'!$A:$P,16,FALSE),""))</f>
        <v/>
      </c>
    </row>
    <row r="207" spans="4:12">
      <c r="D207" s="7"/>
      <c r="I207" s="2">
        <f>IF(J207&lt;&gt;"Completed",0,IF(G207="Office",Settings!$B$3,IF(G207="Virtual",Settings!$B$4,0)))</f>
        <v>0</v>
      </c>
      <c r="K207" t="str">
        <f>IF(B207="","",IFERROR(VLOOKUP(B207,'Household Registry'!$A:$O,15,FALSE),""))</f>
        <v/>
      </c>
      <c r="L207" t="str">
        <f>IF(B207="","",IFERROR(VLOOKUP(B207,'Household Registry'!$A:$P,16,FALSE),""))</f>
        <v/>
      </c>
    </row>
    <row r="208" spans="4:12">
      <c r="D208" s="7"/>
      <c r="I208" s="2">
        <f>IF(J208&lt;&gt;"Completed",0,IF(G208="Office",Settings!$B$3,IF(G208="Virtual",Settings!$B$4,0)))</f>
        <v>0</v>
      </c>
      <c r="K208" t="str">
        <f>IF(B208="","",IFERROR(VLOOKUP(B208,'Household Registry'!$A:$O,15,FALSE),""))</f>
        <v/>
      </c>
      <c r="L208" t="str">
        <f>IF(B208="","",IFERROR(VLOOKUP(B208,'Household Registry'!$A:$P,16,FALSE),""))</f>
        <v/>
      </c>
    </row>
    <row r="209" spans="4:12">
      <c r="D209" s="7"/>
      <c r="I209" s="2">
        <f>IF(J209&lt;&gt;"Completed",0,IF(G209="Office",Settings!$B$3,IF(G209="Virtual",Settings!$B$4,0)))</f>
        <v>0</v>
      </c>
      <c r="K209" t="str">
        <f>IF(B209="","",IFERROR(VLOOKUP(B209,'Household Registry'!$A:$O,15,FALSE),""))</f>
        <v/>
      </c>
      <c r="L209" t="str">
        <f>IF(B209="","",IFERROR(VLOOKUP(B209,'Household Registry'!$A:$P,16,FALSE),""))</f>
        <v/>
      </c>
    </row>
    <row r="210" spans="4:12">
      <c r="D210" s="7"/>
      <c r="I210" s="2">
        <f>IF(J210&lt;&gt;"Completed",0,IF(G210="Office",Settings!$B$3,IF(G210="Virtual",Settings!$B$4,0)))</f>
        <v>0</v>
      </c>
      <c r="K210" t="str">
        <f>IF(B210="","",IFERROR(VLOOKUP(B210,'Household Registry'!$A:$O,15,FALSE),""))</f>
        <v/>
      </c>
      <c r="L210" t="str">
        <f>IF(B210="","",IFERROR(VLOOKUP(B210,'Household Registry'!$A:$P,16,FALSE),""))</f>
        <v/>
      </c>
    </row>
    <row r="211" spans="4:12">
      <c r="D211" s="7"/>
      <c r="I211" s="2">
        <f>IF(J211&lt;&gt;"Completed",0,IF(G211="Office",Settings!$B$3,IF(G211="Virtual",Settings!$B$4,0)))</f>
        <v>0</v>
      </c>
      <c r="K211" t="str">
        <f>IF(B211="","",IFERROR(VLOOKUP(B211,'Household Registry'!$A:$O,15,FALSE),""))</f>
        <v/>
      </c>
      <c r="L211" t="str">
        <f>IF(B211="","",IFERROR(VLOOKUP(B211,'Household Registry'!$A:$P,16,FALSE),""))</f>
        <v/>
      </c>
    </row>
    <row r="212" spans="4:12">
      <c r="D212" s="7"/>
      <c r="I212" s="2">
        <f>IF(J212&lt;&gt;"Completed",0,IF(G212="Office",Settings!$B$3,IF(G212="Virtual",Settings!$B$4,0)))</f>
        <v>0</v>
      </c>
      <c r="K212" t="str">
        <f>IF(B212="","",IFERROR(VLOOKUP(B212,'Household Registry'!$A:$O,15,FALSE),""))</f>
        <v/>
      </c>
      <c r="L212" t="str">
        <f>IF(B212="","",IFERROR(VLOOKUP(B212,'Household Registry'!$A:$P,16,FALSE),""))</f>
        <v/>
      </c>
    </row>
    <row r="213" spans="4:12">
      <c r="D213" s="7"/>
      <c r="I213" s="2">
        <f>IF(J213&lt;&gt;"Completed",0,IF(G213="Office",Settings!$B$3,IF(G213="Virtual",Settings!$B$4,0)))</f>
        <v>0</v>
      </c>
      <c r="K213" t="str">
        <f>IF(B213="","",IFERROR(VLOOKUP(B213,'Household Registry'!$A:$O,15,FALSE),""))</f>
        <v/>
      </c>
      <c r="L213" t="str">
        <f>IF(B213="","",IFERROR(VLOOKUP(B213,'Household Registry'!$A:$P,16,FALSE),""))</f>
        <v/>
      </c>
    </row>
    <row r="214" spans="4:12">
      <c r="D214" s="7"/>
      <c r="I214" s="2">
        <f>IF(J214&lt;&gt;"Completed",0,IF(G214="Office",Settings!$B$3,IF(G214="Virtual",Settings!$B$4,0)))</f>
        <v>0</v>
      </c>
      <c r="K214" t="str">
        <f>IF(B214="","",IFERROR(VLOOKUP(B214,'Household Registry'!$A:$O,15,FALSE),""))</f>
        <v/>
      </c>
      <c r="L214" t="str">
        <f>IF(B214="","",IFERROR(VLOOKUP(B214,'Household Registry'!$A:$P,16,FALSE),""))</f>
        <v/>
      </c>
    </row>
    <row r="215" spans="4:12">
      <c r="D215" s="7"/>
      <c r="I215" s="2">
        <f>IF(J215&lt;&gt;"Completed",0,IF(G215="Office",Settings!$B$3,IF(G215="Virtual",Settings!$B$4,0)))</f>
        <v>0</v>
      </c>
      <c r="K215" t="str">
        <f>IF(B215="","",IFERROR(VLOOKUP(B215,'Household Registry'!$A:$O,15,FALSE),""))</f>
        <v/>
      </c>
      <c r="L215" t="str">
        <f>IF(B215="","",IFERROR(VLOOKUP(B215,'Household Registry'!$A:$P,16,FALSE),""))</f>
        <v/>
      </c>
    </row>
    <row r="216" spans="4:12">
      <c r="D216" s="7"/>
      <c r="I216" s="2">
        <f>IF(J216&lt;&gt;"Completed",0,IF(G216="Office",Settings!$B$3,IF(G216="Virtual",Settings!$B$4,0)))</f>
        <v>0</v>
      </c>
      <c r="K216" t="str">
        <f>IF(B216="","",IFERROR(VLOOKUP(B216,'Household Registry'!$A:$O,15,FALSE),""))</f>
        <v/>
      </c>
      <c r="L216" t="str">
        <f>IF(B216="","",IFERROR(VLOOKUP(B216,'Household Registry'!$A:$P,16,FALSE),""))</f>
        <v/>
      </c>
    </row>
    <row r="217" spans="4:12">
      <c r="D217" s="7"/>
      <c r="I217" s="2">
        <f>IF(J217&lt;&gt;"Completed",0,IF(G217="Office",Settings!$B$3,IF(G217="Virtual",Settings!$B$4,0)))</f>
        <v>0</v>
      </c>
      <c r="K217" t="str">
        <f>IF(B217="","",IFERROR(VLOOKUP(B217,'Household Registry'!$A:$O,15,FALSE),""))</f>
        <v/>
      </c>
      <c r="L217" t="str">
        <f>IF(B217="","",IFERROR(VLOOKUP(B217,'Household Registry'!$A:$P,16,FALSE),""))</f>
        <v/>
      </c>
    </row>
    <row r="218" spans="4:12">
      <c r="D218" s="7"/>
      <c r="I218" s="2">
        <f>IF(J218&lt;&gt;"Completed",0,IF(G218="Office",Settings!$B$3,IF(G218="Virtual",Settings!$B$4,0)))</f>
        <v>0</v>
      </c>
      <c r="K218" t="str">
        <f>IF(B218="","",IFERROR(VLOOKUP(B218,'Household Registry'!$A:$O,15,FALSE),""))</f>
        <v/>
      </c>
      <c r="L218" t="str">
        <f>IF(B218="","",IFERROR(VLOOKUP(B218,'Household Registry'!$A:$P,16,FALSE),""))</f>
        <v/>
      </c>
    </row>
    <row r="219" spans="4:12">
      <c r="D219" s="7"/>
      <c r="I219" s="2">
        <f>IF(J219&lt;&gt;"Completed",0,IF(G219="Office",Settings!$B$3,IF(G219="Virtual",Settings!$B$4,0)))</f>
        <v>0</v>
      </c>
      <c r="K219" t="str">
        <f>IF(B219="","",IFERROR(VLOOKUP(B219,'Household Registry'!$A:$O,15,FALSE),""))</f>
        <v/>
      </c>
      <c r="L219" t="str">
        <f>IF(B219="","",IFERROR(VLOOKUP(B219,'Household Registry'!$A:$P,16,FALSE),""))</f>
        <v/>
      </c>
    </row>
    <row r="220" spans="4:12">
      <c r="D220" s="7"/>
      <c r="I220" s="2">
        <f>IF(J220&lt;&gt;"Completed",0,IF(G220="Office",Settings!$B$3,IF(G220="Virtual",Settings!$B$4,0)))</f>
        <v>0</v>
      </c>
      <c r="K220" t="str">
        <f>IF(B220="","",IFERROR(VLOOKUP(B220,'Household Registry'!$A:$O,15,FALSE),""))</f>
        <v/>
      </c>
      <c r="L220" t="str">
        <f>IF(B220="","",IFERROR(VLOOKUP(B220,'Household Registry'!$A:$P,16,FALSE),""))</f>
        <v/>
      </c>
    </row>
    <row r="221" spans="4:12">
      <c r="D221" s="7"/>
      <c r="I221" s="2">
        <f>IF(J221&lt;&gt;"Completed",0,IF(G221="Office",Settings!$B$3,IF(G221="Virtual",Settings!$B$4,0)))</f>
        <v>0</v>
      </c>
      <c r="K221" t="str">
        <f>IF(B221="","",IFERROR(VLOOKUP(B221,'Household Registry'!$A:$O,15,FALSE),""))</f>
        <v/>
      </c>
      <c r="L221" t="str">
        <f>IF(B221="","",IFERROR(VLOOKUP(B221,'Household Registry'!$A:$P,16,FALSE),""))</f>
        <v/>
      </c>
    </row>
    <row r="222" spans="4:12">
      <c r="D222" s="7"/>
      <c r="I222" s="2">
        <f>IF(J222&lt;&gt;"Completed",0,IF(G222="Office",Settings!$B$3,IF(G222="Virtual",Settings!$B$4,0)))</f>
        <v>0</v>
      </c>
      <c r="K222" t="str">
        <f>IF(B222="","",IFERROR(VLOOKUP(B222,'Household Registry'!$A:$O,15,FALSE),""))</f>
        <v/>
      </c>
      <c r="L222" t="str">
        <f>IF(B222="","",IFERROR(VLOOKUP(B222,'Household Registry'!$A:$P,16,FALSE),""))</f>
        <v/>
      </c>
    </row>
    <row r="223" spans="4:12">
      <c r="D223" s="7"/>
      <c r="I223" s="2">
        <f>IF(J223&lt;&gt;"Completed",0,IF(G223="Office",Settings!$B$3,IF(G223="Virtual",Settings!$B$4,0)))</f>
        <v>0</v>
      </c>
      <c r="K223" t="str">
        <f>IF(B223="","",IFERROR(VLOOKUP(B223,'Household Registry'!$A:$O,15,FALSE),""))</f>
        <v/>
      </c>
      <c r="L223" t="str">
        <f>IF(B223="","",IFERROR(VLOOKUP(B223,'Household Registry'!$A:$P,16,FALSE),""))</f>
        <v/>
      </c>
    </row>
    <row r="224" spans="4:12">
      <c r="D224" s="7"/>
      <c r="I224" s="2">
        <f>IF(J224&lt;&gt;"Completed",0,IF(G224="Office",Settings!$B$3,IF(G224="Virtual",Settings!$B$4,0)))</f>
        <v>0</v>
      </c>
      <c r="K224" t="str">
        <f>IF(B224="","",IFERROR(VLOOKUP(B224,'Household Registry'!$A:$O,15,FALSE),""))</f>
        <v/>
      </c>
      <c r="L224" t="str">
        <f>IF(B224="","",IFERROR(VLOOKUP(B224,'Household Registry'!$A:$P,16,FALSE),""))</f>
        <v/>
      </c>
    </row>
    <row r="225" spans="4:12">
      <c r="D225" s="7"/>
      <c r="I225" s="2">
        <f>IF(J225&lt;&gt;"Completed",0,IF(G225="Office",Settings!$B$3,IF(G225="Virtual",Settings!$B$4,0)))</f>
        <v>0</v>
      </c>
      <c r="K225" t="str">
        <f>IF(B225="","",IFERROR(VLOOKUP(B225,'Household Registry'!$A:$O,15,FALSE),""))</f>
        <v/>
      </c>
      <c r="L225" t="str">
        <f>IF(B225="","",IFERROR(VLOOKUP(B225,'Household Registry'!$A:$P,16,FALSE),""))</f>
        <v/>
      </c>
    </row>
    <row r="226" spans="4:12">
      <c r="D226" s="7"/>
      <c r="I226" s="2">
        <f>IF(J226&lt;&gt;"Completed",0,IF(G226="Office",Settings!$B$3,IF(G226="Virtual",Settings!$B$4,0)))</f>
        <v>0</v>
      </c>
      <c r="K226" t="str">
        <f>IF(B226="","",IFERROR(VLOOKUP(B226,'Household Registry'!$A:$O,15,FALSE),""))</f>
        <v/>
      </c>
      <c r="L226" t="str">
        <f>IF(B226="","",IFERROR(VLOOKUP(B226,'Household Registry'!$A:$P,16,FALSE),""))</f>
        <v/>
      </c>
    </row>
    <row r="227" spans="4:12">
      <c r="D227" s="7"/>
      <c r="I227" s="2">
        <f>IF(J227&lt;&gt;"Completed",0,IF(G227="Office",Settings!$B$3,IF(G227="Virtual",Settings!$B$4,0)))</f>
        <v>0</v>
      </c>
      <c r="K227" t="str">
        <f>IF(B227="","",IFERROR(VLOOKUP(B227,'Household Registry'!$A:$O,15,FALSE),""))</f>
        <v/>
      </c>
      <c r="L227" t="str">
        <f>IF(B227="","",IFERROR(VLOOKUP(B227,'Household Registry'!$A:$P,16,FALSE),""))</f>
        <v/>
      </c>
    </row>
    <row r="228" spans="4:12">
      <c r="D228" s="7"/>
      <c r="I228" s="2">
        <f>IF(J228&lt;&gt;"Completed",0,IF(G228="Office",Settings!$B$3,IF(G228="Virtual",Settings!$B$4,0)))</f>
        <v>0</v>
      </c>
      <c r="K228" t="str">
        <f>IF(B228="","",IFERROR(VLOOKUP(B228,'Household Registry'!$A:$O,15,FALSE),""))</f>
        <v/>
      </c>
      <c r="L228" t="str">
        <f>IF(B228="","",IFERROR(VLOOKUP(B228,'Household Registry'!$A:$P,16,FALSE),""))</f>
        <v/>
      </c>
    </row>
    <row r="229" spans="4:12">
      <c r="D229" s="7"/>
      <c r="I229" s="2">
        <f>IF(J229&lt;&gt;"Completed",0,IF(G229="Office",Settings!$B$3,IF(G229="Virtual",Settings!$B$4,0)))</f>
        <v>0</v>
      </c>
      <c r="K229" t="str">
        <f>IF(B229="","",IFERROR(VLOOKUP(B229,'Household Registry'!$A:$O,15,FALSE),""))</f>
        <v/>
      </c>
      <c r="L229" t="str">
        <f>IF(B229="","",IFERROR(VLOOKUP(B229,'Household Registry'!$A:$P,16,FALSE),""))</f>
        <v/>
      </c>
    </row>
    <row r="230" spans="4:12">
      <c r="D230" s="7"/>
      <c r="I230" s="2">
        <f>IF(J230&lt;&gt;"Completed",0,IF(G230="Office",Settings!$B$3,IF(G230="Virtual",Settings!$B$4,0)))</f>
        <v>0</v>
      </c>
      <c r="K230" t="str">
        <f>IF(B230="","",IFERROR(VLOOKUP(B230,'Household Registry'!$A:$O,15,FALSE),""))</f>
        <v/>
      </c>
      <c r="L230" t="str">
        <f>IF(B230="","",IFERROR(VLOOKUP(B230,'Household Registry'!$A:$P,16,FALSE),""))</f>
        <v/>
      </c>
    </row>
    <row r="231" spans="4:12">
      <c r="D231" s="7"/>
      <c r="I231" s="2">
        <f>IF(J231&lt;&gt;"Completed",0,IF(G231="Office",Settings!$B$3,IF(G231="Virtual",Settings!$B$4,0)))</f>
        <v>0</v>
      </c>
      <c r="K231" t="str">
        <f>IF(B231="","",IFERROR(VLOOKUP(B231,'Household Registry'!$A:$O,15,FALSE),""))</f>
        <v/>
      </c>
      <c r="L231" t="str">
        <f>IF(B231="","",IFERROR(VLOOKUP(B231,'Household Registry'!$A:$P,16,FALSE),""))</f>
        <v/>
      </c>
    </row>
    <row r="232" spans="4:12">
      <c r="D232" s="7"/>
      <c r="I232" s="2">
        <f>IF(J232&lt;&gt;"Completed",0,IF(G232="Office",Settings!$B$3,IF(G232="Virtual",Settings!$B$4,0)))</f>
        <v>0</v>
      </c>
      <c r="K232" t="str">
        <f>IF(B232="","",IFERROR(VLOOKUP(B232,'Household Registry'!$A:$O,15,FALSE),""))</f>
        <v/>
      </c>
      <c r="L232" t="str">
        <f>IF(B232="","",IFERROR(VLOOKUP(B232,'Household Registry'!$A:$P,16,FALSE),""))</f>
        <v/>
      </c>
    </row>
    <row r="233" spans="4:12">
      <c r="D233" s="7"/>
      <c r="I233" s="2">
        <f>IF(J233&lt;&gt;"Completed",0,IF(G233="Office",Settings!$B$3,IF(G233="Virtual",Settings!$B$4,0)))</f>
        <v>0</v>
      </c>
      <c r="K233" t="str">
        <f>IF(B233="","",IFERROR(VLOOKUP(B233,'Household Registry'!$A:$O,15,FALSE),""))</f>
        <v/>
      </c>
      <c r="L233" t="str">
        <f>IF(B233="","",IFERROR(VLOOKUP(B233,'Household Registry'!$A:$P,16,FALSE),""))</f>
        <v/>
      </c>
    </row>
    <row r="234" spans="4:12">
      <c r="D234" s="7"/>
      <c r="I234" s="2">
        <f>IF(J234&lt;&gt;"Completed",0,IF(G234="Office",Settings!$B$3,IF(G234="Virtual",Settings!$B$4,0)))</f>
        <v>0</v>
      </c>
      <c r="K234" t="str">
        <f>IF(B234="","",IFERROR(VLOOKUP(B234,'Household Registry'!$A:$O,15,FALSE),""))</f>
        <v/>
      </c>
      <c r="L234" t="str">
        <f>IF(B234="","",IFERROR(VLOOKUP(B234,'Household Registry'!$A:$P,16,FALSE),""))</f>
        <v/>
      </c>
    </row>
    <row r="235" spans="4:12">
      <c r="D235" s="7"/>
      <c r="I235" s="2">
        <f>IF(J235&lt;&gt;"Completed",0,IF(G235="Office",Settings!$B$3,IF(G235="Virtual",Settings!$B$4,0)))</f>
        <v>0</v>
      </c>
      <c r="K235" t="str">
        <f>IF(B235="","",IFERROR(VLOOKUP(B235,'Household Registry'!$A:$O,15,FALSE),""))</f>
        <v/>
      </c>
      <c r="L235" t="str">
        <f>IF(B235="","",IFERROR(VLOOKUP(B235,'Household Registry'!$A:$P,16,FALSE),""))</f>
        <v/>
      </c>
    </row>
    <row r="236" spans="4:12">
      <c r="D236" s="7"/>
      <c r="I236" s="2">
        <f>IF(J236&lt;&gt;"Completed",0,IF(G236="Office",Settings!$B$3,IF(G236="Virtual",Settings!$B$4,0)))</f>
        <v>0</v>
      </c>
      <c r="K236" t="str">
        <f>IF(B236="","",IFERROR(VLOOKUP(B236,'Household Registry'!$A:$O,15,FALSE),""))</f>
        <v/>
      </c>
      <c r="L236" t="str">
        <f>IF(B236="","",IFERROR(VLOOKUP(B236,'Household Registry'!$A:$P,16,FALSE),""))</f>
        <v/>
      </c>
    </row>
    <row r="237" spans="4:12">
      <c r="D237" s="7"/>
      <c r="I237" s="2">
        <f>IF(J237&lt;&gt;"Completed",0,IF(G237="Office",Settings!$B$3,IF(G237="Virtual",Settings!$B$4,0)))</f>
        <v>0</v>
      </c>
      <c r="K237" t="str">
        <f>IF(B237="","",IFERROR(VLOOKUP(B237,'Household Registry'!$A:$O,15,FALSE),""))</f>
        <v/>
      </c>
      <c r="L237" t="str">
        <f>IF(B237="","",IFERROR(VLOOKUP(B237,'Household Registry'!$A:$P,16,FALSE),""))</f>
        <v/>
      </c>
    </row>
    <row r="238" spans="4:12">
      <c r="D238" s="7"/>
      <c r="I238" s="2">
        <f>IF(J238&lt;&gt;"Completed",0,IF(G238="Office",Settings!$B$3,IF(G238="Virtual",Settings!$B$4,0)))</f>
        <v>0</v>
      </c>
      <c r="K238" t="str">
        <f>IF(B238="","",IFERROR(VLOOKUP(B238,'Household Registry'!$A:$O,15,FALSE),""))</f>
        <v/>
      </c>
      <c r="L238" t="str">
        <f>IF(B238="","",IFERROR(VLOOKUP(B238,'Household Registry'!$A:$P,16,FALSE),""))</f>
        <v/>
      </c>
    </row>
    <row r="239" spans="4:12">
      <c r="D239" s="7"/>
      <c r="I239" s="2">
        <f>IF(J239&lt;&gt;"Completed",0,IF(G239="Office",Settings!$B$3,IF(G239="Virtual",Settings!$B$4,0)))</f>
        <v>0</v>
      </c>
      <c r="K239" t="str">
        <f>IF(B239="","",IFERROR(VLOOKUP(B239,'Household Registry'!$A:$O,15,FALSE),""))</f>
        <v/>
      </c>
      <c r="L239" t="str">
        <f>IF(B239="","",IFERROR(VLOOKUP(B239,'Household Registry'!$A:$P,16,FALSE),""))</f>
        <v/>
      </c>
    </row>
    <row r="240" spans="4:12">
      <c r="D240" s="7"/>
      <c r="I240" s="2">
        <f>IF(J240&lt;&gt;"Completed",0,IF(G240="Office",Settings!$B$3,IF(G240="Virtual",Settings!$B$4,0)))</f>
        <v>0</v>
      </c>
      <c r="K240" t="str">
        <f>IF(B240="","",IFERROR(VLOOKUP(B240,'Household Registry'!$A:$O,15,FALSE),""))</f>
        <v/>
      </c>
      <c r="L240" t="str">
        <f>IF(B240="","",IFERROR(VLOOKUP(B240,'Household Registry'!$A:$P,16,FALSE),""))</f>
        <v/>
      </c>
    </row>
    <row r="241" spans="4:12">
      <c r="D241" s="7"/>
      <c r="I241" s="2">
        <f>IF(J241&lt;&gt;"Completed",0,IF(G241="Office",Settings!$B$3,IF(G241="Virtual",Settings!$B$4,0)))</f>
        <v>0</v>
      </c>
      <c r="K241" t="str">
        <f>IF(B241="","",IFERROR(VLOOKUP(B241,'Household Registry'!$A:$O,15,FALSE),""))</f>
        <v/>
      </c>
      <c r="L241" t="str">
        <f>IF(B241="","",IFERROR(VLOOKUP(B241,'Household Registry'!$A:$P,16,FALSE),""))</f>
        <v/>
      </c>
    </row>
    <row r="242" spans="4:12">
      <c r="D242" s="7"/>
      <c r="I242" s="2">
        <f>IF(J242&lt;&gt;"Completed",0,IF(G242="Office",Settings!$B$3,IF(G242="Virtual",Settings!$B$4,0)))</f>
        <v>0</v>
      </c>
      <c r="K242" t="str">
        <f>IF(B242="","",IFERROR(VLOOKUP(B242,'Household Registry'!$A:$O,15,FALSE),""))</f>
        <v/>
      </c>
      <c r="L242" t="str">
        <f>IF(B242="","",IFERROR(VLOOKUP(B242,'Household Registry'!$A:$P,16,FALSE),""))</f>
        <v/>
      </c>
    </row>
    <row r="243" spans="4:12">
      <c r="D243" s="7"/>
      <c r="I243" s="2">
        <f>IF(J243&lt;&gt;"Completed",0,IF(G243="Office",Settings!$B$3,IF(G243="Virtual",Settings!$B$4,0)))</f>
        <v>0</v>
      </c>
      <c r="K243" t="str">
        <f>IF(B243="","",IFERROR(VLOOKUP(B243,'Household Registry'!$A:$O,15,FALSE),""))</f>
        <v/>
      </c>
      <c r="L243" t="str">
        <f>IF(B243="","",IFERROR(VLOOKUP(B243,'Household Registry'!$A:$P,16,FALSE),""))</f>
        <v/>
      </c>
    </row>
    <row r="244" spans="4:12">
      <c r="D244" s="7"/>
      <c r="I244" s="2">
        <f>IF(J244&lt;&gt;"Completed",0,IF(G244="Office",Settings!$B$3,IF(G244="Virtual",Settings!$B$4,0)))</f>
        <v>0</v>
      </c>
      <c r="K244" t="str">
        <f>IF(B244="","",IFERROR(VLOOKUP(B244,'Household Registry'!$A:$O,15,FALSE),""))</f>
        <v/>
      </c>
      <c r="L244" t="str">
        <f>IF(B244="","",IFERROR(VLOOKUP(B244,'Household Registry'!$A:$P,16,FALSE),""))</f>
        <v/>
      </c>
    </row>
    <row r="245" spans="4:12">
      <c r="D245" s="7"/>
      <c r="I245" s="2">
        <f>IF(J245&lt;&gt;"Completed",0,IF(G245="Office",Settings!$B$3,IF(G245="Virtual",Settings!$B$4,0)))</f>
        <v>0</v>
      </c>
      <c r="K245" t="str">
        <f>IF(B245="","",IFERROR(VLOOKUP(B245,'Household Registry'!$A:$O,15,FALSE),""))</f>
        <v/>
      </c>
      <c r="L245" t="str">
        <f>IF(B245="","",IFERROR(VLOOKUP(B245,'Household Registry'!$A:$P,16,FALSE),""))</f>
        <v/>
      </c>
    </row>
    <row r="246" spans="4:12">
      <c r="D246" s="7"/>
      <c r="I246" s="2">
        <f>IF(J246&lt;&gt;"Completed",0,IF(G246="Office",Settings!$B$3,IF(G246="Virtual",Settings!$B$4,0)))</f>
        <v>0</v>
      </c>
      <c r="K246" t="str">
        <f>IF(B246="","",IFERROR(VLOOKUP(B246,'Household Registry'!$A:$O,15,FALSE),""))</f>
        <v/>
      </c>
      <c r="L246" t="str">
        <f>IF(B246="","",IFERROR(VLOOKUP(B246,'Household Registry'!$A:$P,16,FALSE),""))</f>
        <v/>
      </c>
    </row>
    <row r="247" spans="4:12">
      <c r="D247" s="7"/>
      <c r="I247" s="2">
        <f>IF(J247&lt;&gt;"Completed",0,IF(G247="Office",Settings!$B$3,IF(G247="Virtual",Settings!$B$4,0)))</f>
        <v>0</v>
      </c>
      <c r="K247" t="str">
        <f>IF(B247="","",IFERROR(VLOOKUP(B247,'Household Registry'!$A:$O,15,FALSE),""))</f>
        <v/>
      </c>
      <c r="L247" t="str">
        <f>IF(B247="","",IFERROR(VLOOKUP(B247,'Household Registry'!$A:$P,16,FALSE),""))</f>
        <v/>
      </c>
    </row>
    <row r="248" spans="4:12">
      <c r="D248" s="7"/>
      <c r="I248" s="2">
        <f>IF(J248&lt;&gt;"Completed",0,IF(G248="Office",Settings!$B$3,IF(G248="Virtual",Settings!$B$4,0)))</f>
        <v>0</v>
      </c>
      <c r="K248" t="str">
        <f>IF(B248="","",IFERROR(VLOOKUP(B248,'Household Registry'!$A:$O,15,FALSE),""))</f>
        <v/>
      </c>
      <c r="L248" t="str">
        <f>IF(B248="","",IFERROR(VLOOKUP(B248,'Household Registry'!$A:$P,16,FALSE),""))</f>
        <v/>
      </c>
    </row>
    <row r="249" spans="4:12">
      <c r="D249" s="7"/>
      <c r="I249" s="2">
        <f>IF(J249&lt;&gt;"Completed",0,IF(G249="Office",Settings!$B$3,IF(G249="Virtual",Settings!$B$4,0)))</f>
        <v>0</v>
      </c>
      <c r="K249" t="str">
        <f>IF(B249="","",IFERROR(VLOOKUP(B249,'Household Registry'!$A:$O,15,FALSE),""))</f>
        <v/>
      </c>
      <c r="L249" t="str">
        <f>IF(B249="","",IFERROR(VLOOKUP(B249,'Household Registry'!$A:$P,16,FALSE),""))</f>
        <v/>
      </c>
    </row>
    <row r="250" spans="4:12">
      <c r="D250" s="7"/>
      <c r="I250" s="2">
        <f>IF(J250&lt;&gt;"Completed",0,IF(G250="Office",Settings!$B$3,IF(G250="Virtual",Settings!$B$4,0)))</f>
        <v>0</v>
      </c>
      <c r="K250" t="str">
        <f>IF(B250="","",IFERROR(VLOOKUP(B250,'Household Registry'!$A:$O,15,FALSE),""))</f>
        <v/>
      </c>
      <c r="L250" t="str">
        <f>IF(B250="","",IFERROR(VLOOKUP(B250,'Household Registry'!$A:$P,16,FALSE),""))</f>
        <v/>
      </c>
    </row>
    <row r="251" spans="4:12">
      <c r="D251" s="7"/>
      <c r="I251" s="2">
        <f>IF(J251&lt;&gt;"Completed",0,IF(G251="Office",Settings!$B$3,IF(G251="Virtual",Settings!$B$4,0)))</f>
        <v>0</v>
      </c>
      <c r="K251" t="str">
        <f>IF(B251="","",IFERROR(VLOOKUP(B251,'Household Registry'!$A:$O,15,FALSE),""))</f>
        <v/>
      </c>
      <c r="L251" t="str">
        <f>IF(B251="","",IFERROR(VLOOKUP(B251,'Household Registry'!$A:$P,16,FALSE),""))</f>
        <v/>
      </c>
    </row>
    <row r="252" spans="4:12">
      <c r="D252" s="7"/>
      <c r="I252" s="2">
        <f>IF(J252&lt;&gt;"Completed",0,IF(G252="Office",Settings!$B$3,IF(G252="Virtual",Settings!$B$4,0)))</f>
        <v>0</v>
      </c>
      <c r="K252" t="str">
        <f>IF(B252="","",IFERROR(VLOOKUP(B252,'Household Registry'!$A:$O,15,FALSE),""))</f>
        <v/>
      </c>
      <c r="L252" t="str">
        <f>IF(B252="","",IFERROR(VLOOKUP(B252,'Household Registry'!$A:$P,16,FALSE),""))</f>
        <v/>
      </c>
    </row>
    <row r="253" spans="4:12">
      <c r="D253" s="7"/>
      <c r="I253" s="2">
        <f>IF(J253&lt;&gt;"Completed",0,IF(G253="Office",Settings!$B$3,IF(G253="Virtual",Settings!$B$4,0)))</f>
        <v>0</v>
      </c>
      <c r="K253" t="str">
        <f>IF(B253="","",IFERROR(VLOOKUP(B253,'Household Registry'!$A:$O,15,FALSE),""))</f>
        <v/>
      </c>
      <c r="L253" t="str">
        <f>IF(B253="","",IFERROR(VLOOKUP(B253,'Household Registry'!$A:$P,16,FALSE),""))</f>
        <v/>
      </c>
    </row>
    <row r="254" spans="4:12">
      <c r="D254" s="7"/>
      <c r="I254" s="2">
        <f>IF(J254&lt;&gt;"Completed",0,IF(G254="Office",Settings!$B$3,IF(G254="Virtual",Settings!$B$4,0)))</f>
        <v>0</v>
      </c>
      <c r="K254" t="str">
        <f>IF(B254="","",IFERROR(VLOOKUP(B254,'Household Registry'!$A:$O,15,FALSE),""))</f>
        <v/>
      </c>
      <c r="L254" t="str">
        <f>IF(B254="","",IFERROR(VLOOKUP(B254,'Household Registry'!$A:$P,16,FALSE),""))</f>
        <v/>
      </c>
    </row>
    <row r="255" spans="4:12">
      <c r="D255" s="7"/>
      <c r="I255" s="2">
        <f>IF(J255&lt;&gt;"Completed",0,IF(G255="Office",Settings!$B$3,IF(G255="Virtual",Settings!$B$4,0)))</f>
        <v>0</v>
      </c>
      <c r="K255" t="str">
        <f>IF(B255="","",IFERROR(VLOOKUP(B255,'Household Registry'!$A:$O,15,FALSE),""))</f>
        <v/>
      </c>
      <c r="L255" t="str">
        <f>IF(B255="","",IFERROR(VLOOKUP(B255,'Household Registry'!$A:$P,16,FALSE),""))</f>
        <v/>
      </c>
    </row>
    <row r="256" spans="4:12">
      <c r="D256" s="7"/>
      <c r="I256" s="2">
        <f>IF(J256&lt;&gt;"Completed",0,IF(G256="Office",Settings!$B$3,IF(G256="Virtual",Settings!$B$4,0)))</f>
        <v>0</v>
      </c>
      <c r="K256" t="str">
        <f>IF(B256="","",IFERROR(VLOOKUP(B256,'Household Registry'!$A:$O,15,FALSE),""))</f>
        <v/>
      </c>
      <c r="L256" t="str">
        <f>IF(B256="","",IFERROR(VLOOKUP(B256,'Household Registry'!$A:$P,16,FALSE),""))</f>
        <v/>
      </c>
    </row>
    <row r="257" spans="4:12">
      <c r="D257" s="7"/>
      <c r="I257" s="2">
        <f>IF(J257&lt;&gt;"Completed",0,IF(G257="Office",Settings!$B$3,IF(G257="Virtual",Settings!$B$4,0)))</f>
        <v>0</v>
      </c>
      <c r="K257" t="str">
        <f>IF(B257="","",IFERROR(VLOOKUP(B257,'Household Registry'!$A:$O,15,FALSE),""))</f>
        <v/>
      </c>
      <c r="L257" t="str">
        <f>IF(B257="","",IFERROR(VLOOKUP(B257,'Household Registry'!$A:$P,16,FALSE),""))</f>
        <v/>
      </c>
    </row>
    <row r="258" spans="4:12">
      <c r="D258" s="7"/>
      <c r="I258" s="2">
        <f>IF(J258&lt;&gt;"Completed",0,IF(G258="Office",Settings!$B$3,IF(G258="Virtual",Settings!$B$4,0)))</f>
        <v>0</v>
      </c>
      <c r="K258" t="str">
        <f>IF(B258="","",IFERROR(VLOOKUP(B258,'Household Registry'!$A:$O,15,FALSE),""))</f>
        <v/>
      </c>
      <c r="L258" t="str">
        <f>IF(B258="","",IFERROR(VLOOKUP(B258,'Household Registry'!$A:$P,16,FALSE),""))</f>
        <v/>
      </c>
    </row>
    <row r="259" spans="4:12">
      <c r="D259" s="7"/>
      <c r="I259" s="2">
        <f>IF(J259&lt;&gt;"Completed",0,IF(G259="Office",Settings!$B$3,IF(G259="Virtual",Settings!$B$4,0)))</f>
        <v>0</v>
      </c>
      <c r="K259" t="str">
        <f>IF(B259="","",IFERROR(VLOOKUP(B259,'Household Registry'!$A:$O,15,FALSE),""))</f>
        <v/>
      </c>
      <c r="L259" t="str">
        <f>IF(B259="","",IFERROR(VLOOKUP(B259,'Household Registry'!$A:$P,16,FALSE),""))</f>
        <v/>
      </c>
    </row>
    <row r="260" spans="4:12">
      <c r="D260" s="7"/>
      <c r="I260" s="2">
        <f>IF(J260&lt;&gt;"Completed",0,IF(G260="Office",Settings!$B$3,IF(G260="Virtual",Settings!$B$4,0)))</f>
        <v>0</v>
      </c>
      <c r="K260" t="str">
        <f>IF(B260="","",IFERROR(VLOOKUP(B260,'Household Registry'!$A:$O,15,FALSE),""))</f>
        <v/>
      </c>
      <c r="L260" t="str">
        <f>IF(B260="","",IFERROR(VLOOKUP(B260,'Household Registry'!$A:$P,16,FALSE),""))</f>
        <v/>
      </c>
    </row>
    <row r="261" spans="4:12">
      <c r="D261" s="7"/>
      <c r="I261" s="2">
        <f>IF(J261&lt;&gt;"Completed",0,IF(G261="Office",Settings!$B$3,IF(G261="Virtual",Settings!$B$4,0)))</f>
        <v>0</v>
      </c>
      <c r="K261" t="str">
        <f>IF(B261="","",IFERROR(VLOOKUP(B261,'Household Registry'!$A:$O,15,FALSE),""))</f>
        <v/>
      </c>
      <c r="L261" t="str">
        <f>IF(B261="","",IFERROR(VLOOKUP(B261,'Household Registry'!$A:$P,16,FALSE),""))</f>
        <v/>
      </c>
    </row>
    <row r="262" spans="4:12">
      <c r="D262" s="7"/>
      <c r="I262" s="2">
        <f>IF(J262&lt;&gt;"Completed",0,IF(G262="Office",Settings!$B$3,IF(G262="Virtual",Settings!$B$4,0)))</f>
        <v>0</v>
      </c>
      <c r="K262" t="str">
        <f>IF(B262="","",IFERROR(VLOOKUP(B262,'Household Registry'!$A:$O,15,FALSE),""))</f>
        <v/>
      </c>
      <c r="L262" t="str">
        <f>IF(B262="","",IFERROR(VLOOKUP(B262,'Household Registry'!$A:$P,16,FALSE),""))</f>
        <v/>
      </c>
    </row>
    <row r="263" spans="4:12">
      <c r="D263" s="7"/>
      <c r="I263" s="2">
        <f>IF(J263&lt;&gt;"Completed",0,IF(G263="Office",Settings!$B$3,IF(G263="Virtual",Settings!$B$4,0)))</f>
        <v>0</v>
      </c>
      <c r="K263" t="str">
        <f>IF(B263="","",IFERROR(VLOOKUP(B263,'Household Registry'!$A:$O,15,FALSE),""))</f>
        <v/>
      </c>
      <c r="L263" t="str">
        <f>IF(B263="","",IFERROR(VLOOKUP(B263,'Household Registry'!$A:$P,16,FALSE),""))</f>
        <v/>
      </c>
    </row>
    <row r="264" spans="4:12">
      <c r="D264" s="7"/>
      <c r="I264" s="2">
        <f>IF(J264&lt;&gt;"Completed",0,IF(G264="Office",Settings!$B$3,IF(G264="Virtual",Settings!$B$4,0)))</f>
        <v>0</v>
      </c>
      <c r="K264" t="str">
        <f>IF(B264="","",IFERROR(VLOOKUP(B264,'Household Registry'!$A:$O,15,FALSE),""))</f>
        <v/>
      </c>
      <c r="L264" t="str">
        <f>IF(B264="","",IFERROR(VLOOKUP(B264,'Household Registry'!$A:$P,16,FALSE),""))</f>
        <v/>
      </c>
    </row>
    <row r="265" spans="4:12">
      <c r="D265" s="7"/>
      <c r="I265" s="2">
        <f>IF(J265&lt;&gt;"Completed",0,IF(G265="Office",Settings!$B$3,IF(G265="Virtual",Settings!$B$4,0)))</f>
        <v>0</v>
      </c>
      <c r="K265" t="str">
        <f>IF(B265="","",IFERROR(VLOOKUP(B265,'Household Registry'!$A:$O,15,FALSE),""))</f>
        <v/>
      </c>
      <c r="L265" t="str">
        <f>IF(B265="","",IFERROR(VLOOKUP(B265,'Household Registry'!$A:$P,16,FALSE),""))</f>
        <v/>
      </c>
    </row>
    <row r="266" spans="4:12">
      <c r="D266" s="7"/>
      <c r="I266" s="2">
        <f>IF(J266&lt;&gt;"Completed",0,IF(G266="Office",Settings!$B$3,IF(G266="Virtual",Settings!$B$4,0)))</f>
        <v>0</v>
      </c>
      <c r="K266" t="str">
        <f>IF(B266="","",IFERROR(VLOOKUP(B266,'Household Registry'!$A:$O,15,FALSE),""))</f>
        <v/>
      </c>
      <c r="L266" t="str">
        <f>IF(B266="","",IFERROR(VLOOKUP(B266,'Household Registry'!$A:$P,16,FALSE),""))</f>
        <v/>
      </c>
    </row>
    <row r="267" spans="4:12">
      <c r="D267" s="7"/>
      <c r="I267" s="2">
        <f>IF(J267&lt;&gt;"Completed",0,IF(G267="Office",Settings!$B$3,IF(G267="Virtual",Settings!$B$4,0)))</f>
        <v>0</v>
      </c>
      <c r="K267" t="str">
        <f>IF(B267="","",IFERROR(VLOOKUP(B267,'Household Registry'!$A:$O,15,FALSE),""))</f>
        <v/>
      </c>
      <c r="L267" t="str">
        <f>IF(B267="","",IFERROR(VLOOKUP(B267,'Household Registry'!$A:$P,16,FALSE),""))</f>
        <v/>
      </c>
    </row>
    <row r="268" spans="4:12">
      <c r="D268" s="7"/>
      <c r="I268" s="2">
        <f>IF(J268&lt;&gt;"Completed",0,IF(G268="Office",Settings!$B$3,IF(G268="Virtual",Settings!$B$4,0)))</f>
        <v>0</v>
      </c>
      <c r="K268" t="str">
        <f>IF(B268="","",IFERROR(VLOOKUP(B268,'Household Registry'!$A:$O,15,FALSE),""))</f>
        <v/>
      </c>
      <c r="L268" t="str">
        <f>IF(B268="","",IFERROR(VLOOKUP(B268,'Household Registry'!$A:$P,16,FALSE),""))</f>
        <v/>
      </c>
    </row>
    <row r="269" spans="4:12">
      <c r="D269" s="7"/>
      <c r="I269" s="2">
        <f>IF(J269&lt;&gt;"Completed",0,IF(G269="Office",Settings!$B$3,IF(G269="Virtual",Settings!$B$4,0)))</f>
        <v>0</v>
      </c>
      <c r="K269" t="str">
        <f>IF(B269="","",IFERROR(VLOOKUP(B269,'Household Registry'!$A:$O,15,FALSE),""))</f>
        <v/>
      </c>
      <c r="L269" t="str">
        <f>IF(B269="","",IFERROR(VLOOKUP(B269,'Household Registry'!$A:$P,16,FALSE),""))</f>
        <v/>
      </c>
    </row>
    <row r="270" spans="4:12">
      <c r="D270" s="7"/>
      <c r="I270" s="2">
        <f>IF(J270&lt;&gt;"Completed",0,IF(G270="Office",Settings!$B$3,IF(G270="Virtual",Settings!$B$4,0)))</f>
        <v>0</v>
      </c>
      <c r="K270" t="str">
        <f>IF(B270="","",IFERROR(VLOOKUP(B270,'Household Registry'!$A:$O,15,FALSE),""))</f>
        <v/>
      </c>
      <c r="L270" t="str">
        <f>IF(B270="","",IFERROR(VLOOKUP(B270,'Household Registry'!$A:$P,16,FALSE),""))</f>
        <v/>
      </c>
    </row>
    <row r="271" spans="4:12">
      <c r="D271" s="7"/>
      <c r="I271" s="2">
        <f>IF(J271&lt;&gt;"Completed",0,IF(G271="Office",Settings!$B$3,IF(G271="Virtual",Settings!$B$4,0)))</f>
        <v>0</v>
      </c>
      <c r="K271" t="str">
        <f>IF(B271="","",IFERROR(VLOOKUP(B271,'Household Registry'!$A:$O,15,FALSE),""))</f>
        <v/>
      </c>
      <c r="L271" t="str">
        <f>IF(B271="","",IFERROR(VLOOKUP(B271,'Household Registry'!$A:$P,16,FALSE),""))</f>
        <v/>
      </c>
    </row>
    <row r="272" spans="4:12">
      <c r="D272" s="7"/>
      <c r="I272" s="2">
        <f>IF(J272&lt;&gt;"Completed",0,IF(G272="Office",Settings!$B$3,IF(G272="Virtual",Settings!$B$4,0)))</f>
        <v>0</v>
      </c>
      <c r="K272" t="str">
        <f>IF(B272="","",IFERROR(VLOOKUP(B272,'Household Registry'!$A:$O,15,FALSE),""))</f>
        <v/>
      </c>
      <c r="L272" t="str">
        <f>IF(B272="","",IFERROR(VLOOKUP(B272,'Household Registry'!$A:$P,16,FALSE),""))</f>
        <v/>
      </c>
    </row>
    <row r="273" spans="4:12">
      <c r="D273" s="7"/>
      <c r="I273" s="2">
        <f>IF(J273&lt;&gt;"Completed",0,IF(G273="Office",Settings!$B$3,IF(G273="Virtual",Settings!$B$4,0)))</f>
        <v>0</v>
      </c>
      <c r="K273" t="str">
        <f>IF(B273="","",IFERROR(VLOOKUP(B273,'Household Registry'!$A:$O,15,FALSE),""))</f>
        <v/>
      </c>
      <c r="L273" t="str">
        <f>IF(B273="","",IFERROR(VLOOKUP(B273,'Household Registry'!$A:$P,16,FALSE),""))</f>
        <v/>
      </c>
    </row>
    <row r="274" spans="4:12">
      <c r="D274" s="7"/>
      <c r="I274" s="2">
        <f>IF(J274&lt;&gt;"Completed",0,IF(G274="Office",Settings!$B$3,IF(G274="Virtual",Settings!$B$4,0)))</f>
        <v>0</v>
      </c>
      <c r="K274" t="str">
        <f>IF(B274="","",IFERROR(VLOOKUP(B274,'Household Registry'!$A:$O,15,FALSE),""))</f>
        <v/>
      </c>
      <c r="L274" t="str">
        <f>IF(B274="","",IFERROR(VLOOKUP(B274,'Household Registry'!$A:$P,16,FALSE),""))</f>
        <v/>
      </c>
    </row>
    <row r="275" spans="4:12">
      <c r="D275" s="7"/>
      <c r="I275" s="2">
        <f>IF(J275&lt;&gt;"Completed",0,IF(G275="Office",Settings!$B$3,IF(G275="Virtual",Settings!$B$4,0)))</f>
        <v>0</v>
      </c>
      <c r="K275" t="str">
        <f>IF(B275="","",IFERROR(VLOOKUP(B275,'Household Registry'!$A:$O,15,FALSE),""))</f>
        <v/>
      </c>
      <c r="L275" t="str">
        <f>IF(B275="","",IFERROR(VLOOKUP(B275,'Household Registry'!$A:$P,16,FALSE),""))</f>
        <v/>
      </c>
    </row>
    <row r="276" spans="4:12">
      <c r="D276" s="7"/>
      <c r="I276" s="2">
        <f>IF(J276&lt;&gt;"Completed",0,IF(G276="Office",Settings!$B$3,IF(G276="Virtual",Settings!$B$4,0)))</f>
        <v>0</v>
      </c>
      <c r="K276" t="str">
        <f>IF(B276="","",IFERROR(VLOOKUP(B276,'Household Registry'!$A:$O,15,FALSE),""))</f>
        <v/>
      </c>
      <c r="L276" t="str">
        <f>IF(B276="","",IFERROR(VLOOKUP(B276,'Household Registry'!$A:$P,16,FALSE),""))</f>
        <v/>
      </c>
    </row>
    <row r="277" spans="4:12">
      <c r="D277" s="7"/>
      <c r="I277" s="2">
        <f>IF(J277&lt;&gt;"Completed",0,IF(G277="Office",Settings!$B$3,IF(G277="Virtual",Settings!$B$4,0)))</f>
        <v>0</v>
      </c>
      <c r="K277" t="str">
        <f>IF(B277="","",IFERROR(VLOOKUP(B277,'Household Registry'!$A:$O,15,FALSE),""))</f>
        <v/>
      </c>
      <c r="L277" t="str">
        <f>IF(B277="","",IFERROR(VLOOKUP(B277,'Household Registry'!$A:$P,16,FALSE),""))</f>
        <v/>
      </c>
    </row>
    <row r="278" spans="4:12">
      <c r="D278" s="7"/>
      <c r="I278" s="2">
        <f>IF(J278&lt;&gt;"Completed",0,IF(G278="Office",Settings!$B$3,IF(G278="Virtual",Settings!$B$4,0)))</f>
        <v>0</v>
      </c>
      <c r="K278" t="str">
        <f>IF(B278="","",IFERROR(VLOOKUP(B278,'Household Registry'!$A:$O,15,FALSE),""))</f>
        <v/>
      </c>
      <c r="L278" t="str">
        <f>IF(B278="","",IFERROR(VLOOKUP(B278,'Household Registry'!$A:$P,16,FALSE),""))</f>
        <v/>
      </c>
    </row>
    <row r="279" spans="4:12">
      <c r="D279" s="7"/>
      <c r="I279" s="2">
        <f>IF(J279&lt;&gt;"Completed",0,IF(G279="Office",Settings!$B$3,IF(G279="Virtual",Settings!$B$4,0)))</f>
        <v>0</v>
      </c>
      <c r="K279" t="str">
        <f>IF(B279="","",IFERROR(VLOOKUP(B279,'Household Registry'!$A:$O,15,FALSE),""))</f>
        <v/>
      </c>
      <c r="L279" t="str">
        <f>IF(B279="","",IFERROR(VLOOKUP(B279,'Household Registry'!$A:$P,16,FALSE),""))</f>
        <v/>
      </c>
    </row>
    <row r="280" spans="4:12">
      <c r="D280" s="7"/>
      <c r="I280" s="2">
        <f>IF(J280&lt;&gt;"Completed",0,IF(G280="Office",Settings!$B$3,IF(G280="Virtual",Settings!$B$4,0)))</f>
        <v>0</v>
      </c>
      <c r="K280" t="str">
        <f>IF(B280="","",IFERROR(VLOOKUP(B280,'Household Registry'!$A:$O,15,FALSE),""))</f>
        <v/>
      </c>
      <c r="L280" t="str">
        <f>IF(B280="","",IFERROR(VLOOKUP(B280,'Household Registry'!$A:$P,16,FALSE),""))</f>
        <v/>
      </c>
    </row>
    <row r="281" spans="4:12">
      <c r="D281" s="7"/>
      <c r="I281" s="2">
        <f>IF(J281&lt;&gt;"Completed",0,IF(G281="Office",Settings!$B$3,IF(G281="Virtual",Settings!$B$4,0)))</f>
        <v>0</v>
      </c>
      <c r="K281" t="str">
        <f>IF(B281="","",IFERROR(VLOOKUP(B281,'Household Registry'!$A:$O,15,FALSE),""))</f>
        <v/>
      </c>
      <c r="L281" t="str">
        <f>IF(B281="","",IFERROR(VLOOKUP(B281,'Household Registry'!$A:$P,16,FALSE),""))</f>
        <v/>
      </c>
    </row>
    <row r="282" spans="4:12">
      <c r="D282" s="7"/>
      <c r="I282" s="2">
        <f>IF(J282&lt;&gt;"Completed",0,IF(G282="Office",Settings!$B$3,IF(G282="Virtual",Settings!$B$4,0)))</f>
        <v>0</v>
      </c>
      <c r="K282" t="str">
        <f>IF(B282="","",IFERROR(VLOOKUP(B282,'Household Registry'!$A:$O,15,FALSE),""))</f>
        <v/>
      </c>
      <c r="L282" t="str">
        <f>IF(B282="","",IFERROR(VLOOKUP(B282,'Household Registry'!$A:$P,16,FALSE),""))</f>
        <v/>
      </c>
    </row>
    <row r="283" spans="4:12">
      <c r="D283" s="7"/>
      <c r="I283" s="2">
        <f>IF(J283&lt;&gt;"Completed",0,IF(G283="Office",Settings!$B$3,IF(G283="Virtual",Settings!$B$4,0)))</f>
        <v>0</v>
      </c>
      <c r="K283" t="str">
        <f>IF(B283="","",IFERROR(VLOOKUP(B283,'Household Registry'!$A:$O,15,FALSE),""))</f>
        <v/>
      </c>
      <c r="L283" t="str">
        <f>IF(B283="","",IFERROR(VLOOKUP(B283,'Household Registry'!$A:$P,16,FALSE),""))</f>
        <v/>
      </c>
    </row>
    <row r="284" spans="4:12">
      <c r="D284" s="7"/>
      <c r="I284" s="2">
        <f>IF(J284&lt;&gt;"Completed",0,IF(G284="Office",Settings!$B$3,IF(G284="Virtual",Settings!$B$4,0)))</f>
        <v>0</v>
      </c>
      <c r="K284" t="str">
        <f>IF(B284="","",IFERROR(VLOOKUP(B284,'Household Registry'!$A:$O,15,FALSE),""))</f>
        <v/>
      </c>
      <c r="L284" t="str">
        <f>IF(B284="","",IFERROR(VLOOKUP(B284,'Household Registry'!$A:$P,16,FALSE),""))</f>
        <v/>
      </c>
    </row>
    <row r="285" spans="4:12">
      <c r="D285" s="7"/>
      <c r="I285" s="2">
        <f>IF(J285&lt;&gt;"Completed",0,IF(G285="Office",Settings!$B$3,IF(G285="Virtual",Settings!$B$4,0)))</f>
        <v>0</v>
      </c>
      <c r="K285" t="str">
        <f>IF(B285="","",IFERROR(VLOOKUP(B285,'Household Registry'!$A:$O,15,FALSE),""))</f>
        <v/>
      </c>
      <c r="L285" t="str">
        <f>IF(B285="","",IFERROR(VLOOKUP(B285,'Household Registry'!$A:$P,16,FALSE),""))</f>
        <v/>
      </c>
    </row>
    <row r="286" spans="4:12">
      <c r="D286" s="7"/>
      <c r="I286" s="2">
        <f>IF(J286&lt;&gt;"Completed",0,IF(G286="Office",Settings!$B$3,IF(G286="Virtual",Settings!$B$4,0)))</f>
        <v>0</v>
      </c>
      <c r="K286" t="str">
        <f>IF(B286="","",IFERROR(VLOOKUP(B286,'Household Registry'!$A:$O,15,FALSE),""))</f>
        <v/>
      </c>
      <c r="L286" t="str">
        <f>IF(B286="","",IFERROR(VLOOKUP(B286,'Household Registry'!$A:$P,16,FALSE),""))</f>
        <v/>
      </c>
    </row>
    <row r="287" spans="4:12">
      <c r="D287" s="7"/>
      <c r="I287" s="2">
        <f>IF(J287&lt;&gt;"Completed",0,IF(G287="Office",Settings!$B$3,IF(G287="Virtual",Settings!$B$4,0)))</f>
        <v>0</v>
      </c>
      <c r="K287" t="str">
        <f>IF(B287="","",IFERROR(VLOOKUP(B287,'Household Registry'!$A:$O,15,FALSE),""))</f>
        <v/>
      </c>
      <c r="L287" t="str">
        <f>IF(B287="","",IFERROR(VLOOKUP(B287,'Household Registry'!$A:$P,16,FALSE),""))</f>
        <v/>
      </c>
    </row>
    <row r="288" spans="4:12">
      <c r="D288" s="7"/>
      <c r="I288" s="2">
        <f>IF(J288&lt;&gt;"Completed",0,IF(G288="Office",Settings!$B$3,IF(G288="Virtual",Settings!$B$4,0)))</f>
        <v>0</v>
      </c>
      <c r="K288" t="str">
        <f>IF(B288="","",IFERROR(VLOOKUP(B288,'Household Registry'!$A:$O,15,FALSE),""))</f>
        <v/>
      </c>
      <c r="L288" t="str">
        <f>IF(B288="","",IFERROR(VLOOKUP(B288,'Household Registry'!$A:$P,16,FALSE),""))</f>
        <v/>
      </c>
    </row>
    <row r="289" spans="4:12">
      <c r="D289" s="7"/>
      <c r="I289" s="2">
        <f>IF(J289&lt;&gt;"Completed",0,IF(G289="Office",Settings!$B$3,IF(G289="Virtual",Settings!$B$4,0)))</f>
        <v>0</v>
      </c>
      <c r="K289" t="str">
        <f>IF(B289="","",IFERROR(VLOOKUP(B289,'Household Registry'!$A:$O,15,FALSE),""))</f>
        <v/>
      </c>
      <c r="L289" t="str">
        <f>IF(B289="","",IFERROR(VLOOKUP(B289,'Household Registry'!$A:$P,16,FALSE),""))</f>
        <v/>
      </c>
    </row>
    <row r="290" spans="4:12">
      <c r="D290" s="7"/>
      <c r="I290" s="2">
        <f>IF(J290&lt;&gt;"Completed",0,IF(G290="Office",Settings!$B$3,IF(G290="Virtual",Settings!$B$4,0)))</f>
        <v>0</v>
      </c>
      <c r="K290" t="str">
        <f>IF(B290="","",IFERROR(VLOOKUP(B290,'Household Registry'!$A:$O,15,FALSE),""))</f>
        <v/>
      </c>
      <c r="L290" t="str">
        <f>IF(B290="","",IFERROR(VLOOKUP(B290,'Household Registry'!$A:$P,16,FALSE),""))</f>
        <v/>
      </c>
    </row>
    <row r="291" spans="4:12">
      <c r="D291" s="7"/>
      <c r="I291" s="2">
        <f>IF(J291&lt;&gt;"Completed",0,IF(G291="Office",Settings!$B$3,IF(G291="Virtual",Settings!$B$4,0)))</f>
        <v>0</v>
      </c>
      <c r="K291" t="str">
        <f>IF(B291="","",IFERROR(VLOOKUP(B291,'Household Registry'!$A:$O,15,FALSE),""))</f>
        <v/>
      </c>
      <c r="L291" t="str">
        <f>IF(B291="","",IFERROR(VLOOKUP(B291,'Household Registry'!$A:$P,16,FALSE),""))</f>
        <v/>
      </c>
    </row>
    <row r="292" spans="4:12">
      <c r="D292" s="7"/>
      <c r="I292" s="2">
        <f>IF(J292&lt;&gt;"Completed",0,IF(G292="Office",Settings!$B$3,IF(G292="Virtual",Settings!$B$4,0)))</f>
        <v>0</v>
      </c>
      <c r="K292" t="str">
        <f>IF(B292="","",IFERROR(VLOOKUP(B292,'Household Registry'!$A:$O,15,FALSE),""))</f>
        <v/>
      </c>
      <c r="L292" t="str">
        <f>IF(B292="","",IFERROR(VLOOKUP(B292,'Household Registry'!$A:$P,16,FALSE),""))</f>
        <v/>
      </c>
    </row>
    <row r="293" spans="4:12">
      <c r="D293" s="7"/>
      <c r="I293" s="2">
        <f>IF(J293&lt;&gt;"Completed",0,IF(G293="Office",Settings!$B$3,IF(G293="Virtual",Settings!$B$4,0)))</f>
        <v>0</v>
      </c>
      <c r="K293" t="str">
        <f>IF(B293="","",IFERROR(VLOOKUP(B293,'Household Registry'!$A:$O,15,FALSE),""))</f>
        <v/>
      </c>
      <c r="L293" t="str">
        <f>IF(B293="","",IFERROR(VLOOKUP(B293,'Household Registry'!$A:$P,16,FALSE),""))</f>
        <v/>
      </c>
    </row>
    <row r="294" spans="4:12">
      <c r="D294" s="7"/>
      <c r="I294" s="2">
        <f>IF(J294&lt;&gt;"Completed",0,IF(G294="Office",Settings!$B$3,IF(G294="Virtual",Settings!$B$4,0)))</f>
        <v>0</v>
      </c>
      <c r="K294" t="str">
        <f>IF(B294="","",IFERROR(VLOOKUP(B294,'Household Registry'!$A:$O,15,FALSE),""))</f>
        <v/>
      </c>
      <c r="L294" t="str">
        <f>IF(B294="","",IFERROR(VLOOKUP(B294,'Household Registry'!$A:$P,16,FALSE),""))</f>
        <v/>
      </c>
    </row>
    <row r="295" spans="4:12">
      <c r="D295" s="7"/>
      <c r="I295" s="2">
        <f>IF(J295&lt;&gt;"Completed",0,IF(G295="Office",Settings!$B$3,IF(G295="Virtual",Settings!$B$4,0)))</f>
        <v>0</v>
      </c>
      <c r="K295" t="str">
        <f>IF(B295="","",IFERROR(VLOOKUP(B295,'Household Registry'!$A:$O,15,FALSE),""))</f>
        <v/>
      </c>
      <c r="L295" t="str">
        <f>IF(B295="","",IFERROR(VLOOKUP(B295,'Household Registry'!$A:$P,16,FALSE),""))</f>
        <v/>
      </c>
    </row>
    <row r="296" spans="4:12">
      <c r="D296" s="7"/>
      <c r="I296" s="2">
        <f>IF(J296&lt;&gt;"Completed",0,IF(G296="Office",Settings!$B$3,IF(G296="Virtual",Settings!$B$4,0)))</f>
        <v>0</v>
      </c>
      <c r="K296" t="str">
        <f>IF(B296="","",IFERROR(VLOOKUP(B296,'Household Registry'!$A:$O,15,FALSE),""))</f>
        <v/>
      </c>
      <c r="L296" t="str">
        <f>IF(B296="","",IFERROR(VLOOKUP(B296,'Household Registry'!$A:$P,16,FALSE),""))</f>
        <v/>
      </c>
    </row>
    <row r="297" spans="4:12">
      <c r="D297" s="7"/>
      <c r="I297" s="2">
        <f>IF(J297&lt;&gt;"Completed",0,IF(G297="Office",Settings!$B$3,IF(G297="Virtual",Settings!$B$4,0)))</f>
        <v>0</v>
      </c>
      <c r="K297" t="str">
        <f>IF(B297="","",IFERROR(VLOOKUP(B297,'Household Registry'!$A:$O,15,FALSE),""))</f>
        <v/>
      </c>
      <c r="L297" t="str">
        <f>IF(B297="","",IFERROR(VLOOKUP(B297,'Household Registry'!$A:$P,16,FALSE),""))</f>
        <v/>
      </c>
    </row>
    <row r="298" spans="4:12">
      <c r="D298" s="7"/>
      <c r="I298" s="2">
        <f>IF(J298&lt;&gt;"Completed",0,IF(G298="Office",Settings!$B$3,IF(G298="Virtual",Settings!$B$4,0)))</f>
        <v>0</v>
      </c>
      <c r="K298" t="str">
        <f>IF(B298="","",IFERROR(VLOOKUP(B298,'Household Registry'!$A:$O,15,FALSE),""))</f>
        <v/>
      </c>
      <c r="L298" t="str">
        <f>IF(B298="","",IFERROR(VLOOKUP(B298,'Household Registry'!$A:$P,16,FALSE),""))</f>
        <v/>
      </c>
    </row>
    <row r="299" spans="4:12">
      <c r="D299" s="7"/>
      <c r="I299" s="2">
        <f>IF(J299&lt;&gt;"Completed",0,IF(G299="Office",Settings!$B$3,IF(G299="Virtual",Settings!$B$4,0)))</f>
        <v>0</v>
      </c>
      <c r="K299" t="str">
        <f>IF(B299="","",IFERROR(VLOOKUP(B299,'Household Registry'!$A:$O,15,FALSE),""))</f>
        <v/>
      </c>
      <c r="L299" t="str">
        <f>IF(B299="","",IFERROR(VLOOKUP(B299,'Household Registry'!$A:$P,16,FALSE),""))</f>
        <v/>
      </c>
    </row>
    <row r="300" spans="4:12">
      <c r="D300" s="7"/>
      <c r="I300" s="2">
        <f>IF(J300&lt;&gt;"Completed",0,IF(G300="Office",Settings!$B$3,IF(G300="Virtual",Settings!$B$4,0)))</f>
        <v>0</v>
      </c>
      <c r="K300" t="str">
        <f>IF(B300="","",IFERROR(VLOOKUP(B300,'Household Registry'!$A:$O,15,FALSE),""))</f>
        <v/>
      </c>
      <c r="L300" t="str">
        <f>IF(B300="","",IFERROR(VLOOKUP(B300,'Household Registry'!$A:$P,16,FALSE),""))</f>
        <v/>
      </c>
    </row>
    <row r="301" spans="4:12">
      <c r="D301" s="7"/>
      <c r="I301" s="2">
        <f>IF(J301&lt;&gt;"Completed",0,IF(G301="Office",Settings!$B$3,IF(G301="Virtual",Settings!$B$4,0)))</f>
        <v>0</v>
      </c>
      <c r="K301" t="str">
        <f>IF(B301="","",IFERROR(VLOOKUP(B301,'Household Registry'!$A:$O,15,FALSE),""))</f>
        <v/>
      </c>
      <c r="L301" t="str">
        <f>IF(B301="","",IFERROR(VLOOKUP(B301,'Household Registry'!$A:$P,16,FALSE),""))</f>
        <v/>
      </c>
    </row>
    <row r="302" spans="4:12">
      <c r="D302" s="7"/>
      <c r="I302" s="2">
        <f>IF(J302&lt;&gt;"Completed",0,IF(G302="Office",Settings!$B$3,IF(G302="Virtual",Settings!$B$4,0)))</f>
        <v>0</v>
      </c>
      <c r="K302" t="str">
        <f>IF(B302="","",IFERROR(VLOOKUP(B302,'Household Registry'!$A:$O,15,FALSE),""))</f>
        <v/>
      </c>
      <c r="L302" t="str">
        <f>IF(B302="","",IFERROR(VLOOKUP(B302,'Household Registry'!$A:$P,16,FALSE),""))</f>
        <v/>
      </c>
    </row>
    <row r="303" spans="4:12">
      <c r="D303" s="7"/>
      <c r="I303" s="2">
        <f>IF(J303&lt;&gt;"Completed",0,IF(G303="Office",Settings!$B$3,IF(G303="Virtual",Settings!$B$4,0)))</f>
        <v>0</v>
      </c>
      <c r="K303" t="str">
        <f>IF(B303="","",IFERROR(VLOOKUP(B303,'Household Registry'!$A:$O,15,FALSE),""))</f>
        <v/>
      </c>
      <c r="L303" t="str">
        <f>IF(B303="","",IFERROR(VLOOKUP(B303,'Household Registry'!$A:$P,16,FALSE),""))</f>
        <v/>
      </c>
    </row>
    <row r="304" spans="4:12">
      <c r="D304" s="7"/>
      <c r="I304" s="2">
        <f>IF(J304&lt;&gt;"Completed",0,IF(G304="Office",Settings!$B$3,IF(G304="Virtual",Settings!$B$4,0)))</f>
        <v>0</v>
      </c>
      <c r="K304" t="str">
        <f>IF(B304="","",IFERROR(VLOOKUP(B304,'Household Registry'!$A:$O,15,FALSE),""))</f>
        <v/>
      </c>
      <c r="L304" t="str">
        <f>IF(B304="","",IFERROR(VLOOKUP(B304,'Household Registry'!$A:$P,16,FALSE),""))</f>
        <v/>
      </c>
    </row>
    <row r="305" spans="4:12">
      <c r="D305" s="7"/>
      <c r="I305" s="2">
        <f>IF(J305&lt;&gt;"Completed",0,IF(G305="Office",Settings!$B$3,IF(G305="Virtual",Settings!$B$4,0)))</f>
        <v>0</v>
      </c>
      <c r="K305" t="str">
        <f>IF(B305="","",IFERROR(VLOOKUP(B305,'Household Registry'!$A:$O,15,FALSE),""))</f>
        <v/>
      </c>
      <c r="L305" t="str">
        <f>IF(B305="","",IFERROR(VLOOKUP(B305,'Household Registry'!$A:$P,16,FALSE),""))</f>
        <v/>
      </c>
    </row>
    <row r="306" spans="4:12">
      <c r="D306" s="7"/>
      <c r="I306" s="2">
        <f>IF(J306&lt;&gt;"Completed",0,IF(G306="Office",Settings!$B$3,IF(G306="Virtual",Settings!$B$4,0)))</f>
        <v>0</v>
      </c>
      <c r="K306" t="str">
        <f>IF(B306="","",IFERROR(VLOOKUP(B306,'Household Registry'!$A:$O,15,FALSE),""))</f>
        <v/>
      </c>
      <c r="L306" t="str">
        <f>IF(B306="","",IFERROR(VLOOKUP(B306,'Household Registry'!$A:$P,16,FALSE),""))</f>
        <v/>
      </c>
    </row>
    <row r="307" spans="4:12">
      <c r="D307" s="7"/>
      <c r="I307" s="2">
        <f>IF(J307&lt;&gt;"Completed",0,IF(G307="Office",Settings!$B$3,IF(G307="Virtual",Settings!$B$4,0)))</f>
        <v>0</v>
      </c>
      <c r="K307" t="str">
        <f>IF(B307="","",IFERROR(VLOOKUP(B307,'Household Registry'!$A:$O,15,FALSE),""))</f>
        <v/>
      </c>
      <c r="L307" t="str">
        <f>IF(B307="","",IFERROR(VLOOKUP(B307,'Household Registry'!$A:$P,16,FALSE),""))</f>
        <v/>
      </c>
    </row>
    <row r="308" spans="4:12">
      <c r="D308" s="7"/>
      <c r="I308" s="2">
        <f>IF(J308&lt;&gt;"Completed",0,IF(G308="Office",Settings!$B$3,IF(G308="Virtual",Settings!$B$4,0)))</f>
        <v>0</v>
      </c>
      <c r="K308" t="str">
        <f>IF(B308="","",IFERROR(VLOOKUP(B308,'Household Registry'!$A:$O,15,FALSE),""))</f>
        <v/>
      </c>
      <c r="L308" t="str">
        <f>IF(B308="","",IFERROR(VLOOKUP(B308,'Household Registry'!$A:$P,16,FALSE),""))</f>
        <v/>
      </c>
    </row>
    <row r="309" spans="4:12">
      <c r="D309" s="7"/>
      <c r="I309" s="2">
        <f>IF(J309&lt;&gt;"Completed",0,IF(G309="Office",Settings!$B$3,IF(G309="Virtual",Settings!$B$4,0)))</f>
        <v>0</v>
      </c>
      <c r="K309" t="str">
        <f>IF(B309="","",IFERROR(VLOOKUP(B309,'Household Registry'!$A:$O,15,FALSE),""))</f>
        <v/>
      </c>
      <c r="L309" t="str">
        <f>IF(B309="","",IFERROR(VLOOKUP(B309,'Household Registry'!$A:$P,16,FALSE),""))</f>
        <v/>
      </c>
    </row>
    <row r="310" spans="4:12">
      <c r="D310" s="7"/>
      <c r="I310" s="2">
        <f>IF(J310&lt;&gt;"Completed",0,IF(G310="Office",Settings!$B$3,IF(G310="Virtual",Settings!$B$4,0)))</f>
        <v>0</v>
      </c>
      <c r="K310" t="str">
        <f>IF(B310="","",IFERROR(VLOOKUP(B310,'Household Registry'!$A:$O,15,FALSE),""))</f>
        <v/>
      </c>
      <c r="L310" t="str">
        <f>IF(B310="","",IFERROR(VLOOKUP(B310,'Household Registry'!$A:$P,16,FALSE),""))</f>
        <v/>
      </c>
    </row>
    <row r="311" spans="4:12">
      <c r="D311" s="7"/>
      <c r="I311" s="2">
        <f>IF(J311&lt;&gt;"Completed",0,IF(G311="Office",Settings!$B$3,IF(G311="Virtual",Settings!$B$4,0)))</f>
        <v>0</v>
      </c>
      <c r="K311" t="str">
        <f>IF(B311="","",IFERROR(VLOOKUP(B311,'Household Registry'!$A:$O,15,FALSE),""))</f>
        <v/>
      </c>
      <c r="L311" t="str">
        <f>IF(B311="","",IFERROR(VLOOKUP(B311,'Household Registry'!$A:$P,16,FALSE),""))</f>
        <v/>
      </c>
    </row>
    <row r="312" spans="4:12">
      <c r="D312" s="7"/>
      <c r="I312" s="2">
        <f>IF(J312&lt;&gt;"Completed",0,IF(G312="Office",Settings!$B$3,IF(G312="Virtual",Settings!$B$4,0)))</f>
        <v>0</v>
      </c>
      <c r="K312" t="str">
        <f>IF(B312="","",IFERROR(VLOOKUP(B312,'Household Registry'!$A:$O,15,FALSE),""))</f>
        <v/>
      </c>
      <c r="L312" t="str">
        <f>IF(B312="","",IFERROR(VLOOKUP(B312,'Household Registry'!$A:$P,16,FALSE),""))</f>
        <v/>
      </c>
    </row>
    <row r="313" spans="4:12">
      <c r="D313" s="7"/>
      <c r="I313" s="2">
        <f>IF(J313&lt;&gt;"Completed",0,IF(G313="Office",Settings!$B$3,IF(G313="Virtual",Settings!$B$4,0)))</f>
        <v>0</v>
      </c>
      <c r="K313" t="str">
        <f>IF(B313="","",IFERROR(VLOOKUP(B313,'Household Registry'!$A:$O,15,FALSE),""))</f>
        <v/>
      </c>
      <c r="L313" t="str">
        <f>IF(B313="","",IFERROR(VLOOKUP(B313,'Household Registry'!$A:$P,16,FALSE),""))</f>
        <v/>
      </c>
    </row>
    <row r="314" spans="4:12">
      <c r="D314" s="7"/>
      <c r="I314" s="2">
        <f>IF(J314&lt;&gt;"Completed",0,IF(G314="Office",Settings!$B$3,IF(G314="Virtual",Settings!$B$4,0)))</f>
        <v>0</v>
      </c>
      <c r="K314" t="str">
        <f>IF(B314="","",IFERROR(VLOOKUP(B314,'Household Registry'!$A:$O,15,FALSE),""))</f>
        <v/>
      </c>
      <c r="L314" t="str">
        <f>IF(B314="","",IFERROR(VLOOKUP(B314,'Household Registry'!$A:$P,16,FALSE),""))</f>
        <v/>
      </c>
    </row>
    <row r="315" spans="4:12">
      <c r="D315" s="7"/>
      <c r="I315" s="2">
        <f>IF(J315&lt;&gt;"Completed",0,IF(G315="Office",Settings!$B$3,IF(G315="Virtual",Settings!$B$4,0)))</f>
        <v>0</v>
      </c>
      <c r="K315" t="str">
        <f>IF(B315="","",IFERROR(VLOOKUP(B315,'Household Registry'!$A:$O,15,FALSE),""))</f>
        <v/>
      </c>
      <c r="L315" t="str">
        <f>IF(B315="","",IFERROR(VLOOKUP(B315,'Household Registry'!$A:$P,16,FALSE),""))</f>
        <v/>
      </c>
    </row>
    <row r="316" spans="4:12">
      <c r="D316" s="7"/>
      <c r="I316" s="2">
        <f>IF(J316&lt;&gt;"Completed",0,IF(G316="Office",Settings!$B$3,IF(G316="Virtual",Settings!$B$4,0)))</f>
        <v>0</v>
      </c>
      <c r="K316" t="str">
        <f>IF(B316="","",IFERROR(VLOOKUP(B316,'Household Registry'!$A:$O,15,FALSE),""))</f>
        <v/>
      </c>
      <c r="L316" t="str">
        <f>IF(B316="","",IFERROR(VLOOKUP(B316,'Household Registry'!$A:$P,16,FALSE),""))</f>
        <v/>
      </c>
    </row>
    <row r="317" spans="4:12">
      <c r="D317" s="7"/>
      <c r="I317" s="2">
        <f>IF(J317&lt;&gt;"Completed",0,IF(G317="Office",Settings!$B$3,IF(G317="Virtual",Settings!$B$4,0)))</f>
        <v>0</v>
      </c>
      <c r="K317" t="str">
        <f>IF(B317="","",IFERROR(VLOOKUP(B317,'Household Registry'!$A:$O,15,FALSE),""))</f>
        <v/>
      </c>
      <c r="L317" t="str">
        <f>IF(B317="","",IFERROR(VLOOKUP(B317,'Household Registry'!$A:$P,16,FALSE),""))</f>
        <v/>
      </c>
    </row>
    <row r="318" spans="4:12">
      <c r="D318" s="7"/>
      <c r="I318" s="2">
        <f>IF(J318&lt;&gt;"Completed",0,IF(G318="Office",Settings!$B$3,IF(G318="Virtual",Settings!$B$4,0)))</f>
        <v>0</v>
      </c>
      <c r="K318" t="str">
        <f>IF(B318="","",IFERROR(VLOOKUP(B318,'Household Registry'!$A:$O,15,FALSE),""))</f>
        <v/>
      </c>
      <c r="L318" t="str">
        <f>IF(B318="","",IFERROR(VLOOKUP(B318,'Household Registry'!$A:$P,16,FALSE),""))</f>
        <v/>
      </c>
    </row>
    <row r="319" spans="4:12">
      <c r="D319" s="7"/>
      <c r="I319" s="2">
        <f>IF(J319&lt;&gt;"Completed",0,IF(G319="Office",Settings!$B$3,IF(G319="Virtual",Settings!$B$4,0)))</f>
        <v>0</v>
      </c>
      <c r="K319" t="str">
        <f>IF(B319="","",IFERROR(VLOOKUP(B319,'Household Registry'!$A:$O,15,FALSE),""))</f>
        <v/>
      </c>
      <c r="L319" t="str">
        <f>IF(B319="","",IFERROR(VLOOKUP(B319,'Household Registry'!$A:$P,16,FALSE),""))</f>
        <v/>
      </c>
    </row>
    <row r="320" spans="4:12">
      <c r="D320" s="7"/>
      <c r="I320" s="2">
        <f>IF(J320&lt;&gt;"Completed",0,IF(G320="Office",Settings!$B$3,IF(G320="Virtual",Settings!$B$4,0)))</f>
        <v>0</v>
      </c>
      <c r="K320" t="str">
        <f>IF(B320="","",IFERROR(VLOOKUP(B320,'Household Registry'!$A:$O,15,FALSE),""))</f>
        <v/>
      </c>
      <c r="L320" t="str">
        <f>IF(B320="","",IFERROR(VLOOKUP(B320,'Household Registry'!$A:$P,16,FALSE),""))</f>
        <v/>
      </c>
    </row>
    <row r="321" spans="4:12">
      <c r="D321" s="7"/>
      <c r="I321" s="2">
        <f>IF(J321&lt;&gt;"Completed",0,IF(G321="Office",Settings!$B$3,IF(G321="Virtual",Settings!$B$4,0)))</f>
        <v>0</v>
      </c>
      <c r="K321" t="str">
        <f>IF(B321="","",IFERROR(VLOOKUP(B321,'Household Registry'!$A:$O,15,FALSE),""))</f>
        <v/>
      </c>
      <c r="L321" t="str">
        <f>IF(B321="","",IFERROR(VLOOKUP(B321,'Household Registry'!$A:$P,16,FALSE),""))</f>
        <v/>
      </c>
    </row>
    <row r="322" spans="4:12">
      <c r="D322" s="7"/>
      <c r="I322" s="2">
        <f>IF(J322&lt;&gt;"Completed",0,IF(G322="Office",Settings!$B$3,IF(G322="Virtual",Settings!$B$4,0)))</f>
        <v>0</v>
      </c>
      <c r="K322" t="str">
        <f>IF(B322="","",IFERROR(VLOOKUP(B322,'Household Registry'!$A:$O,15,FALSE),""))</f>
        <v/>
      </c>
      <c r="L322" t="str">
        <f>IF(B322="","",IFERROR(VLOOKUP(B322,'Household Registry'!$A:$P,16,FALSE),""))</f>
        <v/>
      </c>
    </row>
    <row r="323" spans="4:12">
      <c r="D323" s="7"/>
      <c r="I323" s="2">
        <f>IF(J323&lt;&gt;"Completed",0,IF(G323="Office",Settings!$B$3,IF(G323="Virtual",Settings!$B$4,0)))</f>
        <v>0</v>
      </c>
      <c r="K323" t="str">
        <f>IF(B323="","",IFERROR(VLOOKUP(B323,'Household Registry'!$A:$O,15,FALSE),""))</f>
        <v/>
      </c>
      <c r="L323" t="str">
        <f>IF(B323="","",IFERROR(VLOOKUP(B323,'Household Registry'!$A:$P,16,FALSE),""))</f>
        <v/>
      </c>
    </row>
    <row r="324" spans="4:12">
      <c r="D324" s="7"/>
      <c r="I324" s="2">
        <f>IF(J324&lt;&gt;"Completed",0,IF(G324="Office",Settings!$B$3,IF(G324="Virtual",Settings!$B$4,0)))</f>
        <v>0</v>
      </c>
      <c r="K324" t="str">
        <f>IF(B324="","",IFERROR(VLOOKUP(B324,'Household Registry'!$A:$O,15,FALSE),""))</f>
        <v/>
      </c>
      <c r="L324" t="str">
        <f>IF(B324="","",IFERROR(VLOOKUP(B324,'Household Registry'!$A:$P,16,FALSE),""))</f>
        <v/>
      </c>
    </row>
    <row r="325" spans="4:12">
      <c r="D325" s="7"/>
      <c r="I325" s="2">
        <f>IF(J325&lt;&gt;"Completed",0,IF(G325="Office",Settings!$B$3,IF(G325="Virtual",Settings!$B$4,0)))</f>
        <v>0</v>
      </c>
      <c r="K325" t="str">
        <f>IF(B325="","",IFERROR(VLOOKUP(B325,'Household Registry'!$A:$O,15,FALSE),""))</f>
        <v/>
      </c>
      <c r="L325" t="str">
        <f>IF(B325="","",IFERROR(VLOOKUP(B325,'Household Registry'!$A:$P,16,FALSE),""))</f>
        <v/>
      </c>
    </row>
    <row r="326" spans="4:12">
      <c r="D326" s="7"/>
      <c r="I326" s="2">
        <f>IF(J326&lt;&gt;"Completed",0,IF(G326="Office",Settings!$B$3,IF(G326="Virtual",Settings!$B$4,0)))</f>
        <v>0</v>
      </c>
      <c r="K326" t="str">
        <f>IF(B326="","",IFERROR(VLOOKUP(B326,'Household Registry'!$A:$O,15,FALSE),""))</f>
        <v/>
      </c>
      <c r="L326" t="str">
        <f>IF(B326="","",IFERROR(VLOOKUP(B326,'Household Registry'!$A:$P,16,FALSE),""))</f>
        <v/>
      </c>
    </row>
    <row r="327" spans="4:12">
      <c r="D327" s="7"/>
      <c r="I327" s="2">
        <f>IF(J327&lt;&gt;"Completed",0,IF(G327="Office",Settings!$B$3,IF(G327="Virtual",Settings!$B$4,0)))</f>
        <v>0</v>
      </c>
      <c r="K327" t="str">
        <f>IF(B327="","",IFERROR(VLOOKUP(B327,'Household Registry'!$A:$O,15,FALSE),""))</f>
        <v/>
      </c>
      <c r="L327" t="str">
        <f>IF(B327="","",IFERROR(VLOOKUP(B327,'Household Registry'!$A:$P,16,FALSE),""))</f>
        <v/>
      </c>
    </row>
    <row r="328" spans="4:12">
      <c r="D328" s="7"/>
      <c r="I328" s="2">
        <f>IF(J328&lt;&gt;"Completed",0,IF(G328="Office",Settings!$B$3,IF(G328="Virtual",Settings!$B$4,0)))</f>
        <v>0</v>
      </c>
      <c r="K328" t="str">
        <f>IF(B328="","",IFERROR(VLOOKUP(B328,'Household Registry'!$A:$O,15,FALSE),""))</f>
        <v/>
      </c>
      <c r="L328" t="str">
        <f>IF(B328="","",IFERROR(VLOOKUP(B328,'Household Registry'!$A:$P,16,FALSE),""))</f>
        <v/>
      </c>
    </row>
    <row r="329" spans="4:12">
      <c r="D329" s="7"/>
      <c r="I329" s="2">
        <f>IF(J329&lt;&gt;"Completed",0,IF(G329="Office",Settings!$B$3,IF(G329="Virtual",Settings!$B$4,0)))</f>
        <v>0</v>
      </c>
      <c r="K329" t="str">
        <f>IF(B329="","",IFERROR(VLOOKUP(B329,'Household Registry'!$A:$O,15,FALSE),""))</f>
        <v/>
      </c>
      <c r="L329" t="str">
        <f>IF(B329="","",IFERROR(VLOOKUP(B329,'Household Registry'!$A:$P,16,FALSE),""))</f>
        <v/>
      </c>
    </row>
    <row r="330" spans="4:12">
      <c r="D330" s="7"/>
      <c r="I330" s="2">
        <f>IF(J330&lt;&gt;"Completed",0,IF(G330="Office",Settings!$B$3,IF(G330="Virtual",Settings!$B$4,0)))</f>
        <v>0</v>
      </c>
      <c r="K330" t="str">
        <f>IF(B330="","",IFERROR(VLOOKUP(B330,'Household Registry'!$A:$O,15,FALSE),""))</f>
        <v/>
      </c>
      <c r="L330" t="str">
        <f>IF(B330="","",IFERROR(VLOOKUP(B330,'Household Registry'!$A:$P,16,FALSE),""))</f>
        <v/>
      </c>
    </row>
    <row r="331" spans="4:12">
      <c r="D331" s="7"/>
      <c r="I331" s="2">
        <f>IF(J331&lt;&gt;"Completed",0,IF(G331="Office",Settings!$B$3,IF(G331="Virtual",Settings!$B$4,0)))</f>
        <v>0</v>
      </c>
      <c r="K331" t="str">
        <f>IF(B331="","",IFERROR(VLOOKUP(B331,'Household Registry'!$A:$O,15,FALSE),""))</f>
        <v/>
      </c>
      <c r="L331" t="str">
        <f>IF(B331="","",IFERROR(VLOOKUP(B331,'Household Registry'!$A:$P,16,FALSE),""))</f>
        <v/>
      </c>
    </row>
    <row r="332" spans="4:12">
      <c r="D332" s="7"/>
      <c r="I332" s="2">
        <f>IF(J332&lt;&gt;"Completed",0,IF(G332="Office",Settings!$B$3,IF(G332="Virtual",Settings!$B$4,0)))</f>
        <v>0</v>
      </c>
      <c r="K332" t="str">
        <f>IF(B332="","",IFERROR(VLOOKUP(B332,'Household Registry'!$A:$O,15,FALSE),""))</f>
        <v/>
      </c>
      <c r="L332" t="str">
        <f>IF(B332="","",IFERROR(VLOOKUP(B332,'Household Registry'!$A:$P,16,FALSE),""))</f>
        <v/>
      </c>
    </row>
    <row r="333" spans="4:12">
      <c r="D333" s="7"/>
      <c r="I333" s="2">
        <f>IF(J333&lt;&gt;"Completed",0,IF(G333="Office",Settings!$B$3,IF(G333="Virtual",Settings!$B$4,0)))</f>
        <v>0</v>
      </c>
      <c r="K333" t="str">
        <f>IF(B333="","",IFERROR(VLOOKUP(B333,'Household Registry'!$A:$O,15,FALSE),""))</f>
        <v/>
      </c>
      <c r="L333" t="str">
        <f>IF(B333="","",IFERROR(VLOOKUP(B333,'Household Registry'!$A:$P,16,FALSE),""))</f>
        <v/>
      </c>
    </row>
    <row r="334" spans="4:12">
      <c r="D334" s="7"/>
      <c r="I334" s="2">
        <f>IF(J334&lt;&gt;"Completed",0,IF(G334="Office",Settings!$B$3,IF(G334="Virtual",Settings!$B$4,0)))</f>
        <v>0</v>
      </c>
      <c r="K334" t="str">
        <f>IF(B334="","",IFERROR(VLOOKUP(B334,'Household Registry'!$A:$O,15,FALSE),""))</f>
        <v/>
      </c>
      <c r="L334" t="str">
        <f>IF(B334="","",IFERROR(VLOOKUP(B334,'Household Registry'!$A:$P,16,FALSE),""))</f>
        <v/>
      </c>
    </row>
    <row r="335" spans="4:12">
      <c r="D335" s="7"/>
      <c r="I335" s="2">
        <f>IF(J335&lt;&gt;"Completed",0,IF(G335="Office",Settings!$B$3,IF(G335="Virtual",Settings!$B$4,0)))</f>
        <v>0</v>
      </c>
      <c r="K335" t="str">
        <f>IF(B335="","",IFERROR(VLOOKUP(B335,'Household Registry'!$A:$O,15,FALSE),""))</f>
        <v/>
      </c>
      <c r="L335" t="str">
        <f>IF(B335="","",IFERROR(VLOOKUP(B335,'Household Registry'!$A:$P,16,FALSE),""))</f>
        <v/>
      </c>
    </row>
    <row r="336" spans="4:12">
      <c r="D336" s="7"/>
      <c r="I336" s="2">
        <f>IF(J336&lt;&gt;"Completed",0,IF(G336="Office",Settings!$B$3,IF(G336="Virtual",Settings!$B$4,0)))</f>
        <v>0</v>
      </c>
      <c r="K336" t="str">
        <f>IF(B336="","",IFERROR(VLOOKUP(B336,'Household Registry'!$A:$O,15,FALSE),""))</f>
        <v/>
      </c>
      <c r="L336" t="str">
        <f>IF(B336="","",IFERROR(VLOOKUP(B336,'Household Registry'!$A:$P,16,FALSE),""))</f>
        <v/>
      </c>
    </row>
    <row r="337" spans="4:12">
      <c r="D337" s="7"/>
      <c r="I337" s="2">
        <f>IF(J337&lt;&gt;"Completed",0,IF(G337="Office",Settings!$B$3,IF(G337="Virtual",Settings!$B$4,0)))</f>
        <v>0</v>
      </c>
      <c r="K337" t="str">
        <f>IF(B337="","",IFERROR(VLOOKUP(B337,'Household Registry'!$A:$O,15,FALSE),""))</f>
        <v/>
      </c>
      <c r="L337" t="str">
        <f>IF(B337="","",IFERROR(VLOOKUP(B337,'Household Registry'!$A:$P,16,FALSE),""))</f>
        <v/>
      </c>
    </row>
    <row r="338" spans="4:12">
      <c r="D338" s="7"/>
      <c r="I338" s="2">
        <f>IF(J338&lt;&gt;"Completed",0,IF(G338="Office",Settings!$B$3,IF(G338="Virtual",Settings!$B$4,0)))</f>
        <v>0</v>
      </c>
      <c r="K338" t="str">
        <f>IF(B338="","",IFERROR(VLOOKUP(B338,'Household Registry'!$A:$O,15,FALSE),""))</f>
        <v/>
      </c>
      <c r="L338" t="str">
        <f>IF(B338="","",IFERROR(VLOOKUP(B338,'Household Registry'!$A:$P,16,FALSE),""))</f>
        <v/>
      </c>
    </row>
    <row r="339" spans="4:12">
      <c r="D339" s="7"/>
      <c r="I339" s="2">
        <f>IF(J339&lt;&gt;"Completed",0,IF(G339="Office",Settings!$B$3,IF(G339="Virtual",Settings!$B$4,0)))</f>
        <v>0</v>
      </c>
      <c r="K339" t="str">
        <f>IF(B339="","",IFERROR(VLOOKUP(B339,'Household Registry'!$A:$O,15,FALSE),""))</f>
        <v/>
      </c>
      <c r="L339" t="str">
        <f>IF(B339="","",IFERROR(VLOOKUP(B339,'Household Registry'!$A:$P,16,FALSE),""))</f>
        <v/>
      </c>
    </row>
    <row r="340" spans="4:12">
      <c r="D340" s="7"/>
      <c r="I340" s="2">
        <f>IF(J340&lt;&gt;"Completed",0,IF(G340="Office",Settings!$B$3,IF(G340="Virtual",Settings!$B$4,0)))</f>
        <v>0</v>
      </c>
      <c r="K340" t="str">
        <f>IF(B340="","",IFERROR(VLOOKUP(B340,'Household Registry'!$A:$O,15,FALSE),""))</f>
        <v/>
      </c>
      <c r="L340" t="str">
        <f>IF(B340="","",IFERROR(VLOOKUP(B340,'Household Registry'!$A:$P,16,FALSE),""))</f>
        <v/>
      </c>
    </row>
    <row r="341" spans="4:12">
      <c r="D341" s="7"/>
      <c r="I341" s="2">
        <f>IF(J341&lt;&gt;"Completed",0,IF(G341="Office",Settings!$B$3,IF(G341="Virtual",Settings!$B$4,0)))</f>
        <v>0</v>
      </c>
      <c r="K341" t="str">
        <f>IF(B341="","",IFERROR(VLOOKUP(B341,'Household Registry'!$A:$O,15,FALSE),""))</f>
        <v/>
      </c>
      <c r="L341" t="str">
        <f>IF(B341="","",IFERROR(VLOOKUP(B341,'Household Registry'!$A:$P,16,FALSE),""))</f>
        <v/>
      </c>
    </row>
    <row r="342" spans="4:12">
      <c r="D342" s="7"/>
      <c r="I342" s="2">
        <f>IF(J342&lt;&gt;"Completed",0,IF(G342="Office",Settings!$B$3,IF(G342="Virtual",Settings!$B$4,0)))</f>
        <v>0</v>
      </c>
      <c r="K342" t="str">
        <f>IF(B342="","",IFERROR(VLOOKUP(B342,'Household Registry'!$A:$O,15,FALSE),""))</f>
        <v/>
      </c>
      <c r="L342" t="str">
        <f>IF(B342="","",IFERROR(VLOOKUP(B342,'Household Registry'!$A:$P,16,FALSE),""))</f>
        <v/>
      </c>
    </row>
    <row r="343" spans="4:12">
      <c r="D343" s="7"/>
      <c r="I343" s="2">
        <f>IF(J343&lt;&gt;"Completed",0,IF(G343="Office",Settings!$B$3,IF(G343="Virtual",Settings!$B$4,0)))</f>
        <v>0</v>
      </c>
      <c r="K343" t="str">
        <f>IF(B343="","",IFERROR(VLOOKUP(B343,'Household Registry'!$A:$O,15,FALSE),""))</f>
        <v/>
      </c>
      <c r="L343" t="str">
        <f>IF(B343="","",IFERROR(VLOOKUP(B343,'Household Registry'!$A:$P,16,FALSE),""))</f>
        <v/>
      </c>
    </row>
    <row r="344" spans="4:12">
      <c r="D344" s="7"/>
      <c r="I344" s="2">
        <f>IF(J344&lt;&gt;"Completed",0,IF(G344="Office",Settings!$B$3,IF(G344="Virtual",Settings!$B$4,0)))</f>
        <v>0</v>
      </c>
      <c r="K344" t="str">
        <f>IF(B344="","",IFERROR(VLOOKUP(B344,'Household Registry'!$A:$O,15,FALSE),""))</f>
        <v/>
      </c>
      <c r="L344" t="str">
        <f>IF(B344="","",IFERROR(VLOOKUP(B344,'Household Registry'!$A:$P,16,FALSE),""))</f>
        <v/>
      </c>
    </row>
    <row r="345" spans="4:12">
      <c r="D345" s="7"/>
      <c r="I345" s="2">
        <f>IF(J345&lt;&gt;"Completed",0,IF(G345="Office",Settings!$B$3,IF(G345="Virtual",Settings!$B$4,0)))</f>
        <v>0</v>
      </c>
      <c r="K345" t="str">
        <f>IF(B345="","",IFERROR(VLOOKUP(B345,'Household Registry'!$A:$O,15,FALSE),""))</f>
        <v/>
      </c>
      <c r="L345" t="str">
        <f>IF(B345="","",IFERROR(VLOOKUP(B345,'Household Registry'!$A:$P,16,FALSE),""))</f>
        <v/>
      </c>
    </row>
    <row r="346" spans="4:12">
      <c r="D346" s="7"/>
      <c r="I346" s="2">
        <f>IF(J346&lt;&gt;"Completed",0,IF(G346="Office",Settings!$B$3,IF(G346="Virtual",Settings!$B$4,0)))</f>
        <v>0</v>
      </c>
      <c r="K346" t="str">
        <f>IF(B346="","",IFERROR(VLOOKUP(B346,'Household Registry'!$A:$O,15,FALSE),""))</f>
        <v/>
      </c>
      <c r="L346" t="str">
        <f>IF(B346="","",IFERROR(VLOOKUP(B346,'Household Registry'!$A:$P,16,FALSE),""))</f>
        <v/>
      </c>
    </row>
    <row r="347" spans="4:12">
      <c r="D347" s="7"/>
      <c r="I347" s="2">
        <f>IF(J347&lt;&gt;"Completed",0,IF(G347="Office",Settings!$B$3,IF(G347="Virtual",Settings!$B$4,0)))</f>
        <v>0</v>
      </c>
      <c r="K347" t="str">
        <f>IF(B347="","",IFERROR(VLOOKUP(B347,'Household Registry'!$A:$O,15,FALSE),""))</f>
        <v/>
      </c>
      <c r="L347" t="str">
        <f>IF(B347="","",IFERROR(VLOOKUP(B347,'Household Registry'!$A:$P,16,FALSE),""))</f>
        <v/>
      </c>
    </row>
    <row r="348" spans="4:12">
      <c r="D348" s="7"/>
      <c r="I348" s="2">
        <f>IF(J348&lt;&gt;"Completed",0,IF(G348="Office",Settings!$B$3,IF(G348="Virtual",Settings!$B$4,0)))</f>
        <v>0</v>
      </c>
      <c r="K348" t="str">
        <f>IF(B348="","",IFERROR(VLOOKUP(B348,'Household Registry'!$A:$O,15,FALSE),""))</f>
        <v/>
      </c>
      <c r="L348" t="str">
        <f>IF(B348="","",IFERROR(VLOOKUP(B348,'Household Registry'!$A:$P,16,FALSE),""))</f>
        <v/>
      </c>
    </row>
    <row r="349" spans="4:12">
      <c r="D349" s="7"/>
      <c r="I349" s="2">
        <f>IF(J349&lt;&gt;"Completed",0,IF(G349="Office",Settings!$B$3,IF(G349="Virtual",Settings!$B$4,0)))</f>
        <v>0</v>
      </c>
      <c r="K349" t="str">
        <f>IF(B349="","",IFERROR(VLOOKUP(B349,'Household Registry'!$A:$O,15,FALSE),""))</f>
        <v/>
      </c>
      <c r="L349" t="str">
        <f>IF(B349="","",IFERROR(VLOOKUP(B349,'Household Registry'!$A:$P,16,FALSE),""))</f>
        <v/>
      </c>
    </row>
    <row r="350" spans="4:12">
      <c r="D350" s="7"/>
      <c r="I350" s="2">
        <f>IF(J350&lt;&gt;"Completed",0,IF(G350="Office",Settings!$B$3,IF(G350="Virtual",Settings!$B$4,0)))</f>
        <v>0</v>
      </c>
      <c r="K350" t="str">
        <f>IF(B350="","",IFERROR(VLOOKUP(B350,'Household Registry'!$A:$O,15,FALSE),""))</f>
        <v/>
      </c>
      <c r="L350" t="str">
        <f>IF(B350="","",IFERROR(VLOOKUP(B350,'Household Registry'!$A:$P,16,FALSE),""))</f>
        <v/>
      </c>
    </row>
    <row r="351" spans="4:12">
      <c r="D351" s="7"/>
      <c r="I351" s="2">
        <f>IF(J351&lt;&gt;"Completed",0,IF(G351="Office",Settings!$B$3,IF(G351="Virtual",Settings!$B$4,0)))</f>
        <v>0</v>
      </c>
      <c r="K351" t="str">
        <f>IF(B351="","",IFERROR(VLOOKUP(B351,'Household Registry'!$A:$O,15,FALSE),""))</f>
        <v/>
      </c>
      <c r="L351" t="str">
        <f>IF(B351="","",IFERROR(VLOOKUP(B351,'Household Registry'!$A:$P,16,FALSE),""))</f>
        <v/>
      </c>
    </row>
    <row r="352" spans="4:12">
      <c r="D352" s="7"/>
      <c r="I352" s="2">
        <f>IF(J352&lt;&gt;"Completed",0,IF(G352="Office",Settings!$B$3,IF(G352="Virtual",Settings!$B$4,0)))</f>
        <v>0</v>
      </c>
      <c r="K352" t="str">
        <f>IF(B352="","",IFERROR(VLOOKUP(B352,'Household Registry'!$A:$O,15,FALSE),""))</f>
        <v/>
      </c>
      <c r="L352" t="str">
        <f>IF(B352="","",IFERROR(VLOOKUP(B352,'Household Registry'!$A:$P,16,FALSE),""))</f>
        <v/>
      </c>
    </row>
    <row r="353" spans="4:12">
      <c r="D353" s="7"/>
      <c r="I353" s="2">
        <f>IF(J353&lt;&gt;"Completed",0,IF(G353="Office",Settings!$B$3,IF(G353="Virtual",Settings!$B$4,0)))</f>
        <v>0</v>
      </c>
      <c r="K353" t="str">
        <f>IF(B353="","",IFERROR(VLOOKUP(B353,'Household Registry'!$A:$O,15,FALSE),""))</f>
        <v/>
      </c>
      <c r="L353" t="str">
        <f>IF(B353="","",IFERROR(VLOOKUP(B353,'Household Registry'!$A:$P,16,FALSE),""))</f>
        <v/>
      </c>
    </row>
    <row r="354" spans="4:12">
      <c r="D354" s="7"/>
      <c r="I354" s="2">
        <f>IF(J354&lt;&gt;"Completed",0,IF(G354="Office",Settings!$B$3,IF(G354="Virtual",Settings!$B$4,0)))</f>
        <v>0</v>
      </c>
      <c r="K354" t="str">
        <f>IF(B354="","",IFERROR(VLOOKUP(B354,'Household Registry'!$A:$O,15,FALSE),""))</f>
        <v/>
      </c>
      <c r="L354" t="str">
        <f>IF(B354="","",IFERROR(VLOOKUP(B354,'Household Registry'!$A:$P,16,FALSE),""))</f>
        <v/>
      </c>
    </row>
    <row r="355" spans="4:12">
      <c r="D355" s="7"/>
      <c r="I355" s="2">
        <f>IF(J355&lt;&gt;"Completed",0,IF(G355="Office",Settings!$B$3,IF(G355="Virtual",Settings!$B$4,0)))</f>
        <v>0</v>
      </c>
      <c r="K355" t="str">
        <f>IF(B355="","",IFERROR(VLOOKUP(B355,'Household Registry'!$A:$O,15,FALSE),""))</f>
        <v/>
      </c>
      <c r="L355" t="str">
        <f>IF(B355="","",IFERROR(VLOOKUP(B355,'Household Registry'!$A:$P,16,FALSE),""))</f>
        <v/>
      </c>
    </row>
    <row r="356" spans="4:12">
      <c r="D356" s="7"/>
      <c r="I356" s="2">
        <f>IF(J356&lt;&gt;"Completed",0,IF(G356="Office",Settings!$B$3,IF(G356="Virtual",Settings!$B$4,0)))</f>
        <v>0</v>
      </c>
      <c r="K356" t="str">
        <f>IF(B356="","",IFERROR(VLOOKUP(B356,'Household Registry'!$A:$O,15,FALSE),""))</f>
        <v/>
      </c>
      <c r="L356" t="str">
        <f>IF(B356="","",IFERROR(VLOOKUP(B356,'Household Registry'!$A:$P,16,FALSE),""))</f>
        <v/>
      </c>
    </row>
    <row r="357" spans="4:12">
      <c r="D357" s="7"/>
      <c r="I357" s="2">
        <f>IF(J357&lt;&gt;"Completed",0,IF(G357="Office",Settings!$B$3,IF(G357="Virtual",Settings!$B$4,0)))</f>
        <v>0</v>
      </c>
      <c r="K357" t="str">
        <f>IF(B357="","",IFERROR(VLOOKUP(B357,'Household Registry'!$A:$O,15,FALSE),""))</f>
        <v/>
      </c>
      <c r="L357" t="str">
        <f>IF(B357="","",IFERROR(VLOOKUP(B357,'Household Registry'!$A:$P,16,FALSE),""))</f>
        <v/>
      </c>
    </row>
    <row r="358" spans="4:12">
      <c r="D358" s="7"/>
      <c r="I358" s="2">
        <f>IF(J358&lt;&gt;"Completed",0,IF(G358="Office",Settings!$B$3,IF(G358="Virtual",Settings!$B$4,0)))</f>
        <v>0</v>
      </c>
      <c r="K358" t="str">
        <f>IF(B358="","",IFERROR(VLOOKUP(B358,'Household Registry'!$A:$O,15,FALSE),""))</f>
        <v/>
      </c>
      <c r="L358" t="str">
        <f>IF(B358="","",IFERROR(VLOOKUP(B358,'Household Registry'!$A:$P,16,FALSE),""))</f>
        <v/>
      </c>
    </row>
    <row r="359" spans="4:12">
      <c r="D359" s="7"/>
      <c r="I359" s="2">
        <f>IF(J359&lt;&gt;"Completed",0,IF(G359="Office",Settings!$B$3,IF(G359="Virtual",Settings!$B$4,0)))</f>
        <v>0</v>
      </c>
      <c r="K359" t="str">
        <f>IF(B359="","",IFERROR(VLOOKUP(B359,'Household Registry'!$A:$O,15,FALSE),""))</f>
        <v/>
      </c>
      <c r="L359" t="str">
        <f>IF(B359="","",IFERROR(VLOOKUP(B359,'Household Registry'!$A:$P,16,FALSE),""))</f>
        <v/>
      </c>
    </row>
    <row r="360" spans="4:12">
      <c r="D360" s="7"/>
      <c r="I360" s="2">
        <f>IF(J360&lt;&gt;"Completed",0,IF(G360="Office",Settings!$B$3,IF(G360="Virtual",Settings!$B$4,0)))</f>
        <v>0</v>
      </c>
      <c r="K360" t="str">
        <f>IF(B360="","",IFERROR(VLOOKUP(B360,'Household Registry'!$A:$O,15,FALSE),""))</f>
        <v/>
      </c>
      <c r="L360" t="str">
        <f>IF(B360="","",IFERROR(VLOOKUP(B360,'Household Registry'!$A:$P,16,FALSE),""))</f>
        <v/>
      </c>
    </row>
    <row r="361" spans="4:12">
      <c r="D361" s="7"/>
      <c r="I361" s="2">
        <f>IF(J361&lt;&gt;"Completed",0,IF(G361="Office",Settings!$B$3,IF(G361="Virtual",Settings!$B$4,0)))</f>
        <v>0</v>
      </c>
      <c r="K361" t="str">
        <f>IF(B361="","",IFERROR(VLOOKUP(B361,'Household Registry'!$A:$O,15,FALSE),""))</f>
        <v/>
      </c>
      <c r="L361" t="str">
        <f>IF(B361="","",IFERROR(VLOOKUP(B361,'Household Registry'!$A:$P,16,FALSE),""))</f>
        <v/>
      </c>
    </row>
    <row r="362" spans="4:12">
      <c r="D362" s="7"/>
      <c r="I362" s="2">
        <f>IF(J362&lt;&gt;"Completed",0,IF(G362="Office",Settings!$B$3,IF(G362="Virtual",Settings!$B$4,0)))</f>
        <v>0</v>
      </c>
      <c r="K362" t="str">
        <f>IF(B362="","",IFERROR(VLOOKUP(B362,'Household Registry'!$A:$O,15,FALSE),""))</f>
        <v/>
      </c>
      <c r="L362" t="str">
        <f>IF(B362="","",IFERROR(VLOOKUP(B362,'Household Registry'!$A:$P,16,FALSE),""))</f>
        <v/>
      </c>
    </row>
    <row r="363" spans="4:12">
      <c r="D363" s="7"/>
      <c r="I363" s="2">
        <f>IF(J363&lt;&gt;"Completed",0,IF(G363="Office",Settings!$B$3,IF(G363="Virtual",Settings!$B$4,0)))</f>
        <v>0</v>
      </c>
      <c r="K363" t="str">
        <f>IF(B363="","",IFERROR(VLOOKUP(B363,'Household Registry'!$A:$O,15,FALSE),""))</f>
        <v/>
      </c>
      <c r="L363" t="str">
        <f>IF(B363="","",IFERROR(VLOOKUP(B363,'Household Registry'!$A:$P,16,FALSE),""))</f>
        <v/>
      </c>
    </row>
    <row r="364" spans="4:12">
      <c r="D364" s="7"/>
      <c r="I364" s="2">
        <f>IF(J364&lt;&gt;"Completed",0,IF(G364="Office",Settings!$B$3,IF(G364="Virtual",Settings!$B$4,0)))</f>
        <v>0</v>
      </c>
      <c r="K364" t="str">
        <f>IF(B364="","",IFERROR(VLOOKUP(B364,'Household Registry'!$A:$O,15,FALSE),""))</f>
        <v/>
      </c>
      <c r="L364" t="str">
        <f>IF(B364="","",IFERROR(VLOOKUP(B364,'Household Registry'!$A:$P,16,FALSE),""))</f>
        <v/>
      </c>
    </row>
    <row r="365" spans="4:12">
      <c r="D365" s="7"/>
      <c r="I365" s="2">
        <f>IF(J365&lt;&gt;"Completed",0,IF(G365="Office",Settings!$B$3,IF(G365="Virtual",Settings!$B$4,0)))</f>
        <v>0</v>
      </c>
      <c r="K365" t="str">
        <f>IF(B365="","",IFERROR(VLOOKUP(B365,'Household Registry'!$A:$O,15,FALSE),""))</f>
        <v/>
      </c>
      <c r="L365" t="str">
        <f>IF(B365="","",IFERROR(VLOOKUP(B365,'Household Registry'!$A:$P,16,FALSE),""))</f>
        <v/>
      </c>
    </row>
    <row r="366" spans="4:12">
      <c r="D366" s="7"/>
      <c r="I366" s="2">
        <f>IF(J366&lt;&gt;"Completed",0,IF(G366="Office",Settings!$B$3,IF(G366="Virtual",Settings!$B$4,0)))</f>
        <v>0</v>
      </c>
      <c r="K366" t="str">
        <f>IF(B366="","",IFERROR(VLOOKUP(B366,'Household Registry'!$A:$O,15,FALSE),""))</f>
        <v/>
      </c>
      <c r="L366" t="str">
        <f>IF(B366="","",IFERROR(VLOOKUP(B366,'Household Registry'!$A:$P,16,FALSE),""))</f>
        <v/>
      </c>
    </row>
    <row r="367" spans="4:12">
      <c r="D367" s="7"/>
      <c r="I367" s="2">
        <f>IF(J367&lt;&gt;"Completed",0,IF(G367="Office",Settings!$B$3,IF(G367="Virtual",Settings!$B$4,0)))</f>
        <v>0</v>
      </c>
      <c r="K367" t="str">
        <f>IF(B367="","",IFERROR(VLOOKUP(B367,'Household Registry'!$A:$O,15,FALSE),""))</f>
        <v/>
      </c>
      <c r="L367" t="str">
        <f>IF(B367="","",IFERROR(VLOOKUP(B367,'Household Registry'!$A:$P,16,FALSE),""))</f>
        <v/>
      </c>
    </row>
    <row r="368" spans="4:12">
      <c r="D368" s="7"/>
      <c r="I368" s="2">
        <f>IF(J368&lt;&gt;"Completed",0,IF(G368="Office",Settings!$B$3,IF(G368="Virtual",Settings!$B$4,0)))</f>
        <v>0</v>
      </c>
      <c r="K368" t="str">
        <f>IF(B368="","",IFERROR(VLOOKUP(B368,'Household Registry'!$A:$O,15,FALSE),""))</f>
        <v/>
      </c>
      <c r="L368" t="str">
        <f>IF(B368="","",IFERROR(VLOOKUP(B368,'Household Registry'!$A:$P,16,FALSE),""))</f>
        <v/>
      </c>
    </row>
    <row r="369" spans="4:12">
      <c r="D369" s="7"/>
      <c r="I369" s="2">
        <f>IF(J369&lt;&gt;"Completed",0,IF(G369="Office",Settings!$B$3,IF(G369="Virtual",Settings!$B$4,0)))</f>
        <v>0</v>
      </c>
      <c r="K369" t="str">
        <f>IF(B369="","",IFERROR(VLOOKUP(B369,'Household Registry'!$A:$O,15,FALSE),""))</f>
        <v/>
      </c>
      <c r="L369" t="str">
        <f>IF(B369="","",IFERROR(VLOOKUP(B369,'Household Registry'!$A:$P,16,FALSE),""))</f>
        <v/>
      </c>
    </row>
    <row r="370" spans="4:12">
      <c r="D370" s="7"/>
      <c r="I370" s="2">
        <f>IF(J370&lt;&gt;"Completed",0,IF(G370="Office",Settings!$B$3,IF(G370="Virtual",Settings!$B$4,0)))</f>
        <v>0</v>
      </c>
      <c r="K370" t="str">
        <f>IF(B370="","",IFERROR(VLOOKUP(B370,'Household Registry'!$A:$O,15,FALSE),""))</f>
        <v/>
      </c>
      <c r="L370" t="str">
        <f>IF(B370="","",IFERROR(VLOOKUP(B370,'Household Registry'!$A:$P,16,FALSE),""))</f>
        <v/>
      </c>
    </row>
    <row r="371" spans="4:12">
      <c r="D371" s="7"/>
      <c r="I371" s="2">
        <f>IF(J371&lt;&gt;"Completed",0,IF(G371="Office",Settings!$B$3,IF(G371="Virtual",Settings!$B$4,0)))</f>
        <v>0</v>
      </c>
      <c r="K371" t="str">
        <f>IF(B371="","",IFERROR(VLOOKUP(B371,'Household Registry'!$A:$O,15,FALSE),""))</f>
        <v/>
      </c>
      <c r="L371" t="str">
        <f>IF(B371="","",IFERROR(VLOOKUP(B371,'Household Registry'!$A:$P,16,FALSE),""))</f>
        <v/>
      </c>
    </row>
    <row r="372" spans="4:12">
      <c r="D372" s="7"/>
      <c r="I372" s="2">
        <f>IF(J372&lt;&gt;"Completed",0,IF(G372="Office",Settings!$B$3,IF(G372="Virtual",Settings!$B$4,0)))</f>
        <v>0</v>
      </c>
      <c r="K372" t="str">
        <f>IF(B372="","",IFERROR(VLOOKUP(B372,'Household Registry'!$A:$O,15,FALSE),""))</f>
        <v/>
      </c>
      <c r="L372" t="str">
        <f>IF(B372="","",IFERROR(VLOOKUP(B372,'Household Registry'!$A:$P,16,FALSE),""))</f>
        <v/>
      </c>
    </row>
    <row r="373" spans="4:12">
      <c r="D373" s="7"/>
      <c r="I373" s="2">
        <f>IF(J373&lt;&gt;"Completed",0,IF(G373="Office",Settings!$B$3,IF(G373="Virtual",Settings!$B$4,0)))</f>
        <v>0</v>
      </c>
      <c r="K373" t="str">
        <f>IF(B373="","",IFERROR(VLOOKUP(B373,'Household Registry'!$A:$O,15,FALSE),""))</f>
        <v/>
      </c>
      <c r="L373" t="str">
        <f>IF(B373="","",IFERROR(VLOOKUP(B373,'Household Registry'!$A:$P,16,FALSE),""))</f>
        <v/>
      </c>
    </row>
    <row r="374" spans="4:12">
      <c r="D374" s="7"/>
      <c r="I374" s="2">
        <f>IF(J374&lt;&gt;"Completed",0,IF(G374="Office",Settings!$B$3,IF(G374="Virtual",Settings!$B$4,0)))</f>
        <v>0</v>
      </c>
      <c r="K374" t="str">
        <f>IF(B374="","",IFERROR(VLOOKUP(B374,'Household Registry'!$A:$O,15,FALSE),""))</f>
        <v/>
      </c>
      <c r="L374" t="str">
        <f>IF(B374="","",IFERROR(VLOOKUP(B374,'Household Registry'!$A:$P,16,FALSE),""))</f>
        <v/>
      </c>
    </row>
    <row r="375" spans="4:12">
      <c r="D375" s="7"/>
      <c r="I375" s="2">
        <f>IF(J375&lt;&gt;"Completed",0,IF(G375="Office",Settings!$B$3,IF(G375="Virtual",Settings!$B$4,0)))</f>
        <v>0</v>
      </c>
      <c r="K375" t="str">
        <f>IF(B375="","",IFERROR(VLOOKUP(B375,'Household Registry'!$A:$O,15,FALSE),""))</f>
        <v/>
      </c>
      <c r="L375" t="str">
        <f>IF(B375="","",IFERROR(VLOOKUP(B375,'Household Registry'!$A:$P,16,FALSE),""))</f>
        <v/>
      </c>
    </row>
    <row r="376" spans="4:12">
      <c r="D376" s="7"/>
      <c r="I376" s="2">
        <f>IF(J376&lt;&gt;"Completed",0,IF(G376="Office",Settings!$B$3,IF(G376="Virtual",Settings!$B$4,0)))</f>
        <v>0</v>
      </c>
      <c r="K376" t="str">
        <f>IF(B376="","",IFERROR(VLOOKUP(B376,'Household Registry'!$A:$O,15,FALSE),""))</f>
        <v/>
      </c>
      <c r="L376" t="str">
        <f>IF(B376="","",IFERROR(VLOOKUP(B376,'Household Registry'!$A:$P,16,FALSE),""))</f>
        <v/>
      </c>
    </row>
    <row r="377" spans="4:12">
      <c r="D377" s="7"/>
      <c r="I377" s="2">
        <f>IF(J377&lt;&gt;"Completed",0,IF(G377="Office",Settings!$B$3,IF(G377="Virtual",Settings!$B$4,0)))</f>
        <v>0</v>
      </c>
      <c r="K377" t="str">
        <f>IF(B377="","",IFERROR(VLOOKUP(B377,'Household Registry'!$A:$O,15,FALSE),""))</f>
        <v/>
      </c>
      <c r="L377" t="str">
        <f>IF(B377="","",IFERROR(VLOOKUP(B377,'Household Registry'!$A:$P,16,FALSE),""))</f>
        <v/>
      </c>
    </row>
    <row r="378" spans="4:12">
      <c r="D378" s="7"/>
      <c r="I378" s="2">
        <f>IF(J378&lt;&gt;"Completed",0,IF(G378="Office",Settings!$B$3,IF(G378="Virtual",Settings!$B$4,0)))</f>
        <v>0</v>
      </c>
      <c r="K378" t="str">
        <f>IF(B378="","",IFERROR(VLOOKUP(B378,'Household Registry'!$A:$O,15,FALSE),""))</f>
        <v/>
      </c>
      <c r="L378" t="str">
        <f>IF(B378="","",IFERROR(VLOOKUP(B378,'Household Registry'!$A:$P,16,FALSE),""))</f>
        <v/>
      </c>
    </row>
    <row r="379" spans="4:12">
      <c r="D379" s="7"/>
      <c r="I379" s="2">
        <f>IF(J379&lt;&gt;"Completed",0,IF(G379="Office",Settings!$B$3,IF(G379="Virtual",Settings!$B$4,0)))</f>
        <v>0</v>
      </c>
      <c r="K379" t="str">
        <f>IF(B379="","",IFERROR(VLOOKUP(B379,'Household Registry'!$A:$O,15,FALSE),""))</f>
        <v/>
      </c>
      <c r="L379" t="str">
        <f>IF(B379="","",IFERROR(VLOOKUP(B379,'Household Registry'!$A:$P,16,FALSE),""))</f>
        <v/>
      </c>
    </row>
    <row r="380" spans="4:12">
      <c r="D380" s="7"/>
      <c r="I380" s="2">
        <f>IF(J380&lt;&gt;"Completed",0,IF(G380="Office",Settings!$B$3,IF(G380="Virtual",Settings!$B$4,0)))</f>
        <v>0</v>
      </c>
      <c r="K380" t="str">
        <f>IF(B380="","",IFERROR(VLOOKUP(B380,'Household Registry'!$A:$O,15,FALSE),""))</f>
        <v/>
      </c>
      <c r="L380" t="str">
        <f>IF(B380="","",IFERROR(VLOOKUP(B380,'Household Registry'!$A:$P,16,FALSE),""))</f>
        <v/>
      </c>
    </row>
    <row r="381" spans="4:12">
      <c r="D381" s="7"/>
      <c r="I381" s="2">
        <f>IF(J381&lt;&gt;"Completed",0,IF(G381="Office",Settings!$B$3,IF(G381="Virtual",Settings!$B$4,0)))</f>
        <v>0</v>
      </c>
      <c r="K381" t="str">
        <f>IF(B381="","",IFERROR(VLOOKUP(B381,'Household Registry'!$A:$O,15,FALSE),""))</f>
        <v/>
      </c>
      <c r="L381" t="str">
        <f>IF(B381="","",IFERROR(VLOOKUP(B381,'Household Registry'!$A:$P,16,FALSE),""))</f>
        <v/>
      </c>
    </row>
    <row r="382" spans="4:12">
      <c r="D382" s="7"/>
      <c r="I382" s="2">
        <f>IF(J382&lt;&gt;"Completed",0,IF(G382="Office",Settings!$B$3,IF(G382="Virtual",Settings!$B$4,0)))</f>
        <v>0</v>
      </c>
      <c r="K382" t="str">
        <f>IF(B382="","",IFERROR(VLOOKUP(B382,'Household Registry'!$A:$O,15,FALSE),""))</f>
        <v/>
      </c>
      <c r="L382" t="str">
        <f>IF(B382="","",IFERROR(VLOOKUP(B382,'Household Registry'!$A:$P,16,FALSE),""))</f>
        <v/>
      </c>
    </row>
    <row r="383" spans="4:12">
      <c r="D383" s="7"/>
      <c r="I383" s="2">
        <f>IF(J383&lt;&gt;"Completed",0,IF(G383="Office",Settings!$B$3,IF(G383="Virtual",Settings!$B$4,0)))</f>
        <v>0</v>
      </c>
      <c r="K383" t="str">
        <f>IF(B383="","",IFERROR(VLOOKUP(B383,'Household Registry'!$A:$O,15,FALSE),""))</f>
        <v/>
      </c>
      <c r="L383" t="str">
        <f>IF(B383="","",IFERROR(VLOOKUP(B383,'Household Registry'!$A:$P,16,FALSE),""))</f>
        <v/>
      </c>
    </row>
    <row r="384" spans="4:12">
      <c r="D384" s="7"/>
      <c r="I384" s="2">
        <f>IF(J384&lt;&gt;"Completed",0,IF(G384="Office",Settings!$B$3,IF(G384="Virtual",Settings!$B$4,0)))</f>
        <v>0</v>
      </c>
      <c r="K384" t="str">
        <f>IF(B384="","",IFERROR(VLOOKUP(B384,'Household Registry'!$A:$O,15,FALSE),""))</f>
        <v/>
      </c>
      <c r="L384" t="str">
        <f>IF(B384="","",IFERROR(VLOOKUP(B384,'Household Registry'!$A:$P,16,FALSE),""))</f>
        <v/>
      </c>
    </row>
    <row r="385" spans="4:12">
      <c r="D385" s="7"/>
      <c r="I385" s="2">
        <f>IF(J385&lt;&gt;"Completed",0,IF(G385="Office",Settings!$B$3,IF(G385="Virtual",Settings!$B$4,0)))</f>
        <v>0</v>
      </c>
      <c r="K385" t="str">
        <f>IF(B385="","",IFERROR(VLOOKUP(B385,'Household Registry'!$A:$O,15,FALSE),""))</f>
        <v/>
      </c>
      <c r="L385" t="str">
        <f>IF(B385="","",IFERROR(VLOOKUP(B385,'Household Registry'!$A:$P,16,FALSE),""))</f>
        <v/>
      </c>
    </row>
    <row r="386" spans="4:12">
      <c r="D386" s="7"/>
      <c r="I386" s="2">
        <f>IF(J386&lt;&gt;"Completed",0,IF(G386="Office",Settings!$B$3,IF(G386="Virtual",Settings!$B$4,0)))</f>
        <v>0</v>
      </c>
      <c r="K386" t="str">
        <f>IF(B386="","",IFERROR(VLOOKUP(B386,'Household Registry'!$A:$O,15,FALSE),""))</f>
        <v/>
      </c>
      <c r="L386" t="str">
        <f>IF(B386="","",IFERROR(VLOOKUP(B386,'Household Registry'!$A:$P,16,FALSE),""))</f>
        <v/>
      </c>
    </row>
    <row r="387" spans="4:12">
      <c r="D387" s="7"/>
      <c r="I387" s="2">
        <f>IF(J387&lt;&gt;"Completed",0,IF(G387="Office",Settings!$B$3,IF(G387="Virtual",Settings!$B$4,0)))</f>
        <v>0</v>
      </c>
      <c r="K387" t="str">
        <f>IF(B387="","",IFERROR(VLOOKUP(B387,'Household Registry'!$A:$O,15,FALSE),""))</f>
        <v/>
      </c>
      <c r="L387" t="str">
        <f>IF(B387="","",IFERROR(VLOOKUP(B387,'Household Registry'!$A:$P,16,FALSE),""))</f>
        <v/>
      </c>
    </row>
    <row r="388" spans="4:12">
      <c r="D388" s="7"/>
      <c r="I388" s="2">
        <f>IF(J388&lt;&gt;"Completed",0,IF(G388="Office",Settings!$B$3,IF(G388="Virtual",Settings!$B$4,0)))</f>
        <v>0</v>
      </c>
      <c r="K388" t="str">
        <f>IF(B388="","",IFERROR(VLOOKUP(B388,'Household Registry'!$A:$O,15,FALSE),""))</f>
        <v/>
      </c>
      <c r="L388" t="str">
        <f>IF(B388="","",IFERROR(VLOOKUP(B388,'Household Registry'!$A:$P,16,FALSE),""))</f>
        <v/>
      </c>
    </row>
    <row r="389" spans="4:12">
      <c r="D389" s="7"/>
      <c r="I389" s="2">
        <f>IF(J389&lt;&gt;"Completed",0,IF(G389="Office",Settings!$B$3,IF(G389="Virtual",Settings!$B$4,0)))</f>
        <v>0</v>
      </c>
      <c r="K389" t="str">
        <f>IF(B389="","",IFERROR(VLOOKUP(B389,'Household Registry'!$A:$O,15,FALSE),""))</f>
        <v/>
      </c>
      <c r="L389" t="str">
        <f>IF(B389="","",IFERROR(VLOOKUP(B389,'Household Registry'!$A:$P,16,FALSE),""))</f>
        <v/>
      </c>
    </row>
    <row r="390" spans="4:12">
      <c r="D390" s="7"/>
      <c r="I390" s="2">
        <f>IF(J390&lt;&gt;"Completed",0,IF(G390="Office",Settings!$B$3,IF(G390="Virtual",Settings!$B$4,0)))</f>
        <v>0</v>
      </c>
      <c r="K390" t="str">
        <f>IF(B390="","",IFERROR(VLOOKUP(B390,'Household Registry'!$A:$O,15,FALSE),""))</f>
        <v/>
      </c>
      <c r="L390" t="str">
        <f>IF(B390="","",IFERROR(VLOOKUP(B390,'Household Registry'!$A:$P,16,FALSE),""))</f>
        <v/>
      </c>
    </row>
    <row r="391" spans="4:12">
      <c r="D391" s="7"/>
      <c r="I391" s="2">
        <f>IF(J391&lt;&gt;"Completed",0,IF(G391="Office",Settings!$B$3,IF(G391="Virtual",Settings!$B$4,0)))</f>
        <v>0</v>
      </c>
      <c r="K391" t="str">
        <f>IF(B391="","",IFERROR(VLOOKUP(B391,'Household Registry'!$A:$O,15,FALSE),""))</f>
        <v/>
      </c>
      <c r="L391" t="str">
        <f>IF(B391="","",IFERROR(VLOOKUP(B391,'Household Registry'!$A:$P,16,FALSE),""))</f>
        <v/>
      </c>
    </row>
    <row r="392" spans="4:12">
      <c r="D392" s="7"/>
      <c r="I392" s="2">
        <f>IF(J392&lt;&gt;"Completed",0,IF(G392="Office",Settings!$B$3,IF(G392="Virtual",Settings!$B$4,0)))</f>
        <v>0</v>
      </c>
      <c r="K392" t="str">
        <f>IF(B392="","",IFERROR(VLOOKUP(B392,'Household Registry'!$A:$O,15,FALSE),""))</f>
        <v/>
      </c>
      <c r="L392" t="str">
        <f>IF(B392="","",IFERROR(VLOOKUP(B392,'Household Registry'!$A:$P,16,FALSE),""))</f>
        <v/>
      </c>
    </row>
    <row r="393" spans="4:12">
      <c r="D393" s="7"/>
      <c r="I393" s="2">
        <f>IF(J393&lt;&gt;"Completed",0,IF(G393="Office",Settings!$B$3,IF(G393="Virtual",Settings!$B$4,0)))</f>
        <v>0</v>
      </c>
      <c r="K393" t="str">
        <f>IF(B393="","",IFERROR(VLOOKUP(B393,'Household Registry'!$A:$O,15,FALSE),""))</f>
        <v/>
      </c>
      <c r="L393" t="str">
        <f>IF(B393="","",IFERROR(VLOOKUP(B393,'Household Registry'!$A:$P,16,FALSE),""))</f>
        <v/>
      </c>
    </row>
    <row r="394" spans="4:12">
      <c r="D394" s="7"/>
      <c r="I394" s="2">
        <f>IF(J394&lt;&gt;"Completed",0,IF(G394="Office",Settings!$B$3,IF(G394="Virtual",Settings!$B$4,0)))</f>
        <v>0</v>
      </c>
      <c r="K394" t="str">
        <f>IF(B394="","",IFERROR(VLOOKUP(B394,'Household Registry'!$A:$O,15,FALSE),""))</f>
        <v/>
      </c>
      <c r="L394" t="str">
        <f>IF(B394="","",IFERROR(VLOOKUP(B394,'Household Registry'!$A:$P,16,FALSE),""))</f>
        <v/>
      </c>
    </row>
    <row r="395" spans="4:12">
      <c r="D395" s="7"/>
      <c r="I395" s="2">
        <f>IF(J395&lt;&gt;"Completed",0,IF(G395="Office",Settings!$B$3,IF(G395="Virtual",Settings!$B$4,0)))</f>
        <v>0</v>
      </c>
      <c r="K395" t="str">
        <f>IF(B395="","",IFERROR(VLOOKUP(B395,'Household Registry'!$A:$O,15,FALSE),""))</f>
        <v/>
      </c>
      <c r="L395" t="str">
        <f>IF(B395="","",IFERROR(VLOOKUP(B395,'Household Registry'!$A:$P,16,FALSE),""))</f>
        <v/>
      </c>
    </row>
    <row r="396" spans="4:12">
      <c r="D396" s="7"/>
      <c r="I396" s="2">
        <f>IF(J396&lt;&gt;"Completed",0,IF(G396="Office",Settings!$B$3,IF(G396="Virtual",Settings!$B$4,0)))</f>
        <v>0</v>
      </c>
      <c r="K396" t="str">
        <f>IF(B396="","",IFERROR(VLOOKUP(B396,'Household Registry'!$A:$O,15,FALSE),""))</f>
        <v/>
      </c>
      <c r="L396" t="str">
        <f>IF(B396="","",IFERROR(VLOOKUP(B396,'Household Registry'!$A:$P,16,FALSE),""))</f>
        <v/>
      </c>
    </row>
    <row r="397" spans="4:12">
      <c r="D397" s="7"/>
      <c r="I397" s="2">
        <f>IF(J397&lt;&gt;"Completed",0,IF(G397="Office",Settings!$B$3,IF(G397="Virtual",Settings!$B$4,0)))</f>
        <v>0</v>
      </c>
      <c r="K397" t="str">
        <f>IF(B397="","",IFERROR(VLOOKUP(B397,'Household Registry'!$A:$O,15,FALSE),""))</f>
        <v/>
      </c>
      <c r="L397" t="str">
        <f>IF(B397="","",IFERROR(VLOOKUP(B397,'Household Registry'!$A:$P,16,FALSE),""))</f>
        <v/>
      </c>
    </row>
    <row r="398" spans="4:12">
      <c r="D398" s="7"/>
      <c r="I398" s="2">
        <f>IF(J398&lt;&gt;"Completed",0,IF(G398="Office",Settings!$B$3,IF(G398="Virtual",Settings!$B$4,0)))</f>
        <v>0</v>
      </c>
      <c r="K398" t="str">
        <f>IF(B398="","",IFERROR(VLOOKUP(B398,'Household Registry'!$A:$O,15,FALSE),""))</f>
        <v/>
      </c>
      <c r="L398" t="str">
        <f>IF(B398="","",IFERROR(VLOOKUP(B398,'Household Registry'!$A:$P,16,FALSE),""))</f>
        <v/>
      </c>
    </row>
    <row r="399" spans="4:12">
      <c r="D399" s="7"/>
      <c r="I399" s="2">
        <f>IF(J399&lt;&gt;"Completed",0,IF(G399="Office",Settings!$B$3,IF(G399="Virtual",Settings!$B$4,0)))</f>
        <v>0</v>
      </c>
      <c r="K399" t="str">
        <f>IF(B399="","",IFERROR(VLOOKUP(B399,'Household Registry'!$A:$O,15,FALSE),""))</f>
        <v/>
      </c>
      <c r="L399" t="str">
        <f>IF(B399="","",IFERROR(VLOOKUP(B399,'Household Registry'!$A:$P,16,FALSE),""))</f>
        <v/>
      </c>
    </row>
    <row r="400" spans="4:12">
      <c r="D400" s="7"/>
      <c r="I400" s="2">
        <f>IF(J400&lt;&gt;"Completed",0,IF(G400="Office",Settings!$B$3,IF(G400="Virtual",Settings!$B$4,0)))</f>
        <v>0</v>
      </c>
      <c r="K400" t="str">
        <f>IF(B400="","",IFERROR(VLOOKUP(B400,'Household Registry'!$A:$O,15,FALSE),""))</f>
        <v/>
      </c>
      <c r="L400" t="str">
        <f>IF(B400="","",IFERROR(VLOOKUP(B400,'Household Registry'!$A:$P,16,FALSE),""))</f>
        <v/>
      </c>
    </row>
    <row r="401" spans="4:12">
      <c r="D401" s="7"/>
      <c r="I401" s="2">
        <f>IF(J401&lt;&gt;"Completed",0,IF(G401="Office",Settings!$B$3,IF(G401="Virtual",Settings!$B$4,0)))</f>
        <v>0</v>
      </c>
      <c r="K401" t="str">
        <f>IF(B401="","",IFERROR(VLOOKUP(B401,'Household Registry'!$A:$O,15,FALSE),""))</f>
        <v/>
      </c>
      <c r="L401" t="str">
        <f>IF(B401="","",IFERROR(VLOOKUP(B401,'Household Registry'!$A:$P,16,FALSE),""))</f>
        <v/>
      </c>
    </row>
    <row r="402" spans="4:12">
      <c r="D402" s="7"/>
      <c r="I402" s="2">
        <f>IF(J402&lt;&gt;"Completed",0,IF(G402="Office",Settings!$B$3,IF(G402="Virtual",Settings!$B$4,0)))</f>
        <v>0</v>
      </c>
      <c r="K402" t="str">
        <f>IF(B402="","",IFERROR(VLOOKUP(B402,'Household Registry'!$A:$O,15,FALSE),""))</f>
        <v/>
      </c>
      <c r="L402" t="str">
        <f>IF(B402="","",IFERROR(VLOOKUP(B402,'Household Registry'!$A:$P,16,FALSE),""))</f>
        <v/>
      </c>
    </row>
    <row r="403" spans="4:12">
      <c r="D403" s="7"/>
      <c r="I403" s="2">
        <f>IF(J403&lt;&gt;"Completed",0,IF(G403="Office",Settings!$B$3,IF(G403="Virtual",Settings!$B$4,0)))</f>
        <v>0</v>
      </c>
      <c r="K403" t="str">
        <f>IF(B403="","",IFERROR(VLOOKUP(B403,'Household Registry'!$A:$O,15,FALSE),""))</f>
        <v/>
      </c>
      <c r="L403" t="str">
        <f>IF(B403="","",IFERROR(VLOOKUP(B403,'Household Registry'!$A:$P,16,FALSE),""))</f>
        <v/>
      </c>
    </row>
    <row r="404" spans="4:12">
      <c r="D404" s="7"/>
      <c r="I404" s="2">
        <f>IF(J404&lt;&gt;"Completed",0,IF(G404="Office",Settings!$B$3,IF(G404="Virtual",Settings!$B$4,0)))</f>
        <v>0</v>
      </c>
      <c r="K404" t="str">
        <f>IF(B404="","",IFERROR(VLOOKUP(B404,'Household Registry'!$A:$O,15,FALSE),""))</f>
        <v/>
      </c>
      <c r="L404" t="str">
        <f>IF(B404="","",IFERROR(VLOOKUP(B404,'Household Registry'!$A:$P,16,FALSE),""))</f>
        <v/>
      </c>
    </row>
    <row r="405" spans="4:12">
      <c r="D405" s="7"/>
      <c r="I405" s="2">
        <f>IF(J405&lt;&gt;"Completed",0,IF(G405="Office",Settings!$B$3,IF(G405="Virtual",Settings!$B$4,0)))</f>
        <v>0</v>
      </c>
      <c r="K405" t="str">
        <f>IF(B405="","",IFERROR(VLOOKUP(B405,'Household Registry'!$A:$O,15,FALSE),""))</f>
        <v/>
      </c>
      <c r="L405" t="str">
        <f>IF(B405="","",IFERROR(VLOOKUP(B405,'Household Registry'!$A:$P,16,FALSE),""))</f>
        <v/>
      </c>
    </row>
    <row r="406" spans="4:12">
      <c r="D406" s="7"/>
      <c r="I406" s="2">
        <f>IF(J406&lt;&gt;"Completed",0,IF(G406="Office",Settings!$B$3,IF(G406="Virtual",Settings!$B$4,0)))</f>
        <v>0</v>
      </c>
      <c r="K406" t="str">
        <f>IF(B406="","",IFERROR(VLOOKUP(B406,'Household Registry'!$A:$O,15,FALSE),""))</f>
        <v/>
      </c>
      <c r="L406" t="str">
        <f>IF(B406="","",IFERROR(VLOOKUP(B406,'Household Registry'!$A:$P,16,FALSE),""))</f>
        <v/>
      </c>
    </row>
    <row r="407" spans="4:12">
      <c r="D407" s="7"/>
      <c r="I407" s="2">
        <f>IF(J407&lt;&gt;"Completed",0,IF(G407="Office",Settings!$B$3,IF(G407="Virtual",Settings!$B$4,0)))</f>
        <v>0</v>
      </c>
      <c r="K407" t="str">
        <f>IF(B407="","",IFERROR(VLOOKUP(B407,'Household Registry'!$A:$O,15,FALSE),""))</f>
        <v/>
      </c>
      <c r="L407" t="str">
        <f>IF(B407="","",IFERROR(VLOOKUP(B407,'Household Registry'!$A:$P,16,FALSE),""))</f>
        <v/>
      </c>
    </row>
    <row r="408" spans="4:12">
      <c r="D408" s="7"/>
      <c r="I408" s="2">
        <f>IF(J408&lt;&gt;"Completed",0,IF(G408="Office",Settings!$B$3,IF(G408="Virtual",Settings!$B$4,0)))</f>
        <v>0</v>
      </c>
      <c r="K408" t="str">
        <f>IF(B408="","",IFERROR(VLOOKUP(B408,'Household Registry'!$A:$O,15,FALSE),""))</f>
        <v/>
      </c>
      <c r="L408" t="str">
        <f>IF(B408="","",IFERROR(VLOOKUP(B408,'Household Registry'!$A:$P,16,FALSE),""))</f>
        <v/>
      </c>
    </row>
    <row r="409" spans="4:12">
      <c r="D409" s="7"/>
      <c r="I409" s="2">
        <f>IF(J409&lt;&gt;"Completed",0,IF(G409="Office",Settings!$B$3,IF(G409="Virtual",Settings!$B$4,0)))</f>
        <v>0</v>
      </c>
      <c r="K409" t="str">
        <f>IF(B409="","",IFERROR(VLOOKUP(B409,'Household Registry'!$A:$O,15,FALSE),""))</f>
        <v/>
      </c>
      <c r="L409" t="str">
        <f>IF(B409="","",IFERROR(VLOOKUP(B409,'Household Registry'!$A:$P,16,FALSE),""))</f>
        <v/>
      </c>
    </row>
    <row r="410" spans="4:12">
      <c r="D410" s="7"/>
      <c r="I410" s="2">
        <f>IF(J410&lt;&gt;"Completed",0,IF(G410="Office",Settings!$B$3,IF(G410="Virtual",Settings!$B$4,0)))</f>
        <v>0</v>
      </c>
      <c r="K410" t="str">
        <f>IF(B410="","",IFERROR(VLOOKUP(B410,'Household Registry'!$A:$O,15,FALSE),""))</f>
        <v/>
      </c>
      <c r="L410" t="str">
        <f>IF(B410="","",IFERROR(VLOOKUP(B410,'Household Registry'!$A:$P,16,FALSE),""))</f>
        <v/>
      </c>
    </row>
    <row r="411" spans="4:12">
      <c r="D411" s="7"/>
      <c r="I411" s="2">
        <f>IF(J411&lt;&gt;"Completed",0,IF(G411="Office",Settings!$B$3,IF(G411="Virtual",Settings!$B$4,0)))</f>
        <v>0</v>
      </c>
      <c r="K411" t="str">
        <f>IF(B411="","",IFERROR(VLOOKUP(B411,'Household Registry'!$A:$O,15,FALSE),""))</f>
        <v/>
      </c>
      <c r="L411" t="str">
        <f>IF(B411="","",IFERROR(VLOOKUP(B411,'Household Registry'!$A:$P,16,FALSE),""))</f>
        <v/>
      </c>
    </row>
    <row r="412" spans="4:12">
      <c r="D412" s="7"/>
      <c r="I412" s="2">
        <f>IF(J412&lt;&gt;"Completed",0,IF(G412="Office",Settings!$B$3,IF(G412="Virtual",Settings!$B$4,0)))</f>
        <v>0</v>
      </c>
      <c r="K412" t="str">
        <f>IF(B412="","",IFERROR(VLOOKUP(B412,'Household Registry'!$A:$O,15,FALSE),""))</f>
        <v/>
      </c>
      <c r="L412" t="str">
        <f>IF(B412="","",IFERROR(VLOOKUP(B412,'Household Registry'!$A:$P,16,FALSE),""))</f>
        <v/>
      </c>
    </row>
    <row r="413" spans="4:12">
      <c r="D413" s="7"/>
      <c r="I413" s="2">
        <f>IF(J413&lt;&gt;"Completed",0,IF(G413="Office",Settings!$B$3,IF(G413="Virtual",Settings!$B$4,0)))</f>
        <v>0</v>
      </c>
      <c r="K413" t="str">
        <f>IF(B413="","",IFERROR(VLOOKUP(B413,'Household Registry'!$A:$O,15,FALSE),""))</f>
        <v/>
      </c>
      <c r="L413" t="str">
        <f>IF(B413="","",IFERROR(VLOOKUP(B413,'Household Registry'!$A:$P,16,FALSE),""))</f>
        <v/>
      </c>
    </row>
    <row r="414" spans="4:12">
      <c r="D414" s="7"/>
      <c r="I414" s="2">
        <f>IF(J414&lt;&gt;"Completed",0,IF(G414="Office",Settings!$B$3,IF(G414="Virtual",Settings!$B$4,0)))</f>
        <v>0</v>
      </c>
      <c r="K414" t="str">
        <f>IF(B414="","",IFERROR(VLOOKUP(B414,'Household Registry'!$A:$O,15,FALSE),""))</f>
        <v/>
      </c>
      <c r="L414" t="str">
        <f>IF(B414="","",IFERROR(VLOOKUP(B414,'Household Registry'!$A:$P,16,FALSE),""))</f>
        <v/>
      </c>
    </row>
    <row r="415" spans="4:12">
      <c r="D415" s="7"/>
      <c r="I415" s="2">
        <f>IF(J415&lt;&gt;"Completed",0,IF(G415="Office",Settings!$B$3,IF(G415="Virtual",Settings!$B$4,0)))</f>
        <v>0</v>
      </c>
      <c r="K415" t="str">
        <f>IF(B415="","",IFERROR(VLOOKUP(B415,'Household Registry'!$A:$O,15,FALSE),""))</f>
        <v/>
      </c>
      <c r="L415" t="str">
        <f>IF(B415="","",IFERROR(VLOOKUP(B415,'Household Registry'!$A:$P,16,FALSE),""))</f>
        <v/>
      </c>
    </row>
    <row r="416" spans="4:12">
      <c r="D416" s="7"/>
      <c r="I416" s="2">
        <f>IF(J416&lt;&gt;"Completed",0,IF(G416="Office",Settings!$B$3,IF(G416="Virtual",Settings!$B$4,0)))</f>
        <v>0</v>
      </c>
      <c r="K416" t="str">
        <f>IF(B416="","",IFERROR(VLOOKUP(B416,'Household Registry'!$A:$O,15,FALSE),""))</f>
        <v/>
      </c>
      <c r="L416" t="str">
        <f>IF(B416="","",IFERROR(VLOOKUP(B416,'Household Registry'!$A:$P,16,FALSE),""))</f>
        <v/>
      </c>
    </row>
    <row r="417" spans="4:12">
      <c r="D417" s="7"/>
      <c r="I417" s="2">
        <f>IF(J417&lt;&gt;"Completed",0,IF(G417="Office",Settings!$B$3,IF(G417="Virtual",Settings!$B$4,0)))</f>
        <v>0</v>
      </c>
      <c r="K417" t="str">
        <f>IF(B417="","",IFERROR(VLOOKUP(B417,'Household Registry'!$A:$O,15,FALSE),""))</f>
        <v/>
      </c>
      <c r="L417" t="str">
        <f>IF(B417="","",IFERROR(VLOOKUP(B417,'Household Registry'!$A:$P,16,FALSE),""))</f>
        <v/>
      </c>
    </row>
    <row r="418" spans="4:12">
      <c r="D418" s="7"/>
      <c r="I418" s="2">
        <f>IF(J418&lt;&gt;"Completed",0,IF(G418="Office",Settings!$B$3,IF(G418="Virtual",Settings!$B$4,0)))</f>
        <v>0</v>
      </c>
      <c r="K418" t="str">
        <f>IF(B418="","",IFERROR(VLOOKUP(B418,'Household Registry'!$A:$O,15,FALSE),""))</f>
        <v/>
      </c>
      <c r="L418" t="str">
        <f>IF(B418="","",IFERROR(VLOOKUP(B418,'Household Registry'!$A:$P,16,FALSE),""))</f>
        <v/>
      </c>
    </row>
    <row r="419" spans="4:12">
      <c r="D419" s="7"/>
      <c r="I419" s="2">
        <f>IF(J419&lt;&gt;"Completed",0,IF(G419="Office",Settings!$B$3,IF(G419="Virtual",Settings!$B$4,0)))</f>
        <v>0</v>
      </c>
      <c r="K419" t="str">
        <f>IF(B419="","",IFERROR(VLOOKUP(B419,'Household Registry'!$A:$O,15,FALSE),""))</f>
        <v/>
      </c>
      <c r="L419" t="str">
        <f>IF(B419="","",IFERROR(VLOOKUP(B419,'Household Registry'!$A:$P,16,FALSE),""))</f>
        <v/>
      </c>
    </row>
    <row r="420" spans="4:12">
      <c r="D420" s="7"/>
      <c r="I420" s="2">
        <f>IF(J420&lt;&gt;"Completed",0,IF(G420="Office",Settings!$B$3,IF(G420="Virtual",Settings!$B$4,0)))</f>
        <v>0</v>
      </c>
      <c r="K420" t="str">
        <f>IF(B420="","",IFERROR(VLOOKUP(B420,'Household Registry'!$A:$O,15,FALSE),""))</f>
        <v/>
      </c>
      <c r="L420" t="str">
        <f>IF(B420="","",IFERROR(VLOOKUP(B420,'Household Registry'!$A:$P,16,FALSE),""))</f>
        <v/>
      </c>
    </row>
    <row r="421" spans="4:12">
      <c r="D421" s="7"/>
      <c r="I421" s="2">
        <f>IF(J421&lt;&gt;"Completed",0,IF(G421="Office",Settings!$B$3,IF(G421="Virtual",Settings!$B$4,0)))</f>
        <v>0</v>
      </c>
      <c r="K421" t="str">
        <f>IF(B421="","",IFERROR(VLOOKUP(B421,'Household Registry'!$A:$O,15,FALSE),""))</f>
        <v/>
      </c>
      <c r="L421" t="str">
        <f>IF(B421="","",IFERROR(VLOOKUP(B421,'Household Registry'!$A:$P,16,FALSE),""))</f>
        <v/>
      </c>
    </row>
    <row r="422" spans="4:12">
      <c r="D422" s="7"/>
      <c r="I422" s="2">
        <f>IF(J422&lt;&gt;"Completed",0,IF(G422="Office",Settings!$B$3,IF(G422="Virtual",Settings!$B$4,0)))</f>
        <v>0</v>
      </c>
      <c r="K422" t="str">
        <f>IF(B422="","",IFERROR(VLOOKUP(B422,'Household Registry'!$A:$O,15,FALSE),""))</f>
        <v/>
      </c>
      <c r="L422" t="str">
        <f>IF(B422="","",IFERROR(VLOOKUP(B422,'Household Registry'!$A:$P,16,FALSE),""))</f>
        <v/>
      </c>
    </row>
    <row r="423" spans="4:12">
      <c r="D423" s="7"/>
      <c r="I423" s="2">
        <f>IF(J423&lt;&gt;"Completed",0,IF(G423="Office",Settings!$B$3,IF(G423="Virtual",Settings!$B$4,0)))</f>
        <v>0</v>
      </c>
      <c r="K423" t="str">
        <f>IF(B423="","",IFERROR(VLOOKUP(B423,'Household Registry'!$A:$O,15,FALSE),""))</f>
        <v/>
      </c>
      <c r="L423" t="str">
        <f>IF(B423="","",IFERROR(VLOOKUP(B423,'Household Registry'!$A:$P,16,FALSE),""))</f>
        <v/>
      </c>
    </row>
    <row r="424" spans="4:12">
      <c r="D424" s="7"/>
      <c r="I424" s="2">
        <f>IF(J424&lt;&gt;"Completed",0,IF(G424="Office",Settings!$B$3,IF(G424="Virtual",Settings!$B$4,0)))</f>
        <v>0</v>
      </c>
      <c r="K424" t="str">
        <f>IF(B424="","",IFERROR(VLOOKUP(B424,'Household Registry'!$A:$O,15,FALSE),""))</f>
        <v/>
      </c>
      <c r="L424" t="str">
        <f>IF(B424="","",IFERROR(VLOOKUP(B424,'Household Registry'!$A:$P,16,FALSE),""))</f>
        <v/>
      </c>
    </row>
    <row r="425" spans="4:12">
      <c r="D425" s="7"/>
      <c r="I425" s="2">
        <f>IF(J425&lt;&gt;"Completed",0,IF(G425="Office",Settings!$B$3,IF(G425="Virtual",Settings!$B$4,0)))</f>
        <v>0</v>
      </c>
      <c r="K425" t="str">
        <f>IF(B425="","",IFERROR(VLOOKUP(B425,'Household Registry'!$A:$O,15,FALSE),""))</f>
        <v/>
      </c>
      <c r="L425" t="str">
        <f>IF(B425="","",IFERROR(VLOOKUP(B425,'Household Registry'!$A:$P,16,FALSE),""))</f>
        <v/>
      </c>
    </row>
    <row r="426" spans="4:12">
      <c r="D426" s="7"/>
      <c r="I426" s="2">
        <f>IF(J426&lt;&gt;"Completed",0,IF(G426="Office",Settings!$B$3,IF(G426="Virtual",Settings!$B$4,0)))</f>
        <v>0</v>
      </c>
      <c r="K426" t="str">
        <f>IF(B426="","",IFERROR(VLOOKUP(B426,'Household Registry'!$A:$O,15,FALSE),""))</f>
        <v/>
      </c>
      <c r="L426" t="str">
        <f>IF(B426="","",IFERROR(VLOOKUP(B426,'Household Registry'!$A:$P,16,FALSE),""))</f>
        <v/>
      </c>
    </row>
    <row r="427" spans="4:12">
      <c r="D427" s="7"/>
      <c r="I427" s="2">
        <f>IF(J427&lt;&gt;"Completed",0,IF(G427="Office",Settings!$B$3,IF(G427="Virtual",Settings!$B$4,0)))</f>
        <v>0</v>
      </c>
      <c r="K427" t="str">
        <f>IF(B427="","",IFERROR(VLOOKUP(B427,'Household Registry'!$A:$O,15,FALSE),""))</f>
        <v/>
      </c>
      <c r="L427" t="str">
        <f>IF(B427="","",IFERROR(VLOOKUP(B427,'Household Registry'!$A:$P,16,FALSE),""))</f>
        <v/>
      </c>
    </row>
    <row r="428" spans="4:12">
      <c r="D428" s="7"/>
      <c r="I428" s="2">
        <f>IF(J428&lt;&gt;"Completed",0,IF(G428="Office",Settings!$B$3,IF(G428="Virtual",Settings!$B$4,0)))</f>
        <v>0</v>
      </c>
      <c r="K428" t="str">
        <f>IF(B428="","",IFERROR(VLOOKUP(B428,'Household Registry'!$A:$O,15,FALSE),""))</f>
        <v/>
      </c>
      <c r="L428" t="str">
        <f>IF(B428="","",IFERROR(VLOOKUP(B428,'Household Registry'!$A:$P,16,FALSE),""))</f>
        <v/>
      </c>
    </row>
    <row r="429" spans="4:12">
      <c r="D429" s="7"/>
      <c r="I429" s="2">
        <f>IF(J429&lt;&gt;"Completed",0,IF(G429="Office",Settings!$B$3,IF(G429="Virtual",Settings!$B$4,0)))</f>
        <v>0</v>
      </c>
      <c r="K429" t="str">
        <f>IF(B429="","",IFERROR(VLOOKUP(B429,'Household Registry'!$A:$O,15,FALSE),""))</f>
        <v/>
      </c>
      <c r="L429" t="str">
        <f>IF(B429="","",IFERROR(VLOOKUP(B429,'Household Registry'!$A:$P,16,FALSE),""))</f>
        <v/>
      </c>
    </row>
    <row r="430" spans="4:12">
      <c r="D430" s="7"/>
      <c r="I430" s="2">
        <f>IF(J430&lt;&gt;"Completed",0,IF(G430="Office",Settings!$B$3,IF(G430="Virtual",Settings!$B$4,0)))</f>
        <v>0</v>
      </c>
      <c r="K430" t="str">
        <f>IF(B430="","",IFERROR(VLOOKUP(B430,'Household Registry'!$A:$O,15,FALSE),""))</f>
        <v/>
      </c>
      <c r="L430" t="str">
        <f>IF(B430="","",IFERROR(VLOOKUP(B430,'Household Registry'!$A:$P,16,FALSE),""))</f>
        <v/>
      </c>
    </row>
    <row r="431" spans="4:12">
      <c r="D431" s="7"/>
      <c r="I431" s="2">
        <f>IF(J431&lt;&gt;"Completed",0,IF(G431="Office",Settings!$B$3,IF(G431="Virtual",Settings!$B$4,0)))</f>
        <v>0</v>
      </c>
      <c r="K431" t="str">
        <f>IF(B431="","",IFERROR(VLOOKUP(B431,'Household Registry'!$A:$O,15,FALSE),""))</f>
        <v/>
      </c>
      <c r="L431" t="str">
        <f>IF(B431="","",IFERROR(VLOOKUP(B431,'Household Registry'!$A:$P,16,FALSE),""))</f>
        <v/>
      </c>
    </row>
    <row r="432" spans="4:12">
      <c r="D432" s="7"/>
      <c r="I432" s="2">
        <f>IF(J432&lt;&gt;"Completed",0,IF(G432="Office",Settings!$B$3,IF(G432="Virtual",Settings!$B$4,0)))</f>
        <v>0</v>
      </c>
      <c r="K432" t="str">
        <f>IF(B432="","",IFERROR(VLOOKUP(B432,'Household Registry'!$A:$O,15,FALSE),""))</f>
        <v/>
      </c>
      <c r="L432" t="str">
        <f>IF(B432="","",IFERROR(VLOOKUP(B432,'Household Registry'!$A:$P,16,FALSE),""))</f>
        <v/>
      </c>
    </row>
    <row r="433" spans="4:12">
      <c r="D433" s="7"/>
      <c r="I433" s="2">
        <f>IF(J433&lt;&gt;"Completed",0,IF(G433="Office",Settings!$B$3,IF(G433="Virtual",Settings!$B$4,0)))</f>
        <v>0</v>
      </c>
      <c r="K433" t="str">
        <f>IF(B433="","",IFERROR(VLOOKUP(B433,'Household Registry'!$A:$O,15,FALSE),""))</f>
        <v/>
      </c>
      <c r="L433" t="str">
        <f>IF(B433="","",IFERROR(VLOOKUP(B433,'Household Registry'!$A:$P,16,FALSE),""))</f>
        <v/>
      </c>
    </row>
    <row r="434" spans="4:12">
      <c r="D434" s="7"/>
      <c r="I434" s="2">
        <f>IF(J434&lt;&gt;"Completed",0,IF(G434="Office",Settings!$B$3,IF(G434="Virtual",Settings!$B$4,0)))</f>
        <v>0</v>
      </c>
      <c r="K434" t="str">
        <f>IF(B434="","",IFERROR(VLOOKUP(B434,'Household Registry'!$A:$O,15,FALSE),""))</f>
        <v/>
      </c>
      <c r="L434" t="str">
        <f>IF(B434="","",IFERROR(VLOOKUP(B434,'Household Registry'!$A:$P,16,FALSE),""))</f>
        <v/>
      </c>
    </row>
    <row r="435" spans="4:12">
      <c r="D435" s="7"/>
      <c r="I435" s="2">
        <f>IF(J435&lt;&gt;"Completed",0,IF(G435="Office",Settings!$B$3,IF(G435="Virtual",Settings!$B$4,0)))</f>
        <v>0</v>
      </c>
      <c r="K435" t="str">
        <f>IF(B435="","",IFERROR(VLOOKUP(B435,'Household Registry'!$A:$O,15,FALSE),""))</f>
        <v/>
      </c>
      <c r="L435" t="str">
        <f>IF(B435="","",IFERROR(VLOOKUP(B435,'Household Registry'!$A:$P,16,FALSE),""))</f>
        <v/>
      </c>
    </row>
    <row r="436" spans="4:12">
      <c r="D436" s="7"/>
      <c r="I436" s="2">
        <f>IF(J436&lt;&gt;"Completed",0,IF(G436="Office",Settings!$B$3,IF(G436="Virtual",Settings!$B$4,0)))</f>
        <v>0</v>
      </c>
      <c r="K436" t="str">
        <f>IF(B436="","",IFERROR(VLOOKUP(B436,'Household Registry'!$A:$O,15,FALSE),""))</f>
        <v/>
      </c>
      <c r="L436" t="str">
        <f>IF(B436="","",IFERROR(VLOOKUP(B436,'Household Registry'!$A:$P,16,FALSE),""))</f>
        <v/>
      </c>
    </row>
    <row r="437" spans="4:12">
      <c r="D437" s="7"/>
      <c r="I437" s="2">
        <f>IF(J437&lt;&gt;"Completed",0,IF(G437="Office",Settings!$B$3,IF(G437="Virtual",Settings!$B$4,0)))</f>
        <v>0</v>
      </c>
      <c r="K437" t="str">
        <f>IF(B437="","",IFERROR(VLOOKUP(B437,'Household Registry'!$A:$O,15,FALSE),""))</f>
        <v/>
      </c>
      <c r="L437" t="str">
        <f>IF(B437="","",IFERROR(VLOOKUP(B437,'Household Registry'!$A:$P,16,FALSE),""))</f>
        <v/>
      </c>
    </row>
    <row r="438" spans="4:12">
      <c r="D438" s="7"/>
      <c r="I438" s="2">
        <f>IF(J438&lt;&gt;"Completed",0,IF(G438="Office",Settings!$B$3,IF(G438="Virtual",Settings!$B$4,0)))</f>
        <v>0</v>
      </c>
      <c r="K438" t="str">
        <f>IF(B438="","",IFERROR(VLOOKUP(B438,'Household Registry'!$A:$O,15,FALSE),""))</f>
        <v/>
      </c>
      <c r="L438" t="str">
        <f>IF(B438="","",IFERROR(VLOOKUP(B438,'Household Registry'!$A:$P,16,FALSE),""))</f>
        <v/>
      </c>
    </row>
    <row r="439" spans="4:12">
      <c r="D439" s="7"/>
      <c r="I439" s="2">
        <f>IF(J439&lt;&gt;"Completed",0,IF(G439="Office",Settings!$B$3,IF(G439="Virtual",Settings!$B$4,0)))</f>
        <v>0</v>
      </c>
      <c r="K439" t="str">
        <f>IF(B439="","",IFERROR(VLOOKUP(B439,'Household Registry'!$A:$O,15,FALSE),""))</f>
        <v/>
      </c>
      <c r="L439" t="str">
        <f>IF(B439="","",IFERROR(VLOOKUP(B439,'Household Registry'!$A:$P,16,FALSE),""))</f>
        <v/>
      </c>
    </row>
    <row r="440" spans="4:12">
      <c r="D440" s="7"/>
      <c r="I440" s="2">
        <f>IF(J440&lt;&gt;"Completed",0,IF(G440="Office",Settings!$B$3,IF(G440="Virtual",Settings!$B$4,0)))</f>
        <v>0</v>
      </c>
      <c r="K440" t="str">
        <f>IF(B440="","",IFERROR(VLOOKUP(B440,'Household Registry'!$A:$O,15,FALSE),""))</f>
        <v/>
      </c>
      <c r="L440" t="str">
        <f>IF(B440="","",IFERROR(VLOOKUP(B440,'Household Registry'!$A:$P,16,FALSE),""))</f>
        <v/>
      </c>
    </row>
    <row r="441" spans="4:12">
      <c r="D441" s="7"/>
      <c r="I441" s="2">
        <f>IF(J441&lt;&gt;"Completed",0,IF(G441="Office",Settings!$B$3,IF(G441="Virtual",Settings!$B$4,0)))</f>
        <v>0</v>
      </c>
      <c r="K441" t="str">
        <f>IF(B441="","",IFERROR(VLOOKUP(B441,'Household Registry'!$A:$O,15,FALSE),""))</f>
        <v/>
      </c>
      <c r="L441" t="str">
        <f>IF(B441="","",IFERROR(VLOOKUP(B441,'Household Registry'!$A:$P,16,FALSE),""))</f>
        <v/>
      </c>
    </row>
    <row r="442" spans="4:12">
      <c r="D442" s="7"/>
      <c r="I442" s="2">
        <f>IF(J442&lt;&gt;"Completed",0,IF(G442="Office",Settings!$B$3,IF(G442="Virtual",Settings!$B$4,0)))</f>
        <v>0</v>
      </c>
      <c r="K442" t="str">
        <f>IF(B442="","",IFERROR(VLOOKUP(B442,'Household Registry'!$A:$O,15,FALSE),""))</f>
        <v/>
      </c>
      <c r="L442" t="str">
        <f>IF(B442="","",IFERROR(VLOOKUP(B442,'Household Registry'!$A:$P,16,FALSE),""))</f>
        <v/>
      </c>
    </row>
    <row r="443" spans="4:12">
      <c r="D443" s="7"/>
      <c r="I443" s="2">
        <f>IF(J443&lt;&gt;"Completed",0,IF(G443="Office",Settings!$B$3,IF(G443="Virtual",Settings!$B$4,0)))</f>
        <v>0</v>
      </c>
      <c r="K443" t="str">
        <f>IF(B443="","",IFERROR(VLOOKUP(B443,'Household Registry'!$A:$O,15,FALSE),""))</f>
        <v/>
      </c>
      <c r="L443" t="str">
        <f>IF(B443="","",IFERROR(VLOOKUP(B443,'Household Registry'!$A:$P,16,FALSE),""))</f>
        <v/>
      </c>
    </row>
    <row r="444" spans="4:12">
      <c r="D444" s="7"/>
      <c r="I444" s="2">
        <f>IF(J444&lt;&gt;"Completed",0,IF(G444="Office",Settings!$B$3,IF(G444="Virtual",Settings!$B$4,0)))</f>
        <v>0</v>
      </c>
      <c r="K444" t="str">
        <f>IF(B444="","",IFERROR(VLOOKUP(B444,'Household Registry'!$A:$O,15,FALSE),""))</f>
        <v/>
      </c>
      <c r="L444" t="str">
        <f>IF(B444="","",IFERROR(VLOOKUP(B444,'Household Registry'!$A:$P,16,FALSE),""))</f>
        <v/>
      </c>
    </row>
    <row r="445" spans="4:12">
      <c r="D445" s="7"/>
      <c r="I445" s="2">
        <f>IF(J445&lt;&gt;"Completed",0,IF(G445="Office",Settings!$B$3,IF(G445="Virtual",Settings!$B$4,0)))</f>
        <v>0</v>
      </c>
      <c r="K445" t="str">
        <f>IF(B445="","",IFERROR(VLOOKUP(B445,'Household Registry'!$A:$O,15,FALSE),""))</f>
        <v/>
      </c>
      <c r="L445" t="str">
        <f>IF(B445="","",IFERROR(VLOOKUP(B445,'Household Registry'!$A:$P,16,FALSE),""))</f>
        <v/>
      </c>
    </row>
    <row r="446" spans="4:12">
      <c r="D446" s="7"/>
      <c r="I446" s="2">
        <f>IF(J446&lt;&gt;"Completed",0,IF(G446="Office",Settings!$B$3,IF(G446="Virtual",Settings!$B$4,0)))</f>
        <v>0</v>
      </c>
      <c r="K446" t="str">
        <f>IF(B446="","",IFERROR(VLOOKUP(B446,'Household Registry'!$A:$O,15,FALSE),""))</f>
        <v/>
      </c>
      <c r="L446" t="str">
        <f>IF(B446="","",IFERROR(VLOOKUP(B446,'Household Registry'!$A:$P,16,FALSE),""))</f>
        <v/>
      </c>
    </row>
    <row r="447" spans="4:12">
      <c r="D447" s="7"/>
      <c r="I447" s="2">
        <f>IF(J447&lt;&gt;"Completed",0,IF(G447="Office",Settings!$B$3,IF(G447="Virtual",Settings!$B$4,0)))</f>
        <v>0</v>
      </c>
      <c r="K447" t="str">
        <f>IF(B447="","",IFERROR(VLOOKUP(B447,'Household Registry'!$A:$O,15,FALSE),""))</f>
        <v/>
      </c>
      <c r="L447" t="str">
        <f>IF(B447="","",IFERROR(VLOOKUP(B447,'Household Registry'!$A:$P,16,FALSE),""))</f>
        <v/>
      </c>
    </row>
    <row r="448" spans="4:12">
      <c r="D448" s="7"/>
      <c r="I448" s="2">
        <f>IF(J448&lt;&gt;"Completed",0,IF(G448="Office",Settings!$B$3,IF(G448="Virtual",Settings!$B$4,0)))</f>
        <v>0</v>
      </c>
      <c r="K448" t="str">
        <f>IF(B448="","",IFERROR(VLOOKUP(B448,'Household Registry'!$A:$O,15,FALSE),""))</f>
        <v/>
      </c>
      <c r="L448" t="str">
        <f>IF(B448="","",IFERROR(VLOOKUP(B448,'Household Registry'!$A:$P,16,FALSE),""))</f>
        <v/>
      </c>
    </row>
    <row r="449" spans="4:12">
      <c r="D449" s="7"/>
      <c r="I449" s="2">
        <f>IF(J449&lt;&gt;"Completed",0,IF(G449="Office",Settings!$B$3,IF(G449="Virtual",Settings!$B$4,0)))</f>
        <v>0</v>
      </c>
      <c r="K449" t="str">
        <f>IF(B449="","",IFERROR(VLOOKUP(B449,'Household Registry'!$A:$O,15,FALSE),""))</f>
        <v/>
      </c>
      <c r="L449" t="str">
        <f>IF(B449="","",IFERROR(VLOOKUP(B449,'Household Registry'!$A:$P,16,FALSE),""))</f>
        <v/>
      </c>
    </row>
    <row r="450" spans="4:12">
      <c r="D450" s="7"/>
      <c r="I450" s="2">
        <f>IF(J450&lt;&gt;"Completed",0,IF(G450="Office",Settings!$B$3,IF(G450="Virtual",Settings!$B$4,0)))</f>
        <v>0</v>
      </c>
      <c r="K450" t="str">
        <f>IF(B450="","",IFERROR(VLOOKUP(B450,'Household Registry'!$A:$O,15,FALSE),""))</f>
        <v/>
      </c>
      <c r="L450" t="str">
        <f>IF(B450="","",IFERROR(VLOOKUP(B450,'Household Registry'!$A:$P,16,FALSE),""))</f>
        <v/>
      </c>
    </row>
    <row r="451" spans="4:12">
      <c r="D451" s="7"/>
      <c r="I451" s="2">
        <f>IF(J451&lt;&gt;"Completed",0,IF(G451="Office",Settings!$B$3,IF(G451="Virtual",Settings!$B$4,0)))</f>
        <v>0</v>
      </c>
      <c r="K451" t="str">
        <f>IF(B451="","",IFERROR(VLOOKUP(B451,'Household Registry'!$A:$O,15,FALSE),""))</f>
        <v/>
      </c>
      <c r="L451" t="str">
        <f>IF(B451="","",IFERROR(VLOOKUP(B451,'Household Registry'!$A:$P,16,FALSE),""))</f>
        <v/>
      </c>
    </row>
    <row r="452" spans="4:12">
      <c r="D452" s="7"/>
      <c r="I452" s="2">
        <f>IF(J452&lt;&gt;"Completed",0,IF(G452="Office",Settings!$B$3,IF(G452="Virtual",Settings!$B$4,0)))</f>
        <v>0</v>
      </c>
      <c r="K452" t="str">
        <f>IF(B452="","",IFERROR(VLOOKUP(B452,'Household Registry'!$A:$O,15,FALSE),""))</f>
        <v/>
      </c>
      <c r="L452" t="str">
        <f>IF(B452="","",IFERROR(VLOOKUP(B452,'Household Registry'!$A:$P,16,FALSE),""))</f>
        <v/>
      </c>
    </row>
    <row r="453" spans="4:12">
      <c r="D453" s="7"/>
      <c r="I453" s="2">
        <f>IF(J453&lt;&gt;"Completed",0,IF(G453="Office",Settings!$B$3,IF(G453="Virtual",Settings!$B$4,0)))</f>
        <v>0</v>
      </c>
      <c r="K453" t="str">
        <f>IF(B453="","",IFERROR(VLOOKUP(B453,'Household Registry'!$A:$O,15,FALSE),""))</f>
        <v/>
      </c>
      <c r="L453" t="str">
        <f>IF(B453="","",IFERROR(VLOOKUP(B453,'Household Registry'!$A:$P,16,FALSE),""))</f>
        <v/>
      </c>
    </row>
    <row r="454" spans="4:12">
      <c r="D454" s="7"/>
      <c r="I454" s="2">
        <f>IF(J454&lt;&gt;"Completed",0,IF(G454="Office",Settings!$B$3,IF(G454="Virtual",Settings!$B$4,0)))</f>
        <v>0</v>
      </c>
      <c r="K454" t="str">
        <f>IF(B454="","",IFERROR(VLOOKUP(B454,'Household Registry'!$A:$O,15,FALSE),""))</f>
        <v/>
      </c>
      <c r="L454" t="str">
        <f>IF(B454="","",IFERROR(VLOOKUP(B454,'Household Registry'!$A:$P,16,FALSE),""))</f>
        <v/>
      </c>
    </row>
    <row r="455" spans="4:12">
      <c r="D455" s="7"/>
      <c r="I455" s="2">
        <f>IF(J455&lt;&gt;"Completed",0,IF(G455="Office",Settings!$B$3,IF(G455="Virtual",Settings!$B$4,0)))</f>
        <v>0</v>
      </c>
      <c r="K455" t="str">
        <f>IF(B455="","",IFERROR(VLOOKUP(B455,'Household Registry'!$A:$O,15,FALSE),""))</f>
        <v/>
      </c>
      <c r="L455" t="str">
        <f>IF(B455="","",IFERROR(VLOOKUP(B455,'Household Registry'!$A:$P,16,FALSE),""))</f>
        <v/>
      </c>
    </row>
    <row r="456" spans="4:12">
      <c r="D456" s="7"/>
      <c r="I456" s="2">
        <f>IF(J456&lt;&gt;"Completed",0,IF(G456="Office",Settings!$B$3,IF(G456="Virtual",Settings!$B$4,0)))</f>
        <v>0</v>
      </c>
      <c r="K456" t="str">
        <f>IF(B456="","",IFERROR(VLOOKUP(B456,'Household Registry'!$A:$O,15,FALSE),""))</f>
        <v/>
      </c>
      <c r="L456" t="str">
        <f>IF(B456="","",IFERROR(VLOOKUP(B456,'Household Registry'!$A:$P,16,FALSE),""))</f>
        <v/>
      </c>
    </row>
    <row r="457" spans="4:12">
      <c r="D457" s="7"/>
      <c r="I457" s="2">
        <f>IF(J457&lt;&gt;"Completed",0,IF(G457="Office",Settings!$B$3,IF(G457="Virtual",Settings!$B$4,0)))</f>
        <v>0</v>
      </c>
      <c r="K457" t="str">
        <f>IF(B457="","",IFERROR(VLOOKUP(B457,'Household Registry'!$A:$O,15,FALSE),""))</f>
        <v/>
      </c>
      <c r="L457" t="str">
        <f>IF(B457="","",IFERROR(VLOOKUP(B457,'Household Registry'!$A:$P,16,FALSE),""))</f>
        <v/>
      </c>
    </row>
    <row r="458" spans="4:12">
      <c r="D458" s="7"/>
      <c r="I458" s="2">
        <f>IF(J458&lt;&gt;"Completed",0,IF(G458="Office",Settings!$B$3,IF(G458="Virtual",Settings!$B$4,0)))</f>
        <v>0</v>
      </c>
      <c r="K458" t="str">
        <f>IF(B458="","",IFERROR(VLOOKUP(B458,'Household Registry'!$A:$O,15,FALSE),""))</f>
        <v/>
      </c>
      <c r="L458" t="str">
        <f>IF(B458="","",IFERROR(VLOOKUP(B458,'Household Registry'!$A:$P,16,FALSE),""))</f>
        <v/>
      </c>
    </row>
    <row r="459" spans="4:12">
      <c r="D459" s="7"/>
      <c r="I459" s="2">
        <f>IF(J459&lt;&gt;"Completed",0,IF(G459="Office",Settings!$B$3,IF(G459="Virtual",Settings!$B$4,0)))</f>
        <v>0</v>
      </c>
      <c r="K459" t="str">
        <f>IF(B459="","",IFERROR(VLOOKUP(B459,'Household Registry'!$A:$O,15,FALSE),""))</f>
        <v/>
      </c>
      <c r="L459" t="str">
        <f>IF(B459="","",IFERROR(VLOOKUP(B459,'Household Registry'!$A:$P,16,FALSE),""))</f>
        <v/>
      </c>
    </row>
    <row r="460" spans="4:12">
      <c r="D460" s="7"/>
      <c r="I460" s="2">
        <f>IF(J460&lt;&gt;"Completed",0,IF(G460="Office",Settings!$B$3,IF(G460="Virtual",Settings!$B$4,0)))</f>
        <v>0</v>
      </c>
      <c r="K460" t="str">
        <f>IF(B460="","",IFERROR(VLOOKUP(B460,'Household Registry'!$A:$O,15,FALSE),""))</f>
        <v/>
      </c>
      <c r="L460" t="str">
        <f>IF(B460="","",IFERROR(VLOOKUP(B460,'Household Registry'!$A:$P,16,FALSE),""))</f>
        <v/>
      </c>
    </row>
    <row r="461" spans="4:12">
      <c r="D461" s="7"/>
      <c r="I461" s="2">
        <f>IF(J461&lt;&gt;"Completed",0,IF(G461="Office",Settings!$B$3,IF(G461="Virtual",Settings!$B$4,0)))</f>
        <v>0</v>
      </c>
      <c r="K461" t="str">
        <f>IF(B461="","",IFERROR(VLOOKUP(B461,'Household Registry'!$A:$O,15,FALSE),""))</f>
        <v/>
      </c>
      <c r="L461" t="str">
        <f>IF(B461="","",IFERROR(VLOOKUP(B461,'Household Registry'!$A:$P,16,FALSE),""))</f>
        <v/>
      </c>
    </row>
    <row r="462" spans="4:12">
      <c r="D462" s="7"/>
      <c r="I462" s="2">
        <f>IF(J462&lt;&gt;"Completed",0,IF(G462="Office",Settings!$B$3,IF(G462="Virtual",Settings!$B$4,0)))</f>
        <v>0</v>
      </c>
      <c r="K462" t="str">
        <f>IF(B462="","",IFERROR(VLOOKUP(B462,'Household Registry'!$A:$O,15,FALSE),""))</f>
        <v/>
      </c>
      <c r="L462" t="str">
        <f>IF(B462="","",IFERROR(VLOOKUP(B462,'Household Registry'!$A:$P,16,FALSE),""))</f>
        <v/>
      </c>
    </row>
    <row r="463" spans="4:12">
      <c r="D463" s="7"/>
      <c r="I463" s="2">
        <f>IF(J463&lt;&gt;"Completed",0,IF(G463="Office",Settings!$B$3,IF(G463="Virtual",Settings!$B$4,0)))</f>
        <v>0</v>
      </c>
      <c r="K463" t="str">
        <f>IF(B463="","",IFERROR(VLOOKUP(B463,'Household Registry'!$A:$O,15,FALSE),""))</f>
        <v/>
      </c>
      <c r="L463" t="str">
        <f>IF(B463="","",IFERROR(VLOOKUP(B463,'Household Registry'!$A:$P,16,FALSE),""))</f>
        <v/>
      </c>
    </row>
    <row r="464" spans="4:12">
      <c r="D464" s="7"/>
      <c r="I464" s="2">
        <f>IF(J464&lt;&gt;"Completed",0,IF(G464="Office",Settings!$B$3,IF(G464="Virtual",Settings!$B$4,0)))</f>
        <v>0</v>
      </c>
      <c r="K464" t="str">
        <f>IF(B464="","",IFERROR(VLOOKUP(B464,'Household Registry'!$A:$O,15,FALSE),""))</f>
        <v/>
      </c>
      <c r="L464" t="str">
        <f>IF(B464="","",IFERROR(VLOOKUP(B464,'Household Registry'!$A:$P,16,FALSE),""))</f>
        <v/>
      </c>
    </row>
    <row r="465" spans="4:12">
      <c r="D465" s="7"/>
      <c r="I465" s="2">
        <f>IF(J465&lt;&gt;"Completed",0,IF(G465="Office",Settings!$B$3,IF(G465="Virtual",Settings!$B$4,0)))</f>
        <v>0</v>
      </c>
      <c r="K465" t="str">
        <f>IF(B465="","",IFERROR(VLOOKUP(B465,'Household Registry'!$A:$O,15,FALSE),""))</f>
        <v/>
      </c>
      <c r="L465" t="str">
        <f>IF(B465="","",IFERROR(VLOOKUP(B465,'Household Registry'!$A:$P,16,FALSE),""))</f>
        <v/>
      </c>
    </row>
    <row r="466" spans="4:12">
      <c r="D466" s="7"/>
      <c r="I466" s="2">
        <f>IF(J466&lt;&gt;"Completed",0,IF(G466="Office",Settings!$B$3,IF(G466="Virtual",Settings!$B$4,0)))</f>
        <v>0</v>
      </c>
      <c r="K466" t="str">
        <f>IF(B466="","",IFERROR(VLOOKUP(B466,'Household Registry'!$A:$O,15,FALSE),""))</f>
        <v/>
      </c>
      <c r="L466" t="str">
        <f>IF(B466="","",IFERROR(VLOOKUP(B466,'Household Registry'!$A:$P,16,FALSE),""))</f>
        <v/>
      </c>
    </row>
    <row r="467" spans="4:12">
      <c r="D467" s="7"/>
      <c r="I467" s="2">
        <f>IF(J467&lt;&gt;"Completed",0,IF(G467="Office",Settings!$B$3,IF(G467="Virtual",Settings!$B$4,0)))</f>
        <v>0</v>
      </c>
      <c r="K467" t="str">
        <f>IF(B467="","",IFERROR(VLOOKUP(B467,'Household Registry'!$A:$O,15,FALSE),""))</f>
        <v/>
      </c>
      <c r="L467" t="str">
        <f>IF(B467="","",IFERROR(VLOOKUP(B467,'Household Registry'!$A:$P,16,FALSE),""))</f>
        <v/>
      </c>
    </row>
    <row r="468" spans="4:12">
      <c r="D468" s="7"/>
      <c r="I468" s="2">
        <f>IF(J468&lt;&gt;"Completed",0,IF(G468="Office",Settings!$B$3,IF(G468="Virtual",Settings!$B$4,0)))</f>
        <v>0</v>
      </c>
      <c r="K468" t="str">
        <f>IF(B468="","",IFERROR(VLOOKUP(B468,'Household Registry'!$A:$O,15,FALSE),""))</f>
        <v/>
      </c>
      <c r="L468" t="str">
        <f>IF(B468="","",IFERROR(VLOOKUP(B468,'Household Registry'!$A:$P,16,FALSE),""))</f>
        <v/>
      </c>
    </row>
    <row r="469" spans="4:12">
      <c r="D469" s="7"/>
      <c r="I469" s="2">
        <f>IF(J469&lt;&gt;"Completed",0,IF(G469="Office",Settings!$B$3,IF(G469="Virtual",Settings!$B$4,0)))</f>
        <v>0</v>
      </c>
      <c r="K469" t="str">
        <f>IF(B469="","",IFERROR(VLOOKUP(B469,'Household Registry'!$A:$O,15,FALSE),""))</f>
        <v/>
      </c>
      <c r="L469" t="str">
        <f>IF(B469="","",IFERROR(VLOOKUP(B469,'Household Registry'!$A:$P,16,FALSE),""))</f>
        <v/>
      </c>
    </row>
    <row r="470" spans="4:12">
      <c r="D470" s="7"/>
      <c r="I470" s="2">
        <f>IF(J470&lt;&gt;"Completed",0,IF(G470="Office",Settings!$B$3,IF(G470="Virtual",Settings!$B$4,0)))</f>
        <v>0</v>
      </c>
      <c r="K470" t="str">
        <f>IF(B470="","",IFERROR(VLOOKUP(B470,'Household Registry'!$A:$O,15,FALSE),""))</f>
        <v/>
      </c>
      <c r="L470" t="str">
        <f>IF(B470="","",IFERROR(VLOOKUP(B470,'Household Registry'!$A:$P,16,FALSE),""))</f>
        <v/>
      </c>
    </row>
    <row r="471" spans="4:12">
      <c r="D471" s="7"/>
      <c r="I471" s="2">
        <f>IF(J471&lt;&gt;"Completed",0,IF(G471="Office",Settings!$B$3,IF(G471="Virtual",Settings!$B$4,0)))</f>
        <v>0</v>
      </c>
      <c r="K471" t="str">
        <f>IF(B471="","",IFERROR(VLOOKUP(B471,'Household Registry'!$A:$O,15,FALSE),""))</f>
        <v/>
      </c>
      <c r="L471" t="str">
        <f>IF(B471="","",IFERROR(VLOOKUP(B471,'Household Registry'!$A:$P,16,FALSE),""))</f>
        <v/>
      </c>
    </row>
    <row r="472" spans="4:12">
      <c r="D472" s="7"/>
      <c r="I472" s="2">
        <f>IF(J472&lt;&gt;"Completed",0,IF(G472="Office",Settings!$B$3,IF(G472="Virtual",Settings!$B$4,0)))</f>
        <v>0</v>
      </c>
      <c r="K472" t="str">
        <f>IF(B472="","",IFERROR(VLOOKUP(B472,'Household Registry'!$A:$O,15,FALSE),""))</f>
        <v/>
      </c>
      <c r="L472" t="str">
        <f>IF(B472="","",IFERROR(VLOOKUP(B472,'Household Registry'!$A:$P,16,FALSE),""))</f>
        <v/>
      </c>
    </row>
    <row r="473" spans="4:12">
      <c r="D473" s="7"/>
      <c r="I473" s="2">
        <f>IF(J473&lt;&gt;"Completed",0,IF(G473="Office",Settings!$B$3,IF(G473="Virtual",Settings!$B$4,0)))</f>
        <v>0</v>
      </c>
      <c r="K473" t="str">
        <f>IF(B473="","",IFERROR(VLOOKUP(B473,'Household Registry'!$A:$O,15,FALSE),""))</f>
        <v/>
      </c>
      <c r="L473" t="str">
        <f>IF(B473="","",IFERROR(VLOOKUP(B473,'Household Registry'!$A:$P,16,FALSE),""))</f>
        <v/>
      </c>
    </row>
    <row r="474" spans="4:12">
      <c r="D474" s="7"/>
      <c r="I474" s="2">
        <f>IF(J474&lt;&gt;"Completed",0,IF(G474="Office",Settings!$B$3,IF(G474="Virtual",Settings!$B$4,0)))</f>
        <v>0</v>
      </c>
      <c r="K474" t="str">
        <f>IF(B474="","",IFERROR(VLOOKUP(B474,'Household Registry'!$A:$O,15,FALSE),""))</f>
        <v/>
      </c>
      <c r="L474" t="str">
        <f>IF(B474="","",IFERROR(VLOOKUP(B474,'Household Registry'!$A:$P,16,FALSE),""))</f>
        <v/>
      </c>
    </row>
    <row r="475" spans="4:12">
      <c r="D475" s="7"/>
      <c r="I475" s="2">
        <f>IF(J475&lt;&gt;"Completed",0,IF(G475="Office",Settings!$B$3,IF(G475="Virtual",Settings!$B$4,0)))</f>
        <v>0</v>
      </c>
      <c r="K475" t="str">
        <f>IF(B475="","",IFERROR(VLOOKUP(B475,'Household Registry'!$A:$O,15,FALSE),""))</f>
        <v/>
      </c>
      <c r="L475" t="str">
        <f>IF(B475="","",IFERROR(VLOOKUP(B475,'Household Registry'!$A:$P,16,FALSE),""))</f>
        <v/>
      </c>
    </row>
    <row r="476" spans="4:12">
      <c r="D476" s="7"/>
      <c r="I476" s="2">
        <f>IF(J476&lt;&gt;"Completed",0,IF(G476="Office",Settings!$B$3,IF(G476="Virtual",Settings!$B$4,0)))</f>
        <v>0</v>
      </c>
      <c r="K476" t="str">
        <f>IF(B476="","",IFERROR(VLOOKUP(B476,'Household Registry'!$A:$O,15,FALSE),""))</f>
        <v/>
      </c>
      <c r="L476" t="str">
        <f>IF(B476="","",IFERROR(VLOOKUP(B476,'Household Registry'!$A:$P,16,FALSE),""))</f>
        <v/>
      </c>
    </row>
    <row r="477" spans="4:12">
      <c r="D477" s="7"/>
      <c r="I477" s="2">
        <f>IF(J477&lt;&gt;"Completed",0,IF(G477="Office",Settings!$B$3,IF(G477="Virtual",Settings!$B$4,0)))</f>
        <v>0</v>
      </c>
      <c r="K477" t="str">
        <f>IF(B477="","",IFERROR(VLOOKUP(B477,'Household Registry'!$A:$O,15,FALSE),""))</f>
        <v/>
      </c>
      <c r="L477" t="str">
        <f>IF(B477="","",IFERROR(VLOOKUP(B477,'Household Registry'!$A:$P,16,FALSE),""))</f>
        <v/>
      </c>
    </row>
    <row r="478" spans="4:12">
      <c r="D478" s="7"/>
      <c r="I478" s="2">
        <f>IF(J478&lt;&gt;"Completed",0,IF(G478="Office",Settings!$B$3,IF(G478="Virtual",Settings!$B$4,0)))</f>
        <v>0</v>
      </c>
      <c r="K478" t="str">
        <f>IF(B478="","",IFERROR(VLOOKUP(B478,'Household Registry'!$A:$O,15,FALSE),""))</f>
        <v/>
      </c>
      <c r="L478" t="str">
        <f>IF(B478="","",IFERROR(VLOOKUP(B478,'Household Registry'!$A:$P,16,FALSE),""))</f>
        <v/>
      </c>
    </row>
    <row r="479" spans="4:12">
      <c r="D479" s="7"/>
      <c r="I479" s="2">
        <f>IF(J479&lt;&gt;"Completed",0,IF(G479="Office",Settings!$B$3,IF(G479="Virtual",Settings!$B$4,0)))</f>
        <v>0</v>
      </c>
      <c r="K479" t="str">
        <f>IF(B479="","",IFERROR(VLOOKUP(B479,'Household Registry'!$A:$O,15,FALSE),""))</f>
        <v/>
      </c>
      <c r="L479" t="str">
        <f>IF(B479="","",IFERROR(VLOOKUP(B479,'Household Registry'!$A:$P,16,FALSE),""))</f>
        <v/>
      </c>
    </row>
    <row r="480" spans="4:12">
      <c r="D480" s="7"/>
      <c r="I480" s="2">
        <f>IF(J480&lt;&gt;"Completed",0,IF(G480="Office",Settings!$B$3,IF(G480="Virtual",Settings!$B$4,0)))</f>
        <v>0</v>
      </c>
      <c r="K480" t="str">
        <f>IF(B480="","",IFERROR(VLOOKUP(B480,'Household Registry'!$A:$O,15,FALSE),""))</f>
        <v/>
      </c>
      <c r="L480" t="str">
        <f>IF(B480="","",IFERROR(VLOOKUP(B480,'Household Registry'!$A:$P,16,FALSE),""))</f>
        <v/>
      </c>
    </row>
    <row r="481" spans="4:12">
      <c r="D481" s="7"/>
      <c r="I481" s="2">
        <f>IF(J481&lt;&gt;"Completed",0,IF(G481="Office",Settings!$B$3,IF(G481="Virtual",Settings!$B$4,0)))</f>
        <v>0</v>
      </c>
      <c r="K481" t="str">
        <f>IF(B481="","",IFERROR(VLOOKUP(B481,'Household Registry'!$A:$O,15,FALSE),""))</f>
        <v/>
      </c>
      <c r="L481" t="str">
        <f>IF(B481="","",IFERROR(VLOOKUP(B481,'Household Registry'!$A:$P,16,FALSE),""))</f>
        <v/>
      </c>
    </row>
    <row r="482" spans="4:12">
      <c r="D482" s="7"/>
      <c r="I482" s="2">
        <f>IF(J482&lt;&gt;"Completed",0,IF(G482="Office",Settings!$B$3,IF(G482="Virtual",Settings!$B$4,0)))</f>
        <v>0</v>
      </c>
      <c r="K482" t="str">
        <f>IF(B482="","",IFERROR(VLOOKUP(B482,'Household Registry'!$A:$O,15,FALSE),""))</f>
        <v/>
      </c>
      <c r="L482" t="str">
        <f>IF(B482="","",IFERROR(VLOOKUP(B482,'Household Registry'!$A:$P,16,FALSE),""))</f>
        <v/>
      </c>
    </row>
    <row r="483" spans="4:12">
      <c r="D483" s="7"/>
      <c r="I483" s="2">
        <f>IF(J483&lt;&gt;"Completed",0,IF(G483="Office",Settings!$B$3,IF(G483="Virtual",Settings!$B$4,0)))</f>
        <v>0</v>
      </c>
      <c r="K483" t="str">
        <f>IF(B483="","",IFERROR(VLOOKUP(B483,'Household Registry'!$A:$O,15,FALSE),""))</f>
        <v/>
      </c>
      <c r="L483" t="str">
        <f>IF(B483="","",IFERROR(VLOOKUP(B483,'Household Registry'!$A:$P,16,FALSE),""))</f>
        <v/>
      </c>
    </row>
    <row r="484" spans="4:12">
      <c r="D484" s="7"/>
      <c r="I484" s="2">
        <f>IF(J484&lt;&gt;"Completed",0,IF(G484="Office",Settings!$B$3,IF(G484="Virtual",Settings!$B$4,0)))</f>
        <v>0</v>
      </c>
      <c r="K484" t="str">
        <f>IF(B484="","",IFERROR(VLOOKUP(B484,'Household Registry'!$A:$O,15,FALSE),""))</f>
        <v/>
      </c>
      <c r="L484" t="str">
        <f>IF(B484="","",IFERROR(VLOOKUP(B484,'Household Registry'!$A:$P,16,FALSE),""))</f>
        <v/>
      </c>
    </row>
    <row r="485" spans="4:12">
      <c r="D485" s="7"/>
      <c r="I485" s="2">
        <f>IF(J485&lt;&gt;"Completed",0,IF(G485="Office",Settings!$B$3,IF(G485="Virtual",Settings!$B$4,0)))</f>
        <v>0</v>
      </c>
      <c r="K485" t="str">
        <f>IF(B485="","",IFERROR(VLOOKUP(B485,'Household Registry'!$A:$O,15,FALSE),""))</f>
        <v/>
      </c>
      <c r="L485" t="str">
        <f>IF(B485="","",IFERROR(VLOOKUP(B485,'Household Registry'!$A:$P,16,FALSE),""))</f>
        <v/>
      </c>
    </row>
    <row r="486" spans="4:12">
      <c r="D486" s="7"/>
      <c r="I486" s="2">
        <f>IF(J486&lt;&gt;"Completed",0,IF(G486="Office",Settings!$B$3,IF(G486="Virtual",Settings!$B$4,0)))</f>
        <v>0</v>
      </c>
      <c r="K486" t="str">
        <f>IF(B486="","",IFERROR(VLOOKUP(B486,'Household Registry'!$A:$O,15,FALSE),""))</f>
        <v/>
      </c>
      <c r="L486" t="str">
        <f>IF(B486="","",IFERROR(VLOOKUP(B486,'Household Registry'!$A:$P,16,FALSE),""))</f>
        <v/>
      </c>
    </row>
    <row r="487" spans="4:12">
      <c r="D487" s="7"/>
      <c r="I487" s="2">
        <f>IF(J487&lt;&gt;"Completed",0,IF(G487="Office",Settings!$B$3,IF(G487="Virtual",Settings!$B$4,0)))</f>
        <v>0</v>
      </c>
      <c r="K487" t="str">
        <f>IF(B487="","",IFERROR(VLOOKUP(B487,'Household Registry'!$A:$O,15,FALSE),""))</f>
        <v/>
      </c>
      <c r="L487" t="str">
        <f>IF(B487="","",IFERROR(VLOOKUP(B487,'Household Registry'!$A:$P,16,FALSE),""))</f>
        <v/>
      </c>
    </row>
    <row r="488" spans="4:12">
      <c r="D488" s="7"/>
      <c r="I488" s="2">
        <f>IF(J488&lt;&gt;"Completed",0,IF(G488="Office",Settings!$B$3,IF(G488="Virtual",Settings!$B$4,0)))</f>
        <v>0</v>
      </c>
      <c r="K488" t="str">
        <f>IF(B488="","",IFERROR(VLOOKUP(B488,'Household Registry'!$A:$O,15,FALSE),""))</f>
        <v/>
      </c>
      <c r="L488" t="str">
        <f>IF(B488="","",IFERROR(VLOOKUP(B488,'Household Registry'!$A:$P,16,FALSE),""))</f>
        <v/>
      </c>
    </row>
    <row r="489" spans="4:12">
      <c r="D489" s="7"/>
      <c r="I489" s="2">
        <f>IF(J489&lt;&gt;"Completed",0,IF(G489="Office",Settings!$B$3,IF(G489="Virtual",Settings!$B$4,0)))</f>
        <v>0</v>
      </c>
      <c r="K489" t="str">
        <f>IF(B489="","",IFERROR(VLOOKUP(B489,'Household Registry'!$A:$O,15,FALSE),""))</f>
        <v/>
      </c>
      <c r="L489" t="str">
        <f>IF(B489="","",IFERROR(VLOOKUP(B489,'Household Registry'!$A:$P,16,FALSE),""))</f>
        <v/>
      </c>
    </row>
    <row r="490" spans="4:12">
      <c r="D490" s="7"/>
      <c r="I490" s="2">
        <f>IF(J490&lt;&gt;"Completed",0,IF(G490="Office",Settings!$B$3,IF(G490="Virtual",Settings!$B$4,0)))</f>
        <v>0</v>
      </c>
      <c r="K490" t="str">
        <f>IF(B490="","",IFERROR(VLOOKUP(B490,'Household Registry'!$A:$O,15,FALSE),""))</f>
        <v/>
      </c>
      <c r="L490" t="str">
        <f>IF(B490="","",IFERROR(VLOOKUP(B490,'Household Registry'!$A:$P,16,FALSE),""))</f>
        <v/>
      </c>
    </row>
    <row r="491" spans="4:12">
      <c r="D491" s="7"/>
      <c r="I491" s="2">
        <f>IF(J491&lt;&gt;"Completed",0,IF(G491="Office",Settings!$B$3,IF(G491="Virtual",Settings!$B$4,0)))</f>
        <v>0</v>
      </c>
      <c r="K491" t="str">
        <f>IF(B491="","",IFERROR(VLOOKUP(B491,'Household Registry'!$A:$O,15,FALSE),""))</f>
        <v/>
      </c>
      <c r="L491" t="str">
        <f>IF(B491="","",IFERROR(VLOOKUP(B491,'Household Registry'!$A:$P,16,FALSE),""))</f>
        <v/>
      </c>
    </row>
    <row r="492" spans="4:12">
      <c r="D492" s="7"/>
      <c r="I492" s="2">
        <f>IF(J492&lt;&gt;"Completed",0,IF(G492="Office",Settings!$B$3,IF(G492="Virtual",Settings!$B$4,0)))</f>
        <v>0</v>
      </c>
      <c r="K492" t="str">
        <f>IF(B492="","",IFERROR(VLOOKUP(B492,'Household Registry'!$A:$O,15,FALSE),""))</f>
        <v/>
      </c>
      <c r="L492" t="str">
        <f>IF(B492="","",IFERROR(VLOOKUP(B492,'Household Registry'!$A:$P,16,FALSE),""))</f>
        <v/>
      </c>
    </row>
    <row r="493" spans="4:12">
      <c r="D493" s="7"/>
      <c r="I493" s="2">
        <f>IF(J493&lt;&gt;"Completed",0,IF(G493="Office",Settings!$B$3,IF(G493="Virtual",Settings!$B$4,0)))</f>
        <v>0</v>
      </c>
      <c r="K493" t="str">
        <f>IF(B493="","",IFERROR(VLOOKUP(B493,'Household Registry'!$A:$O,15,FALSE),""))</f>
        <v/>
      </c>
      <c r="L493" t="str">
        <f>IF(B493="","",IFERROR(VLOOKUP(B493,'Household Registry'!$A:$P,16,FALSE),""))</f>
        <v/>
      </c>
    </row>
    <row r="494" spans="4:12">
      <c r="D494" s="7"/>
      <c r="I494" s="2">
        <f>IF(J494&lt;&gt;"Completed",0,IF(G494="Office",Settings!$B$3,IF(G494="Virtual",Settings!$B$4,0)))</f>
        <v>0</v>
      </c>
      <c r="K494" t="str">
        <f>IF(B494="","",IFERROR(VLOOKUP(B494,'Household Registry'!$A:$O,15,FALSE),""))</f>
        <v/>
      </c>
      <c r="L494" t="str">
        <f>IF(B494="","",IFERROR(VLOOKUP(B494,'Household Registry'!$A:$P,16,FALSE),""))</f>
        <v/>
      </c>
    </row>
    <row r="495" spans="4:12">
      <c r="D495" s="7"/>
      <c r="I495" s="2">
        <f>IF(J495&lt;&gt;"Completed",0,IF(G495="Office",Settings!$B$3,IF(G495="Virtual",Settings!$B$4,0)))</f>
        <v>0</v>
      </c>
      <c r="K495" t="str">
        <f>IF(B495="","",IFERROR(VLOOKUP(B495,'Household Registry'!$A:$O,15,FALSE),""))</f>
        <v/>
      </c>
      <c r="L495" t="str">
        <f>IF(B495="","",IFERROR(VLOOKUP(B495,'Household Registry'!$A:$P,16,FALSE),""))</f>
        <v/>
      </c>
    </row>
    <row r="496" spans="4:12">
      <c r="D496" s="7"/>
      <c r="I496" s="2">
        <f>IF(J496&lt;&gt;"Completed",0,IF(G496="Office",Settings!$B$3,IF(G496="Virtual",Settings!$B$4,0)))</f>
        <v>0</v>
      </c>
      <c r="K496" t="str">
        <f>IF(B496="","",IFERROR(VLOOKUP(B496,'Household Registry'!$A:$O,15,FALSE),""))</f>
        <v/>
      </c>
      <c r="L496" t="str">
        <f>IF(B496="","",IFERROR(VLOOKUP(B496,'Household Registry'!$A:$P,16,FALSE),""))</f>
        <v/>
      </c>
    </row>
    <row r="497" spans="4:12">
      <c r="D497" s="7"/>
      <c r="I497" s="2">
        <f>IF(J497&lt;&gt;"Completed",0,IF(G497="Office",Settings!$B$3,IF(G497="Virtual",Settings!$B$4,0)))</f>
        <v>0</v>
      </c>
      <c r="K497" t="str">
        <f>IF(B497="","",IFERROR(VLOOKUP(B497,'Household Registry'!$A:$O,15,FALSE),""))</f>
        <v/>
      </c>
      <c r="L497" t="str">
        <f>IF(B497="","",IFERROR(VLOOKUP(B497,'Household Registry'!$A:$P,16,FALSE),""))</f>
        <v/>
      </c>
    </row>
    <row r="498" spans="4:12">
      <c r="D498" s="7"/>
      <c r="I498" s="2">
        <f>IF(J498&lt;&gt;"Completed",0,IF(G498="Office",Settings!$B$3,IF(G498="Virtual",Settings!$B$4,0)))</f>
        <v>0</v>
      </c>
      <c r="K498" t="str">
        <f>IF(B498="","",IFERROR(VLOOKUP(B498,'Household Registry'!$A:$O,15,FALSE),""))</f>
        <v/>
      </c>
      <c r="L498" t="str">
        <f>IF(B498="","",IFERROR(VLOOKUP(B498,'Household Registry'!$A:$P,16,FALSE),""))</f>
        <v/>
      </c>
    </row>
    <row r="499" spans="4:12">
      <c r="D499" s="7"/>
      <c r="I499" s="2">
        <f>IF(J499&lt;&gt;"Completed",0,IF(G499="Office",Settings!$B$3,IF(G499="Virtual",Settings!$B$4,0)))</f>
        <v>0</v>
      </c>
      <c r="K499" t="str">
        <f>IF(B499="","",IFERROR(VLOOKUP(B499,'Household Registry'!$A:$O,15,FALSE),""))</f>
        <v/>
      </c>
      <c r="L499" t="str">
        <f>IF(B499="","",IFERROR(VLOOKUP(B499,'Household Registry'!$A:$P,16,FALSE),""))</f>
        <v/>
      </c>
    </row>
    <row r="500" spans="4:12">
      <c r="D500" s="7"/>
      <c r="I500" s="2">
        <f>IF(J500&lt;&gt;"Completed",0,IF(G500="Office",Settings!$B$3,IF(G500="Virtual",Settings!$B$4,0)))</f>
        <v>0</v>
      </c>
      <c r="K500" t="str">
        <f>IF(B500="","",IFERROR(VLOOKUP(B500,'Household Registry'!$A:$O,15,FALSE),""))</f>
        <v/>
      </c>
      <c r="L500" t="str">
        <f>IF(B500="","",IFERROR(VLOOKUP(B500,'Household Registry'!$A:$P,16,FALSE),""))</f>
        <v/>
      </c>
    </row>
    <row r="501" spans="4:12">
      <c r="D501" s="7"/>
      <c r="I501" s="2">
        <f>IF(J501&lt;&gt;"Completed",0,IF(G501="Office",Settings!$B$3,IF(G501="Virtual",Settings!$B$4,0)))</f>
        <v>0</v>
      </c>
      <c r="K501" t="str">
        <f>IF(B501="","",IFERROR(VLOOKUP(B501,'Household Registry'!$A:$O,15,FALSE),""))</f>
        <v/>
      </c>
      <c r="L501" t="str">
        <f>IF(B501="","",IFERROR(VLOOKUP(B501,'Household Registry'!$A:$P,16,FALSE),""))</f>
        <v/>
      </c>
    </row>
    <row r="502" spans="4:12">
      <c r="D502" s="7"/>
      <c r="I502" s="2">
        <f>IF(J502&lt;&gt;"Completed",0,IF(G502="Office",Settings!$B$3,IF(G502="Virtual",Settings!$B$4,0)))</f>
        <v>0</v>
      </c>
      <c r="K502" t="str">
        <f>IF(B502="","",IFERROR(VLOOKUP(B502,'Household Registry'!$A:$O,15,FALSE),""))</f>
        <v/>
      </c>
      <c r="L502" t="str">
        <f>IF(B502="","",IFERROR(VLOOKUP(B502,'Household Registry'!$A:$P,16,FALSE),""))</f>
        <v/>
      </c>
    </row>
    <row r="503" spans="4:12">
      <c r="D503" s="7"/>
      <c r="I503" s="2">
        <f>IF(J503&lt;&gt;"Completed",0,IF(G503="Office",Settings!$B$3,IF(G503="Virtual",Settings!$B$4,0)))</f>
        <v>0</v>
      </c>
      <c r="K503" t="str">
        <f>IF(B503="","",IFERROR(VLOOKUP(B503,'Household Registry'!$A:$O,15,FALSE),""))</f>
        <v/>
      </c>
      <c r="L503" t="str">
        <f>IF(B503="","",IFERROR(VLOOKUP(B503,'Household Registry'!$A:$P,16,FALSE),""))</f>
        <v/>
      </c>
    </row>
    <row r="504" spans="4:12">
      <c r="D504" s="7"/>
      <c r="I504" s="2">
        <f>IF(J504&lt;&gt;"Completed",0,IF(G504="Office",Settings!$B$3,IF(G504="Virtual",Settings!$B$4,0)))</f>
        <v>0</v>
      </c>
      <c r="K504" t="str">
        <f>IF(B504="","",IFERROR(VLOOKUP(B504,'Household Registry'!$A:$O,15,FALSE),""))</f>
        <v/>
      </c>
      <c r="L504" t="str">
        <f>IF(B504="","",IFERROR(VLOOKUP(B504,'Household Registry'!$A:$P,16,FALSE),""))</f>
        <v/>
      </c>
    </row>
    <row r="505" spans="4:12">
      <c r="D505" s="7"/>
      <c r="I505" s="2">
        <f>IF(J505&lt;&gt;"Completed",0,IF(G505="Office",Settings!$B$3,IF(G505="Virtual",Settings!$B$4,0)))</f>
        <v>0</v>
      </c>
      <c r="K505" t="str">
        <f>IF(B505="","",IFERROR(VLOOKUP(B505,'Household Registry'!$A:$O,15,FALSE),""))</f>
        <v/>
      </c>
      <c r="L505" t="str">
        <f>IF(B505="","",IFERROR(VLOOKUP(B505,'Household Registry'!$A:$P,16,FALSE),""))</f>
        <v/>
      </c>
    </row>
    <row r="506" spans="4:12">
      <c r="D506" s="7"/>
      <c r="I506" s="2">
        <f>IF(J506&lt;&gt;"Completed",0,IF(G506="Office",Settings!$B$3,IF(G506="Virtual",Settings!$B$4,0)))</f>
        <v>0</v>
      </c>
      <c r="K506" t="str">
        <f>IF(B506="","",IFERROR(VLOOKUP(B506,'Household Registry'!$A:$O,15,FALSE),""))</f>
        <v/>
      </c>
      <c r="L506" t="str">
        <f>IF(B506="","",IFERROR(VLOOKUP(B506,'Household Registry'!$A:$P,16,FALSE),""))</f>
        <v/>
      </c>
    </row>
    <row r="507" spans="4:12">
      <c r="D507" s="7"/>
      <c r="I507" s="2">
        <f>IF(J507&lt;&gt;"Completed",0,IF(G507="Office",Settings!$B$3,IF(G507="Virtual",Settings!$B$4,0)))</f>
        <v>0</v>
      </c>
      <c r="K507" t="str">
        <f>IF(B507="","",IFERROR(VLOOKUP(B507,'Household Registry'!$A:$O,15,FALSE),""))</f>
        <v/>
      </c>
      <c r="L507" t="str">
        <f>IF(B507="","",IFERROR(VLOOKUP(B507,'Household Registry'!$A:$P,16,FALSE),""))</f>
        <v/>
      </c>
    </row>
    <row r="508" spans="4:12">
      <c r="D508" s="7"/>
      <c r="I508" s="2">
        <f>IF(J508&lt;&gt;"Completed",0,IF(G508="Office",Settings!$B$3,IF(G508="Virtual",Settings!$B$4,0)))</f>
        <v>0</v>
      </c>
      <c r="K508" t="str">
        <f>IF(B508="","",IFERROR(VLOOKUP(B508,'Household Registry'!$A:$O,15,FALSE),""))</f>
        <v/>
      </c>
      <c r="L508" t="str">
        <f>IF(B508="","",IFERROR(VLOOKUP(B508,'Household Registry'!$A:$P,16,FALSE),""))</f>
        <v/>
      </c>
    </row>
    <row r="509" spans="4:12">
      <c r="D509" s="7"/>
      <c r="I509" s="2">
        <f>IF(J509&lt;&gt;"Completed",0,IF(G509="Office",Settings!$B$3,IF(G509="Virtual",Settings!$B$4,0)))</f>
        <v>0</v>
      </c>
      <c r="K509" t="str">
        <f>IF(B509="","",IFERROR(VLOOKUP(B509,'Household Registry'!$A:$O,15,FALSE),""))</f>
        <v/>
      </c>
      <c r="L509" t="str">
        <f>IF(B509="","",IFERROR(VLOOKUP(B509,'Household Registry'!$A:$P,16,FALSE),""))</f>
        <v/>
      </c>
    </row>
    <row r="510" spans="4:12">
      <c r="D510" s="7"/>
      <c r="I510" s="2">
        <f>IF(J510&lt;&gt;"Completed",0,IF(G510="Office",Settings!$B$3,IF(G510="Virtual",Settings!$B$4,0)))</f>
        <v>0</v>
      </c>
      <c r="K510" t="str">
        <f>IF(B510="","",IFERROR(VLOOKUP(B510,'Household Registry'!$A:$O,15,FALSE),""))</f>
        <v/>
      </c>
      <c r="L510" t="str">
        <f>IF(B510="","",IFERROR(VLOOKUP(B510,'Household Registry'!$A:$P,16,FALSE),""))</f>
        <v/>
      </c>
    </row>
    <row r="511" spans="4:12">
      <c r="D511" s="7"/>
      <c r="I511" s="2">
        <f>IF(J511&lt;&gt;"Completed",0,IF(G511="Office",Settings!$B$3,IF(G511="Virtual",Settings!$B$4,0)))</f>
        <v>0</v>
      </c>
      <c r="K511" t="str">
        <f>IF(B511="","",IFERROR(VLOOKUP(B511,'Household Registry'!$A:$O,15,FALSE),""))</f>
        <v/>
      </c>
      <c r="L511" t="str">
        <f>IF(B511="","",IFERROR(VLOOKUP(B511,'Household Registry'!$A:$P,16,FALSE),""))</f>
        <v/>
      </c>
    </row>
    <row r="512" spans="4:12">
      <c r="D512" s="7"/>
      <c r="I512" s="2">
        <f>IF(J512&lt;&gt;"Completed",0,IF(G512="Office",Settings!$B$3,IF(G512="Virtual",Settings!$B$4,0)))</f>
        <v>0</v>
      </c>
      <c r="K512" t="str">
        <f>IF(B512="","",IFERROR(VLOOKUP(B512,'Household Registry'!$A:$O,15,FALSE),""))</f>
        <v/>
      </c>
      <c r="L512" t="str">
        <f>IF(B512="","",IFERROR(VLOOKUP(B512,'Household Registry'!$A:$P,16,FALSE),""))</f>
        <v/>
      </c>
    </row>
    <row r="513" spans="4:12">
      <c r="D513" s="7"/>
      <c r="I513" s="2">
        <f>IF(J513&lt;&gt;"Completed",0,IF(G513="Office",Settings!$B$3,IF(G513="Virtual",Settings!$B$4,0)))</f>
        <v>0</v>
      </c>
      <c r="K513" t="str">
        <f>IF(B513="","",IFERROR(VLOOKUP(B513,'Household Registry'!$A:$O,15,FALSE),""))</f>
        <v/>
      </c>
      <c r="L513" t="str">
        <f>IF(B513="","",IFERROR(VLOOKUP(B513,'Household Registry'!$A:$P,16,FALSE),""))</f>
        <v/>
      </c>
    </row>
    <row r="514" spans="4:12">
      <c r="D514" s="7"/>
      <c r="I514" s="2">
        <f>IF(J514&lt;&gt;"Completed",0,IF(G514="Office",Settings!$B$3,IF(G514="Virtual",Settings!$B$4,0)))</f>
        <v>0</v>
      </c>
      <c r="K514" t="str">
        <f>IF(B514="","",IFERROR(VLOOKUP(B514,'Household Registry'!$A:$O,15,FALSE),""))</f>
        <v/>
      </c>
      <c r="L514" t="str">
        <f>IF(B514="","",IFERROR(VLOOKUP(B514,'Household Registry'!$A:$P,16,FALSE),""))</f>
        <v/>
      </c>
    </row>
    <row r="515" spans="4:12">
      <c r="D515" s="7"/>
      <c r="I515" s="2">
        <f>IF(J515&lt;&gt;"Completed",0,IF(G515="Office",Settings!$B$3,IF(G515="Virtual",Settings!$B$4,0)))</f>
        <v>0</v>
      </c>
      <c r="K515" t="str">
        <f>IF(B515="","",IFERROR(VLOOKUP(B515,'Household Registry'!$A:$O,15,FALSE),""))</f>
        <v/>
      </c>
      <c r="L515" t="str">
        <f>IF(B515="","",IFERROR(VLOOKUP(B515,'Household Registry'!$A:$P,16,FALSE),""))</f>
        <v/>
      </c>
    </row>
    <row r="516" spans="4:12">
      <c r="D516" s="7"/>
      <c r="I516" s="2">
        <f>IF(J516&lt;&gt;"Completed",0,IF(G516="Office",Settings!$B$3,IF(G516="Virtual",Settings!$B$4,0)))</f>
        <v>0</v>
      </c>
      <c r="K516" t="str">
        <f>IF(B516="","",IFERROR(VLOOKUP(B516,'Household Registry'!$A:$O,15,FALSE),""))</f>
        <v/>
      </c>
      <c r="L516" t="str">
        <f>IF(B516="","",IFERROR(VLOOKUP(B516,'Household Registry'!$A:$P,16,FALSE),""))</f>
        <v/>
      </c>
    </row>
    <row r="517" spans="4:12">
      <c r="D517" s="7"/>
      <c r="I517" s="2">
        <f>IF(J517&lt;&gt;"Completed",0,IF(G517="Office",Settings!$B$3,IF(G517="Virtual",Settings!$B$4,0)))</f>
        <v>0</v>
      </c>
      <c r="K517" t="str">
        <f>IF(B517="","",IFERROR(VLOOKUP(B517,'Household Registry'!$A:$O,15,FALSE),""))</f>
        <v/>
      </c>
      <c r="L517" t="str">
        <f>IF(B517="","",IFERROR(VLOOKUP(B517,'Household Registry'!$A:$P,16,FALSE),""))</f>
        <v/>
      </c>
    </row>
    <row r="518" spans="4:12">
      <c r="D518" s="7"/>
      <c r="I518" s="2">
        <f>IF(J518&lt;&gt;"Completed",0,IF(G518="Office",Settings!$B$3,IF(G518="Virtual",Settings!$B$4,0)))</f>
        <v>0</v>
      </c>
      <c r="K518" t="str">
        <f>IF(B518="","",IFERROR(VLOOKUP(B518,'Household Registry'!$A:$O,15,FALSE),""))</f>
        <v/>
      </c>
      <c r="L518" t="str">
        <f>IF(B518="","",IFERROR(VLOOKUP(B518,'Household Registry'!$A:$P,16,FALSE),""))</f>
        <v/>
      </c>
    </row>
    <row r="519" spans="4:12">
      <c r="D519" s="7"/>
      <c r="I519" s="2">
        <f>IF(J519&lt;&gt;"Completed",0,IF(G519="Office",Settings!$B$3,IF(G519="Virtual",Settings!$B$4,0)))</f>
        <v>0</v>
      </c>
      <c r="K519" t="str">
        <f>IF(B519="","",IFERROR(VLOOKUP(B519,'Household Registry'!$A:$O,15,FALSE),""))</f>
        <v/>
      </c>
      <c r="L519" t="str">
        <f>IF(B519="","",IFERROR(VLOOKUP(B519,'Household Registry'!$A:$P,16,FALSE),""))</f>
        <v/>
      </c>
    </row>
    <row r="520" spans="4:12">
      <c r="D520" s="7"/>
      <c r="I520" s="2">
        <f>IF(J520&lt;&gt;"Completed",0,IF(G520="Office",Settings!$B$3,IF(G520="Virtual",Settings!$B$4,0)))</f>
        <v>0</v>
      </c>
      <c r="K520" t="str">
        <f>IF(B520="","",IFERROR(VLOOKUP(B520,'Household Registry'!$A:$O,15,FALSE),""))</f>
        <v/>
      </c>
      <c r="L520" t="str">
        <f>IF(B520="","",IFERROR(VLOOKUP(B520,'Household Registry'!$A:$P,16,FALSE),""))</f>
        <v/>
      </c>
    </row>
    <row r="521" spans="4:12">
      <c r="D521" s="7"/>
      <c r="I521" s="2">
        <f>IF(J521&lt;&gt;"Completed",0,IF(G521="Office",Settings!$B$3,IF(G521="Virtual",Settings!$B$4,0)))</f>
        <v>0</v>
      </c>
      <c r="K521" t="str">
        <f>IF(B521="","",IFERROR(VLOOKUP(B521,'Household Registry'!$A:$O,15,FALSE),""))</f>
        <v/>
      </c>
      <c r="L521" t="str">
        <f>IF(B521="","",IFERROR(VLOOKUP(B521,'Household Registry'!$A:$P,16,FALSE),""))</f>
        <v/>
      </c>
    </row>
    <row r="522" spans="4:12">
      <c r="D522" s="7"/>
      <c r="I522" s="2">
        <f>IF(J522&lt;&gt;"Completed",0,IF(G522="Office",Settings!$B$3,IF(G522="Virtual",Settings!$B$4,0)))</f>
        <v>0</v>
      </c>
      <c r="K522" t="str">
        <f>IF(B522="","",IFERROR(VLOOKUP(B522,'Household Registry'!$A:$O,15,FALSE),""))</f>
        <v/>
      </c>
      <c r="L522" t="str">
        <f>IF(B522="","",IFERROR(VLOOKUP(B522,'Household Registry'!$A:$P,16,FALSE),""))</f>
        <v/>
      </c>
    </row>
    <row r="523" spans="4:12">
      <c r="D523" s="7"/>
      <c r="I523" s="2">
        <f>IF(J523&lt;&gt;"Completed",0,IF(G523="Office",Settings!$B$3,IF(G523="Virtual",Settings!$B$4,0)))</f>
        <v>0</v>
      </c>
      <c r="K523" t="str">
        <f>IF(B523="","",IFERROR(VLOOKUP(B523,'Household Registry'!$A:$O,15,FALSE),""))</f>
        <v/>
      </c>
      <c r="L523" t="str">
        <f>IF(B523="","",IFERROR(VLOOKUP(B523,'Household Registry'!$A:$P,16,FALSE),""))</f>
        <v/>
      </c>
    </row>
    <row r="524" spans="4:12">
      <c r="D524" s="7"/>
      <c r="I524" s="2">
        <f>IF(J524&lt;&gt;"Completed",0,IF(G524="Office",Settings!$B$3,IF(G524="Virtual",Settings!$B$4,0)))</f>
        <v>0</v>
      </c>
      <c r="K524" t="str">
        <f>IF(B524="","",IFERROR(VLOOKUP(B524,'Household Registry'!$A:$O,15,FALSE),""))</f>
        <v/>
      </c>
      <c r="L524" t="str">
        <f>IF(B524="","",IFERROR(VLOOKUP(B524,'Household Registry'!$A:$P,16,FALSE),""))</f>
        <v/>
      </c>
    </row>
    <row r="525" spans="4:12">
      <c r="D525" s="7"/>
      <c r="I525" s="2">
        <f>IF(J525&lt;&gt;"Completed",0,IF(G525="Office",Settings!$B$3,IF(G525="Virtual",Settings!$B$4,0)))</f>
        <v>0</v>
      </c>
      <c r="K525" t="str">
        <f>IF(B525="","",IFERROR(VLOOKUP(B525,'Household Registry'!$A:$O,15,FALSE),""))</f>
        <v/>
      </c>
      <c r="L525" t="str">
        <f>IF(B525="","",IFERROR(VLOOKUP(B525,'Household Registry'!$A:$P,16,FALSE),""))</f>
        <v/>
      </c>
    </row>
    <row r="526" spans="4:12">
      <c r="D526" s="7"/>
      <c r="I526" s="2">
        <f>IF(J526&lt;&gt;"Completed",0,IF(G526="Office",Settings!$B$3,IF(G526="Virtual",Settings!$B$4,0)))</f>
        <v>0</v>
      </c>
      <c r="K526" t="str">
        <f>IF(B526="","",IFERROR(VLOOKUP(B526,'Household Registry'!$A:$O,15,FALSE),""))</f>
        <v/>
      </c>
      <c r="L526" t="str">
        <f>IF(B526="","",IFERROR(VLOOKUP(B526,'Household Registry'!$A:$P,16,FALSE),""))</f>
        <v/>
      </c>
    </row>
    <row r="527" spans="4:12">
      <c r="D527" s="7"/>
      <c r="I527" s="2">
        <f>IF(J527&lt;&gt;"Completed",0,IF(G527="Office",Settings!$B$3,IF(G527="Virtual",Settings!$B$4,0)))</f>
        <v>0</v>
      </c>
      <c r="K527" t="str">
        <f>IF(B527="","",IFERROR(VLOOKUP(B527,'Household Registry'!$A:$O,15,FALSE),""))</f>
        <v/>
      </c>
      <c r="L527" t="str">
        <f>IF(B527="","",IFERROR(VLOOKUP(B527,'Household Registry'!$A:$P,16,FALSE),""))</f>
        <v/>
      </c>
    </row>
    <row r="528" spans="4:12">
      <c r="D528" s="7"/>
      <c r="I528" s="2">
        <f>IF(J528&lt;&gt;"Completed",0,IF(G528="Office",Settings!$B$3,IF(G528="Virtual",Settings!$B$4,0)))</f>
        <v>0</v>
      </c>
      <c r="K528" t="str">
        <f>IF(B528="","",IFERROR(VLOOKUP(B528,'Household Registry'!$A:$O,15,FALSE),""))</f>
        <v/>
      </c>
      <c r="L528" t="str">
        <f>IF(B528="","",IFERROR(VLOOKUP(B528,'Household Registry'!$A:$P,16,FALSE),""))</f>
        <v/>
      </c>
    </row>
    <row r="529" spans="4:12">
      <c r="D529" s="7"/>
      <c r="I529" s="2">
        <f>IF(J529&lt;&gt;"Completed",0,IF(G529="Office",Settings!$B$3,IF(G529="Virtual",Settings!$B$4,0)))</f>
        <v>0</v>
      </c>
      <c r="K529" t="str">
        <f>IF(B529="","",IFERROR(VLOOKUP(B529,'Household Registry'!$A:$O,15,FALSE),""))</f>
        <v/>
      </c>
      <c r="L529" t="str">
        <f>IF(B529="","",IFERROR(VLOOKUP(B529,'Household Registry'!$A:$P,16,FALSE),""))</f>
        <v/>
      </c>
    </row>
    <row r="530" spans="4:12">
      <c r="D530" s="7"/>
      <c r="I530" s="2">
        <f>IF(J530&lt;&gt;"Completed",0,IF(G530="Office",Settings!$B$3,IF(G530="Virtual",Settings!$B$4,0)))</f>
        <v>0</v>
      </c>
      <c r="K530" t="str">
        <f>IF(B530="","",IFERROR(VLOOKUP(B530,'Household Registry'!$A:$O,15,FALSE),""))</f>
        <v/>
      </c>
      <c r="L530" t="str">
        <f>IF(B530="","",IFERROR(VLOOKUP(B530,'Household Registry'!$A:$P,16,FALSE),""))</f>
        <v/>
      </c>
    </row>
    <row r="531" spans="4:12">
      <c r="D531" s="7"/>
      <c r="I531" s="2">
        <f>IF(J531&lt;&gt;"Completed",0,IF(G531="Office",Settings!$B$3,IF(G531="Virtual",Settings!$B$4,0)))</f>
        <v>0</v>
      </c>
      <c r="K531" t="str">
        <f>IF(B531="","",IFERROR(VLOOKUP(B531,'Household Registry'!$A:$O,15,FALSE),""))</f>
        <v/>
      </c>
      <c r="L531" t="str">
        <f>IF(B531="","",IFERROR(VLOOKUP(B531,'Household Registry'!$A:$P,16,FALSE),""))</f>
        <v/>
      </c>
    </row>
    <row r="532" spans="4:12">
      <c r="D532" s="7"/>
      <c r="I532" s="2">
        <f>IF(J532&lt;&gt;"Completed",0,IF(G532="Office",Settings!$B$3,IF(G532="Virtual",Settings!$B$4,0)))</f>
        <v>0</v>
      </c>
      <c r="K532" t="str">
        <f>IF(B532="","",IFERROR(VLOOKUP(B532,'Household Registry'!$A:$O,15,FALSE),""))</f>
        <v/>
      </c>
      <c r="L532" t="str">
        <f>IF(B532="","",IFERROR(VLOOKUP(B532,'Household Registry'!$A:$P,16,FALSE),""))</f>
        <v/>
      </c>
    </row>
    <row r="533" spans="4:12">
      <c r="D533" s="7"/>
      <c r="I533" s="2">
        <f>IF(J533&lt;&gt;"Completed",0,IF(G533="Office",Settings!$B$3,IF(G533="Virtual",Settings!$B$4,0)))</f>
        <v>0</v>
      </c>
      <c r="K533" t="str">
        <f>IF(B533="","",IFERROR(VLOOKUP(B533,'Household Registry'!$A:$O,15,FALSE),""))</f>
        <v/>
      </c>
      <c r="L533" t="str">
        <f>IF(B533="","",IFERROR(VLOOKUP(B533,'Household Registry'!$A:$P,16,FALSE),""))</f>
        <v/>
      </c>
    </row>
    <row r="534" spans="4:12">
      <c r="D534" s="7"/>
      <c r="I534" s="2">
        <f>IF(J534&lt;&gt;"Completed",0,IF(G534="Office",Settings!$B$3,IF(G534="Virtual",Settings!$B$4,0)))</f>
        <v>0</v>
      </c>
      <c r="K534" t="str">
        <f>IF(B534="","",IFERROR(VLOOKUP(B534,'Household Registry'!$A:$O,15,FALSE),""))</f>
        <v/>
      </c>
      <c r="L534" t="str">
        <f>IF(B534="","",IFERROR(VLOOKUP(B534,'Household Registry'!$A:$P,16,FALSE),""))</f>
        <v/>
      </c>
    </row>
    <row r="535" spans="4:12">
      <c r="D535" s="7"/>
      <c r="I535" s="2">
        <f>IF(J535&lt;&gt;"Completed",0,IF(G535="Office",Settings!$B$3,IF(G535="Virtual",Settings!$B$4,0)))</f>
        <v>0</v>
      </c>
      <c r="K535" t="str">
        <f>IF(B535="","",IFERROR(VLOOKUP(B535,'Household Registry'!$A:$O,15,FALSE),""))</f>
        <v/>
      </c>
      <c r="L535" t="str">
        <f>IF(B535="","",IFERROR(VLOOKUP(B535,'Household Registry'!$A:$P,16,FALSE),""))</f>
        <v/>
      </c>
    </row>
    <row r="536" spans="4:12">
      <c r="D536" s="7"/>
      <c r="I536" s="2">
        <f>IF(J536&lt;&gt;"Completed",0,IF(G536="Office",Settings!$B$3,IF(G536="Virtual",Settings!$B$4,0)))</f>
        <v>0</v>
      </c>
      <c r="K536" t="str">
        <f>IF(B536="","",IFERROR(VLOOKUP(B536,'Household Registry'!$A:$O,15,FALSE),""))</f>
        <v/>
      </c>
      <c r="L536" t="str">
        <f>IF(B536="","",IFERROR(VLOOKUP(B536,'Household Registry'!$A:$P,16,FALSE),""))</f>
        <v/>
      </c>
    </row>
    <row r="537" spans="4:12">
      <c r="D537" s="7"/>
      <c r="I537" s="2">
        <f>IF(J537&lt;&gt;"Completed",0,IF(G537="Office",Settings!$B$3,IF(G537="Virtual",Settings!$B$4,0)))</f>
        <v>0</v>
      </c>
      <c r="K537" t="str">
        <f>IF(B537="","",IFERROR(VLOOKUP(B537,'Household Registry'!$A:$O,15,FALSE),""))</f>
        <v/>
      </c>
      <c r="L537" t="str">
        <f>IF(B537="","",IFERROR(VLOOKUP(B537,'Household Registry'!$A:$P,16,FALSE),""))</f>
        <v/>
      </c>
    </row>
    <row r="538" spans="4:12">
      <c r="D538" s="7"/>
      <c r="I538" s="2">
        <f>IF(J538&lt;&gt;"Completed",0,IF(G538="Office",Settings!$B$3,IF(G538="Virtual",Settings!$B$4,0)))</f>
        <v>0</v>
      </c>
      <c r="K538" t="str">
        <f>IF(B538="","",IFERROR(VLOOKUP(B538,'Household Registry'!$A:$O,15,FALSE),""))</f>
        <v/>
      </c>
      <c r="L538" t="str">
        <f>IF(B538="","",IFERROR(VLOOKUP(B538,'Household Registry'!$A:$P,16,FALSE),""))</f>
        <v/>
      </c>
    </row>
    <row r="539" spans="4:12">
      <c r="D539" s="7"/>
      <c r="I539" s="2">
        <f>IF(J539&lt;&gt;"Completed",0,IF(G539="Office",Settings!$B$3,IF(G539="Virtual",Settings!$B$4,0)))</f>
        <v>0</v>
      </c>
      <c r="K539" t="str">
        <f>IF(B539="","",IFERROR(VLOOKUP(B539,'Household Registry'!$A:$O,15,FALSE),""))</f>
        <v/>
      </c>
      <c r="L539" t="str">
        <f>IF(B539="","",IFERROR(VLOOKUP(B539,'Household Registry'!$A:$P,16,FALSE),""))</f>
        <v/>
      </c>
    </row>
    <row r="540" spans="4:12">
      <c r="D540" s="7"/>
      <c r="I540" s="2">
        <f>IF(J540&lt;&gt;"Completed",0,IF(G540="Office",Settings!$B$3,IF(G540="Virtual",Settings!$B$4,0)))</f>
        <v>0</v>
      </c>
      <c r="K540" t="str">
        <f>IF(B540="","",IFERROR(VLOOKUP(B540,'Household Registry'!$A:$O,15,FALSE),""))</f>
        <v/>
      </c>
      <c r="L540" t="str">
        <f>IF(B540="","",IFERROR(VLOOKUP(B540,'Household Registry'!$A:$P,16,FALSE),""))</f>
        <v/>
      </c>
    </row>
    <row r="541" spans="4:12">
      <c r="D541" s="7"/>
      <c r="I541" s="2">
        <f>IF(J541&lt;&gt;"Completed",0,IF(G541="Office",Settings!$B$3,IF(G541="Virtual",Settings!$B$4,0)))</f>
        <v>0</v>
      </c>
      <c r="K541" t="str">
        <f>IF(B541="","",IFERROR(VLOOKUP(B541,'Household Registry'!$A:$O,15,FALSE),""))</f>
        <v/>
      </c>
      <c r="L541" t="str">
        <f>IF(B541="","",IFERROR(VLOOKUP(B541,'Household Registry'!$A:$P,16,FALSE),""))</f>
        <v/>
      </c>
    </row>
    <row r="542" spans="4:12">
      <c r="D542" s="7"/>
      <c r="I542" s="2">
        <f>IF(J542&lt;&gt;"Completed",0,IF(G542="Office",Settings!$B$3,IF(G542="Virtual",Settings!$B$4,0)))</f>
        <v>0</v>
      </c>
      <c r="K542" t="str">
        <f>IF(B542="","",IFERROR(VLOOKUP(B542,'Household Registry'!$A:$O,15,FALSE),""))</f>
        <v/>
      </c>
      <c r="L542" t="str">
        <f>IF(B542="","",IFERROR(VLOOKUP(B542,'Household Registry'!$A:$P,16,FALSE),""))</f>
        <v/>
      </c>
    </row>
    <row r="543" spans="4:12">
      <c r="D543" s="7"/>
      <c r="I543" s="2">
        <f>IF(J543&lt;&gt;"Completed",0,IF(G543="Office",Settings!$B$3,IF(G543="Virtual",Settings!$B$4,0)))</f>
        <v>0</v>
      </c>
      <c r="K543" t="str">
        <f>IF(B543="","",IFERROR(VLOOKUP(B543,'Household Registry'!$A:$O,15,FALSE),""))</f>
        <v/>
      </c>
      <c r="L543" t="str">
        <f>IF(B543="","",IFERROR(VLOOKUP(B543,'Household Registry'!$A:$P,16,FALSE),""))</f>
        <v/>
      </c>
    </row>
    <row r="544" spans="4:12">
      <c r="D544" s="7"/>
      <c r="I544" s="2">
        <f>IF(J544&lt;&gt;"Completed",0,IF(G544="Office",Settings!$B$3,IF(G544="Virtual",Settings!$B$4,0)))</f>
        <v>0</v>
      </c>
      <c r="K544" t="str">
        <f>IF(B544="","",IFERROR(VLOOKUP(B544,'Household Registry'!$A:$O,15,FALSE),""))</f>
        <v/>
      </c>
      <c r="L544" t="str">
        <f>IF(B544="","",IFERROR(VLOOKUP(B544,'Household Registry'!$A:$P,16,FALSE),""))</f>
        <v/>
      </c>
    </row>
    <row r="545" spans="4:12">
      <c r="D545" s="7"/>
      <c r="I545" s="2">
        <f>IF(J545&lt;&gt;"Completed",0,IF(G545="Office",Settings!$B$3,IF(G545="Virtual",Settings!$B$4,0)))</f>
        <v>0</v>
      </c>
      <c r="K545" t="str">
        <f>IF(B545="","",IFERROR(VLOOKUP(B545,'Household Registry'!$A:$O,15,FALSE),""))</f>
        <v/>
      </c>
      <c r="L545" t="str">
        <f>IF(B545="","",IFERROR(VLOOKUP(B545,'Household Registry'!$A:$P,16,FALSE),""))</f>
        <v/>
      </c>
    </row>
    <row r="546" spans="4:12">
      <c r="D546" s="7"/>
      <c r="I546" s="2">
        <f>IF(J546&lt;&gt;"Completed",0,IF(G546="Office",Settings!$B$3,IF(G546="Virtual",Settings!$B$4,0)))</f>
        <v>0</v>
      </c>
      <c r="K546" t="str">
        <f>IF(B546="","",IFERROR(VLOOKUP(B546,'Household Registry'!$A:$O,15,FALSE),""))</f>
        <v/>
      </c>
      <c r="L546" t="str">
        <f>IF(B546="","",IFERROR(VLOOKUP(B546,'Household Registry'!$A:$P,16,FALSE),""))</f>
        <v/>
      </c>
    </row>
    <row r="547" spans="4:12">
      <c r="D547" s="7"/>
      <c r="I547" s="2">
        <f>IF(J547&lt;&gt;"Completed",0,IF(G547="Office",Settings!$B$3,IF(G547="Virtual",Settings!$B$4,0)))</f>
        <v>0</v>
      </c>
      <c r="K547" t="str">
        <f>IF(B547="","",IFERROR(VLOOKUP(B547,'Household Registry'!$A:$O,15,FALSE),""))</f>
        <v/>
      </c>
      <c r="L547" t="str">
        <f>IF(B547="","",IFERROR(VLOOKUP(B547,'Household Registry'!$A:$P,16,FALSE),""))</f>
        <v/>
      </c>
    </row>
    <row r="548" spans="4:12">
      <c r="D548" s="7"/>
      <c r="I548" s="2">
        <f>IF(J548&lt;&gt;"Completed",0,IF(G548="Office",Settings!$B$3,IF(G548="Virtual",Settings!$B$4,0)))</f>
        <v>0</v>
      </c>
      <c r="K548" t="str">
        <f>IF(B548="","",IFERROR(VLOOKUP(B548,'Household Registry'!$A:$O,15,FALSE),""))</f>
        <v/>
      </c>
      <c r="L548" t="str">
        <f>IF(B548="","",IFERROR(VLOOKUP(B548,'Household Registry'!$A:$P,16,FALSE),""))</f>
        <v/>
      </c>
    </row>
    <row r="549" spans="4:12">
      <c r="D549" s="7"/>
      <c r="I549" s="2">
        <f>IF(J549&lt;&gt;"Completed",0,IF(G549="Office",Settings!$B$3,IF(G549="Virtual",Settings!$B$4,0)))</f>
        <v>0</v>
      </c>
      <c r="K549" t="str">
        <f>IF(B549="","",IFERROR(VLOOKUP(B549,'Household Registry'!$A:$O,15,FALSE),""))</f>
        <v/>
      </c>
      <c r="L549" t="str">
        <f>IF(B549="","",IFERROR(VLOOKUP(B549,'Household Registry'!$A:$P,16,FALSE),""))</f>
        <v/>
      </c>
    </row>
    <row r="550" spans="4:12">
      <c r="D550" s="7"/>
      <c r="I550" s="2">
        <f>IF(J550&lt;&gt;"Completed",0,IF(G550="Office",Settings!$B$3,IF(G550="Virtual",Settings!$B$4,0)))</f>
        <v>0</v>
      </c>
      <c r="K550" t="str">
        <f>IF(B550="","",IFERROR(VLOOKUP(B550,'Household Registry'!$A:$O,15,FALSE),""))</f>
        <v/>
      </c>
      <c r="L550" t="str">
        <f>IF(B550="","",IFERROR(VLOOKUP(B550,'Household Registry'!$A:$P,16,FALSE),""))</f>
        <v/>
      </c>
    </row>
    <row r="551" spans="4:12">
      <c r="D551" s="7"/>
      <c r="I551" s="2">
        <f>IF(J551&lt;&gt;"Completed",0,IF(G551="Office",Settings!$B$3,IF(G551="Virtual",Settings!$B$4,0)))</f>
        <v>0</v>
      </c>
      <c r="K551" t="str">
        <f>IF(B551="","",IFERROR(VLOOKUP(B551,'Household Registry'!$A:$O,15,FALSE),""))</f>
        <v/>
      </c>
      <c r="L551" t="str">
        <f>IF(B551="","",IFERROR(VLOOKUP(B551,'Household Registry'!$A:$P,16,FALSE),""))</f>
        <v/>
      </c>
    </row>
    <row r="552" spans="4:12">
      <c r="D552" s="7"/>
      <c r="I552" s="2">
        <f>IF(J552&lt;&gt;"Completed",0,IF(G552="Office",Settings!$B$3,IF(G552="Virtual",Settings!$B$4,0)))</f>
        <v>0</v>
      </c>
      <c r="K552" t="str">
        <f>IF(B552="","",IFERROR(VLOOKUP(B552,'Household Registry'!$A:$O,15,FALSE),""))</f>
        <v/>
      </c>
      <c r="L552" t="str">
        <f>IF(B552="","",IFERROR(VLOOKUP(B552,'Household Registry'!$A:$P,16,FALSE),""))</f>
        <v/>
      </c>
    </row>
    <row r="553" spans="4:12">
      <c r="D553" s="7"/>
      <c r="I553" s="2">
        <f>IF(J553&lt;&gt;"Completed",0,IF(G553="Office",Settings!$B$3,IF(G553="Virtual",Settings!$B$4,0)))</f>
        <v>0</v>
      </c>
      <c r="K553" t="str">
        <f>IF(B553="","",IFERROR(VLOOKUP(B553,'Household Registry'!$A:$O,15,FALSE),""))</f>
        <v/>
      </c>
      <c r="L553" t="str">
        <f>IF(B553="","",IFERROR(VLOOKUP(B553,'Household Registry'!$A:$P,16,FALSE),""))</f>
        <v/>
      </c>
    </row>
    <row r="554" spans="4:12">
      <c r="D554" s="7"/>
      <c r="I554" s="2">
        <f>IF(J554&lt;&gt;"Completed",0,IF(G554="Office",Settings!$B$3,IF(G554="Virtual",Settings!$B$4,0)))</f>
        <v>0</v>
      </c>
      <c r="K554" t="str">
        <f>IF(B554="","",IFERROR(VLOOKUP(B554,'Household Registry'!$A:$O,15,FALSE),""))</f>
        <v/>
      </c>
      <c r="L554" t="str">
        <f>IF(B554="","",IFERROR(VLOOKUP(B554,'Household Registry'!$A:$P,16,FALSE),""))</f>
        <v/>
      </c>
    </row>
    <row r="555" spans="4:12">
      <c r="D555" s="7"/>
      <c r="I555" s="2">
        <f>IF(J555&lt;&gt;"Completed",0,IF(G555="Office",Settings!$B$3,IF(G555="Virtual",Settings!$B$4,0)))</f>
        <v>0</v>
      </c>
      <c r="K555" t="str">
        <f>IF(B555="","",IFERROR(VLOOKUP(B555,'Household Registry'!$A:$O,15,FALSE),""))</f>
        <v/>
      </c>
      <c r="L555" t="str">
        <f>IF(B555="","",IFERROR(VLOOKUP(B555,'Household Registry'!$A:$P,16,FALSE),""))</f>
        <v/>
      </c>
    </row>
    <row r="556" spans="4:12">
      <c r="D556" s="7"/>
      <c r="I556" s="2">
        <f>IF(J556&lt;&gt;"Completed",0,IF(G556="Office",Settings!$B$3,IF(G556="Virtual",Settings!$B$4,0)))</f>
        <v>0</v>
      </c>
      <c r="K556" t="str">
        <f>IF(B556="","",IFERROR(VLOOKUP(B556,'Household Registry'!$A:$O,15,FALSE),""))</f>
        <v/>
      </c>
      <c r="L556" t="str">
        <f>IF(B556="","",IFERROR(VLOOKUP(B556,'Household Registry'!$A:$P,16,FALSE),""))</f>
        <v/>
      </c>
    </row>
    <row r="557" spans="4:12">
      <c r="D557" s="7"/>
      <c r="I557" s="2">
        <f>IF(J557&lt;&gt;"Completed",0,IF(G557="Office",Settings!$B$3,IF(G557="Virtual",Settings!$B$4,0)))</f>
        <v>0</v>
      </c>
      <c r="K557" t="str">
        <f>IF(B557="","",IFERROR(VLOOKUP(B557,'Household Registry'!$A:$O,15,FALSE),""))</f>
        <v/>
      </c>
      <c r="L557" t="str">
        <f>IF(B557="","",IFERROR(VLOOKUP(B557,'Household Registry'!$A:$P,16,FALSE),""))</f>
        <v/>
      </c>
    </row>
    <row r="558" spans="4:12">
      <c r="D558" s="7"/>
      <c r="I558" s="2">
        <f>IF(J558&lt;&gt;"Completed",0,IF(G558="Office",Settings!$B$3,IF(G558="Virtual",Settings!$B$4,0)))</f>
        <v>0</v>
      </c>
      <c r="K558" t="str">
        <f>IF(B558="","",IFERROR(VLOOKUP(B558,'Household Registry'!$A:$O,15,FALSE),""))</f>
        <v/>
      </c>
      <c r="L558" t="str">
        <f>IF(B558="","",IFERROR(VLOOKUP(B558,'Household Registry'!$A:$P,16,FALSE),""))</f>
        <v/>
      </c>
    </row>
    <row r="559" spans="4:12">
      <c r="D559" s="7"/>
      <c r="I559" s="2">
        <f>IF(J559&lt;&gt;"Completed",0,IF(G559="Office",Settings!$B$3,IF(G559="Virtual",Settings!$B$4,0)))</f>
        <v>0</v>
      </c>
      <c r="K559" t="str">
        <f>IF(B559="","",IFERROR(VLOOKUP(B559,'Household Registry'!$A:$O,15,FALSE),""))</f>
        <v/>
      </c>
      <c r="L559" t="str">
        <f>IF(B559="","",IFERROR(VLOOKUP(B559,'Household Registry'!$A:$P,16,FALSE),""))</f>
        <v/>
      </c>
    </row>
    <row r="560" spans="4:12">
      <c r="D560" s="7"/>
      <c r="I560" s="2">
        <f>IF(J560&lt;&gt;"Completed",0,IF(G560="Office",Settings!$B$3,IF(G560="Virtual",Settings!$B$4,0)))</f>
        <v>0</v>
      </c>
      <c r="K560" t="str">
        <f>IF(B560="","",IFERROR(VLOOKUP(B560,'Household Registry'!$A:$O,15,FALSE),""))</f>
        <v/>
      </c>
      <c r="L560" t="str">
        <f>IF(B560="","",IFERROR(VLOOKUP(B560,'Household Registry'!$A:$P,16,FALSE),""))</f>
        <v/>
      </c>
    </row>
    <row r="561" spans="4:12">
      <c r="D561" s="7"/>
      <c r="I561" s="2">
        <f>IF(J561&lt;&gt;"Completed",0,IF(G561="Office",Settings!$B$3,IF(G561="Virtual",Settings!$B$4,0)))</f>
        <v>0</v>
      </c>
      <c r="K561" t="str">
        <f>IF(B561="","",IFERROR(VLOOKUP(B561,'Household Registry'!$A:$O,15,FALSE),""))</f>
        <v/>
      </c>
      <c r="L561" t="str">
        <f>IF(B561="","",IFERROR(VLOOKUP(B561,'Household Registry'!$A:$P,16,FALSE),""))</f>
        <v/>
      </c>
    </row>
    <row r="562" spans="4:12">
      <c r="D562" s="7"/>
      <c r="I562" s="2">
        <f>IF(J562&lt;&gt;"Completed",0,IF(G562="Office",Settings!$B$3,IF(G562="Virtual",Settings!$B$4,0)))</f>
        <v>0</v>
      </c>
      <c r="K562" t="str">
        <f>IF(B562="","",IFERROR(VLOOKUP(B562,'Household Registry'!$A:$O,15,FALSE),""))</f>
        <v/>
      </c>
      <c r="L562" t="str">
        <f>IF(B562="","",IFERROR(VLOOKUP(B562,'Household Registry'!$A:$P,16,FALSE),""))</f>
        <v/>
      </c>
    </row>
    <row r="563" spans="4:12">
      <c r="D563" s="7"/>
      <c r="I563" s="2">
        <f>IF(J563&lt;&gt;"Completed",0,IF(G563="Office",Settings!$B$3,IF(G563="Virtual",Settings!$B$4,0)))</f>
        <v>0</v>
      </c>
      <c r="K563" t="str">
        <f>IF(B563="","",IFERROR(VLOOKUP(B563,'Household Registry'!$A:$O,15,FALSE),""))</f>
        <v/>
      </c>
      <c r="L563" t="str">
        <f>IF(B563="","",IFERROR(VLOOKUP(B563,'Household Registry'!$A:$P,16,FALSE),""))</f>
        <v/>
      </c>
    </row>
    <row r="564" spans="4:12">
      <c r="D564" s="7"/>
      <c r="I564" s="2">
        <f>IF(J564&lt;&gt;"Completed",0,IF(G564="Office",Settings!$B$3,IF(G564="Virtual",Settings!$B$4,0)))</f>
        <v>0</v>
      </c>
      <c r="K564" t="str">
        <f>IF(B564="","",IFERROR(VLOOKUP(B564,'Household Registry'!$A:$O,15,FALSE),""))</f>
        <v/>
      </c>
      <c r="L564" t="str">
        <f>IF(B564="","",IFERROR(VLOOKUP(B564,'Household Registry'!$A:$P,16,FALSE),""))</f>
        <v/>
      </c>
    </row>
    <row r="565" spans="4:12">
      <c r="D565" s="7"/>
      <c r="I565" s="2">
        <f>IF(J565&lt;&gt;"Completed",0,IF(G565="Office",Settings!$B$3,IF(G565="Virtual",Settings!$B$4,0)))</f>
        <v>0</v>
      </c>
      <c r="K565" t="str">
        <f>IF(B565="","",IFERROR(VLOOKUP(B565,'Household Registry'!$A:$O,15,FALSE),""))</f>
        <v/>
      </c>
      <c r="L565" t="str">
        <f>IF(B565="","",IFERROR(VLOOKUP(B565,'Household Registry'!$A:$P,16,FALSE),""))</f>
        <v/>
      </c>
    </row>
    <row r="566" spans="4:12">
      <c r="D566" s="7"/>
      <c r="I566" s="2">
        <f>IF(J566&lt;&gt;"Completed",0,IF(G566="Office",Settings!$B$3,IF(G566="Virtual",Settings!$B$4,0)))</f>
        <v>0</v>
      </c>
      <c r="K566" t="str">
        <f>IF(B566="","",IFERROR(VLOOKUP(B566,'Household Registry'!$A:$O,15,FALSE),""))</f>
        <v/>
      </c>
      <c r="L566" t="str">
        <f>IF(B566="","",IFERROR(VLOOKUP(B566,'Household Registry'!$A:$P,16,FALSE),""))</f>
        <v/>
      </c>
    </row>
    <row r="567" spans="4:12">
      <c r="D567" s="7"/>
      <c r="I567" s="2">
        <f>IF(J567&lt;&gt;"Completed",0,IF(G567="Office",Settings!$B$3,IF(G567="Virtual",Settings!$B$4,0)))</f>
        <v>0</v>
      </c>
      <c r="K567" t="str">
        <f>IF(B567="","",IFERROR(VLOOKUP(B567,'Household Registry'!$A:$O,15,FALSE),""))</f>
        <v/>
      </c>
      <c r="L567" t="str">
        <f>IF(B567="","",IFERROR(VLOOKUP(B567,'Household Registry'!$A:$P,16,FALSE),""))</f>
        <v/>
      </c>
    </row>
    <row r="568" spans="4:12">
      <c r="D568" s="7"/>
      <c r="I568" s="2">
        <f>IF(J568&lt;&gt;"Completed",0,IF(G568="Office",Settings!$B$3,IF(G568="Virtual",Settings!$B$4,0)))</f>
        <v>0</v>
      </c>
      <c r="K568" t="str">
        <f>IF(B568="","",IFERROR(VLOOKUP(B568,'Household Registry'!$A:$O,15,FALSE),""))</f>
        <v/>
      </c>
      <c r="L568" t="str">
        <f>IF(B568="","",IFERROR(VLOOKUP(B568,'Household Registry'!$A:$P,16,FALSE),""))</f>
        <v/>
      </c>
    </row>
    <row r="569" spans="4:12">
      <c r="D569" s="7"/>
      <c r="I569" s="2">
        <f>IF(J569&lt;&gt;"Completed",0,IF(G569="Office",Settings!$B$3,IF(G569="Virtual",Settings!$B$4,0)))</f>
        <v>0</v>
      </c>
      <c r="K569" t="str">
        <f>IF(B569="","",IFERROR(VLOOKUP(B569,'Household Registry'!$A:$O,15,FALSE),""))</f>
        <v/>
      </c>
      <c r="L569" t="str">
        <f>IF(B569="","",IFERROR(VLOOKUP(B569,'Household Registry'!$A:$P,16,FALSE),""))</f>
        <v/>
      </c>
    </row>
    <row r="570" spans="4:12">
      <c r="D570" s="7"/>
      <c r="I570" s="2">
        <f>IF(J570&lt;&gt;"Completed",0,IF(G570="Office",Settings!$B$3,IF(G570="Virtual",Settings!$B$4,0)))</f>
        <v>0</v>
      </c>
      <c r="K570" t="str">
        <f>IF(B570="","",IFERROR(VLOOKUP(B570,'Household Registry'!$A:$O,15,FALSE),""))</f>
        <v/>
      </c>
      <c r="L570" t="str">
        <f>IF(B570="","",IFERROR(VLOOKUP(B570,'Household Registry'!$A:$P,16,FALSE),""))</f>
        <v/>
      </c>
    </row>
    <row r="571" spans="4:12">
      <c r="D571" s="7"/>
      <c r="I571" s="2">
        <f>IF(J571&lt;&gt;"Completed",0,IF(G571="Office",Settings!$B$3,IF(G571="Virtual",Settings!$B$4,0)))</f>
        <v>0</v>
      </c>
      <c r="K571" t="str">
        <f>IF(B571="","",IFERROR(VLOOKUP(B571,'Household Registry'!$A:$O,15,FALSE),""))</f>
        <v/>
      </c>
      <c r="L571" t="str">
        <f>IF(B571="","",IFERROR(VLOOKUP(B571,'Household Registry'!$A:$P,16,FALSE),""))</f>
        <v/>
      </c>
    </row>
    <row r="572" spans="4:12">
      <c r="D572" s="7"/>
      <c r="I572" s="2">
        <f>IF(J572&lt;&gt;"Completed",0,IF(G572="Office",Settings!$B$3,IF(G572="Virtual",Settings!$B$4,0)))</f>
        <v>0</v>
      </c>
      <c r="K572" t="str">
        <f>IF(B572="","",IFERROR(VLOOKUP(B572,'Household Registry'!$A:$O,15,FALSE),""))</f>
        <v/>
      </c>
      <c r="L572" t="str">
        <f>IF(B572="","",IFERROR(VLOOKUP(B572,'Household Registry'!$A:$P,16,FALSE),""))</f>
        <v/>
      </c>
    </row>
    <row r="573" spans="4:12">
      <c r="D573" s="7"/>
      <c r="I573" s="2">
        <f>IF(J573&lt;&gt;"Completed",0,IF(G573="Office",Settings!$B$3,IF(G573="Virtual",Settings!$B$4,0)))</f>
        <v>0</v>
      </c>
      <c r="K573" t="str">
        <f>IF(B573="","",IFERROR(VLOOKUP(B573,'Household Registry'!$A:$O,15,FALSE),""))</f>
        <v/>
      </c>
      <c r="L573" t="str">
        <f>IF(B573="","",IFERROR(VLOOKUP(B573,'Household Registry'!$A:$P,16,FALSE),""))</f>
        <v/>
      </c>
    </row>
    <row r="574" spans="4:12">
      <c r="D574" s="7"/>
      <c r="I574" s="2">
        <f>IF(J574&lt;&gt;"Completed",0,IF(G574="Office",Settings!$B$3,IF(G574="Virtual",Settings!$B$4,0)))</f>
        <v>0</v>
      </c>
      <c r="K574" t="str">
        <f>IF(B574="","",IFERROR(VLOOKUP(B574,'Household Registry'!$A:$O,15,FALSE),""))</f>
        <v/>
      </c>
      <c r="L574" t="str">
        <f>IF(B574="","",IFERROR(VLOOKUP(B574,'Household Registry'!$A:$P,16,FALSE),""))</f>
        <v/>
      </c>
    </row>
    <row r="575" spans="4:12">
      <c r="D575" s="7"/>
      <c r="I575" s="2">
        <f>IF(J575&lt;&gt;"Completed",0,IF(G575="Office",Settings!$B$3,IF(G575="Virtual",Settings!$B$4,0)))</f>
        <v>0</v>
      </c>
      <c r="K575" t="str">
        <f>IF(B575="","",IFERROR(VLOOKUP(B575,'Household Registry'!$A:$O,15,FALSE),""))</f>
        <v/>
      </c>
      <c r="L575" t="str">
        <f>IF(B575="","",IFERROR(VLOOKUP(B575,'Household Registry'!$A:$P,16,FALSE),""))</f>
        <v/>
      </c>
    </row>
    <row r="576" spans="4:12">
      <c r="D576" s="7"/>
      <c r="I576" s="2">
        <f>IF(J576&lt;&gt;"Completed",0,IF(G576="Office",Settings!$B$3,IF(G576="Virtual",Settings!$B$4,0)))</f>
        <v>0</v>
      </c>
      <c r="K576" t="str">
        <f>IF(B576="","",IFERROR(VLOOKUP(B576,'Household Registry'!$A:$O,15,FALSE),""))</f>
        <v/>
      </c>
      <c r="L576" t="str">
        <f>IF(B576="","",IFERROR(VLOOKUP(B576,'Household Registry'!$A:$P,16,FALSE),""))</f>
        <v/>
      </c>
    </row>
    <row r="577" spans="4:12">
      <c r="D577" s="7"/>
      <c r="I577" s="2">
        <f>IF(J577&lt;&gt;"Completed",0,IF(G577="Office",Settings!$B$3,IF(G577="Virtual",Settings!$B$4,0)))</f>
        <v>0</v>
      </c>
      <c r="K577" t="str">
        <f>IF(B577="","",IFERROR(VLOOKUP(B577,'Household Registry'!$A:$O,15,FALSE),""))</f>
        <v/>
      </c>
      <c r="L577" t="str">
        <f>IF(B577="","",IFERROR(VLOOKUP(B577,'Household Registry'!$A:$P,16,FALSE),""))</f>
        <v/>
      </c>
    </row>
    <row r="578" spans="4:12">
      <c r="D578" s="7"/>
      <c r="I578" s="2">
        <f>IF(J578&lt;&gt;"Completed",0,IF(G578="Office",Settings!$B$3,IF(G578="Virtual",Settings!$B$4,0)))</f>
        <v>0</v>
      </c>
      <c r="K578" t="str">
        <f>IF(B578="","",IFERROR(VLOOKUP(B578,'Household Registry'!$A:$O,15,FALSE),""))</f>
        <v/>
      </c>
      <c r="L578" t="str">
        <f>IF(B578="","",IFERROR(VLOOKUP(B578,'Household Registry'!$A:$P,16,FALSE),""))</f>
        <v/>
      </c>
    </row>
    <row r="579" spans="4:12">
      <c r="D579" s="7"/>
      <c r="I579" s="2">
        <f>IF(J579&lt;&gt;"Completed",0,IF(G579="Office",Settings!$B$3,IF(G579="Virtual",Settings!$B$4,0)))</f>
        <v>0</v>
      </c>
      <c r="K579" t="str">
        <f>IF(B579="","",IFERROR(VLOOKUP(B579,'Household Registry'!$A:$O,15,FALSE),""))</f>
        <v/>
      </c>
      <c r="L579" t="str">
        <f>IF(B579="","",IFERROR(VLOOKUP(B579,'Household Registry'!$A:$P,16,FALSE),""))</f>
        <v/>
      </c>
    </row>
    <row r="580" spans="4:12">
      <c r="D580" s="7"/>
      <c r="I580" s="2">
        <f>IF(J580&lt;&gt;"Completed",0,IF(G580="Office",Settings!$B$3,IF(G580="Virtual",Settings!$B$4,0)))</f>
        <v>0</v>
      </c>
      <c r="K580" t="str">
        <f>IF(B580="","",IFERROR(VLOOKUP(B580,'Household Registry'!$A:$O,15,FALSE),""))</f>
        <v/>
      </c>
      <c r="L580" t="str">
        <f>IF(B580="","",IFERROR(VLOOKUP(B580,'Household Registry'!$A:$P,16,FALSE),""))</f>
        <v/>
      </c>
    </row>
    <row r="581" spans="4:12">
      <c r="D581" s="7"/>
      <c r="I581" s="2">
        <f>IF(J581&lt;&gt;"Completed",0,IF(G581="Office",Settings!$B$3,IF(G581="Virtual",Settings!$B$4,0)))</f>
        <v>0</v>
      </c>
      <c r="K581" t="str">
        <f>IF(B581="","",IFERROR(VLOOKUP(B581,'Household Registry'!$A:$O,15,FALSE),""))</f>
        <v/>
      </c>
      <c r="L581" t="str">
        <f>IF(B581="","",IFERROR(VLOOKUP(B581,'Household Registry'!$A:$P,16,FALSE),""))</f>
        <v/>
      </c>
    </row>
    <row r="582" spans="4:12">
      <c r="D582" s="7"/>
      <c r="I582" s="2">
        <f>IF(J582&lt;&gt;"Completed",0,IF(G582="Office",Settings!$B$3,IF(G582="Virtual",Settings!$B$4,0)))</f>
        <v>0</v>
      </c>
      <c r="K582" t="str">
        <f>IF(B582="","",IFERROR(VLOOKUP(B582,'Household Registry'!$A:$O,15,FALSE),""))</f>
        <v/>
      </c>
      <c r="L582" t="str">
        <f>IF(B582="","",IFERROR(VLOOKUP(B582,'Household Registry'!$A:$P,16,FALSE),""))</f>
        <v/>
      </c>
    </row>
    <row r="583" spans="4:12">
      <c r="D583" s="7"/>
      <c r="I583" s="2">
        <f>IF(J583&lt;&gt;"Completed",0,IF(G583="Office",Settings!$B$3,IF(G583="Virtual",Settings!$B$4,0)))</f>
        <v>0</v>
      </c>
      <c r="K583" t="str">
        <f>IF(B583="","",IFERROR(VLOOKUP(B583,'Household Registry'!$A:$O,15,FALSE),""))</f>
        <v/>
      </c>
      <c r="L583" t="str">
        <f>IF(B583="","",IFERROR(VLOOKUP(B583,'Household Registry'!$A:$P,16,FALSE),""))</f>
        <v/>
      </c>
    </row>
    <row r="584" spans="4:12">
      <c r="D584" s="7"/>
      <c r="I584" s="2">
        <f>IF(J584&lt;&gt;"Completed",0,IF(G584="Office",Settings!$B$3,IF(G584="Virtual",Settings!$B$4,0)))</f>
        <v>0</v>
      </c>
      <c r="K584" t="str">
        <f>IF(B584="","",IFERROR(VLOOKUP(B584,'Household Registry'!$A:$O,15,FALSE),""))</f>
        <v/>
      </c>
      <c r="L584" t="str">
        <f>IF(B584="","",IFERROR(VLOOKUP(B584,'Household Registry'!$A:$P,16,FALSE),""))</f>
        <v/>
      </c>
    </row>
    <row r="585" spans="4:12">
      <c r="D585" s="7"/>
      <c r="I585" s="2">
        <f>IF(J585&lt;&gt;"Completed",0,IF(G585="Office",Settings!$B$3,IF(G585="Virtual",Settings!$B$4,0)))</f>
        <v>0</v>
      </c>
      <c r="K585" t="str">
        <f>IF(B585="","",IFERROR(VLOOKUP(B585,'Household Registry'!$A:$O,15,FALSE),""))</f>
        <v/>
      </c>
      <c r="L585" t="str">
        <f>IF(B585="","",IFERROR(VLOOKUP(B585,'Household Registry'!$A:$P,16,FALSE),""))</f>
        <v/>
      </c>
    </row>
    <row r="586" spans="4:12">
      <c r="D586" s="7"/>
      <c r="I586" s="2">
        <f>IF(J586&lt;&gt;"Completed",0,IF(G586="Office",Settings!$B$3,IF(G586="Virtual",Settings!$B$4,0)))</f>
        <v>0</v>
      </c>
      <c r="K586" t="str">
        <f>IF(B586="","",IFERROR(VLOOKUP(B586,'Household Registry'!$A:$O,15,FALSE),""))</f>
        <v/>
      </c>
      <c r="L586" t="str">
        <f>IF(B586="","",IFERROR(VLOOKUP(B586,'Household Registry'!$A:$P,16,FALSE),""))</f>
        <v/>
      </c>
    </row>
    <row r="587" spans="4:12">
      <c r="D587" s="7"/>
      <c r="I587" s="2">
        <f>IF(J587&lt;&gt;"Completed",0,IF(G587="Office",Settings!$B$3,IF(G587="Virtual",Settings!$B$4,0)))</f>
        <v>0</v>
      </c>
      <c r="K587" t="str">
        <f>IF(B587="","",IFERROR(VLOOKUP(B587,'Household Registry'!$A:$O,15,FALSE),""))</f>
        <v/>
      </c>
      <c r="L587" t="str">
        <f>IF(B587="","",IFERROR(VLOOKUP(B587,'Household Registry'!$A:$P,16,FALSE),""))</f>
        <v/>
      </c>
    </row>
    <row r="588" spans="4:12">
      <c r="D588" s="7"/>
      <c r="I588" s="2">
        <f>IF(J588&lt;&gt;"Completed",0,IF(G588="Office",Settings!$B$3,IF(G588="Virtual",Settings!$B$4,0)))</f>
        <v>0</v>
      </c>
      <c r="K588" t="str">
        <f>IF(B588="","",IFERROR(VLOOKUP(B588,'Household Registry'!$A:$O,15,FALSE),""))</f>
        <v/>
      </c>
      <c r="L588" t="str">
        <f>IF(B588="","",IFERROR(VLOOKUP(B588,'Household Registry'!$A:$P,16,FALSE),""))</f>
        <v/>
      </c>
    </row>
    <row r="589" spans="4:12">
      <c r="D589" s="7"/>
      <c r="I589" s="2">
        <f>IF(J589&lt;&gt;"Completed",0,IF(G589="Office",Settings!$B$3,IF(G589="Virtual",Settings!$B$4,0)))</f>
        <v>0</v>
      </c>
      <c r="K589" t="str">
        <f>IF(B589="","",IFERROR(VLOOKUP(B589,'Household Registry'!$A:$O,15,FALSE),""))</f>
        <v/>
      </c>
      <c r="L589" t="str">
        <f>IF(B589="","",IFERROR(VLOOKUP(B589,'Household Registry'!$A:$P,16,FALSE),""))</f>
        <v/>
      </c>
    </row>
    <row r="590" spans="4:12">
      <c r="D590" s="7"/>
      <c r="I590" s="2">
        <f>IF(J590&lt;&gt;"Completed",0,IF(G590="Office",Settings!$B$3,IF(G590="Virtual",Settings!$B$4,0)))</f>
        <v>0</v>
      </c>
      <c r="K590" t="str">
        <f>IF(B590="","",IFERROR(VLOOKUP(B590,'Household Registry'!$A:$O,15,FALSE),""))</f>
        <v/>
      </c>
      <c r="L590" t="str">
        <f>IF(B590="","",IFERROR(VLOOKUP(B590,'Household Registry'!$A:$P,16,FALSE),""))</f>
        <v/>
      </c>
    </row>
    <row r="591" spans="4:12">
      <c r="D591" s="7"/>
      <c r="I591" s="2">
        <f>IF(J591&lt;&gt;"Completed",0,IF(G591="Office",Settings!$B$3,IF(G591="Virtual",Settings!$B$4,0)))</f>
        <v>0</v>
      </c>
      <c r="K591" t="str">
        <f>IF(B591="","",IFERROR(VLOOKUP(B591,'Household Registry'!$A:$O,15,FALSE),""))</f>
        <v/>
      </c>
      <c r="L591" t="str">
        <f>IF(B591="","",IFERROR(VLOOKUP(B591,'Household Registry'!$A:$P,16,FALSE),""))</f>
        <v/>
      </c>
    </row>
    <row r="592" spans="4:12">
      <c r="D592" s="7"/>
      <c r="I592" s="2">
        <f>IF(J592&lt;&gt;"Completed",0,IF(G592="Office",Settings!$B$3,IF(G592="Virtual",Settings!$B$4,0)))</f>
        <v>0</v>
      </c>
      <c r="K592" t="str">
        <f>IF(B592="","",IFERROR(VLOOKUP(B592,'Household Registry'!$A:$O,15,FALSE),""))</f>
        <v/>
      </c>
      <c r="L592" t="str">
        <f>IF(B592="","",IFERROR(VLOOKUP(B592,'Household Registry'!$A:$P,16,FALSE),""))</f>
        <v/>
      </c>
    </row>
    <row r="593" spans="4:12">
      <c r="D593" s="7"/>
      <c r="I593" s="2">
        <f>IF(J593&lt;&gt;"Completed",0,IF(G593="Office",Settings!$B$3,IF(G593="Virtual",Settings!$B$4,0)))</f>
        <v>0</v>
      </c>
      <c r="K593" t="str">
        <f>IF(B593="","",IFERROR(VLOOKUP(B593,'Household Registry'!$A:$O,15,FALSE),""))</f>
        <v/>
      </c>
      <c r="L593" t="str">
        <f>IF(B593="","",IFERROR(VLOOKUP(B593,'Household Registry'!$A:$P,16,FALSE),""))</f>
        <v/>
      </c>
    </row>
    <row r="594" spans="4:12">
      <c r="D594" s="7"/>
      <c r="I594" s="2">
        <f>IF(J594&lt;&gt;"Completed",0,IF(G594="Office",Settings!$B$3,IF(G594="Virtual",Settings!$B$4,0)))</f>
        <v>0</v>
      </c>
      <c r="K594" t="str">
        <f>IF(B594="","",IFERROR(VLOOKUP(B594,'Household Registry'!$A:$O,15,FALSE),""))</f>
        <v/>
      </c>
      <c r="L594" t="str">
        <f>IF(B594="","",IFERROR(VLOOKUP(B594,'Household Registry'!$A:$P,16,FALSE),""))</f>
        <v/>
      </c>
    </row>
    <row r="595" spans="4:12">
      <c r="D595" s="7"/>
      <c r="I595" s="2">
        <f>IF(J595&lt;&gt;"Completed",0,IF(G595="Office",Settings!$B$3,IF(G595="Virtual",Settings!$B$4,0)))</f>
        <v>0</v>
      </c>
      <c r="K595" t="str">
        <f>IF(B595="","",IFERROR(VLOOKUP(B595,'Household Registry'!$A:$O,15,FALSE),""))</f>
        <v/>
      </c>
      <c r="L595" t="str">
        <f>IF(B595="","",IFERROR(VLOOKUP(B595,'Household Registry'!$A:$P,16,FALSE),""))</f>
        <v/>
      </c>
    </row>
    <row r="596" spans="4:12">
      <c r="D596" s="7"/>
      <c r="I596" s="2">
        <f>IF(J596&lt;&gt;"Completed",0,IF(G596="Office",Settings!$B$3,IF(G596="Virtual",Settings!$B$4,0)))</f>
        <v>0</v>
      </c>
      <c r="K596" t="str">
        <f>IF(B596="","",IFERROR(VLOOKUP(B596,'Household Registry'!$A:$O,15,FALSE),""))</f>
        <v/>
      </c>
      <c r="L596" t="str">
        <f>IF(B596="","",IFERROR(VLOOKUP(B596,'Household Registry'!$A:$P,16,FALSE),""))</f>
        <v/>
      </c>
    </row>
    <row r="597" spans="4:12">
      <c r="D597" s="7"/>
      <c r="I597" s="2">
        <f>IF(J597&lt;&gt;"Completed",0,IF(G597="Office",Settings!$B$3,IF(G597="Virtual",Settings!$B$4,0)))</f>
        <v>0</v>
      </c>
      <c r="K597" t="str">
        <f>IF(B597="","",IFERROR(VLOOKUP(B597,'Household Registry'!$A:$O,15,FALSE),""))</f>
        <v/>
      </c>
      <c r="L597" t="str">
        <f>IF(B597="","",IFERROR(VLOOKUP(B597,'Household Registry'!$A:$P,16,FALSE),""))</f>
        <v/>
      </c>
    </row>
    <row r="598" spans="4:12">
      <c r="D598" s="7"/>
      <c r="I598" s="2">
        <f>IF(J598&lt;&gt;"Completed",0,IF(G598="Office",Settings!$B$3,IF(G598="Virtual",Settings!$B$4,0)))</f>
        <v>0</v>
      </c>
      <c r="K598" t="str">
        <f>IF(B598="","",IFERROR(VLOOKUP(B598,'Household Registry'!$A:$O,15,FALSE),""))</f>
        <v/>
      </c>
      <c r="L598" t="str">
        <f>IF(B598="","",IFERROR(VLOOKUP(B598,'Household Registry'!$A:$P,16,FALSE),""))</f>
        <v/>
      </c>
    </row>
    <row r="599" spans="4:12">
      <c r="D599" s="7"/>
      <c r="I599" s="2">
        <f>IF(J599&lt;&gt;"Completed",0,IF(G599="Office",Settings!$B$3,IF(G599="Virtual",Settings!$B$4,0)))</f>
        <v>0</v>
      </c>
      <c r="K599" t="str">
        <f>IF(B599="","",IFERROR(VLOOKUP(B599,'Household Registry'!$A:$O,15,FALSE),""))</f>
        <v/>
      </c>
      <c r="L599" t="str">
        <f>IF(B599="","",IFERROR(VLOOKUP(B599,'Household Registry'!$A:$P,16,FALSE),""))</f>
        <v/>
      </c>
    </row>
    <row r="600" spans="4:12">
      <c r="D600" s="7"/>
      <c r="I600" s="2">
        <f>IF(J600&lt;&gt;"Completed",0,IF(G600="Office",Settings!$B$3,IF(G600="Virtual",Settings!$B$4,0)))</f>
        <v>0</v>
      </c>
      <c r="K600" t="str">
        <f>IF(B600="","",IFERROR(VLOOKUP(B600,'Household Registry'!$A:$O,15,FALSE),""))</f>
        <v/>
      </c>
      <c r="L600" t="str">
        <f>IF(B600="","",IFERROR(VLOOKUP(B600,'Household Registry'!$A:$P,16,FALSE),""))</f>
        <v/>
      </c>
    </row>
    <row r="601" spans="4:12">
      <c r="D601" s="7"/>
      <c r="I601" s="2">
        <f>IF(J601&lt;&gt;"Completed",0,IF(G601="Office",Settings!$B$3,IF(G601="Virtual",Settings!$B$4,0)))</f>
        <v>0</v>
      </c>
      <c r="K601" t="str">
        <f>IF(B601="","",IFERROR(VLOOKUP(B601,'Household Registry'!$A:$O,15,FALSE),""))</f>
        <v/>
      </c>
      <c r="L601" t="str">
        <f>IF(B601="","",IFERROR(VLOOKUP(B601,'Household Registry'!$A:$P,16,FALSE),""))</f>
        <v/>
      </c>
    </row>
    <row r="602" spans="4:12">
      <c r="D602" s="7"/>
      <c r="I602" s="2">
        <f>IF(J602&lt;&gt;"Completed",0,IF(G602="Office",Settings!$B$3,IF(G602="Virtual",Settings!$B$4,0)))</f>
        <v>0</v>
      </c>
      <c r="K602" t="str">
        <f>IF(B602="","",IFERROR(VLOOKUP(B602,'Household Registry'!$A:$O,15,FALSE),""))</f>
        <v/>
      </c>
      <c r="L602" t="str">
        <f>IF(B602="","",IFERROR(VLOOKUP(B602,'Household Registry'!$A:$P,16,FALSE),""))</f>
        <v/>
      </c>
    </row>
    <row r="603" spans="4:12">
      <c r="D603" s="7"/>
      <c r="I603" s="2">
        <f>IF(J603&lt;&gt;"Completed",0,IF(G603="Office",Settings!$B$3,IF(G603="Virtual",Settings!$B$4,0)))</f>
        <v>0</v>
      </c>
      <c r="K603" t="str">
        <f>IF(B603="","",IFERROR(VLOOKUP(B603,'Household Registry'!$A:$O,15,FALSE),""))</f>
        <v/>
      </c>
      <c r="L603" t="str">
        <f>IF(B603="","",IFERROR(VLOOKUP(B603,'Household Registry'!$A:$P,16,FALSE),""))</f>
        <v/>
      </c>
    </row>
    <row r="604" spans="4:12">
      <c r="D604" s="7"/>
      <c r="I604" s="2">
        <f>IF(J604&lt;&gt;"Completed",0,IF(G604="Office",Settings!$B$3,IF(G604="Virtual",Settings!$B$4,0)))</f>
        <v>0</v>
      </c>
      <c r="K604" t="str">
        <f>IF(B604="","",IFERROR(VLOOKUP(B604,'Household Registry'!$A:$O,15,FALSE),""))</f>
        <v/>
      </c>
      <c r="L604" t="str">
        <f>IF(B604="","",IFERROR(VLOOKUP(B604,'Household Registry'!$A:$P,16,FALSE),""))</f>
        <v/>
      </c>
    </row>
    <row r="605" spans="4:12">
      <c r="D605" s="7"/>
      <c r="I605" s="2">
        <f>IF(J605&lt;&gt;"Completed",0,IF(G605="Office",Settings!$B$3,IF(G605="Virtual",Settings!$B$4,0)))</f>
        <v>0</v>
      </c>
      <c r="K605" t="str">
        <f>IF(B605="","",IFERROR(VLOOKUP(B605,'Household Registry'!$A:$O,15,FALSE),""))</f>
        <v/>
      </c>
      <c r="L605" t="str">
        <f>IF(B605="","",IFERROR(VLOOKUP(B605,'Household Registry'!$A:$P,16,FALSE),""))</f>
        <v/>
      </c>
    </row>
    <row r="606" spans="4:12">
      <c r="D606" s="7"/>
      <c r="I606" s="2">
        <f>IF(J606&lt;&gt;"Completed",0,IF(G606="Office",Settings!$B$3,IF(G606="Virtual",Settings!$B$4,0)))</f>
        <v>0</v>
      </c>
      <c r="K606" t="str">
        <f>IF(B606="","",IFERROR(VLOOKUP(B606,'Household Registry'!$A:$O,15,FALSE),""))</f>
        <v/>
      </c>
      <c r="L606" t="str">
        <f>IF(B606="","",IFERROR(VLOOKUP(B606,'Household Registry'!$A:$P,16,FALSE),""))</f>
        <v/>
      </c>
    </row>
    <row r="607" spans="4:12">
      <c r="D607" s="7"/>
      <c r="I607" s="2">
        <f>IF(J607&lt;&gt;"Completed",0,IF(G607="Office",Settings!$B$3,IF(G607="Virtual",Settings!$B$4,0)))</f>
        <v>0</v>
      </c>
      <c r="K607" t="str">
        <f>IF(B607="","",IFERROR(VLOOKUP(B607,'Household Registry'!$A:$O,15,FALSE),""))</f>
        <v/>
      </c>
      <c r="L607" t="str">
        <f>IF(B607="","",IFERROR(VLOOKUP(B607,'Household Registry'!$A:$P,16,FALSE),""))</f>
        <v/>
      </c>
    </row>
    <row r="608" spans="4:12">
      <c r="D608" s="7"/>
      <c r="I608" s="2">
        <f>IF(J608&lt;&gt;"Completed",0,IF(G608="Office",Settings!$B$3,IF(G608="Virtual",Settings!$B$4,0)))</f>
        <v>0</v>
      </c>
      <c r="K608" t="str">
        <f>IF(B608="","",IFERROR(VLOOKUP(B608,'Household Registry'!$A:$O,15,FALSE),""))</f>
        <v/>
      </c>
      <c r="L608" t="str">
        <f>IF(B608="","",IFERROR(VLOOKUP(B608,'Household Registry'!$A:$P,16,FALSE),""))</f>
        <v/>
      </c>
    </row>
    <row r="609" spans="4:12">
      <c r="D609" s="7"/>
      <c r="I609" s="2">
        <f>IF(J609&lt;&gt;"Completed",0,IF(G609="Office",Settings!$B$3,IF(G609="Virtual",Settings!$B$4,0)))</f>
        <v>0</v>
      </c>
      <c r="K609" t="str">
        <f>IF(B609="","",IFERROR(VLOOKUP(B609,'Household Registry'!$A:$O,15,FALSE),""))</f>
        <v/>
      </c>
      <c r="L609" t="str">
        <f>IF(B609="","",IFERROR(VLOOKUP(B609,'Household Registry'!$A:$P,16,FALSE),""))</f>
        <v/>
      </c>
    </row>
    <row r="610" spans="4:12">
      <c r="D610" s="7"/>
      <c r="I610" s="2">
        <f>IF(J610&lt;&gt;"Completed",0,IF(G610="Office",Settings!$B$3,IF(G610="Virtual",Settings!$B$4,0)))</f>
        <v>0</v>
      </c>
      <c r="K610" t="str">
        <f>IF(B610="","",IFERROR(VLOOKUP(B610,'Household Registry'!$A:$O,15,FALSE),""))</f>
        <v/>
      </c>
      <c r="L610" t="str">
        <f>IF(B610="","",IFERROR(VLOOKUP(B610,'Household Registry'!$A:$P,16,FALSE),""))</f>
        <v/>
      </c>
    </row>
    <row r="611" spans="4:12">
      <c r="D611" s="7"/>
      <c r="I611" s="2">
        <f>IF(J611&lt;&gt;"Completed",0,IF(G611="Office",Settings!$B$3,IF(G611="Virtual",Settings!$B$4,0)))</f>
        <v>0</v>
      </c>
      <c r="K611" t="str">
        <f>IF(B611="","",IFERROR(VLOOKUP(B611,'Household Registry'!$A:$O,15,FALSE),""))</f>
        <v/>
      </c>
      <c r="L611" t="str">
        <f>IF(B611="","",IFERROR(VLOOKUP(B611,'Household Registry'!$A:$P,16,FALSE),""))</f>
        <v/>
      </c>
    </row>
    <row r="612" spans="4:12">
      <c r="D612" s="7"/>
      <c r="I612" s="2">
        <f>IF(J612&lt;&gt;"Completed",0,IF(G612="Office",Settings!$B$3,IF(G612="Virtual",Settings!$B$4,0)))</f>
        <v>0</v>
      </c>
      <c r="K612" t="str">
        <f>IF(B612="","",IFERROR(VLOOKUP(B612,'Household Registry'!$A:$O,15,FALSE),""))</f>
        <v/>
      </c>
      <c r="L612" t="str">
        <f>IF(B612="","",IFERROR(VLOOKUP(B612,'Household Registry'!$A:$P,16,FALSE),""))</f>
        <v/>
      </c>
    </row>
    <row r="613" spans="4:12">
      <c r="D613" s="7"/>
      <c r="I613" s="2">
        <f>IF(J613&lt;&gt;"Completed",0,IF(G613="Office",Settings!$B$3,IF(G613="Virtual",Settings!$B$4,0)))</f>
        <v>0</v>
      </c>
      <c r="K613" t="str">
        <f>IF(B613="","",IFERROR(VLOOKUP(B613,'Household Registry'!$A:$O,15,FALSE),""))</f>
        <v/>
      </c>
      <c r="L613" t="str">
        <f>IF(B613="","",IFERROR(VLOOKUP(B613,'Household Registry'!$A:$P,16,FALSE),""))</f>
        <v/>
      </c>
    </row>
    <row r="614" spans="4:12">
      <c r="D614" s="7"/>
      <c r="I614" s="2">
        <f>IF(J614&lt;&gt;"Completed",0,IF(G614="Office",Settings!$B$3,IF(G614="Virtual",Settings!$B$4,0)))</f>
        <v>0</v>
      </c>
      <c r="K614" t="str">
        <f>IF(B614="","",IFERROR(VLOOKUP(B614,'Household Registry'!$A:$O,15,FALSE),""))</f>
        <v/>
      </c>
      <c r="L614" t="str">
        <f>IF(B614="","",IFERROR(VLOOKUP(B614,'Household Registry'!$A:$P,16,FALSE),""))</f>
        <v/>
      </c>
    </row>
    <row r="615" spans="4:12">
      <c r="D615" s="7"/>
      <c r="I615" s="2">
        <f>IF(J615&lt;&gt;"Completed",0,IF(G615="Office",Settings!$B$3,IF(G615="Virtual",Settings!$B$4,0)))</f>
        <v>0</v>
      </c>
      <c r="K615" t="str">
        <f>IF(B615="","",IFERROR(VLOOKUP(B615,'Household Registry'!$A:$O,15,FALSE),""))</f>
        <v/>
      </c>
      <c r="L615" t="str">
        <f>IF(B615="","",IFERROR(VLOOKUP(B615,'Household Registry'!$A:$P,16,FALSE),""))</f>
        <v/>
      </c>
    </row>
    <row r="616" spans="4:12">
      <c r="D616" s="7"/>
      <c r="I616" s="2">
        <f>IF(J616&lt;&gt;"Completed",0,IF(G616="Office",Settings!$B$3,IF(G616="Virtual",Settings!$B$4,0)))</f>
        <v>0</v>
      </c>
      <c r="K616" t="str">
        <f>IF(B616="","",IFERROR(VLOOKUP(B616,'Household Registry'!$A:$O,15,FALSE),""))</f>
        <v/>
      </c>
      <c r="L616" t="str">
        <f>IF(B616="","",IFERROR(VLOOKUP(B616,'Household Registry'!$A:$P,16,FALSE),""))</f>
        <v/>
      </c>
    </row>
    <row r="617" spans="4:12">
      <c r="D617" s="7"/>
      <c r="I617" s="2">
        <f>IF(J617&lt;&gt;"Completed",0,IF(G617="Office",Settings!$B$3,IF(G617="Virtual",Settings!$B$4,0)))</f>
        <v>0</v>
      </c>
      <c r="K617" t="str">
        <f>IF(B617="","",IFERROR(VLOOKUP(B617,'Household Registry'!$A:$O,15,FALSE),""))</f>
        <v/>
      </c>
      <c r="L617" t="str">
        <f>IF(B617="","",IFERROR(VLOOKUP(B617,'Household Registry'!$A:$P,16,FALSE),""))</f>
        <v/>
      </c>
    </row>
    <row r="618" spans="4:12">
      <c r="D618" s="7"/>
      <c r="I618" s="2">
        <f>IF(J618&lt;&gt;"Completed",0,IF(G618="Office",Settings!$B$3,IF(G618="Virtual",Settings!$B$4,0)))</f>
        <v>0</v>
      </c>
      <c r="K618" t="str">
        <f>IF(B618="","",IFERROR(VLOOKUP(B618,'Household Registry'!$A:$O,15,FALSE),""))</f>
        <v/>
      </c>
      <c r="L618" t="str">
        <f>IF(B618="","",IFERROR(VLOOKUP(B618,'Household Registry'!$A:$P,16,FALSE),""))</f>
        <v/>
      </c>
    </row>
    <row r="619" spans="4:12">
      <c r="D619" s="7"/>
      <c r="I619" s="2">
        <f>IF(J619&lt;&gt;"Completed",0,IF(G619="Office",Settings!$B$3,IF(G619="Virtual",Settings!$B$4,0)))</f>
        <v>0</v>
      </c>
      <c r="K619" t="str">
        <f>IF(B619="","",IFERROR(VLOOKUP(B619,'Household Registry'!$A:$O,15,FALSE),""))</f>
        <v/>
      </c>
      <c r="L619" t="str">
        <f>IF(B619="","",IFERROR(VLOOKUP(B619,'Household Registry'!$A:$P,16,FALSE),""))</f>
        <v/>
      </c>
    </row>
    <row r="620" spans="4:12">
      <c r="D620" s="7"/>
      <c r="I620" s="2">
        <f>IF(J620&lt;&gt;"Completed",0,IF(G620="Office",Settings!$B$3,IF(G620="Virtual",Settings!$B$4,0)))</f>
        <v>0</v>
      </c>
      <c r="K620" t="str">
        <f>IF(B620="","",IFERROR(VLOOKUP(B620,'Household Registry'!$A:$O,15,FALSE),""))</f>
        <v/>
      </c>
      <c r="L620" t="str">
        <f>IF(B620="","",IFERROR(VLOOKUP(B620,'Household Registry'!$A:$P,16,FALSE),""))</f>
        <v/>
      </c>
    </row>
    <row r="621" spans="4:12">
      <c r="D621" s="7"/>
      <c r="I621" s="2">
        <f>IF(J621&lt;&gt;"Completed",0,IF(G621="Office",Settings!$B$3,IF(G621="Virtual",Settings!$B$4,0)))</f>
        <v>0</v>
      </c>
      <c r="K621" t="str">
        <f>IF(B621="","",IFERROR(VLOOKUP(B621,'Household Registry'!$A:$O,15,FALSE),""))</f>
        <v/>
      </c>
      <c r="L621" t="str">
        <f>IF(B621="","",IFERROR(VLOOKUP(B621,'Household Registry'!$A:$P,16,FALSE),""))</f>
        <v/>
      </c>
    </row>
    <row r="622" spans="4:12">
      <c r="D622" s="7"/>
      <c r="I622" s="2">
        <f>IF(J622&lt;&gt;"Completed",0,IF(G622="Office",Settings!$B$3,IF(G622="Virtual",Settings!$B$4,0)))</f>
        <v>0</v>
      </c>
      <c r="K622" t="str">
        <f>IF(B622="","",IFERROR(VLOOKUP(B622,'Household Registry'!$A:$O,15,FALSE),""))</f>
        <v/>
      </c>
      <c r="L622" t="str">
        <f>IF(B622="","",IFERROR(VLOOKUP(B622,'Household Registry'!$A:$P,16,FALSE),""))</f>
        <v/>
      </c>
    </row>
    <row r="623" spans="4:12">
      <c r="D623" s="7"/>
      <c r="I623" s="2">
        <f>IF(J623&lt;&gt;"Completed",0,IF(G623="Office",Settings!$B$3,IF(G623="Virtual",Settings!$B$4,0)))</f>
        <v>0</v>
      </c>
      <c r="K623" t="str">
        <f>IF(B623="","",IFERROR(VLOOKUP(B623,'Household Registry'!$A:$O,15,FALSE),""))</f>
        <v/>
      </c>
      <c r="L623" t="str">
        <f>IF(B623="","",IFERROR(VLOOKUP(B623,'Household Registry'!$A:$P,16,FALSE),""))</f>
        <v/>
      </c>
    </row>
    <row r="624" spans="4:12">
      <c r="D624" s="7"/>
      <c r="I624" s="2">
        <f>IF(J624&lt;&gt;"Completed",0,IF(G624="Office",Settings!$B$3,IF(G624="Virtual",Settings!$B$4,0)))</f>
        <v>0</v>
      </c>
      <c r="K624" t="str">
        <f>IF(B624="","",IFERROR(VLOOKUP(B624,'Household Registry'!$A:$O,15,FALSE),""))</f>
        <v/>
      </c>
      <c r="L624" t="str">
        <f>IF(B624="","",IFERROR(VLOOKUP(B624,'Household Registry'!$A:$P,16,FALSE),""))</f>
        <v/>
      </c>
    </row>
    <row r="625" spans="4:12">
      <c r="D625" s="7"/>
      <c r="I625" s="2">
        <f>IF(J625&lt;&gt;"Completed",0,IF(G625="Office",Settings!$B$3,IF(G625="Virtual",Settings!$B$4,0)))</f>
        <v>0</v>
      </c>
      <c r="K625" t="str">
        <f>IF(B625="","",IFERROR(VLOOKUP(B625,'Household Registry'!$A:$O,15,FALSE),""))</f>
        <v/>
      </c>
      <c r="L625" t="str">
        <f>IF(B625="","",IFERROR(VLOOKUP(B625,'Household Registry'!$A:$P,16,FALSE),""))</f>
        <v/>
      </c>
    </row>
    <row r="626" spans="4:12">
      <c r="D626" s="7"/>
      <c r="I626" s="2">
        <f>IF(J626&lt;&gt;"Completed",0,IF(G626="Office",Settings!$B$3,IF(G626="Virtual",Settings!$B$4,0)))</f>
        <v>0</v>
      </c>
      <c r="K626" t="str">
        <f>IF(B626="","",IFERROR(VLOOKUP(B626,'Household Registry'!$A:$O,15,FALSE),""))</f>
        <v/>
      </c>
      <c r="L626" t="str">
        <f>IF(B626="","",IFERROR(VLOOKUP(B626,'Household Registry'!$A:$P,16,FALSE),""))</f>
        <v/>
      </c>
    </row>
    <row r="627" spans="4:12">
      <c r="D627" s="7"/>
      <c r="I627" s="2">
        <f>IF(J627&lt;&gt;"Completed",0,IF(G627="Office",Settings!$B$3,IF(G627="Virtual",Settings!$B$4,0)))</f>
        <v>0</v>
      </c>
      <c r="K627" t="str">
        <f>IF(B627="","",IFERROR(VLOOKUP(B627,'Household Registry'!$A:$O,15,FALSE),""))</f>
        <v/>
      </c>
      <c r="L627" t="str">
        <f>IF(B627="","",IFERROR(VLOOKUP(B627,'Household Registry'!$A:$P,16,FALSE),""))</f>
        <v/>
      </c>
    </row>
    <row r="628" spans="4:12">
      <c r="D628" s="7"/>
      <c r="I628" s="2">
        <f>IF(J628&lt;&gt;"Completed",0,IF(G628="Office",Settings!$B$3,IF(G628="Virtual",Settings!$B$4,0)))</f>
        <v>0</v>
      </c>
      <c r="K628" t="str">
        <f>IF(B628="","",IFERROR(VLOOKUP(B628,'Household Registry'!$A:$O,15,FALSE),""))</f>
        <v/>
      </c>
      <c r="L628" t="str">
        <f>IF(B628="","",IFERROR(VLOOKUP(B628,'Household Registry'!$A:$P,16,FALSE),""))</f>
        <v/>
      </c>
    </row>
    <row r="629" spans="4:12">
      <c r="D629" s="7"/>
      <c r="I629" s="2">
        <f>IF(J629&lt;&gt;"Completed",0,IF(G629="Office",Settings!$B$3,IF(G629="Virtual",Settings!$B$4,0)))</f>
        <v>0</v>
      </c>
      <c r="K629" t="str">
        <f>IF(B629="","",IFERROR(VLOOKUP(B629,'Household Registry'!$A:$O,15,FALSE),""))</f>
        <v/>
      </c>
      <c r="L629" t="str">
        <f>IF(B629="","",IFERROR(VLOOKUP(B629,'Household Registry'!$A:$P,16,FALSE),""))</f>
        <v/>
      </c>
    </row>
    <row r="630" spans="4:12">
      <c r="D630" s="7"/>
      <c r="I630" s="2">
        <f>IF(J630&lt;&gt;"Completed",0,IF(G630="Office",Settings!$B$3,IF(G630="Virtual",Settings!$B$4,0)))</f>
        <v>0</v>
      </c>
      <c r="K630" t="str">
        <f>IF(B630="","",IFERROR(VLOOKUP(B630,'Household Registry'!$A:$O,15,FALSE),""))</f>
        <v/>
      </c>
      <c r="L630" t="str">
        <f>IF(B630="","",IFERROR(VLOOKUP(B630,'Household Registry'!$A:$P,16,FALSE),""))</f>
        <v/>
      </c>
    </row>
    <row r="631" spans="4:12">
      <c r="D631" s="7"/>
      <c r="I631" s="2">
        <f>IF(J631&lt;&gt;"Completed",0,IF(G631="Office",Settings!$B$3,IF(G631="Virtual",Settings!$B$4,0)))</f>
        <v>0</v>
      </c>
      <c r="K631" t="str">
        <f>IF(B631="","",IFERROR(VLOOKUP(B631,'Household Registry'!$A:$O,15,FALSE),""))</f>
        <v/>
      </c>
      <c r="L631" t="str">
        <f>IF(B631="","",IFERROR(VLOOKUP(B631,'Household Registry'!$A:$P,16,FALSE),""))</f>
        <v/>
      </c>
    </row>
    <row r="632" spans="4:12">
      <c r="D632" s="7"/>
      <c r="I632" s="2">
        <f>IF(J632&lt;&gt;"Completed",0,IF(G632="Office",Settings!$B$3,IF(G632="Virtual",Settings!$B$4,0)))</f>
        <v>0</v>
      </c>
      <c r="K632" t="str">
        <f>IF(B632="","",IFERROR(VLOOKUP(B632,'Household Registry'!$A:$O,15,FALSE),""))</f>
        <v/>
      </c>
      <c r="L632" t="str">
        <f>IF(B632="","",IFERROR(VLOOKUP(B632,'Household Registry'!$A:$P,16,FALSE),""))</f>
        <v/>
      </c>
    </row>
    <row r="633" spans="4:12">
      <c r="D633" s="7"/>
      <c r="I633" s="2">
        <f>IF(J633&lt;&gt;"Completed",0,IF(G633="Office",Settings!$B$3,IF(G633="Virtual",Settings!$B$4,0)))</f>
        <v>0</v>
      </c>
      <c r="K633" t="str">
        <f>IF(B633="","",IFERROR(VLOOKUP(B633,'Household Registry'!$A:$O,15,FALSE),""))</f>
        <v/>
      </c>
      <c r="L633" t="str">
        <f>IF(B633="","",IFERROR(VLOOKUP(B633,'Household Registry'!$A:$P,16,FALSE),""))</f>
        <v/>
      </c>
    </row>
    <row r="634" spans="4:12">
      <c r="D634" s="7"/>
      <c r="I634" s="2">
        <f>IF(J634&lt;&gt;"Completed",0,IF(G634="Office",Settings!$B$3,IF(G634="Virtual",Settings!$B$4,0)))</f>
        <v>0</v>
      </c>
      <c r="K634" t="str">
        <f>IF(B634="","",IFERROR(VLOOKUP(B634,'Household Registry'!$A:$O,15,FALSE),""))</f>
        <v/>
      </c>
      <c r="L634" t="str">
        <f>IF(B634="","",IFERROR(VLOOKUP(B634,'Household Registry'!$A:$P,16,FALSE),""))</f>
        <v/>
      </c>
    </row>
    <row r="635" spans="4:12">
      <c r="D635" s="7"/>
      <c r="I635" s="2">
        <f>IF(J635&lt;&gt;"Completed",0,IF(G635="Office",Settings!$B$3,IF(G635="Virtual",Settings!$B$4,0)))</f>
        <v>0</v>
      </c>
      <c r="K635" t="str">
        <f>IF(B635="","",IFERROR(VLOOKUP(B635,'Household Registry'!$A:$O,15,FALSE),""))</f>
        <v/>
      </c>
      <c r="L635" t="str">
        <f>IF(B635="","",IFERROR(VLOOKUP(B635,'Household Registry'!$A:$P,16,FALSE),""))</f>
        <v/>
      </c>
    </row>
    <row r="636" spans="4:12">
      <c r="D636" s="7"/>
      <c r="I636" s="2">
        <f>IF(J636&lt;&gt;"Completed",0,IF(G636="Office",Settings!$B$3,IF(G636="Virtual",Settings!$B$4,0)))</f>
        <v>0</v>
      </c>
      <c r="K636" t="str">
        <f>IF(B636="","",IFERROR(VLOOKUP(B636,'Household Registry'!$A:$O,15,FALSE),""))</f>
        <v/>
      </c>
      <c r="L636" t="str">
        <f>IF(B636="","",IFERROR(VLOOKUP(B636,'Household Registry'!$A:$P,16,FALSE),""))</f>
        <v/>
      </c>
    </row>
    <row r="637" spans="4:12">
      <c r="D637" s="7"/>
      <c r="I637" s="2">
        <f>IF(J637&lt;&gt;"Completed",0,IF(G637="Office",Settings!$B$3,IF(G637="Virtual",Settings!$B$4,0)))</f>
        <v>0</v>
      </c>
      <c r="K637" t="str">
        <f>IF(B637="","",IFERROR(VLOOKUP(B637,'Household Registry'!$A:$O,15,FALSE),""))</f>
        <v/>
      </c>
      <c r="L637" t="str">
        <f>IF(B637="","",IFERROR(VLOOKUP(B637,'Household Registry'!$A:$P,16,FALSE),""))</f>
        <v/>
      </c>
    </row>
    <row r="638" spans="4:12">
      <c r="D638" s="7"/>
      <c r="I638" s="2">
        <f>IF(J638&lt;&gt;"Completed",0,IF(G638="Office",Settings!$B$3,IF(G638="Virtual",Settings!$B$4,0)))</f>
        <v>0</v>
      </c>
      <c r="K638" t="str">
        <f>IF(B638="","",IFERROR(VLOOKUP(B638,'Household Registry'!$A:$O,15,FALSE),""))</f>
        <v/>
      </c>
      <c r="L638" t="str">
        <f>IF(B638="","",IFERROR(VLOOKUP(B638,'Household Registry'!$A:$P,16,FALSE),""))</f>
        <v/>
      </c>
    </row>
    <row r="639" spans="4:12">
      <c r="D639" s="7"/>
      <c r="I639" s="2">
        <f>IF(J639&lt;&gt;"Completed",0,IF(G639="Office",Settings!$B$3,IF(G639="Virtual",Settings!$B$4,0)))</f>
        <v>0</v>
      </c>
      <c r="K639" t="str">
        <f>IF(B639="","",IFERROR(VLOOKUP(B639,'Household Registry'!$A:$O,15,FALSE),""))</f>
        <v/>
      </c>
      <c r="L639" t="str">
        <f>IF(B639="","",IFERROR(VLOOKUP(B639,'Household Registry'!$A:$P,16,FALSE),""))</f>
        <v/>
      </c>
    </row>
    <row r="640" spans="4:12">
      <c r="D640" s="7"/>
      <c r="I640" s="2">
        <f>IF(J640&lt;&gt;"Completed",0,IF(G640="Office",Settings!$B$3,IF(G640="Virtual",Settings!$B$4,0)))</f>
        <v>0</v>
      </c>
      <c r="K640" t="str">
        <f>IF(B640="","",IFERROR(VLOOKUP(B640,'Household Registry'!$A:$O,15,FALSE),""))</f>
        <v/>
      </c>
      <c r="L640" t="str">
        <f>IF(B640="","",IFERROR(VLOOKUP(B640,'Household Registry'!$A:$P,16,FALSE),""))</f>
        <v/>
      </c>
    </row>
    <row r="641" spans="4:12">
      <c r="D641" s="7"/>
      <c r="I641" s="2">
        <f>IF(J641&lt;&gt;"Completed",0,IF(G641="Office",Settings!$B$3,IF(G641="Virtual",Settings!$B$4,0)))</f>
        <v>0</v>
      </c>
      <c r="K641" t="str">
        <f>IF(B641="","",IFERROR(VLOOKUP(B641,'Household Registry'!$A:$O,15,FALSE),""))</f>
        <v/>
      </c>
      <c r="L641" t="str">
        <f>IF(B641="","",IFERROR(VLOOKUP(B641,'Household Registry'!$A:$P,16,FALSE),""))</f>
        <v/>
      </c>
    </row>
    <row r="642" spans="4:12">
      <c r="D642" s="7"/>
      <c r="I642" s="2">
        <f>IF(J642&lt;&gt;"Completed",0,IF(G642="Office",Settings!$B$3,IF(G642="Virtual",Settings!$B$4,0)))</f>
        <v>0</v>
      </c>
      <c r="K642" t="str">
        <f>IF(B642="","",IFERROR(VLOOKUP(B642,'Household Registry'!$A:$O,15,FALSE),""))</f>
        <v/>
      </c>
      <c r="L642" t="str">
        <f>IF(B642="","",IFERROR(VLOOKUP(B642,'Household Registry'!$A:$P,16,FALSE),""))</f>
        <v/>
      </c>
    </row>
    <row r="643" spans="4:12">
      <c r="D643" s="7"/>
      <c r="I643" s="2">
        <f>IF(J643&lt;&gt;"Completed",0,IF(G643="Office",Settings!$B$3,IF(G643="Virtual",Settings!$B$4,0)))</f>
        <v>0</v>
      </c>
      <c r="K643" t="str">
        <f>IF(B643="","",IFERROR(VLOOKUP(B643,'Household Registry'!$A:$O,15,FALSE),""))</f>
        <v/>
      </c>
      <c r="L643" t="str">
        <f>IF(B643="","",IFERROR(VLOOKUP(B643,'Household Registry'!$A:$P,16,FALSE),""))</f>
        <v/>
      </c>
    </row>
    <row r="644" spans="4:12">
      <c r="D644" s="7"/>
      <c r="I644" s="2">
        <f>IF(J644&lt;&gt;"Completed",0,IF(G644="Office",Settings!$B$3,IF(G644="Virtual",Settings!$B$4,0)))</f>
        <v>0</v>
      </c>
      <c r="K644" t="str">
        <f>IF(B644="","",IFERROR(VLOOKUP(B644,'Household Registry'!$A:$O,15,FALSE),""))</f>
        <v/>
      </c>
      <c r="L644" t="str">
        <f>IF(B644="","",IFERROR(VLOOKUP(B644,'Household Registry'!$A:$P,16,FALSE),""))</f>
        <v/>
      </c>
    </row>
    <row r="645" spans="4:12">
      <c r="D645" s="7"/>
      <c r="I645" s="2">
        <f>IF(J645&lt;&gt;"Completed",0,IF(G645="Office",Settings!$B$3,IF(G645="Virtual",Settings!$B$4,0)))</f>
        <v>0</v>
      </c>
      <c r="K645" t="str">
        <f>IF(B645="","",IFERROR(VLOOKUP(B645,'Household Registry'!$A:$O,15,FALSE),""))</f>
        <v/>
      </c>
      <c r="L645" t="str">
        <f>IF(B645="","",IFERROR(VLOOKUP(B645,'Household Registry'!$A:$P,16,FALSE),""))</f>
        <v/>
      </c>
    </row>
    <row r="646" spans="4:12">
      <c r="D646" s="7"/>
      <c r="I646" s="2">
        <f>IF(J646&lt;&gt;"Completed",0,IF(G646="Office",Settings!$B$3,IF(G646="Virtual",Settings!$B$4,0)))</f>
        <v>0</v>
      </c>
      <c r="K646" t="str">
        <f>IF(B646="","",IFERROR(VLOOKUP(B646,'Household Registry'!$A:$O,15,FALSE),""))</f>
        <v/>
      </c>
      <c r="L646" t="str">
        <f>IF(B646="","",IFERROR(VLOOKUP(B646,'Household Registry'!$A:$P,16,FALSE),""))</f>
        <v/>
      </c>
    </row>
    <row r="647" spans="4:12">
      <c r="D647" s="7"/>
      <c r="I647" s="2">
        <f>IF(J647&lt;&gt;"Completed",0,IF(G647="Office",Settings!$B$3,IF(G647="Virtual",Settings!$B$4,0)))</f>
        <v>0</v>
      </c>
      <c r="K647" t="str">
        <f>IF(B647="","",IFERROR(VLOOKUP(B647,'Household Registry'!$A:$O,15,FALSE),""))</f>
        <v/>
      </c>
      <c r="L647" t="str">
        <f>IF(B647="","",IFERROR(VLOOKUP(B647,'Household Registry'!$A:$P,16,FALSE),""))</f>
        <v/>
      </c>
    </row>
    <row r="648" spans="4:12">
      <c r="D648" s="7"/>
      <c r="I648" s="2">
        <f>IF(J648&lt;&gt;"Completed",0,IF(G648="Office",Settings!$B$3,IF(G648="Virtual",Settings!$B$4,0)))</f>
        <v>0</v>
      </c>
      <c r="K648" t="str">
        <f>IF(B648="","",IFERROR(VLOOKUP(B648,'Household Registry'!$A:$O,15,FALSE),""))</f>
        <v/>
      </c>
      <c r="L648" t="str">
        <f>IF(B648="","",IFERROR(VLOOKUP(B648,'Household Registry'!$A:$P,16,FALSE),""))</f>
        <v/>
      </c>
    </row>
    <row r="649" spans="4:12">
      <c r="D649" s="7"/>
      <c r="I649" s="2">
        <f>IF(J649&lt;&gt;"Completed",0,IF(G649="Office",Settings!$B$3,IF(G649="Virtual",Settings!$B$4,0)))</f>
        <v>0</v>
      </c>
      <c r="K649" t="str">
        <f>IF(B649="","",IFERROR(VLOOKUP(B649,'Household Registry'!$A:$O,15,FALSE),""))</f>
        <v/>
      </c>
      <c r="L649" t="str">
        <f>IF(B649="","",IFERROR(VLOOKUP(B649,'Household Registry'!$A:$P,16,FALSE),""))</f>
        <v/>
      </c>
    </row>
    <row r="650" spans="4:12">
      <c r="D650" s="7"/>
      <c r="I650" s="2">
        <f>IF(J650&lt;&gt;"Completed",0,IF(G650="Office",Settings!$B$3,IF(G650="Virtual",Settings!$B$4,0)))</f>
        <v>0</v>
      </c>
      <c r="K650" t="str">
        <f>IF(B650="","",IFERROR(VLOOKUP(B650,'Household Registry'!$A:$O,15,FALSE),""))</f>
        <v/>
      </c>
      <c r="L650" t="str">
        <f>IF(B650="","",IFERROR(VLOOKUP(B650,'Household Registry'!$A:$P,16,FALSE),""))</f>
        <v/>
      </c>
    </row>
    <row r="651" spans="4:12">
      <c r="D651" s="7"/>
      <c r="I651" s="2">
        <f>IF(J651&lt;&gt;"Completed",0,IF(G651="Office",Settings!$B$3,IF(G651="Virtual",Settings!$B$4,0)))</f>
        <v>0</v>
      </c>
      <c r="K651" t="str">
        <f>IF(B651="","",IFERROR(VLOOKUP(B651,'Household Registry'!$A:$O,15,FALSE),""))</f>
        <v/>
      </c>
      <c r="L651" t="str">
        <f>IF(B651="","",IFERROR(VLOOKUP(B651,'Household Registry'!$A:$P,16,FALSE),""))</f>
        <v/>
      </c>
    </row>
    <row r="652" spans="4:12">
      <c r="D652" s="7"/>
      <c r="I652" s="2">
        <f>IF(J652&lt;&gt;"Completed",0,IF(G652="Office",Settings!$B$3,IF(G652="Virtual",Settings!$B$4,0)))</f>
        <v>0</v>
      </c>
      <c r="K652" t="str">
        <f>IF(B652="","",IFERROR(VLOOKUP(B652,'Household Registry'!$A:$O,15,FALSE),""))</f>
        <v/>
      </c>
      <c r="L652" t="str">
        <f>IF(B652="","",IFERROR(VLOOKUP(B652,'Household Registry'!$A:$P,16,FALSE),""))</f>
        <v/>
      </c>
    </row>
    <row r="653" spans="4:12">
      <c r="D653" s="7"/>
      <c r="I653" s="2">
        <f>IF(J653&lt;&gt;"Completed",0,IF(G653="Office",Settings!$B$3,IF(G653="Virtual",Settings!$B$4,0)))</f>
        <v>0</v>
      </c>
      <c r="K653" t="str">
        <f>IF(B653="","",IFERROR(VLOOKUP(B653,'Household Registry'!$A:$O,15,FALSE),""))</f>
        <v/>
      </c>
      <c r="L653" t="str">
        <f>IF(B653="","",IFERROR(VLOOKUP(B653,'Household Registry'!$A:$P,16,FALSE),""))</f>
        <v/>
      </c>
    </row>
    <row r="654" spans="4:12">
      <c r="D654" s="7"/>
      <c r="I654" s="2">
        <f>IF(J654&lt;&gt;"Completed",0,IF(G654="Office",Settings!$B$3,IF(G654="Virtual",Settings!$B$4,0)))</f>
        <v>0</v>
      </c>
      <c r="K654" t="str">
        <f>IF(B654="","",IFERROR(VLOOKUP(B654,'Household Registry'!$A:$O,15,FALSE),""))</f>
        <v/>
      </c>
      <c r="L654" t="str">
        <f>IF(B654="","",IFERROR(VLOOKUP(B654,'Household Registry'!$A:$P,16,FALSE),""))</f>
        <v/>
      </c>
    </row>
    <row r="655" spans="4:12">
      <c r="D655" s="7"/>
      <c r="I655" s="2">
        <f>IF(J655&lt;&gt;"Completed",0,IF(G655="Office",Settings!$B$3,IF(G655="Virtual",Settings!$B$4,0)))</f>
        <v>0</v>
      </c>
      <c r="K655" t="str">
        <f>IF(B655="","",IFERROR(VLOOKUP(B655,'Household Registry'!$A:$O,15,FALSE),""))</f>
        <v/>
      </c>
      <c r="L655" t="str">
        <f>IF(B655="","",IFERROR(VLOOKUP(B655,'Household Registry'!$A:$P,16,FALSE),""))</f>
        <v/>
      </c>
    </row>
    <row r="656" spans="4:12">
      <c r="D656" s="7"/>
      <c r="I656" s="2">
        <f>IF(J656&lt;&gt;"Completed",0,IF(G656="Office",Settings!$B$3,IF(G656="Virtual",Settings!$B$4,0)))</f>
        <v>0</v>
      </c>
      <c r="K656" t="str">
        <f>IF(B656="","",IFERROR(VLOOKUP(B656,'Household Registry'!$A:$O,15,FALSE),""))</f>
        <v/>
      </c>
      <c r="L656" t="str">
        <f>IF(B656="","",IFERROR(VLOOKUP(B656,'Household Registry'!$A:$P,16,FALSE),""))</f>
        <v/>
      </c>
    </row>
    <row r="657" spans="4:12">
      <c r="D657" s="7"/>
      <c r="I657" s="2">
        <f>IF(J657&lt;&gt;"Completed",0,IF(G657="Office",Settings!$B$3,IF(G657="Virtual",Settings!$B$4,0)))</f>
        <v>0</v>
      </c>
      <c r="K657" t="str">
        <f>IF(B657="","",IFERROR(VLOOKUP(B657,'Household Registry'!$A:$O,15,FALSE),""))</f>
        <v/>
      </c>
      <c r="L657" t="str">
        <f>IF(B657="","",IFERROR(VLOOKUP(B657,'Household Registry'!$A:$P,16,FALSE),""))</f>
        <v/>
      </c>
    </row>
    <row r="658" spans="4:12">
      <c r="D658" s="7"/>
      <c r="I658" s="2">
        <f>IF(J658&lt;&gt;"Completed",0,IF(G658="Office",Settings!$B$3,IF(G658="Virtual",Settings!$B$4,0)))</f>
        <v>0</v>
      </c>
      <c r="K658" t="str">
        <f>IF(B658="","",IFERROR(VLOOKUP(B658,'Household Registry'!$A:$O,15,FALSE),""))</f>
        <v/>
      </c>
      <c r="L658" t="str">
        <f>IF(B658="","",IFERROR(VLOOKUP(B658,'Household Registry'!$A:$P,16,FALSE),""))</f>
        <v/>
      </c>
    </row>
    <row r="659" spans="4:12">
      <c r="D659" s="7"/>
      <c r="I659" s="2">
        <f>IF(J659&lt;&gt;"Completed",0,IF(G659="Office",Settings!$B$3,IF(G659="Virtual",Settings!$B$4,0)))</f>
        <v>0</v>
      </c>
      <c r="K659" t="str">
        <f>IF(B659="","",IFERROR(VLOOKUP(B659,'Household Registry'!$A:$O,15,FALSE),""))</f>
        <v/>
      </c>
      <c r="L659" t="str">
        <f>IF(B659="","",IFERROR(VLOOKUP(B659,'Household Registry'!$A:$P,16,FALSE),""))</f>
        <v/>
      </c>
    </row>
    <row r="660" spans="4:12">
      <c r="D660" s="7"/>
      <c r="I660" s="2">
        <f>IF(J660&lt;&gt;"Completed",0,IF(G660="Office",Settings!$B$3,IF(G660="Virtual",Settings!$B$4,0)))</f>
        <v>0</v>
      </c>
      <c r="K660" t="str">
        <f>IF(B660="","",IFERROR(VLOOKUP(B660,'Household Registry'!$A:$O,15,FALSE),""))</f>
        <v/>
      </c>
      <c r="L660" t="str">
        <f>IF(B660="","",IFERROR(VLOOKUP(B660,'Household Registry'!$A:$P,16,FALSE),""))</f>
        <v/>
      </c>
    </row>
    <row r="661" spans="4:12">
      <c r="D661" s="7"/>
      <c r="I661" s="2">
        <f>IF(J661&lt;&gt;"Completed",0,IF(G661="Office",Settings!$B$3,IF(G661="Virtual",Settings!$B$4,0)))</f>
        <v>0</v>
      </c>
      <c r="K661" t="str">
        <f>IF(B661="","",IFERROR(VLOOKUP(B661,'Household Registry'!$A:$O,15,FALSE),""))</f>
        <v/>
      </c>
      <c r="L661" t="str">
        <f>IF(B661="","",IFERROR(VLOOKUP(B661,'Household Registry'!$A:$P,16,FALSE),""))</f>
        <v/>
      </c>
    </row>
    <row r="662" spans="4:12">
      <c r="D662" s="7"/>
      <c r="I662" s="2">
        <f>IF(J662&lt;&gt;"Completed",0,IF(G662="Office",Settings!$B$3,IF(G662="Virtual",Settings!$B$4,0)))</f>
        <v>0</v>
      </c>
      <c r="K662" t="str">
        <f>IF(B662="","",IFERROR(VLOOKUP(B662,'Household Registry'!$A:$O,15,FALSE),""))</f>
        <v/>
      </c>
      <c r="L662" t="str">
        <f>IF(B662="","",IFERROR(VLOOKUP(B662,'Household Registry'!$A:$P,16,FALSE),""))</f>
        <v/>
      </c>
    </row>
    <row r="663" spans="4:12">
      <c r="D663" s="7"/>
      <c r="I663" s="2">
        <f>IF(J663&lt;&gt;"Completed",0,IF(G663="Office",Settings!$B$3,IF(G663="Virtual",Settings!$B$4,0)))</f>
        <v>0</v>
      </c>
      <c r="K663" t="str">
        <f>IF(B663="","",IFERROR(VLOOKUP(B663,'Household Registry'!$A:$O,15,FALSE),""))</f>
        <v/>
      </c>
      <c r="L663" t="str">
        <f>IF(B663="","",IFERROR(VLOOKUP(B663,'Household Registry'!$A:$P,16,FALSE),""))</f>
        <v/>
      </c>
    </row>
    <row r="664" spans="4:12">
      <c r="D664" s="7"/>
      <c r="I664" s="2">
        <f>IF(J664&lt;&gt;"Completed",0,IF(G664="Office",Settings!$B$3,IF(G664="Virtual",Settings!$B$4,0)))</f>
        <v>0</v>
      </c>
      <c r="K664" t="str">
        <f>IF(B664="","",IFERROR(VLOOKUP(B664,'Household Registry'!$A:$O,15,FALSE),""))</f>
        <v/>
      </c>
      <c r="L664" t="str">
        <f>IF(B664="","",IFERROR(VLOOKUP(B664,'Household Registry'!$A:$P,16,FALSE),""))</f>
        <v/>
      </c>
    </row>
    <row r="665" spans="4:12">
      <c r="D665" s="7"/>
      <c r="I665" s="2">
        <f>IF(J665&lt;&gt;"Completed",0,IF(G665="Office",Settings!$B$3,IF(G665="Virtual",Settings!$B$4,0)))</f>
        <v>0</v>
      </c>
      <c r="K665" t="str">
        <f>IF(B665="","",IFERROR(VLOOKUP(B665,'Household Registry'!$A:$O,15,FALSE),""))</f>
        <v/>
      </c>
      <c r="L665" t="str">
        <f>IF(B665="","",IFERROR(VLOOKUP(B665,'Household Registry'!$A:$P,16,FALSE),""))</f>
        <v/>
      </c>
    </row>
    <row r="666" spans="4:12">
      <c r="D666" s="7"/>
      <c r="I666" s="2">
        <f>IF(J666&lt;&gt;"Completed",0,IF(G666="Office",Settings!$B$3,IF(G666="Virtual",Settings!$B$4,0)))</f>
        <v>0</v>
      </c>
      <c r="K666" t="str">
        <f>IF(B666="","",IFERROR(VLOOKUP(B666,'Household Registry'!$A:$O,15,FALSE),""))</f>
        <v/>
      </c>
      <c r="L666" t="str">
        <f>IF(B666="","",IFERROR(VLOOKUP(B666,'Household Registry'!$A:$P,16,FALSE),""))</f>
        <v/>
      </c>
    </row>
    <row r="667" spans="4:12">
      <c r="D667" s="7"/>
      <c r="I667" s="2">
        <f>IF(J667&lt;&gt;"Completed",0,IF(G667="Office",Settings!$B$3,IF(G667="Virtual",Settings!$B$4,0)))</f>
        <v>0</v>
      </c>
      <c r="K667" t="str">
        <f>IF(B667="","",IFERROR(VLOOKUP(B667,'Household Registry'!$A:$O,15,FALSE),""))</f>
        <v/>
      </c>
      <c r="L667" t="str">
        <f>IF(B667="","",IFERROR(VLOOKUP(B667,'Household Registry'!$A:$P,16,FALSE),""))</f>
        <v/>
      </c>
    </row>
    <row r="668" spans="4:12">
      <c r="D668" s="7"/>
      <c r="I668" s="2">
        <f>IF(J668&lt;&gt;"Completed",0,IF(G668="Office",Settings!$B$3,IF(G668="Virtual",Settings!$B$4,0)))</f>
        <v>0</v>
      </c>
      <c r="K668" t="str">
        <f>IF(B668="","",IFERROR(VLOOKUP(B668,'Household Registry'!$A:$O,15,FALSE),""))</f>
        <v/>
      </c>
      <c r="L668" t="str">
        <f>IF(B668="","",IFERROR(VLOOKUP(B668,'Household Registry'!$A:$P,16,FALSE),""))</f>
        <v/>
      </c>
    </row>
    <row r="669" spans="4:12">
      <c r="D669" s="7"/>
      <c r="I669" s="2">
        <f>IF(J669&lt;&gt;"Completed",0,IF(G669="Office",Settings!$B$3,IF(G669="Virtual",Settings!$B$4,0)))</f>
        <v>0</v>
      </c>
      <c r="K669" t="str">
        <f>IF(B669="","",IFERROR(VLOOKUP(B669,'Household Registry'!$A:$O,15,FALSE),""))</f>
        <v/>
      </c>
      <c r="L669" t="str">
        <f>IF(B669="","",IFERROR(VLOOKUP(B669,'Household Registry'!$A:$P,16,FALSE),""))</f>
        <v/>
      </c>
    </row>
    <row r="670" spans="4:12">
      <c r="D670" s="7"/>
      <c r="I670" s="2">
        <f>IF(J670&lt;&gt;"Completed",0,IF(G670="Office",Settings!$B$3,IF(G670="Virtual",Settings!$B$4,0)))</f>
        <v>0</v>
      </c>
      <c r="K670" t="str">
        <f>IF(B670="","",IFERROR(VLOOKUP(B670,'Household Registry'!$A:$O,15,FALSE),""))</f>
        <v/>
      </c>
      <c r="L670" t="str">
        <f>IF(B670="","",IFERROR(VLOOKUP(B670,'Household Registry'!$A:$P,16,FALSE),""))</f>
        <v/>
      </c>
    </row>
    <row r="671" spans="4:12">
      <c r="D671" s="7"/>
      <c r="I671" s="2">
        <f>IF(J671&lt;&gt;"Completed",0,IF(G671="Office",Settings!$B$3,IF(G671="Virtual",Settings!$B$4,0)))</f>
        <v>0</v>
      </c>
      <c r="K671" t="str">
        <f>IF(B671="","",IFERROR(VLOOKUP(B671,'Household Registry'!$A:$O,15,FALSE),""))</f>
        <v/>
      </c>
      <c r="L671" t="str">
        <f>IF(B671="","",IFERROR(VLOOKUP(B671,'Household Registry'!$A:$P,16,FALSE),""))</f>
        <v/>
      </c>
    </row>
    <row r="672" spans="4:12">
      <c r="D672" s="7"/>
      <c r="I672" s="2">
        <f>IF(J672&lt;&gt;"Completed",0,IF(G672="Office",Settings!$B$3,IF(G672="Virtual",Settings!$B$4,0)))</f>
        <v>0</v>
      </c>
      <c r="K672" t="str">
        <f>IF(B672="","",IFERROR(VLOOKUP(B672,'Household Registry'!$A:$O,15,FALSE),""))</f>
        <v/>
      </c>
      <c r="L672" t="str">
        <f>IF(B672="","",IFERROR(VLOOKUP(B672,'Household Registry'!$A:$P,16,FALSE),""))</f>
        <v/>
      </c>
    </row>
    <row r="673" spans="4:12">
      <c r="D673" s="7"/>
      <c r="I673" s="2">
        <f>IF(J673&lt;&gt;"Completed",0,IF(G673="Office",Settings!$B$3,IF(G673="Virtual",Settings!$B$4,0)))</f>
        <v>0</v>
      </c>
      <c r="K673" t="str">
        <f>IF(B673="","",IFERROR(VLOOKUP(B673,'Household Registry'!$A:$O,15,FALSE),""))</f>
        <v/>
      </c>
      <c r="L673" t="str">
        <f>IF(B673="","",IFERROR(VLOOKUP(B673,'Household Registry'!$A:$P,16,FALSE),""))</f>
        <v/>
      </c>
    </row>
    <row r="674" spans="4:12">
      <c r="D674" s="7"/>
      <c r="I674" s="2">
        <f>IF(J674&lt;&gt;"Completed",0,IF(G674="Office",Settings!$B$3,IF(G674="Virtual",Settings!$B$4,0)))</f>
        <v>0</v>
      </c>
      <c r="K674" t="str">
        <f>IF(B674="","",IFERROR(VLOOKUP(B674,'Household Registry'!$A:$O,15,FALSE),""))</f>
        <v/>
      </c>
      <c r="L674" t="str">
        <f>IF(B674="","",IFERROR(VLOOKUP(B674,'Household Registry'!$A:$P,16,FALSE),""))</f>
        <v/>
      </c>
    </row>
    <row r="675" spans="4:12">
      <c r="D675" s="7"/>
      <c r="I675" s="2">
        <f>IF(J675&lt;&gt;"Completed",0,IF(G675="Office",Settings!$B$3,IF(G675="Virtual",Settings!$B$4,0)))</f>
        <v>0</v>
      </c>
      <c r="K675" t="str">
        <f>IF(B675="","",IFERROR(VLOOKUP(B675,'Household Registry'!$A:$O,15,FALSE),""))</f>
        <v/>
      </c>
      <c r="L675" t="str">
        <f>IF(B675="","",IFERROR(VLOOKUP(B675,'Household Registry'!$A:$P,16,FALSE),""))</f>
        <v/>
      </c>
    </row>
    <row r="676" spans="4:12">
      <c r="D676" s="7"/>
      <c r="I676" s="2">
        <f>IF(J676&lt;&gt;"Completed",0,IF(G676="Office",Settings!$B$3,IF(G676="Virtual",Settings!$B$4,0)))</f>
        <v>0</v>
      </c>
      <c r="K676" t="str">
        <f>IF(B676="","",IFERROR(VLOOKUP(B676,'Household Registry'!$A:$O,15,FALSE),""))</f>
        <v/>
      </c>
      <c r="L676" t="str">
        <f>IF(B676="","",IFERROR(VLOOKUP(B676,'Household Registry'!$A:$P,16,FALSE),""))</f>
        <v/>
      </c>
    </row>
    <row r="677" spans="4:12">
      <c r="D677" s="7"/>
      <c r="I677" s="2">
        <f>IF(J677&lt;&gt;"Completed",0,IF(G677="Office",Settings!$B$3,IF(G677="Virtual",Settings!$B$4,0)))</f>
        <v>0</v>
      </c>
      <c r="K677" t="str">
        <f>IF(B677="","",IFERROR(VLOOKUP(B677,'Household Registry'!$A:$O,15,FALSE),""))</f>
        <v/>
      </c>
      <c r="L677" t="str">
        <f>IF(B677="","",IFERROR(VLOOKUP(B677,'Household Registry'!$A:$P,16,FALSE),""))</f>
        <v/>
      </c>
    </row>
    <row r="678" spans="4:12">
      <c r="D678" s="7"/>
      <c r="I678" s="2">
        <f>IF(J678&lt;&gt;"Completed",0,IF(G678="Office",Settings!$B$3,IF(G678="Virtual",Settings!$B$4,0)))</f>
        <v>0</v>
      </c>
      <c r="K678" t="str">
        <f>IF(B678="","",IFERROR(VLOOKUP(B678,'Household Registry'!$A:$O,15,FALSE),""))</f>
        <v/>
      </c>
      <c r="L678" t="str">
        <f>IF(B678="","",IFERROR(VLOOKUP(B678,'Household Registry'!$A:$P,16,FALSE),""))</f>
        <v/>
      </c>
    </row>
    <row r="679" spans="4:12">
      <c r="D679" s="7"/>
      <c r="I679" s="2">
        <f>IF(J679&lt;&gt;"Completed",0,IF(G679="Office",Settings!$B$3,IF(G679="Virtual",Settings!$B$4,0)))</f>
        <v>0</v>
      </c>
      <c r="K679" t="str">
        <f>IF(B679="","",IFERROR(VLOOKUP(B679,'Household Registry'!$A:$O,15,FALSE),""))</f>
        <v/>
      </c>
      <c r="L679" t="str">
        <f>IF(B679="","",IFERROR(VLOOKUP(B679,'Household Registry'!$A:$P,16,FALSE),""))</f>
        <v/>
      </c>
    </row>
    <row r="680" spans="4:12">
      <c r="D680" s="7"/>
      <c r="I680" s="2">
        <f>IF(J680&lt;&gt;"Completed",0,IF(G680="Office",Settings!$B$3,IF(G680="Virtual",Settings!$B$4,0)))</f>
        <v>0</v>
      </c>
      <c r="K680" t="str">
        <f>IF(B680="","",IFERROR(VLOOKUP(B680,'Household Registry'!$A:$O,15,FALSE),""))</f>
        <v/>
      </c>
      <c r="L680" t="str">
        <f>IF(B680="","",IFERROR(VLOOKUP(B680,'Household Registry'!$A:$P,16,FALSE),""))</f>
        <v/>
      </c>
    </row>
    <row r="681" spans="4:12">
      <c r="D681" s="7"/>
      <c r="I681" s="2">
        <f>IF(J681&lt;&gt;"Completed",0,IF(G681="Office",Settings!$B$3,IF(G681="Virtual",Settings!$B$4,0)))</f>
        <v>0</v>
      </c>
      <c r="K681" t="str">
        <f>IF(B681="","",IFERROR(VLOOKUP(B681,'Household Registry'!$A:$O,15,FALSE),""))</f>
        <v/>
      </c>
      <c r="L681" t="str">
        <f>IF(B681="","",IFERROR(VLOOKUP(B681,'Household Registry'!$A:$P,16,FALSE),""))</f>
        <v/>
      </c>
    </row>
    <row r="682" spans="4:12">
      <c r="D682" s="7"/>
      <c r="I682" s="2">
        <f>IF(J682&lt;&gt;"Completed",0,IF(G682="Office",Settings!$B$3,IF(G682="Virtual",Settings!$B$4,0)))</f>
        <v>0</v>
      </c>
      <c r="K682" t="str">
        <f>IF(B682="","",IFERROR(VLOOKUP(B682,'Household Registry'!$A:$O,15,FALSE),""))</f>
        <v/>
      </c>
      <c r="L682" t="str">
        <f>IF(B682="","",IFERROR(VLOOKUP(B682,'Household Registry'!$A:$P,16,FALSE),""))</f>
        <v/>
      </c>
    </row>
    <row r="683" spans="4:12">
      <c r="D683" s="7"/>
      <c r="I683" s="2">
        <f>IF(J683&lt;&gt;"Completed",0,IF(G683="Office",Settings!$B$3,IF(G683="Virtual",Settings!$B$4,0)))</f>
        <v>0</v>
      </c>
      <c r="K683" t="str">
        <f>IF(B683="","",IFERROR(VLOOKUP(B683,'Household Registry'!$A:$O,15,FALSE),""))</f>
        <v/>
      </c>
      <c r="L683" t="str">
        <f>IF(B683="","",IFERROR(VLOOKUP(B683,'Household Registry'!$A:$P,16,FALSE),""))</f>
        <v/>
      </c>
    </row>
    <row r="684" spans="4:12">
      <c r="D684" s="7"/>
      <c r="I684" s="2">
        <f>IF(J684&lt;&gt;"Completed",0,IF(G684="Office",Settings!$B$3,IF(G684="Virtual",Settings!$B$4,0)))</f>
        <v>0</v>
      </c>
      <c r="K684" t="str">
        <f>IF(B684="","",IFERROR(VLOOKUP(B684,'Household Registry'!$A:$O,15,FALSE),""))</f>
        <v/>
      </c>
      <c r="L684" t="str">
        <f>IF(B684="","",IFERROR(VLOOKUP(B684,'Household Registry'!$A:$P,16,FALSE),""))</f>
        <v/>
      </c>
    </row>
    <row r="685" spans="4:12">
      <c r="D685" s="7"/>
      <c r="I685" s="2">
        <f>IF(J685&lt;&gt;"Completed",0,IF(G685="Office",Settings!$B$3,IF(G685="Virtual",Settings!$B$4,0)))</f>
        <v>0</v>
      </c>
      <c r="K685" t="str">
        <f>IF(B685="","",IFERROR(VLOOKUP(B685,'Household Registry'!$A:$O,15,FALSE),""))</f>
        <v/>
      </c>
      <c r="L685" t="str">
        <f>IF(B685="","",IFERROR(VLOOKUP(B685,'Household Registry'!$A:$P,16,FALSE),""))</f>
        <v/>
      </c>
    </row>
    <row r="686" spans="4:12">
      <c r="D686" s="7"/>
      <c r="I686" s="2">
        <f>IF(J686&lt;&gt;"Completed",0,IF(G686="Office",Settings!$B$3,IF(G686="Virtual",Settings!$B$4,0)))</f>
        <v>0</v>
      </c>
      <c r="K686" t="str">
        <f>IF(B686="","",IFERROR(VLOOKUP(B686,'Household Registry'!$A:$O,15,FALSE),""))</f>
        <v/>
      </c>
      <c r="L686" t="str">
        <f>IF(B686="","",IFERROR(VLOOKUP(B686,'Household Registry'!$A:$P,16,FALSE),""))</f>
        <v/>
      </c>
    </row>
    <row r="687" spans="4:12">
      <c r="D687" s="7"/>
      <c r="I687" s="2">
        <f>IF(J687&lt;&gt;"Completed",0,IF(G687="Office",Settings!$B$3,IF(G687="Virtual",Settings!$B$4,0)))</f>
        <v>0</v>
      </c>
      <c r="K687" t="str">
        <f>IF(B687="","",IFERROR(VLOOKUP(B687,'Household Registry'!$A:$O,15,FALSE),""))</f>
        <v/>
      </c>
      <c r="L687" t="str">
        <f>IF(B687="","",IFERROR(VLOOKUP(B687,'Household Registry'!$A:$P,16,FALSE),""))</f>
        <v/>
      </c>
    </row>
    <row r="688" spans="4:12">
      <c r="D688" s="7"/>
      <c r="I688" s="2">
        <f>IF(J688&lt;&gt;"Completed",0,IF(G688="Office",Settings!$B$3,IF(G688="Virtual",Settings!$B$4,0)))</f>
        <v>0</v>
      </c>
      <c r="K688" t="str">
        <f>IF(B688="","",IFERROR(VLOOKUP(B688,'Household Registry'!$A:$O,15,FALSE),""))</f>
        <v/>
      </c>
      <c r="L688" t="str">
        <f>IF(B688="","",IFERROR(VLOOKUP(B688,'Household Registry'!$A:$P,16,FALSE),""))</f>
        <v/>
      </c>
    </row>
    <row r="689" spans="4:12">
      <c r="D689" s="7"/>
      <c r="I689" s="2">
        <f>IF(J689&lt;&gt;"Completed",0,IF(G689="Office",Settings!$B$3,IF(G689="Virtual",Settings!$B$4,0)))</f>
        <v>0</v>
      </c>
      <c r="K689" t="str">
        <f>IF(B689="","",IFERROR(VLOOKUP(B689,'Household Registry'!$A:$O,15,FALSE),""))</f>
        <v/>
      </c>
      <c r="L689" t="str">
        <f>IF(B689="","",IFERROR(VLOOKUP(B689,'Household Registry'!$A:$P,16,FALSE),""))</f>
        <v/>
      </c>
    </row>
    <row r="690" spans="4:12">
      <c r="D690" s="7"/>
      <c r="I690" s="2">
        <f>IF(J690&lt;&gt;"Completed",0,IF(G690="Office",Settings!$B$3,IF(G690="Virtual",Settings!$B$4,0)))</f>
        <v>0</v>
      </c>
      <c r="K690" t="str">
        <f>IF(B690="","",IFERROR(VLOOKUP(B690,'Household Registry'!$A:$O,15,FALSE),""))</f>
        <v/>
      </c>
      <c r="L690" t="str">
        <f>IF(B690="","",IFERROR(VLOOKUP(B690,'Household Registry'!$A:$P,16,FALSE),""))</f>
        <v/>
      </c>
    </row>
    <row r="691" spans="4:12">
      <c r="D691" s="7"/>
      <c r="I691" s="2">
        <f>IF(J691&lt;&gt;"Completed",0,IF(G691="Office",Settings!$B$3,IF(G691="Virtual",Settings!$B$4,0)))</f>
        <v>0</v>
      </c>
      <c r="K691" t="str">
        <f>IF(B691="","",IFERROR(VLOOKUP(B691,'Household Registry'!$A:$O,15,FALSE),""))</f>
        <v/>
      </c>
      <c r="L691" t="str">
        <f>IF(B691="","",IFERROR(VLOOKUP(B691,'Household Registry'!$A:$P,16,FALSE),""))</f>
        <v/>
      </c>
    </row>
    <row r="692" spans="4:12">
      <c r="D692" s="7"/>
      <c r="I692" s="2">
        <f>IF(J692&lt;&gt;"Completed",0,IF(G692="Office",Settings!$B$3,IF(G692="Virtual",Settings!$B$4,0)))</f>
        <v>0</v>
      </c>
      <c r="K692" t="str">
        <f>IF(B692="","",IFERROR(VLOOKUP(B692,'Household Registry'!$A:$O,15,FALSE),""))</f>
        <v/>
      </c>
      <c r="L692" t="str">
        <f>IF(B692="","",IFERROR(VLOOKUP(B692,'Household Registry'!$A:$P,16,FALSE),""))</f>
        <v/>
      </c>
    </row>
    <row r="693" spans="4:12">
      <c r="D693" s="7"/>
      <c r="I693" s="2">
        <f>IF(J693&lt;&gt;"Completed",0,IF(G693="Office",Settings!$B$3,IF(G693="Virtual",Settings!$B$4,0)))</f>
        <v>0</v>
      </c>
      <c r="K693" t="str">
        <f>IF(B693="","",IFERROR(VLOOKUP(B693,'Household Registry'!$A:$O,15,FALSE),""))</f>
        <v/>
      </c>
      <c r="L693" t="str">
        <f>IF(B693="","",IFERROR(VLOOKUP(B693,'Household Registry'!$A:$P,16,FALSE),""))</f>
        <v/>
      </c>
    </row>
    <row r="694" spans="4:12">
      <c r="D694" s="7"/>
      <c r="I694" s="2">
        <f>IF(J694&lt;&gt;"Completed",0,IF(G694="Office",Settings!$B$3,IF(G694="Virtual",Settings!$B$4,0)))</f>
        <v>0</v>
      </c>
      <c r="K694" t="str">
        <f>IF(B694="","",IFERROR(VLOOKUP(B694,'Household Registry'!$A:$O,15,FALSE),""))</f>
        <v/>
      </c>
      <c r="L694" t="str">
        <f>IF(B694="","",IFERROR(VLOOKUP(B694,'Household Registry'!$A:$P,16,FALSE),""))</f>
        <v/>
      </c>
    </row>
    <row r="695" spans="4:12">
      <c r="D695" s="7"/>
      <c r="I695" s="2">
        <f>IF(J695&lt;&gt;"Completed",0,IF(G695="Office",Settings!$B$3,IF(G695="Virtual",Settings!$B$4,0)))</f>
        <v>0</v>
      </c>
      <c r="K695" t="str">
        <f>IF(B695="","",IFERROR(VLOOKUP(B695,'Household Registry'!$A:$O,15,FALSE),""))</f>
        <v/>
      </c>
      <c r="L695" t="str">
        <f>IF(B695="","",IFERROR(VLOOKUP(B695,'Household Registry'!$A:$P,16,FALSE),""))</f>
        <v/>
      </c>
    </row>
    <row r="696" spans="4:12">
      <c r="D696" s="7"/>
      <c r="I696" s="2">
        <f>IF(J696&lt;&gt;"Completed",0,IF(G696="Office",Settings!$B$3,IF(G696="Virtual",Settings!$B$4,0)))</f>
        <v>0</v>
      </c>
      <c r="K696" t="str">
        <f>IF(B696="","",IFERROR(VLOOKUP(B696,'Household Registry'!$A:$O,15,FALSE),""))</f>
        <v/>
      </c>
      <c r="L696" t="str">
        <f>IF(B696="","",IFERROR(VLOOKUP(B696,'Household Registry'!$A:$P,16,FALSE),""))</f>
        <v/>
      </c>
    </row>
    <row r="697" spans="4:12">
      <c r="D697" s="7"/>
      <c r="I697" s="2">
        <f>IF(J697&lt;&gt;"Completed",0,IF(G697="Office",Settings!$B$3,IF(G697="Virtual",Settings!$B$4,0)))</f>
        <v>0</v>
      </c>
      <c r="K697" t="str">
        <f>IF(B697="","",IFERROR(VLOOKUP(B697,'Household Registry'!$A:$O,15,FALSE),""))</f>
        <v/>
      </c>
      <c r="L697" t="str">
        <f>IF(B697="","",IFERROR(VLOOKUP(B697,'Household Registry'!$A:$P,16,FALSE),""))</f>
        <v/>
      </c>
    </row>
    <row r="698" spans="4:12">
      <c r="D698" s="7"/>
      <c r="I698" s="2">
        <f>IF(J698&lt;&gt;"Completed",0,IF(G698="Office",Settings!$B$3,IF(G698="Virtual",Settings!$B$4,0)))</f>
        <v>0</v>
      </c>
      <c r="K698" t="str">
        <f>IF(B698="","",IFERROR(VLOOKUP(B698,'Household Registry'!$A:$O,15,FALSE),""))</f>
        <v/>
      </c>
      <c r="L698" t="str">
        <f>IF(B698="","",IFERROR(VLOOKUP(B698,'Household Registry'!$A:$P,16,FALSE),""))</f>
        <v/>
      </c>
    </row>
    <row r="699" spans="4:12">
      <c r="D699" s="7"/>
      <c r="I699" s="2">
        <f>IF(J699&lt;&gt;"Completed",0,IF(G699="Office",Settings!$B$3,IF(G699="Virtual",Settings!$B$4,0)))</f>
        <v>0</v>
      </c>
      <c r="K699" t="str">
        <f>IF(B699="","",IFERROR(VLOOKUP(B699,'Household Registry'!$A:$O,15,FALSE),""))</f>
        <v/>
      </c>
      <c r="L699" t="str">
        <f>IF(B699="","",IFERROR(VLOOKUP(B699,'Household Registry'!$A:$P,16,FALSE),""))</f>
        <v/>
      </c>
    </row>
    <row r="700" spans="4:12">
      <c r="D700" s="7"/>
      <c r="I700" s="2">
        <f>IF(J700&lt;&gt;"Completed",0,IF(G700="Office",Settings!$B$3,IF(G700="Virtual",Settings!$B$4,0)))</f>
        <v>0</v>
      </c>
      <c r="K700" t="str">
        <f>IF(B700="","",IFERROR(VLOOKUP(B700,'Household Registry'!$A:$O,15,FALSE),""))</f>
        <v/>
      </c>
      <c r="L700" t="str">
        <f>IF(B700="","",IFERROR(VLOOKUP(B700,'Household Registry'!$A:$P,16,FALSE),""))</f>
        <v/>
      </c>
    </row>
    <row r="701" spans="4:12">
      <c r="D701" s="7"/>
      <c r="I701" s="2">
        <f>IF(J701&lt;&gt;"Completed",0,IF(G701="Office",Settings!$B$3,IF(G701="Virtual",Settings!$B$4,0)))</f>
        <v>0</v>
      </c>
      <c r="K701" t="str">
        <f>IF(B701="","",IFERROR(VLOOKUP(B701,'Household Registry'!$A:$O,15,FALSE),""))</f>
        <v/>
      </c>
      <c r="L701" t="str">
        <f>IF(B701="","",IFERROR(VLOOKUP(B701,'Household Registry'!$A:$P,16,FALSE),""))</f>
        <v/>
      </c>
    </row>
    <row r="702" spans="4:12">
      <c r="D702" s="7"/>
      <c r="I702" s="2">
        <f>IF(J702&lt;&gt;"Completed",0,IF(G702="Office",Settings!$B$3,IF(G702="Virtual",Settings!$B$4,0)))</f>
        <v>0</v>
      </c>
      <c r="K702" t="str">
        <f>IF(B702="","",IFERROR(VLOOKUP(B702,'Household Registry'!$A:$O,15,FALSE),""))</f>
        <v/>
      </c>
      <c r="L702" t="str">
        <f>IF(B702="","",IFERROR(VLOOKUP(B702,'Household Registry'!$A:$P,16,FALSE),""))</f>
        <v/>
      </c>
    </row>
    <row r="703" spans="4:12">
      <c r="D703" s="7"/>
      <c r="I703" s="2">
        <f>IF(J703&lt;&gt;"Completed",0,IF(G703="Office",Settings!$B$3,IF(G703="Virtual",Settings!$B$4,0)))</f>
        <v>0</v>
      </c>
      <c r="K703" t="str">
        <f>IF(B703="","",IFERROR(VLOOKUP(B703,'Household Registry'!$A:$O,15,FALSE),""))</f>
        <v/>
      </c>
      <c r="L703" t="str">
        <f>IF(B703="","",IFERROR(VLOOKUP(B703,'Household Registry'!$A:$P,16,FALSE),""))</f>
        <v/>
      </c>
    </row>
    <row r="704" spans="4:12">
      <c r="D704" s="7"/>
      <c r="I704" s="2">
        <f>IF(J704&lt;&gt;"Completed",0,IF(G704="Office",Settings!$B$3,IF(G704="Virtual",Settings!$B$4,0)))</f>
        <v>0</v>
      </c>
      <c r="K704" t="str">
        <f>IF(B704="","",IFERROR(VLOOKUP(B704,'Household Registry'!$A:$O,15,FALSE),""))</f>
        <v/>
      </c>
      <c r="L704" t="str">
        <f>IF(B704="","",IFERROR(VLOOKUP(B704,'Household Registry'!$A:$P,16,FALSE),""))</f>
        <v/>
      </c>
    </row>
    <row r="705" spans="4:12">
      <c r="D705" s="7"/>
      <c r="I705" s="2">
        <f>IF(J705&lt;&gt;"Completed",0,IF(G705="Office",Settings!$B$3,IF(G705="Virtual",Settings!$B$4,0)))</f>
        <v>0</v>
      </c>
      <c r="K705" t="str">
        <f>IF(B705="","",IFERROR(VLOOKUP(B705,'Household Registry'!$A:$O,15,FALSE),""))</f>
        <v/>
      </c>
      <c r="L705" t="str">
        <f>IF(B705="","",IFERROR(VLOOKUP(B705,'Household Registry'!$A:$P,16,FALSE),""))</f>
        <v/>
      </c>
    </row>
    <row r="706" spans="4:12">
      <c r="D706" s="7"/>
      <c r="I706" s="2">
        <f>IF(J706&lt;&gt;"Completed",0,IF(G706="Office",Settings!$B$3,IF(G706="Virtual",Settings!$B$4,0)))</f>
        <v>0</v>
      </c>
      <c r="K706" t="str">
        <f>IF(B706="","",IFERROR(VLOOKUP(B706,'Household Registry'!$A:$O,15,FALSE),""))</f>
        <v/>
      </c>
      <c r="L706" t="str">
        <f>IF(B706="","",IFERROR(VLOOKUP(B706,'Household Registry'!$A:$P,16,FALSE),""))</f>
        <v/>
      </c>
    </row>
    <row r="707" spans="4:12">
      <c r="D707" s="7"/>
      <c r="I707" s="2">
        <f>IF(J707&lt;&gt;"Completed",0,IF(G707="Office",Settings!$B$3,IF(G707="Virtual",Settings!$B$4,0)))</f>
        <v>0</v>
      </c>
      <c r="K707" t="str">
        <f>IF(B707="","",IFERROR(VLOOKUP(B707,'Household Registry'!$A:$O,15,FALSE),""))</f>
        <v/>
      </c>
      <c r="L707" t="str">
        <f>IF(B707="","",IFERROR(VLOOKUP(B707,'Household Registry'!$A:$P,16,FALSE),""))</f>
        <v/>
      </c>
    </row>
    <row r="708" spans="4:12">
      <c r="D708" s="7"/>
      <c r="I708" s="2">
        <f>IF(J708&lt;&gt;"Completed",0,IF(G708="Office",Settings!$B$3,IF(G708="Virtual",Settings!$B$4,0)))</f>
        <v>0</v>
      </c>
      <c r="K708" t="str">
        <f>IF(B708="","",IFERROR(VLOOKUP(B708,'Household Registry'!$A:$O,15,FALSE),""))</f>
        <v/>
      </c>
      <c r="L708" t="str">
        <f>IF(B708="","",IFERROR(VLOOKUP(B708,'Household Registry'!$A:$P,16,FALSE),""))</f>
        <v/>
      </c>
    </row>
    <row r="709" spans="4:12">
      <c r="D709" s="7"/>
      <c r="I709" s="2">
        <f>IF(J709&lt;&gt;"Completed",0,IF(G709="Office",Settings!$B$3,IF(G709="Virtual",Settings!$B$4,0)))</f>
        <v>0</v>
      </c>
      <c r="K709" t="str">
        <f>IF(B709="","",IFERROR(VLOOKUP(B709,'Household Registry'!$A:$O,15,FALSE),""))</f>
        <v/>
      </c>
      <c r="L709" t="str">
        <f>IF(B709="","",IFERROR(VLOOKUP(B709,'Household Registry'!$A:$P,16,FALSE),""))</f>
        <v/>
      </c>
    </row>
    <row r="710" spans="4:12">
      <c r="D710" s="7"/>
      <c r="I710" s="2">
        <f>IF(J710&lt;&gt;"Completed",0,IF(G710="Office",Settings!$B$3,IF(G710="Virtual",Settings!$B$4,0)))</f>
        <v>0</v>
      </c>
      <c r="K710" t="str">
        <f>IF(B710="","",IFERROR(VLOOKUP(B710,'Household Registry'!$A:$O,15,FALSE),""))</f>
        <v/>
      </c>
      <c r="L710" t="str">
        <f>IF(B710="","",IFERROR(VLOOKUP(B710,'Household Registry'!$A:$P,16,FALSE),""))</f>
        <v/>
      </c>
    </row>
    <row r="711" spans="4:12">
      <c r="D711" s="7"/>
      <c r="I711" s="2">
        <f>IF(J711&lt;&gt;"Completed",0,IF(G711="Office",Settings!$B$3,IF(G711="Virtual",Settings!$B$4,0)))</f>
        <v>0</v>
      </c>
      <c r="K711" t="str">
        <f>IF(B711="","",IFERROR(VLOOKUP(B711,'Household Registry'!$A:$O,15,FALSE),""))</f>
        <v/>
      </c>
      <c r="L711" t="str">
        <f>IF(B711="","",IFERROR(VLOOKUP(B711,'Household Registry'!$A:$P,16,FALSE),""))</f>
        <v/>
      </c>
    </row>
    <row r="712" spans="4:12">
      <c r="D712" s="7"/>
      <c r="I712" s="2">
        <f>IF(J712&lt;&gt;"Completed",0,IF(G712="Office",Settings!$B$3,IF(G712="Virtual",Settings!$B$4,0)))</f>
        <v>0</v>
      </c>
      <c r="K712" t="str">
        <f>IF(B712="","",IFERROR(VLOOKUP(B712,'Household Registry'!$A:$O,15,FALSE),""))</f>
        <v/>
      </c>
      <c r="L712" t="str">
        <f>IF(B712="","",IFERROR(VLOOKUP(B712,'Household Registry'!$A:$P,16,FALSE),""))</f>
        <v/>
      </c>
    </row>
    <row r="713" spans="4:12">
      <c r="D713" s="7"/>
      <c r="I713" s="2">
        <f>IF(J713&lt;&gt;"Completed",0,IF(G713="Office",Settings!$B$3,IF(G713="Virtual",Settings!$B$4,0)))</f>
        <v>0</v>
      </c>
      <c r="K713" t="str">
        <f>IF(B713="","",IFERROR(VLOOKUP(B713,'Household Registry'!$A:$O,15,FALSE),""))</f>
        <v/>
      </c>
      <c r="L713" t="str">
        <f>IF(B713="","",IFERROR(VLOOKUP(B713,'Household Registry'!$A:$P,16,FALSE),""))</f>
        <v/>
      </c>
    </row>
    <row r="714" spans="4:12">
      <c r="D714" s="7"/>
      <c r="I714" s="2">
        <f>IF(J714&lt;&gt;"Completed",0,IF(G714="Office",Settings!$B$3,IF(G714="Virtual",Settings!$B$4,0)))</f>
        <v>0</v>
      </c>
      <c r="K714" t="str">
        <f>IF(B714="","",IFERROR(VLOOKUP(B714,'Household Registry'!$A:$O,15,FALSE),""))</f>
        <v/>
      </c>
      <c r="L714" t="str">
        <f>IF(B714="","",IFERROR(VLOOKUP(B714,'Household Registry'!$A:$P,16,FALSE),""))</f>
        <v/>
      </c>
    </row>
    <row r="715" spans="4:12">
      <c r="D715" s="7"/>
      <c r="I715" s="2">
        <f>IF(J715&lt;&gt;"Completed",0,IF(G715="Office",Settings!$B$3,IF(G715="Virtual",Settings!$B$4,0)))</f>
        <v>0</v>
      </c>
      <c r="K715" t="str">
        <f>IF(B715="","",IFERROR(VLOOKUP(B715,'Household Registry'!$A:$O,15,FALSE),""))</f>
        <v/>
      </c>
      <c r="L715" t="str">
        <f>IF(B715="","",IFERROR(VLOOKUP(B715,'Household Registry'!$A:$P,16,FALSE),""))</f>
        <v/>
      </c>
    </row>
    <row r="716" spans="4:12">
      <c r="D716" s="7"/>
      <c r="I716" s="2">
        <f>IF(J716&lt;&gt;"Completed",0,IF(G716="Office",Settings!$B$3,IF(G716="Virtual",Settings!$B$4,0)))</f>
        <v>0</v>
      </c>
      <c r="K716" t="str">
        <f>IF(B716="","",IFERROR(VLOOKUP(B716,'Household Registry'!$A:$O,15,FALSE),""))</f>
        <v/>
      </c>
      <c r="L716" t="str">
        <f>IF(B716="","",IFERROR(VLOOKUP(B716,'Household Registry'!$A:$P,16,FALSE),""))</f>
        <v/>
      </c>
    </row>
    <row r="717" spans="4:12">
      <c r="D717" s="7"/>
      <c r="I717" s="2">
        <f>IF(J717&lt;&gt;"Completed",0,IF(G717="Office",Settings!$B$3,IF(G717="Virtual",Settings!$B$4,0)))</f>
        <v>0</v>
      </c>
      <c r="K717" t="str">
        <f>IF(B717="","",IFERROR(VLOOKUP(B717,'Household Registry'!$A:$O,15,FALSE),""))</f>
        <v/>
      </c>
      <c r="L717" t="str">
        <f>IF(B717="","",IFERROR(VLOOKUP(B717,'Household Registry'!$A:$P,16,FALSE),""))</f>
        <v/>
      </c>
    </row>
    <row r="718" spans="4:12">
      <c r="D718" s="7"/>
      <c r="I718" s="2">
        <f>IF(J718&lt;&gt;"Completed",0,IF(G718="Office",Settings!$B$3,IF(G718="Virtual",Settings!$B$4,0)))</f>
        <v>0</v>
      </c>
      <c r="K718" t="str">
        <f>IF(B718="","",IFERROR(VLOOKUP(B718,'Household Registry'!$A:$O,15,FALSE),""))</f>
        <v/>
      </c>
      <c r="L718" t="str">
        <f>IF(B718="","",IFERROR(VLOOKUP(B718,'Household Registry'!$A:$P,16,FALSE),""))</f>
        <v/>
      </c>
    </row>
    <row r="719" spans="4:12">
      <c r="D719" s="7"/>
      <c r="I719" s="2">
        <f>IF(J719&lt;&gt;"Completed",0,IF(G719="Office",Settings!$B$3,IF(G719="Virtual",Settings!$B$4,0)))</f>
        <v>0</v>
      </c>
      <c r="K719" t="str">
        <f>IF(B719="","",IFERROR(VLOOKUP(B719,'Household Registry'!$A:$O,15,FALSE),""))</f>
        <v/>
      </c>
      <c r="L719" t="str">
        <f>IF(B719="","",IFERROR(VLOOKUP(B719,'Household Registry'!$A:$P,16,FALSE),""))</f>
        <v/>
      </c>
    </row>
    <row r="720" spans="4:12">
      <c r="D720" s="7"/>
      <c r="I720" s="2">
        <f>IF(J720&lt;&gt;"Completed",0,IF(G720="Office",Settings!$B$3,IF(G720="Virtual",Settings!$B$4,0)))</f>
        <v>0</v>
      </c>
      <c r="K720" t="str">
        <f>IF(B720="","",IFERROR(VLOOKUP(B720,'Household Registry'!$A:$O,15,FALSE),""))</f>
        <v/>
      </c>
      <c r="L720" t="str">
        <f>IF(B720="","",IFERROR(VLOOKUP(B720,'Household Registry'!$A:$P,16,FALSE),""))</f>
        <v/>
      </c>
    </row>
    <row r="721" spans="4:12">
      <c r="D721" s="7"/>
      <c r="I721" s="2">
        <f>IF(J721&lt;&gt;"Completed",0,IF(G721="Office",Settings!$B$3,IF(G721="Virtual",Settings!$B$4,0)))</f>
        <v>0</v>
      </c>
      <c r="K721" t="str">
        <f>IF(B721="","",IFERROR(VLOOKUP(B721,'Household Registry'!$A:$O,15,FALSE),""))</f>
        <v/>
      </c>
      <c r="L721" t="str">
        <f>IF(B721="","",IFERROR(VLOOKUP(B721,'Household Registry'!$A:$P,16,FALSE),""))</f>
        <v/>
      </c>
    </row>
    <row r="722" spans="4:12">
      <c r="D722" s="7"/>
      <c r="I722" s="2">
        <f>IF(J722&lt;&gt;"Completed",0,IF(G722="Office",Settings!$B$3,IF(G722="Virtual",Settings!$B$4,0)))</f>
        <v>0</v>
      </c>
      <c r="K722" t="str">
        <f>IF(B722="","",IFERROR(VLOOKUP(B722,'Household Registry'!$A:$O,15,FALSE),""))</f>
        <v/>
      </c>
      <c r="L722" t="str">
        <f>IF(B722="","",IFERROR(VLOOKUP(B722,'Household Registry'!$A:$P,16,FALSE),""))</f>
        <v/>
      </c>
    </row>
    <row r="723" spans="4:12">
      <c r="D723" s="7"/>
      <c r="I723" s="2">
        <f>IF(J723&lt;&gt;"Completed",0,IF(G723="Office",Settings!$B$3,IF(G723="Virtual",Settings!$B$4,0)))</f>
        <v>0</v>
      </c>
      <c r="K723" t="str">
        <f>IF(B723="","",IFERROR(VLOOKUP(B723,'Household Registry'!$A:$O,15,FALSE),""))</f>
        <v/>
      </c>
      <c r="L723" t="str">
        <f>IF(B723="","",IFERROR(VLOOKUP(B723,'Household Registry'!$A:$P,16,FALSE),""))</f>
        <v/>
      </c>
    </row>
    <row r="724" spans="4:12">
      <c r="D724" s="7"/>
      <c r="I724" s="2">
        <f>IF(J724&lt;&gt;"Completed",0,IF(G724="Office",Settings!$B$3,IF(G724="Virtual",Settings!$B$4,0)))</f>
        <v>0</v>
      </c>
      <c r="K724" t="str">
        <f>IF(B724="","",IFERROR(VLOOKUP(B724,'Household Registry'!$A:$O,15,FALSE),""))</f>
        <v/>
      </c>
      <c r="L724" t="str">
        <f>IF(B724="","",IFERROR(VLOOKUP(B724,'Household Registry'!$A:$P,16,FALSE),""))</f>
        <v/>
      </c>
    </row>
    <row r="725" spans="4:12">
      <c r="D725" s="7"/>
      <c r="I725" s="2">
        <f>IF(J725&lt;&gt;"Completed",0,IF(G725="Office",Settings!$B$3,IF(G725="Virtual",Settings!$B$4,0)))</f>
        <v>0</v>
      </c>
      <c r="K725" t="str">
        <f>IF(B725="","",IFERROR(VLOOKUP(B725,'Household Registry'!$A:$O,15,FALSE),""))</f>
        <v/>
      </c>
      <c r="L725" t="str">
        <f>IF(B725="","",IFERROR(VLOOKUP(B725,'Household Registry'!$A:$P,16,FALSE),""))</f>
        <v/>
      </c>
    </row>
    <row r="726" spans="4:12">
      <c r="D726" s="7"/>
      <c r="I726" s="2">
        <f>IF(J726&lt;&gt;"Completed",0,IF(G726="Office",Settings!$B$3,IF(G726="Virtual",Settings!$B$4,0)))</f>
        <v>0</v>
      </c>
      <c r="K726" t="str">
        <f>IF(B726="","",IFERROR(VLOOKUP(B726,'Household Registry'!$A:$O,15,FALSE),""))</f>
        <v/>
      </c>
      <c r="L726" t="str">
        <f>IF(B726="","",IFERROR(VLOOKUP(B726,'Household Registry'!$A:$P,16,FALSE),""))</f>
        <v/>
      </c>
    </row>
    <row r="727" spans="4:12">
      <c r="D727" s="7"/>
      <c r="I727" s="2">
        <f>IF(J727&lt;&gt;"Completed",0,IF(G727="Office",Settings!$B$3,IF(G727="Virtual",Settings!$B$4,0)))</f>
        <v>0</v>
      </c>
      <c r="K727" t="str">
        <f>IF(B727="","",IFERROR(VLOOKUP(B727,'Household Registry'!$A:$O,15,FALSE),""))</f>
        <v/>
      </c>
      <c r="L727" t="str">
        <f>IF(B727="","",IFERROR(VLOOKUP(B727,'Household Registry'!$A:$P,16,FALSE),""))</f>
        <v/>
      </c>
    </row>
    <row r="728" spans="4:12">
      <c r="D728" s="7"/>
      <c r="I728" s="2">
        <f>IF(J728&lt;&gt;"Completed",0,IF(G728="Office",Settings!$B$3,IF(G728="Virtual",Settings!$B$4,0)))</f>
        <v>0</v>
      </c>
      <c r="K728" t="str">
        <f>IF(B728="","",IFERROR(VLOOKUP(B728,'Household Registry'!$A:$O,15,FALSE),""))</f>
        <v/>
      </c>
      <c r="L728" t="str">
        <f>IF(B728="","",IFERROR(VLOOKUP(B728,'Household Registry'!$A:$P,16,FALSE),""))</f>
        <v/>
      </c>
    </row>
    <row r="729" spans="4:12">
      <c r="D729" s="7"/>
      <c r="I729" s="2">
        <f>IF(J729&lt;&gt;"Completed",0,IF(G729="Office",Settings!$B$3,IF(G729="Virtual",Settings!$B$4,0)))</f>
        <v>0</v>
      </c>
      <c r="K729" t="str">
        <f>IF(B729="","",IFERROR(VLOOKUP(B729,'Household Registry'!$A:$O,15,FALSE),""))</f>
        <v/>
      </c>
      <c r="L729" t="str">
        <f>IF(B729="","",IFERROR(VLOOKUP(B729,'Household Registry'!$A:$P,16,FALSE),""))</f>
        <v/>
      </c>
    </row>
    <row r="730" spans="4:12">
      <c r="D730" s="7"/>
      <c r="I730" s="2">
        <f>IF(J730&lt;&gt;"Completed",0,IF(G730="Office",Settings!$B$3,IF(G730="Virtual",Settings!$B$4,0)))</f>
        <v>0</v>
      </c>
      <c r="K730" t="str">
        <f>IF(B730="","",IFERROR(VLOOKUP(B730,'Household Registry'!$A:$O,15,FALSE),""))</f>
        <v/>
      </c>
      <c r="L730" t="str">
        <f>IF(B730="","",IFERROR(VLOOKUP(B730,'Household Registry'!$A:$P,16,FALSE),""))</f>
        <v/>
      </c>
    </row>
    <row r="731" spans="4:12">
      <c r="D731" s="7"/>
      <c r="I731" s="2">
        <f>IF(J731&lt;&gt;"Completed",0,IF(G731="Office",Settings!$B$3,IF(G731="Virtual",Settings!$B$4,0)))</f>
        <v>0</v>
      </c>
      <c r="K731" t="str">
        <f>IF(B731="","",IFERROR(VLOOKUP(B731,'Household Registry'!$A:$O,15,FALSE),""))</f>
        <v/>
      </c>
      <c r="L731" t="str">
        <f>IF(B731="","",IFERROR(VLOOKUP(B731,'Household Registry'!$A:$P,16,FALSE),""))</f>
        <v/>
      </c>
    </row>
    <row r="732" spans="4:12">
      <c r="D732" s="7"/>
      <c r="I732" s="2">
        <f>IF(J732&lt;&gt;"Completed",0,IF(G732="Office",Settings!$B$3,IF(G732="Virtual",Settings!$B$4,0)))</f>
        <v>0</v>
      </c>
      <c r="K732" t="str">
        <f>IF(B732="","",IFERROR(VLOOKUP(B732,'Household Registry'!$A:$O,15,FALSE),""))</f>
        <v/>
      </c>
      <c r="L732" t="str">
        <f>IF(B732="","",IFERROR(VLOOKUP(B732,'Household Registry'!$A:$P,16,FALSE),""))</f>
        <v/>
      </c>
    </row>
    <row r="733" spans="4:12">
      <c r="D733" s="7"/>
      <c r="I733" s="2">
        <f>IF(J733&lt;&gt;"Completed",0,IF(G733="Office",Settings!$B$3,IF(G733="Virtual",Settings!$B$4,0)))</f>
        <v>0</v>
      </c>
      <c r="K733" t="str">
        <f>IF(B733="","",IFERROR(VLOOKUP(B733,'Household Registry'!$A:$O,15,FALSE),""))</f>
        <v/>
      </c>
      <c r="L733" t="str">
        <f>IF(B733="","",IFERROR(VLOOKUP(B733,'Household Registry'!$A:$P,16,FALSE),""))</f>
        <v/>
      </c>
    </row>
    <row r="734" spans="4:12">
      <c r="D734" s="7"/>
      <c r="I734" s="2">
        <f>IF(J734&lt;&gt;"Completed",0,IF(G734="Office",Settings!$B$3,IF(G734="Virtual",Settings!$B$4,0)))</f>
        <v>0</v>
      </c>
      <c r="K734" t="str">
        <f>IF(B734="","",IFERROR(VLOOKUP(B734,'Household Registry'!$A:$O,15,FALSE),""))</f>
        <v/>
      </c>
      <c r="L734" t="str">
        <f>IF(B734="","",IFERROR(VLOOKUP(B734,'Household Registry'!$A:$P,16,FALSE),""))</f>
        <v/>
      </c>
    </row>
    <row r="735" spans="4:12">
      <c r="D735" s="7"/>
      <c r="I735" s="2">
        <f>IF(J735&lt;&gt;"Completed",0,IF(G735="Office",Settings!$B$3,IF(G735="Virtual",Settings!$B$4,0)))</f>
        <v>0</v>
      </c>
      <c r="K735" t="str">
        <f>IF(B735="","",IFERROR(VLOOKUP(B735,'Household Registry'!$A:$O,15,FALSE),""))</f>
        <v/>
      </c>
      <c r="L735" t="str">
        <f>IF(B735="","",IFERROR(VLOOKUP(B735,'Household Registry'!$A:$P,16,FALSE),""))</f>
        <v/>
      </c>
    </row>
    <row r="736" spans="4:12">
      <c r="D736" s="7"/>
      <c r="I736" s="2">
        <f>IF(J736&lt;&gt;"Completed",0,IF(G736="Office",Settings!$B$3,IF(G736="Virtual",Settings!$B$4,0)))</f>
        <v>0</v>
      </c>
      <c r="K736" t="str">
        <f>IF(B736="","",IFERROR(VLOOKUP(B736,'Household Registry'!$A:$O,15,FALSE),""))</f>
        <v/>
      </c>
      <c r="L736" t="str">
        <f>IF(B736="","",IFERROR(VLOOKUP(B736,'Household Registry'!$A:$P,16,FALSE),""))</f>
        <v/>
      </c>
    </row>
    <row r="737" spans="4:12">
      <c r="D737" s="7"/>
      <c r="I737" s="2">
        <f>IF(J737&lt;&gt;"Completed",0,IF(G737="Office",Settings!$B$3,IF(G737="Virtual",Settings!$B$4,0)))</f>
        <v>0</v>
      </c>
      <c r="K737" t="str">
        <f>IF(B737="","",IFERROR(VLOOKUP(B737,'Household Registry'!$A:$O,15,FALSE),""))</f>
        <v/>
      </c>
      <c r="L737" t="str">
        <f>IF(B737="","",IFERROR(VLOOKUP(B737,'Household Registry'!$A:$P,16,FALSE),""))</f>
        <v/>
      </c>
    </row>
    <row r="738" spans="4:12">
      <c r="D738" s="7"/>
      <c r="I738" s="2">
        <f>IF(J738&lt;&gt;"Completed",0,IF(G738="Office",Settings!$B$3,IF(G738="Virtual",Settings!$B$4,0)))</f>
        <v>0</v>
      </c>
      <c r="K738" t="str">
        <f>IF(B738="","",IFERROR(VLOOKUP(B738,'Household Registry'!$A:$O,15,FALSE),""))</f>
        <v/>
      </c>
      <c r="L738" t="str">
        <f>IF(B738="","",IFERROR(VLOOKUP(B738,'Household Registry'!$A:$P,16,FALSE),""))</f>
        <v/>
      </c>
    </row>
    <row r="739" spans="4:12">
      <c r="D739" s="7"/>
      <c r="I739" s="2">
        <f>IF(J739&lt;&gt;"Completed",0,IF(G739="Office",Settings!$B$3,IF(G739="Virtual",Settings!$B$4,0)))</f>
        <v>0</v>
      </c>
      <c r="K739" t="str">
        <f>IF(B739="","",IFERROR(VLOOKUP(B739,'Household Registry'!$A:$O,15,FALSE),""))</f>
        <v/>
      </c>
      <c r="L739" t="str">
        <f>IF(B739="","",IFERROR(VLOOKUP(B739,'Household Registry'!$A:$P,16,FALSE),""))</f>
        <v/>
      </c>
    </row>
    <row r="740" spans="4:12">
      <c r="D740" s="7"/>
      <c r="I740" s="2">
        <f>IF(J740&lt;&gt;"Completed",0,IF(G740="Office",Settings!$B$3,IF(G740="Virtual",Settings!$B$4,0)))</f>
        <v>0</v>
      </c>
      <c r="K740" t="str">
        <f>IF(B740="","",IFERROR(VLOOKUP(B740,'Household Registry'!$A:$O,15,FALSE),""))</f>
        <v/>
      </c>
      <c r="L740" t="str">
        <f>IF(B740="","",IFERROR(VLOOKUP(B740,'Household Registry'!$A:$P,16,FALSE),""))</f>
        <v/>
      </c>
    </row>
    <row r="741" spans="4:12">
      <c r="D741" s="7"/>
      <c r="I741" s="2">
        <f>IF(J741&lt;&gt;"Completed",0,IF(G741="Office",Settings!$B$3,IF(G741="Virtual",Settings!$B$4,0)))</f>
        <v>0</v>
      </c>
      <c r="K741" t="str">
        <f>IF(B741="","",IFERROR(VLOOKUP(B741,'Household Registry'!$A:$O,15,FALSE),""))</f>
        <v/>
      </c>
      <c r="L741" t="str">
        <f>IF(B741="","",IFERROR(VLOOKUP(B741,'Household Registry'!$A:$P,16,FALSE),""))</f>
        <v/>
      </c>
    </row>
    <row r="742" spans="4:12">
      <c r="D742" s="7"/>
      <c r="I742" s="2">
        <f>IF(J742&lt;&gt;"Completed",0,IF(G742="Office",Settings!$B$3,IF(G742="Virtual",Settings!$B$4,0)))</f>
        <v>0</v>
      </c>
      <c r="K742" t="str">
        <f>IF(B742="","",IFERROR(VLOOKUP(B742,'Household Registry'!$A:$O,15,FALSE),""))</f>
        <v/>
      </c>
      <c r="L742" t="str">
        <f>IF(B742="","",IFERROR(VLOOKUP(B742,'Household Registry'!$A:$P,16,FALSE),""))</f>
        <v/>
      </c>
    </row>
    <row r="743" spans="4:12">
      <c r="D743" s="7"/>
      <c r="I743" s="2">
        <f>IF(J743&lt;&gt;"Completed",0,IF(G743="Office",Settings!$B$3,IF(G743="Virtual",Settings!$B$4,0)))</f>
        <v>0</v>
      </c>
      <c r="K743" t="str">
        <f>IF(B743="","",IFERROR(VLOOKUP(B743,'Household Registry'!$A:$O,15,FALSE),""))</f>
        <v/>
      </c>
      <c r="L743" t="str">
        <f>IF(B743="","",IFERROR(VLOOKUP(B743,'Household Registry'!$A:$P,16,FALSE),""))</f>
        <v/>
      </c>
    </row>
    <row r="744" spans="4:12">
      <c r="D744" s="7"/>
      <c r="I744" s="2">
        <f>IF(J744&lt;&gt;"Completed",0,IF(G744="Office",Settings!$B$3,IF(G744="Virtual",Settings!$B$4,0)))</f>
        <v>0</v>
      </c>
      <c r="K744" t="str">
        <f>IF(B744="","",IFERROR(VLOOKUP(B744,'Household Registry'!$A:$O,15,FALSE),""))</f>
        <v/>
      </c>
      <c r="L744" t="str">
        <f>IF(B744="","",IFERROR(VLOOKUP(B744,'Household Registry'!$A:$P,16,FALSE),""))</f>
        <v/>
      </c>
    </row>
    <row r="745" spans="4:12">
      <c r="D745" s="7"/>
      <c r="I745" s="2">
        <f>IF(J745&lt;&gt;"Completed",0,IF(G745="Office",Settings!$B$3,IF(G745="Virtual",Settings!$B$4,0)))</f>
        <v>0</v>
      </c>
      <c r="K745" t="str">
        <f>IF(B745="","",IFERROR(VLOOKUP(B745,'Household Registry'!$A:$O,15,FALSE),""))</f>
        <v/>
      </c>
      <c r="L745" t="str">
        <f>IF(B745="","",IFERROR(VLOOKUP(B745,'Household Registry'!$A:$P,16,FALSE),""))</f>
        <v/>
      </c>
    </row>
    <row r="746" spans="4:12">
      <c r="D746" s="7"/>
      <c r="I746" s="2">
        <f>IF(J746&lt;&gt;"Completed",0,IF(G746="Office",Settings!$B$3,IF(G746="Virtual",Settings!$B$4,0)))</f>
        <v>0</v>
      </c>
      <c r="K746" t="str">
        <f>IF(B746="","",IFERROR(VLOOKUP(B746,'Household Registry'!$A:$O,15,FALSE),""))</f>
        <v/>
      </c>
      <c r="L746" t="str">
        <f>IF(B746="","",IFERROR(VLOOKUP(B746,'Household Registry'!$A:$P,16,FALSE),""))</f>
        <v/>
      </c>
    </row>
    <row r="747" spans="4:12">
      <c r="D747" s="7"/>
      <c r="I747" s="2">
        <f>IF(J747&lt;&gt;"Completed",0,IF(G747="Office",Settings!$B$3,IF(G747="Virtual",Settings!$B$4,0)))</f>
        <v>0</v>
      </c>
      <c r="K747" t="str">
        <f>IF(B747="","",IFERROR(VLOOKUP(B747,'Household Registry'!$A:$O,15,FALSE),""))</f>
        <v/>
      </c>
      <c r="L747" t="str">
        <f>IF(B747="","",IFERROR(VLOOKUP(B747,'Household Registry'!$A:$P,16,FALSE),""))</f>
        <v/>
      </c>
    </row>
    <row r="748" spans="4:12">
      <c r="D748" s="7"/>
      <c r="I748" s="2">
        <f>IF(J748&lt;&gt;"Completed",0,IF(G748="Office",Settings!$B$3,IF(G748="Virtual",Settings!$B$4,0)))</f>
        <v>0</v>
      </c>
      <c r="K748" t="str">
        <f>IF(B748="","",IFERROR(VLOOKUP(B748,'Household Registry'!$A:$O,15,FALSE),""))</f>
        <v/>
      </c>
      <c r="L748" t="str">
        <f>IF(B748="","",IFERROR(VLOOKUP(B748,'Household Registry'!$A:$P,16,FALSE),""))</f>
        <v/>
      </c>
    </row>
    <row r="749" spans="4:12">
      <c r="D749" s="7"/>
      <c r="I749" s="2">
        <f>IF(J749&lt;&gt;"Completed",0,IF(G749="Office",Settings!$B$3,IF(G749="Virtual",Settings!$B$4,0)))</f>
        <v>0</v>
      </c>
      <c r="K749" t="str">
        <f>IF(B749="","",IFERROR(VLOOKUP(B749,'Household Registry'!$A:$O,15,FALSE),""))</f>
        <v/>
      </c>
      <c r="L749" t="str">
        <f>IF(B749="","",IFERROR(VLOOKUP(B749,'Household Registry'!$A:$P,16,FALSE),""))</f>
        <v/>
      </c>
    </row>
    <row r="750" spans="4:12">
      <c r="D750" s="7"/>
      <c r="I750" s="2">
        <f>IF(J750&lt;&gt;"Completed",0,IF(G750="Office",Settings!$B$3,IF(G750="Virtual",Settings!$B$4,0)))</f>
        <v>0</v>
      </c>
      <c r="K750" t="str">
        <f>IF(B750="","",IFERROR(VLOOKUP(B750,'Household Registry'!$A:$O,15,FALSE),""))</f>
        <v/>
      </c>
      <c r="L750" t="str">
        <f>IF(B750="","",IFERROR(VLOOKUP(B750,'Household Registry'!$A:$P,16,FALSE),""))</f>
        <v/>
      </c>
    </row>
    <row r="751" spans="4:12">
      <c r="D751" s="7"/>
      <c r="I751" s="2">
        <f>IF(J751&lt;&gt;"Completed",0,IF(G751="Office",Settings!$B$3,IF(G751="Virtual",Settings!$B$4,0)))</f>
        <v>0</v>
      </c>
      <c r="K751" t="str">
        <f>IF(B751="","",IFERROR(VLOOKUP(B751,'Household Registry'!$A:$O,15,FALSE),""))</f>
        <v/>
      </c>
      <c r="L751" t="str">
        <f>IF(B751="","",IFERROR(VLOOKUP(B751,'Household Registry'!$A:$P,16,FALSE),""))</f>
        <v/>
      </c>
    </row>
    <row r="752" spans="4:12">
      <c r="D752" s="7"/>
      <c r="I752" s="2">
        <f>IF(J752&lt;&gt;"Completed",0,IF(G752="Office",Settings!$B$3,IF(G752="Virtual",Settings!$B$4,0)))</f>
        <v>0</v>
      </c>
      <c r="K752" t="str">
        <f>IF(B752="","",IFERROR(VLOOKUP(B752,'Household Registry'!$A:$O,15,FALSE),""))</f>
        <v/>
      </c>
      <c r="L752" t="str">
        <f>IF(B752="","",IFERROR(VLOOKUP(B752,'Household Registry'!$A:$P,16,FALSE),""))</f>
        <v/>
      </c>
    </row>
    <row r="753" spans="4:12">
      <c r="D753" s="7"/>
      <c r="I753" s="2">
        <f>IF(J753&lt;&gt;"Completed",0,IF(G753="Office",Settings!$B$3,IF(G753="Virtual",Settings!$B$4,0)))</f>
        <v>0</v>
      </c>
      <c r="K753" t="str">
        <f>IF(B753="","",IFERROR(VLOOKUP(B753,'Household Registry'!$A:$O,15,FALSE),""))</f>
        <v/>
      </c>
      <c r="L753" t="str">
        <f>IF(B753="","",IFERROR(VLOOKUP(B753,'Household Registry'!$A:$P,16,FALSE),""))</f>
        <v/>
      </c>
    </row>
    <row r="754" spans="4:12">
      <c r="D754" s="7"/>
      <c r="I754" s="2">
        <f>IF(J754&lt;&gt;"Completed",0,IF(G754="Office",Settings!$B$3,IF(G754="Virtual",Settings!$B$4,0)))</f>
        <v>0</v>
      </c>
      <c r="K754" t="str">
        <f>IF(B754="","",IFERROR(VLOOKUP(B754,'Household Registry'!$A:$O,15,FALSE),""))</f>
        <v/>
      </c>
      <c r="L754" t="str">
        <f>IF(B754="","",IFERROR(VLOOKUP(B754,'Household Registry'!$A:$P,16,FALSE),""))</f>
        <v/>
      </c>
    </row>
    <row r="755" spans="4:12">
      <c r="D755" s="7"/>
      <c r="I755" s="2">
        <f>IF(J755&lt;&gt;"Completed",0,IF(G755="Office",Settings!$B$3,IF(G755="Virtual",Settings!$B$4,0)))</f>
        <v>0</v>
      </c>
      <c r="K755" t="str">
        <f>IF(B755="","",IFERROR(VLOOKUP(B755,'Household Registry'!$A:$O,15,FALSE),""))</f>
        <v/>
      </c>
      <c r="L755" t="str">
        <f>IF(B755="","",IFERROR(VLOOKUP(B755,'Household Registry'!$A:$P,16,FALSE),""))</f>
        <v/>
      </c>
    </row>
    <row r="756" spans="4:12">
      <c r="D756" s="7"/>
      <c r="I756" s="2">
        <f>IF(J756&lt;&gt;"Completed",0,IF(G756="Office",Settings!$B$3,IF(G756="Virtual",Settings!$B$4,0)))</f>
        <v>0</v>
      </c>
      <c r="K756" t="str">
        <f>IF(B756="","",IFERROR(VLOOKUP(B756,'Household Registry'!$A:$O,15,FALSE),""))</f>
        <v/>
      </c>
      <c r="L756" t="str">
        <f>IF(B756="","",IFERROR(VLOOKUP(B756,'Household Registry'!$A:$P,16,FALSE),""))</f>
        <v/>
      </c>
    </row>
    <row r="757" spans="4:12">
      <c r="D757" s="7"/>
      <c r="I757" s="2">
        <f>IF(J757&lt;&gt;"Completed",0,IF(G757="Office",Settings!$B$3,IF(G757="Virtual",Settings!$B$4,0)))</f>
        <v>0</v>
      </c>
      <c r="K757" t="str">
        <f>IF(B757="","",IFERROR(VLOOKUP(B757,'Household Registry'!$A:$O,15,FALSE),""))</f>
        <v/>
      </c>
      <c r="L757" t="str">
        <f>IF(B757="","",IFERROR(VLOOKUP(B757,'Household Registry'!$A:$P,16,FALSE),""))</f>
        <v/>
      </c>
    </row>
    <row r="758" spans="4:12">
      <c r="D758" s="7"/>
      <c r="I758" s="2">
        <f>IF(J758&lt;&gt;"Completed",0,IF(G758="Office",Settings!$B$3,IF(G758="Virtual",Settings!$B$4,0)))</f>
        <v>0</v>
      </c>
      <c r="K758" t="str">
        <f>IF(B758="","",IFERROR(VLOOKUP(B758,'Household Registry'!$A:$O,15,FALSE),""))</f>
        <v/>
      </c>
      <c r="L758" t="str">
        <f>IF(B758="","",IFERROR(VLOOKUP(B758,'Household Registry'!$A:$P,16,FALSE),""))</f>
        <v/>
      </c>
    </row>
    <row r="759" spans="4:12">
      <c r="D759" s="7"/>
      <c r="I759" s="2">
        <f>IF(J759&lt;&gt;"Completed",0,IF(G759="Office",Settings!$B$3,IF(G759="Virtual",Settings!$B$4,0)))</f>
        <v>0</v>
      </c>
      <c r="K759" t="str">
        <f>IF(B759="","",IFERROR(VLOOKUP(B759,'Household Registry'!$A:$O,15,FALSE),""))</f>
        <v/>
      </c>
      <c r="L759" t="str">
        <f>IF(B759="","",IFERROR(VLOOKUP(B759,'Household Registry'!$A:$P,16,FALSE),""))</f>
        <v/>
      </c>
    </row>
    <row r="760" spans="4:12">
      <c r="D760" s="7"/>
      <c r="I760" s="2">
        <f>IF(J760&lt;&gt;"Completed",0,IF(G760="Office",Settings!$B$3,IF(G760="Virtual",Settings!$B$4,0)))</f>
        <v>0</v>
      </c>
      <c r="K760" t="str">
        <f>IF(B760="","",IFERROR(VLOOKUP(B760,'Household Registry'!$A:$O,15,FALSE),""))</f>
        <v/>
      </c>
      <c r="L760" t="str">
        <f>IF(B760="","",IFERROR(VLOOKUP(B760,'Household Registry'!$A:$P,16,FALSE),""))</f>
        <v/>
      </c>
    </row>
    <row r="761" spans="4:12">
      <c r="D761" s="7"/>
      <c r="I761" s="2">
        <f>IF(J761&lt;&gt;"Completed",0,IF(G761="Office",Settings!$B$3,IF(G761="Virtual",Settings!$B$4,0)))</f>
        <v>0</v>
      </c>
      <c r="K761" t="str">
        <f>IF(B761="","",IFERROR(VLOOKUP(B761,'Household Registry'!$A:$O,15,FALSE),""))</f>
        <v/>
      </c>
      <c r="L761" t="str">
        <f>IF(B761="","",IFERROR(VLOOKUP(B761,'Household Registry'!$A:$P,16,FALSE),""))</f>
        <v/>
      </c>
    </row>
    <row r="762" spans="4:12">
      <c r="D762" s="7"/>
      <c r="I762" s="2">
        <f>IF(J762&lt;&gt;"Completed",0,IF(G762="Office",Settings!$B$3,IF(G762="Virtual",Settings!$B$4,0)))</f>
        <v>0</v>
      </c>
      <c r="K762" t="str">
        <f>IF(B762="","",IFERROR(VLOOKUP(B762,'Household Registry'!$A:$O,15,FALSE),""))</f>
        <v/>
      </c>
      <c r="L762" t="str">
        <f>IF(B762="","",IFERROR(VLOOKUP(B762,'Household Registry'!$A:$P,16,FALSE),""))</f>
        <v/>
      </c>
    </row>
    <row r="763" spans="4:12">
      <c r="D763" s="7"/>
      <c r="I763" s="2">
        <f>IF(J763&lt;&gt;"Completed",0,IF(G763="Office",Settings!$B$3,IF(G763="Virtual",Settings!$B$4,0)))</f>
        <v>0</v>
      </c>
      <c r="K763" t="str">
        <f>IF(B763="","",IFERROR(VLOOKUP(B763,'Household Registry'!$A:$O,15,FALSE),""))</f>
        <v/>
      </c>
      <c r="L763" t="str">
        <f>IF(B763="","",IFERROR(VLOOKUP(B763,'Household Registry'!$A:$P,16,FALSE),""))</f>
        <v/>
      </c>
    </row>
    <row r="764" spans="4:12">
      <c r="D764" s="7"/>
      <c r="I764" s="2">
        <f>IF(J764&lt;&gt;"Completed",0,IF(G764="Office",Settings!$B$3,IF(G764="Virtual",Settings!$B$4,0)))</f>
        <v>0</v>
      </c>
      <c r="K764" t="str">
        <f>IF(B764="","",IFERROR(VLOOKUP(B764,'Household Registry'!$A:$O,15,FALSE),""))</f>
        <v/>
      </c>
      <c r="L764" t="str">
        <f>IF(B764="","",IFERROR(VLOOKUP(B764,'Household Registry'!$A:$P,16,FALSE),""))</f>
        <v/>
      </c>
    </row>
    <row r="765" spans="4:12">
      <c r="D765" s="7"/>
      <c r="I765" s="2">
        <f>IF(J765&lt;&gt;"Completed",0,IF(G765="Office",Settings!$B$3,IF(G765="Virtual",Settings!$B$4,0)))</f>
        <v>0</v>
      </c>
      <c r="K765" t="str">
        <f>IF(B765="","",IFERROR(VLOOKUP(B765,'Household Registry'!$A:$O,15,FALSE),""))</f>
        <v/>
      </c>
      <c r="L765" t="str">
        <f>IF(B765="","",IFERROR(VLOOKUP(B765,'Household Registry'!$A:$P,16,FALSE),""))</f>
        <v/>
      </c>
    </row>
    <row r="766" spans="4:12">
      <c r="D766" s="7"/>
      <c r="I766" s="2">
        <f>IF(J766&lt;&gt;"Completed",0,IF(G766="Office",Settings!$B$3,IF(G766="Virtual",Settings!$B$4,0)))</f>
        <v>0</v>
      </c>
      <c r="K766" t="str">
        <f>IF(B766="","",IFERROR(VLOOKUP(B766,'Household Registry'!$A:$O,15,FALSE),""))</f>
        <v/>
      </c>
      <c r="L766" t="str">
        <f>IF(B766="","",IFERROR(VLOOKUP(B766,'Household Registry'!$A:$P,16,FALSE),""))</f>
        <v/>
      </c>
    </row>
    <row r="767" spans="4:12">
      <c r="D767" s="7"/>
      <c r="I767" s="2">
        <f>IF(J767&lt;&gt;"Completed",0,IF(G767="Office",Settings!$B$3,IF(G767="Virtual",Settings!$B$4,0)))</f>
        <v>0</v>
      </c>
      <c r="K767" t="str">
        <f>IF(B767="","",IFERROR(VLOOKUP(B767,'Household Registry'!$A:$O,15,FALSE),""))</f>
        <v/>
      </c>
      <c r="L767" t="str">
        <f>IF(B767="","",IFERROR(VLOOKUP(B767,'Household Registry'!$A:$P,16,FALSE),""))</f>
        <v/>
      </c>
    </row>
    <row r="768" spans="4:12">
      <c r="D768" s="7"/>
      <c r="I768" s="2">
        <f>IF(J768&lt;&gt;"Completed",0,IF(G768="Office",Settings!$B$3,IF(G768="Virtual",Settings!$B$4,0)))</f>
        <v>0</v>
      </c>
      <c r="K768" t="str">
        <f>IF(B768="","",IFERROR(VLOOKUP(B768,'Household Registry'!$A:$O,15,FALSE),""))</f>
        <v/>
      </c>
      <c r="L768" t="str">
        <f>IF(B768="","",IFERROR(VLOOKUP(B768,'Household Registry'!$A:$P,16,FALSE),""))</f>
        <v/>
      </c>
    </row>
    <row r="769" spans="4:12">
      <c r="D769" s="7"/>
      <c r="I769" s="2">
        <f>IF(J769&lt;&gt;"Completed",0,IF(G769="Office",Settings!$B$3,IF(G769="Virtual",Settings!$B$4,0)))</f>
        <v>0</v>
      </c>
      <c r="K769" t="str">
        <f>IF(B769="","",IFERROR(VLOOKUP(B769,'Household Registry'!$A:$O,15,FALSE),""))</f>
        <v/>
      </c>
      <c r="L769" t="str">
        <f>IF(B769="","",IFERROR(VLOOKUP(B769,'Household Registry'!$A:$P,16,FALSE),""))</f>
        <v/>
      </c>
    </row>
    <row r="770" spans="4:12">
      <c r="D770" s="7"/>
      <c r="I770" s="2">
        <f>IF(J770&lt;&gt;"Completed",0,IF(G770="Office",Settings!$B$3,IF(G770="Virtual",Settings!$B$4,0)))</f>
        <v>0</v>
      </c>
      <c r="K770" t="str">
        <f>IF(B770="","",IFERROR(VLOOKUP(B770,'Household Registry'!$A:$O,15,FALSE),""))</f>
        <v/>
      </c>
      <c r="L770" t="str">
        <f>IF(B770="","",IFERROR(VLOOKUP(B770,'Household Registry'!$A:$P,16,FALSE),""))</f>
        <v/>
      </c>
    </row>
    <row r="771" spans="4:12">
      <c r="D771" s="7"/>
      <c r="I771" s="2">
        <f>IF(J771&lt;&gt;"Completed",0,IF(G771="Office",Settings!$B$3,IF(G771="Virtual",Settings!$B$4,0)))</f>
        <v>0</v>
      </c>
      <c r="K771" t="str">
        <f>IF(B771="","",IFERROR(VLOOKUP(B771,'Household Registry'!$A:$O,15,FALSE),""))</f>
        <v/>
      </c>
      <c r="L771" t="str">
        <f>IF(B771="","",IFERROR(VLOOKUP(B771,'Household Registry'!$A:$P,16,FALSE),""))</f>
        <v/>
      </c>
    </row>
    <row r="772" spans="4:12">
      <c r="D772" s="7"/>
      <c r="I772" s="2">
        <f>IF(J772&lt;&gt;"Completed",0,IF(G772="Office",Settings!$B$3,IF(G772="Virtual",Settings!$B$4,0)))</f>
        <v>0</v>
      </c>
      <c r="K772" t="str">
        <f>IF(B772="","",IFERROR(VLOOKUP(B772,'Household Registry'!$A:$O,15,FALSE),""))</f>
        <v/>
      </c>
      <c r="L772" t="str">
        <f>IF(B772="","",IFERROR(VLOOKUP(B772,'Household Registry'!$A:$P,16,FALSE),""))</f>
        <v/>
      </c>
    </row>
    <row r="773" spans="4:12">
      <c r="D773" s="7"/>
      <c r="I773" s="2">
        <f>IF(J773&lt;&gt;"Completed",0,IF(G773="Office",Settings!$B$3,IF(G773="Virtual",Settings!$B$4,0)))</f>
        <v>0</v>
      </c>
      <c r="K773" t="str">
        <f>IF(B773="","",IFERROR(VLOOKUP(B773,'Household Registry'!$A:$O,15,FALSE),""))</f>
        <v/>
      </c>
      <c r="L773" t="str">
        <f>IF(B773="","",IFERROR(VLOOKUP(B773,'Household Registry'!$A:$P,16,FALSE),""))</f>
        <v/>
      </c>
    </row>
    <row r="774" spans="4:12">
      <c r="D774" s="7"/>
      <c r="I774" s="2">
        <f>IF(J774&lt;&gt;"Completed",0,IF(G774="Office",Settings!$B$3,IF(G774="Virtual",Settings!$B$4,0)))</f>
        <v>0</v>
      </c>
      <c r="K774" t="str">
        <f>IF(B774="","",IFERROR(VLOOKUP(B774,'Household Registry'!$A:$O,15,FALSE),""))</f>
        <v/>
      </c>
      <c r="L774" t="str">
        <f>IF(B774="","",IFERROR(VLOOKUP(B774,'Household Registry'!$A:$P,16,FALSE),""))</f>
        <v/>
      </c>
    </row>
    <row r="775" spans="4:12">
      <c r="D775" s="7"/>
      <c r="I775" s="2">
        <f>IF(J775&lt;&gt;"Completed",0,IF(G775="Office",Settings!$B$3,IF(G775="Virtual",Settings!$B$4,0)))</f>
        <v>0</v>
      </c>
      <c r="K775" t="str">
        <f>IF(B775="","",IFERROR(VLOOKUP(B775,'Household Registry'!$A:$O,15,FALSE),""))</f>
        <v/>
      </c>
      <c r="L775" t="str">
        <f>IF(B775="","",IFERROR(VLOOKUP(B775,'Household Registry'!$A:$P,16,FALSE),""))</f>
        <v/>
      </c>
    </row>
    <row r="776" spans="4:12">
      <c r="D776" s="7"/>
      <c r="I776" s="2">
        <f>IF(J776&lt;&gt;"Completed",0,IF(G776="Office",Settings!$B$3,IF(G776="Virtual",Settings!$B$4,0)))</f>
        <v>0</v>
      </c>
      <c r="K776" t="str">
        <f>IF(B776="","",IFERROR(VLOOKUP(B776,'Household Registry'!$A:$O,15,FALSE),""))</f>
        <v/>
      </c>
      <c r="L776" t="str">
        <f>IF(B776="","",IFERROR(VLOOKUP(B776,'Household Registry'!$A:$P,16,FALSE),""))</f>
        <v/>
      </c>
    </row>
    <row r="777" spans="4:12">
      <c r="D777" s="7"/>
      <c r="I777" s="2">
        <f>IF(J777&lt;&gt;"Completed",0,IF(G777="Office",Settings!$B$3,IF(G777="Virtual",Settings!$B$4,0)))</f>
        <v>0</v>
      </c>
      <c r="K777" t="str">
        <f>IF(B777="","",IFERROR(VLOOKUP(B777,'Household Registry'!$A:$O,15,FALSE),""))</f>
        <v/>
      </c>
      <c r="L777" t="str">
        <f>IF(B777="","",IFERROR(VLOOKUP(B777,'Household Registry'!$A:$P,16,FALSE),""))</f>
        <v/>
      </c>
    </row>
    <row r="778" spans="4:12">
      <c r="D778" s="7"/>
      <c r="I778" s="2">
        <f>IF(J778&lt;&gt;"Completed",0,IF(G778="Office",Settings!$B$3,IF(G778="Virtual",Settings!$B$4,0)))</f>
        <v>0</v>
      </c>
      <c r="K778" t="str">
        <f>IF(B778="","",IFERROR(VLOOKUP(B778,'Household Registry'!$A:$O,15,FALSE),""))</f>
        <v/>
      </c>
      <c r="L778" t="str">
        <f>IF(B778="","",IFERROR(VLOOKUP(B778,'Household Registry'!$A:$P,16,FALSE),""))</f>
        <v/>
      </c>
    </row>
    <row r="779" spans="4:12">
      <c r="D779" s="7"/>
      <c r="I779" s="2">
        <f>IF(J779&lt;&gt;"Completed",0,IF(G779="Office",Settings!$B$3,IF(G779="Virtual",Settings!$B$4,0)))</f>
        <v>0</v>
      </c>
      <c r="K779" t="str">
        <f>IF(B779="","",IFERROR(VLOOKUP(B779,'Household Registry'!$A:$O,15,FALSE),""))</f>
        <v/>
      </c>
      <c r="L779" t="str">
        <f>IF(B779="","",IFERROR(VLOOKUP(B779,'Household Registry'!$A:$P,16,FALSE),""))</f>
        <v/>
      </c>
    </row>
    <row r="780" spans="4:12">
      <c r="D780" s="7"/>
      <c r="I780" s="2">
        <f>IF(J780&lt;&gt;"Completed",0,IF(G780="Office",Settings!$B$3,IF(G780="Virtual",Settings!$B$4,0)))</f>
        <v>0</v>
      </c>
      <c r="K780" t="str">
        <f>IF(B780="","",IFERROR(VLOOKUP(B780,'Household Registry'!$A:$O,15,FALSE),""))</f>
        <v/>
      </c>
      <c r="L780" t="str">
        <f>IF(B780="","",IFERROR(VLOOKUP(B780,'Household Registry'!$A:$P,16,FALSE),""))</f>
        <v/>
      </c>
    </row>
    <row r="781" spans="4:12">
      <c r="D781" s="7"/>
      <c r="I781" s="2">
        <f>IF(J781&lt;&gt;"Completed",0,IF(G781="Office",Settings!$B$3,IF(G781="Virtual",Settings!$B$4,0)))</f>
        <v>0</v>
      </c>
      <c r="K781" t="str">
        <f>IF(B781="","",IFERROR(VLOOKUP(B781,'Household Registry'!$A:$O,15,FALSE),""))</f>
        <v/>
      </c>
      <c r="L781" t="str">
        <f>IF(B781="","",IFERROR(VLOOKUP(B781,'Household Registry'!$A:$P,16,FALSE),""))</f>
        <v/>
      </c>
    </row>
    <row r="782" spans="4:12">
      <c r="D782" s="7"/>
      <c r="I782" s="2">
        <f>IF(J782&lt;&gt;"Completed",0,IF(G782="Office",Settings!$B$3,IF(G782="Virtual",Settings!$B$4,0)))</f>
        <v>0</v>
      </c>
      <c r="K782" t="str">
        <f>IF(B782="","",IFERROR(VLOOKUP(B782,'Household Registry'!$A:$O,15,FALSE),""))</f>
        <v/>
      </c>
      <c r="L782" t="str">
        <f>IF(B782="","",IFERROR(VLOOKUP(B782,'Household Registry'!$A:$P,16,FALSE),""))</f>
        <v/>
      </c>
    </row>
    <row r="783" spans="4:12">
      <c r="D783" s="7"/>
      <c r="I783" s="2">
        <f>IF(J783&lt;&gt;"Completed",0,IF(G783="Office",Settings!$B$3,IF(G783="Virtual",Settings!$B$4,0)))</f>
        <v>0</v>
      </c>
      <c r="K783" t="str">
        <f>IF(B783="","",IFERROR(VLOOKUP(B783,'Household Registry'!$A:$O,15,FALSE),""))</f>
        <v/>
      </c>
      <c r="L783" t="str">
        <f>IF(B783="","",IFERROR(VLOOKUP(B783,'Household Registry'!$A:$P,16,FALSE),""))</f>
        <v/>
      </c>
    </row>
    <row r="784" spans="4:12">
      <c r="D784" s="7"/>
      <c r="I784" s="2">
        <f>IF(J784&lt;&gt;"Completed",0,IF(G784="Office",Settings!$B$3,IF(G784="Virtual",Settings!$B$4,0)))</f>
        <v>0</v>
      </c>
      <c r="K784" t="str">
        <f>IF(B784="","",IFERROR(VLOOKUP(B784,'Household Registry'!$A:$O,15,FALSE),""))</f>
        <v/>
      </c>
      <c r="L784" t="str">
        <f>IF(B784="","",IFERROR(VLOOKUP(B784,'Household Registry'!$A:$P,16,FALSE),""))</f>
        <v/>
      </c>
    </row>
    <row r="785" spans="4:12">
      <c r="D785" s="7"/>
      <c r="I785" s="2">
        <f>IF(J785&lt;&gt;"Completed",0,IF(G785="Office",Settings!$B$3,IF(G785="Virtual",Settings!$B$4,0)))</f>
        <v>0</v>
      </c>
      <c r="K785" t="str">
        <f>IF(B785="","",IFERROR(VLOOKUP(B785,'Household Registry'!$A:$O,15,FALSE),""))</f>
        <v/>
      </c>
      <c r="L785" t="str">
        <f>IF(B785="","",IFERROR(VLOOKUP(B785,'Household Registry'!$A:$P,16,FALSE),""))</f>
        <v/>
      </c>
    </row>
    <row r="786" spans="4:12">
      <c r="D786" s="7"/>
      <c r="I786" s="2">
        <f>IF(J786&lt;&gt;"Completed",0,IF(G786="Office",Settings!$B$3,IF(G786="Virtual",Settings!$B$4,0)))</f>
        <v>0</v>
      </c>
      <c r="K786" t="str">
        <f>IF(B786="","",IFERROR(VLOOKUP(B786,'Household Registry'!$A:$O,15,FALSE),""))</f>
        <v/>
      </c>
      <c r="L786" t="str">
        <f>IF(B786="","",IFERROR(VLOOKUP(B786,'Household Registry'!$A:$P,16,FALSE),""))</f>
        <v/>
      </c>
    </row>
    <row r="787" spans="4:12">
      <c r="D787" s="7"/>
      <c r="I787" s="2">
        <f>IF(J787&lt;&gt;"Completed",0,IF(G787="Office",Settings!$B$3,IF(G787="Virtual",Settings!$B$4,0)))</f>
        <v>0</v>
      </c>
      <c r="K787" t="str">
        <f>IF(B787="","",IFERROR(VLOOKUP(B787,'Household Registry'!$A:$O,15,FALSE),""))</f>
        <v/>
      </c>
      <c r="L787" t="str">
        <f>IF(B787="","",IFERROR(VLOOKUP(B787,'Household Registry'!$A:$P,16,FALSE),""))</f>
        <v/>
      </c>
    </row>
    <row r="788" spans="4:12">
      <c r="D788" s="7"/>
      <c r="I788" s="2">
        <f>IF(J788&lt;&gt;"Completed",0,IF(G788="Office",Settings!$B$3,IF(G788="Virtual",Settings!$B$4,0)))</f>
        <v>0</v>
      </c>
      <c r="K788" t="str">
        <f>IF(B788="","",IFERROR(VLOOKUP(B788,'Household Registry'!$A:$O,15,FALSE),""))</f>
        <v/>
      </c>
      <c r="L788" t="str">
        <f>IF(B788="","",IFERROR(VLOOKUP(B788,'Household Registry'!$A:$P,16,FALSE),""))</f>
        <v/>
      </c>
    </row>
    <row r="789" spans="4:12">
      <c r="D789" s="7"/>
      <c r="I789" s="2">
        <f>IF(J789&lt;&gt;"Completed",0,IF(G789="Office",Settings!$B$3,IF(G789="Virtual",Settings!$B$4,0)))</f>
        <v>0</v>
      </c>
      <c r="K789" t="str">
        <f>IF(B789="","",IFERROR(VLOOKUP(B789,'Household Registry'!$A:$O,15,FALSE),""))</f>
        <v/>
      </c>
      <c r="L789" t="str">
        <f>IF(B789="","",IFERROR(VLOOKUP(B789,'Household Registry'!$A:$P,16,FALSE),""))</f>
        <v/>
      </c>
    </row>
    <row r="790" spans="4:12">
      <c r="D790" s="7"/>
      <c r="I790" s="2">
        <f>IF(J790&lt;&gt;"Completed",0,IF(G790="Office",Settings!$B$3,IF(G790="Virtual",Settings!$B$4,0)))</f>
        <v>0</v>
      </c>
      <c r="K790" t="str">
        <f>IF(B790="","",IFERROR(VLOOKUP(B790,'Household Registry'!$A:$O,15,FALSE),""))</f>
        <v/>
      </c>
      <c r="L790" t="str">
        <f>IF(B790="","",IFERROR(VLOOKUP(B790,'Household Registry'!$A:$P,16,FALSE),""))</f>
        <v/>
      </c>
    </row>
    <row r="791" spans="4:12">
      <c r="D791" s="7"/>
      <c r="I791" s="2">
        <f>IF(J791&lt;&gt;"Completed",0,IF(G791="Office",Settings!$B$3,IF(G791="Virtual",Settings!$B$4,0)))</f>
        <v>0</v>
      </c>
      <c r="K791" t="str">
        <f>IF(B791="","",IFERROR(VLOOKUP(B791,'Household Registry'!$A:$O,15,FALSE),""))</f>
        <v/>
      </c>
      <c r="L791" t="str">
        <f>IF(B791="","",IFERROR(VLOOKUP(B791,'Household Registry'!$A:$P,16,FALSE),""))</f>
        <v/>
      </c>
    </row>
    <row r="792" spans="4:12">
      <c r="D792" s="7"/>
      <c r="I792" s="2">
        <f>IF(J792&lt;&gt;"Completed",0,IF(G792="Office",Settings!$B$3,IF(G792="Virtual",Settings!$B$4,0)))</f>
        <v>0</v>
      </c>
      <c r="K792" t="str">
        <f>IF(B792="","",IFERROR(VLOOKUP(B792,'Household Registry'!$A:$O,15,FALSE),""))</f>
        <v/>
      </c>
      <c r="L792" t="str">
        <f>IF(B792="","",IFERROR(VLOOKUP(B792,'Household Registry'!$A:$P,16,FALSE),""))</f>
        <v/>
      </c>
    </row>
    <row r="793" spans="4:12">
      <c r="D793" s="7"/>
      <c r="I793" s="2">
        <f>IF(J793&lt;&gt;"Completed",0,IF(G793="Office",Settings!$B$3,IF(G793="Virtual",Settings!$B$4,0)))</f>
        <v>0</v>
      </c>
      <c r="K793" t="str">
        <f>IF(B793="","",IFERROR(VLOOKUP(B793,'Household Registry'!$A:$O,15,FALSE),""))</f>
        <v/>
      </c>
      <c r="L793" t="str">
        <f>IF(B793="","",IFERROR(VLOOKUP(B793,'Household Registry'!$A:$P,16,FALSE),""))</f>
        <v/>
      </c>
    </row>
    <row r="794" spans="4:12">
      <c r="D794" s="7"/>
      <c r="I794" s="2">
        <f>IF(J794&lt;&gt;"Completed",0,IF(G794="Office",Settings!$B$3,IF(G794="Virtual",Settings!$B$4,0)))</f>
        <v>0</v>
      </c>
      <c r="K794" t="str">
        <f>IF(B794="","",IFERROR(VLOOKUP(B794,'Household Registry'!$A:$O,15,FALSE),""))</f>
        <v/>
      </c>
      <c r="L794" t="str">
        <f>IF(B794="","",IFERROR(VLOOKUP(B794,'Household Registry'!$A:$P,16,FALSE),""))</f>
        <v/>
      </c>
    </row>
    <row r="795" spans="4:12">
      <c r="D795" s="7"/>
      <c r="I795" s="2">
        <f>IF(J795&lt;&gt;"Completed",0,IF(G795="Office",Settings!$B$3,IF(G795="Virtual",Settings!$B$4,0)))</f>
        <v>0</v>
      </c>
      <c r="K795" t="str">
        <f>IF(B795="","",IFERROR(VLOOKUP(B795,'Household Registry'!$A:$O,15,FALSE),""))</f>
        <v/>
      </c>
      <c r="L795" t="str">
        <f>IF(B795="","",IFERROR(VLOOKUP(B795,'Household Registry'!$A:$P,16,FALSE),""))</f>
        <v/>
      </c>
    </row>
    <row r="796" spans="4:12">
      <c r="D796" s="7"/>
      <c r="I796" s="2">
        <f>IF(J796&lt;&gt;"Completed",0,IF(G796="Office",Settings!$B$3,IF(G796="Virtual",Settings!$B$4,0)))</f>
        <v>0</v>
      </c>
      <c r="K796" t="str">
        <f>IF(B796="","",IFERROR(VLOOKUP(B796,'Household Registry'!$A:$O,15,FALSE),""))</f>
        <v/>
      </c>
      <c r="L796" t="str">
        <f>IF(B796="","",IFERROR(VLOOKUP(B796,'Household Registry'!$A:$P,16,FALSE),""))</f>
        <v/>
      </c>
    </row>
    <row r="797" spans="4:12">
      <c r="D797" s="7"/>
      <c r="I797" s="2">
        <f>IF(J797&lt;&gt;"Completed",0,IF(G797="Office",Settings!$B$3,IF(G797="Virtual",Settings!$B$4,0)))</f>
        <v>0</v>
      </c>
      <c r="K797" t="str">
        <f>IF(B797="","",IFERROR(VLOOKUP(B797,'Household Registry'!$A:$O,15,FALSE),""))</f>
        <v/>
      </c>
      <c r="L797" t="str">
        <f>IF(B797="","",IFERROR(VLOOKUP(B797,'Household Registry'!$A:$P,16,FALSE),""))</f>
        <v/>
      </c>
    </row>
    <row r="798" spans="4:12">
      <c r="D798" s="7"/>
      <c r="I798" s="2">
        <f>IF(J798&lt;&gt;"Completed",0,IF(G798="Office",Settings!$B$3,IF(G798="Virtual",Settings!$B$4,0)))</f>
        <v>0</v>
      </c>
      <c r="K798" t="str">
        <f>IF(B798="","",IFERROR(VLOOKUP(B798,'Household Registry'!$A:$O,15,FALSE),""))</f>
        <v/>
      </c>
      <c r="L798" t="str">
        <f>IF(B798="","",IFERROR(VLOOKUP(B798,'Household Registry'!$A:$P,16,FALSE),""))</f>
        <v/>
      </c>
    </row>
    <row r="799" spans="4:12">
      <c r="D799" s="7"/>
      <c r="I799" s="2">
        <f>IF(J799&lt;&gt;"Completed",0,IF(G799="Office",Settings!$B$3,IF(G799="Virtual",Settings!$B$4,0)))</f>
        <v>0</v>
      </c>
      <c r="K799" t="str">
        <f>IF(B799="","",IFERROR(VLOOKUP(B799,'Household Registry'!$A:$O,15,FALSE),""))</f>
        <v/>
      </c>
      <c r="L799" t="str">
        <f>IF(B799="","",IFERROR(VLOOKUP(B799,'Household Registry'!$A:$P,16,FALSE),""))</f>
        <v/>
      </c>
    </row>
    <row r="800" spans="4:12">
      <c r="D800" s="7"/>
      <c r="I800" s="2">
        <f>IF(J800&lt;&gt;"Completed",0,IF(G800="Office",Settings!$B$3,IF(G800="Virtual",Settings!$B$4,0)))</f>
        <v>0</v>
      </c>
      <c r="K800" t="str">
        <f>IF(B800="","",IFERROR(VLOOKUP(B800,'Household Registry'!$A:$O,15,FALSE),""))</f>
        <v/>
      </c>
      <c r="L800" t="str">
        <f>IF(B800="","",IFERROR(VLOOKUP(B800,'Household Registry'!$A:$P,16,FALSE),""))</f>
        <v/>
      </c>
    </row>
    <row r="801" spans="4:12">
      <c r="D801" s="7"/>
      <c r="I801" s="2">
        <f>IF(J801&lt;&gt;"Completed",0,IF(G801="Office",Settings!$B$3,IF(G801="Virtual",Settings!$B$4,0)))</f>
        <v>0</v>
      </c>
      <c r="K801" t="str">
        <f>IF(B801="","",IFERROR(VLOOKUP(B801,'Household Registry'!$A:$O,15,FALSE),""))</f>
        <v/>
      </c>
      <c r="L801" t="str">
        <f>IF(B801="","",IFERROR(VLOOKUP(B801,'Household Registry'!$A:$P,16,FALSE),""))</f>
        <v/>
      </c>
    </row>
    <row r="802" spans="4:12">
      <c r="D802" s="7"/>
      <c r="I802" s="2">
        <f>IF(J802&lt;&gt;"Completed",0,IF(G802="Office",Settings!$B$3,IF(G802="Virtual",Settings!$B$4,0)))</f>
        <v>0</v>
      </c>
      <c r="K802" t="str">
        <f>IF(B802="","",IFERROR(VLOOKUP(B802,'Household Registry'!$A:$O,15,FALSE),""))</f>
        <v/>
      </c>
      <c r="L802" t="str">
        <f>IF(B802="","",IFERROR(VLOOKUP(B802,'Household Registry'!$A:$P,16,FALSE),""))</f>
        <v/>
      </c>
    </row>
    <row r="803" spans="4:12">
      <c r="D803" s="7"/>
      <c r="I803" s="2">
        <f>IF(J803&lt;&gt;"Completed",0,IF(G803="Office",Settings!$B$3,IF(G803="Virtual",Settings!$B$4,0)))</f>
        <v>0</v>
      </c>
      <c r="K803" t="str">
        <f>IF(B803="","",IFERROR(VLOOKUP(B803,'Household Registry'!$A:$O,15,FALSE),""))</f>
        <v/>
      </c>
      <c r="L803" t="str">
        <f>IF(B803="","",IFERROR(VLOOKUP(B803,'Household Registry'!$A:$P,16,FALSE),""))</f>
        <v/>
      </c>
    </row>
    <row r="804" spans="4:12">
      <c r="D804" s="7"/>
      <c r="I804" s="2">
        <f>IF(J804&lt;&gt;"Completed",0,IF(G804="Office",Settings!$B$3,IF(G804="Virtual",Settings!$B$4,0)))</f>
        <v>0</v>
      </c>
      <c r="K804" t="str">
        <f>IF(B804="","",IFERROR(VLOOKUP(B804,'Household Registry'!$A:$O,15,FALSE),""))</f>
        <v/>
      </c>
      <c r="L804" t="str">
        <f>IF(B804="","",IFERROR(VLOOKUP(B804,'Household Registry'!$A:$P,16,FALSE),""))</f>
        <v/>
      </c>
    </row>
    <row r="805" spans="4:12">
      <c r="D805" s="7"/>
      <c r="I805" s="2">
        <f>IF(J805&lt;&gt;"Completed",0,IF(G805="Office",Settings!$B$3,IF(G805="Virtual",Settings!$B$4,0)))</f>
        <v>0</v>
      </c>
      <c r="K805" t="str">
        <f>IF(B805="","",IFERROR(VLOOKUP(B805,'Household Registry'!$A:$O,15,FALSE),""))</f>
        <v/>
      </c>
      <c r="L805" t="str">
        <f>IF(B805="","",IFERROR(VLOOKUP(B805,'Household Registry'!$A:$P,16,FALSE),""))</f>
        <v/>
      </c>
    </row>
    <row r="806" spans="4:12">
      <c r="D806" s="7"/>
      <c r="I806" s="2">
        <f>IF(J806&lt;&gt;"Completed",0,IF(G806="Office",Settings!$B$3,IF(G806="Virtual",Settings!$B$4,0)))</f>
        <v>0</v>
      </c>
      <c r="K806" t="str">
        <f>IF(B806="","",IFERROR(VLOOKUP(B806,'Household Registry'!$A:$O,15,FALSE),""))</f>
        <v/>
      </c>
      <c r="L806" t="str">
        <f>IF(B806="","",IFERROR(VLOOKUP(B806,'Household Registry'!$A:$P,16,FALSE),""))</f>
        <v/>
      </c>
    </row>
    <row r="807" spans="4:12">
      <c r="D807" s="7"/>
      <c r="I807" s="2">
        <f>IF(J807&lt;&gt;"Completed",0,IF(G807="Office",Settings!$B$3,IF(G807="Virtual",Settings!$B$4,0)))</f>
        <v>0</v>
      </c>
      <c r="K807" t="str">
        <f>IF(B807="","",IFERROR(VLOOKUP(B807,'Household Registry'!$A:$O,15,FALSE),""))</f>
        <v/>
      </c>
      <c r="L807" t="str">
        <f>IF(B807="","",IFERROR(VLOOKUP(B807,'Household Registry'!$A:$P,16,FALSE),""))</f>
        <v/>
      </c>
    </row>
    <row r="808" spans="4:12">
      <c r="D808" s="7"/>
      <c r="I808" s="2">
        <f>IF(J808&lt;&gt;"Completed",0,IF(G808="Office",Settings!$B$3,IF(G808="Virtual",Settings!$B$4,0)))</f>
        <v>0</v>
      </c>
      <c r="K808" t="str">
        <f>IF(B808="","",IFERROR(VLOOKUP(B808,'Household Registry'!$A:$O,15,FALSE),""))</f>
        <v/>
      </c>
      <c r="L808" t="str">
        <f>IF(B808="","",IFERROR(VLOOKUP(B808,'Household Registry'!$A:$P,16,FALSE),""))</f>
        <v/>
      </c>
    </row>
    <row r="809" spans="4:12">
      <c r="D809" s="7"/>
      <c r="I809" s="2">
        <f>IF(J809&lt;&gt;"Completed",0,IF(G809="Office",Settings!$B$3,IF(G809="Virtual",Settings!$B$4,0)))</f>
        <v>0</v>
      </c>
      <c r="K809" t="str">
        <f>IF(B809="","",IFERROR(VLOOKUP(B809,'Household Registry'!$A:$O,15,FALSE),""))</f>
        <v/>
      </c>
      <c r="L809" t="str">
        <f>IF(B809="","",IFERROR(VLOOKUP(B809,'Household Registry'!$A:$P,16,FALSE),""))</f>
        <v/>
      </c>
    </row>
    <row r="810" spans="4:12">
      <c r="D810" s="7"/>
      <c r="I810" s="2">
        <f>IF(J810&lt;&gt;"Completed",0,IF(G810="Office",Settings!$B$3,IF(G810="Virtual",Settings!$B$4,0)))</f>
        <v>0</v>
      </c>
      <c r="K810" t="str">
        <f>IF(B810="","",IFERROR(VLOOKUP(B810,'Household Registry'!$A:$O,15,FALSE),""))</f>
        <v/>
      </c>
      <c r="L810" t="str">
        <f>IF(B810="","",IFERROR(VLOOKUP(B810,'Household Registry'!$A:$P,16,FALSE),""))</f>
        <v/>
      </c>
    </row>
    <row r="811" spans="4:12">
      <c r="D811" s="7"/>
      <c r="I811" s="2">
        <f>IF(J811&lt;&gt;"Completed",0,IF(G811="Office",Settings!$B$3,IF(G811="Virtual",Settings!$B$4,0)))</f>
        <v>0</v>
      </c>
      <c r="K811" t="str">
        <f>IF(B811="","",IFERROR(VLOOKUP(B811,'Household Registry'!$A:$O,15,FALSE),""))</f>
        <v/>
      </c>
      <c r="L811" t="str">
        <f>IF(B811="","",IFERROR(VLOOKUP(B811,'Household Registry'!$A:$P,16,FALSE),""))</f>
        <v/>
      </c>
    </row>
    <row r="812" spans="4:12">
      <c r="D812" s="7"/>
      <c r="I812" s="2">
        <f>IF(J812&lt;&gt;"Completed",0,IF(G812="Office",Settings!$B$3,IF(G812="Virtual",Settings!$B$4,0)))</f>
        <v>0</v>
      </c>
      <c r="K812" t="str">
        <f>IF(B812="","",IFERROR(VLOOKUP(B812,'Household Registry'!$A:$O,15,FALSE),""))</f>
        <v/>
      </c>
      <c r="L812" t="str">
        <f>IF(B812="","",IFERROR(VLOOKUP(B812,'Household Registry'!$A:$P,16,FALSE),""))</f>
        <v/>
      </c>
    </row>
    <row r="813" spans="4:12">
      <c r="D813" s="7"/>
      <c r="I813" s="2">
        <f>IF(J813&lt;&gt;"Completed",0,IF(G813="Office",Settings!$B$3,IF(G813="Virtual",Settings!$B$4,0)))</f>
        <v>0</v>
      </c>
      <c r="K813" t="str">
        <f>IF(B813="","",IFERROR(VLOOKUP(B813,'Household Registry'!$A:$O,15,FALSE),""))</f>
        <v/>
      </c>
      <c r="L813" t="str">
        <f>IF(B813="","",IFERROR(VLOOKUP(B813,'Household Registry'!$A:$P,16,FALSE),""))</f>
        <v/>
      </c>
    </row>
    <row r="814" spans="4:12">
      <c r="D814" s="7"/>
      <c r="I814" s="2">
        <f>IF(J814&lt;&gt;"Completed",0,IF(G814="Office",Settings!$B$3,IF(G814="Virtual",Settings!$B$4,0)))</f>
        <v>0</v>
      </c>
      <c r="K814" t="str">
        <f>IF(B814="","",IFERROR(VLOOKUP(B814,'Household Registry'!$A:$O,15,FALSE),""))</f>
        <v/>
      </c>
      <c r="L814" t="str">
        <f>IF(B814="","",IFERROR(VLOOKUP(B814,'Household Registry'!$A:$P,16,FALSE),""))</f>
        <v/>
      </c>
    </row>
    <row r="815" spans="4:12">
      <c r="D815" s="7"/>
      <c r="I815" s="2">
        <f>IF(J815&lt;&gt;"Completed",0,IF(G815="Office",Settings!$B$3,IF(G815="Virtual",Settings!$B$4,0)))</f>
        <v>0</v>
      </c>
      <c r="K815" t="str">
        <f>IF(B815="","",IFERROR(VLOOKUP(B815,'Household Registry'!$A:$O,15,FALSE),""))</f>
        <v/>
      </c>
      <c r="L815" t="str">
        <f>IF(B815="","",IFERROR(VLOOKUP(B815,'Household Registry'!$A:$P,16,FALSE),""))</f>
        <v/>
      </c>
    </row>
    <row r="816" spans="4:12">
      <c r="D816" s="7"/>
      <c r="I816" s="2">
        <f>IF(J816&lt;&gt;"Completed",0,IF(G816="Office",Settings!$B$3,IF(G816="Virtual",Settings!$B$4,0)))</f>
        <v>0</v>
      </c>
      <c r="K816" t="str">
        <f>IF(B816="","",IFERROR(VLOOKUP(B816,'Household Registry'!$A:$O,15,FALSE),""))</f>
        <v/>
      </c>
      <c r="L816" t="str">
        <f>IF(B816="","",IFERROR(VLOOKUP(B816,'Household Registry'!$A:$P,16,FALSE),""))</f>
        <v/>
      </c>
    </row>
    <row r="817" spans="4:12">
      <c r="D817" s="7"/>
      <c r="I817" s="2">
        <f>IF(J817&lt;&gt;"Completed",0,IF(G817="Office",Settings!$B$3,IF(G817="Virtual",Settings!$B$4,0)))</f>
        <v>0</v>
      </c>
      <c r="K817" t="str">
        <f>IF(B817="","",IFERROR(VLOOKUP(B817,'Household Registry'!$A:$O,15,FALSE),""))</f>
        <v/>
      </c>
      <c r="L817" t="str">
        <f>IF(B817="","",IFERROR(VLOOKUP(B817,'Household Registry'!$A:$P,16,FALSE),""))</f>
        <v/>
      </c>
    </row>
    <row r="818" spans="4:12">
      <c r="D818" s="7"/>
      <c r="I818" s="2">
        <f>IF(J818&lt;&gt;"Completed",0,IF(G818="Office",Settings!$B$3,IF(G818="Virtual",Settings!$B$4,0)))</f>
        <v>0</v>
      </c>
      <c r="K818" t="str">
        <f>IF(B818="","",IFERROR(VLOOKUP(B818,'Household Registry'!$A:$O,15,FALSE),""))</f>
        <v/>
      </c>
      <c r="L818" t="str">
        <f>IF(B818="","",IFERROR(VLOOKUP(B818,'Household Registry'!$A:$P,16,FALSE),""))</f>
        <v/>
      </c>
    </row>
    <row r="819" spans="4:12">
      <c r="D819" s="7"/>
      <c r="I819" s="2">
        <f>IF(J819&lt;&gt;"Completed",0,IF(G819="Office",Settings!$B$3,IF(G819="Virtual",Settings!$B$4,0)))</f>
        <v>0</v>
      </c>
      <c r="K819" t="str">
        <f>IF(B819="","",IFERROR(VLOOKUP(B819,'Household Registry'!$A:$O,15,FALSE),""))</f>
        <v/>
      </c>
      <c r="L819" t="str">
        <f>IF(B819="","",IFERROR(VLOOKUP(B819,'Household Registry'!$A:$P,16,FALSE),""))</f>
        <v/>
      </c>
    </row>
    <row r="820" spans="4:12">
      <c r="D820" s="7"/>
      <c r="I820" s="2">
        <f>IF(J820&lt;&gt;"Completed",0,IF(G820="Office",Settings!$B$3,IF(G820="Virtual",Settings!$B$4,0)))</f>
        <v>0</v>
      </c>
      <c r="K820" t="str">
        <f>IF(B820="","",IFERROR(VLOOKUP(B820,'Household Registry'!$A:$O,15,FALSE),""))</f>
        <v/>
      </c>
      <c r="L820" t="str">
        <f>IF(B820="","",IFERROR(VLOOKUP(B820,'Household Registry'!$A:$P,16,FALSE),""))</f>
        <v/>
      </c>
    </row>
    <row r="821" spans="4:12">
      <c r="D821" s="7"/>
      <c r="I821" s="2">
        <f>IF(J821&lt;&gt;"Completed",0,IF(G821="Office",Settings!$B$3,IF(G821="Virtual",Settings!$B$4,0)))</f>
        <v>0</v>
      </c>
      <c r="K821" t="str">
        <f>IF(B821="","",IFERROR(VLOOKUP(B821,'Household Registry'!$A:$O,15,FALSE),""))</f>
        <v/>
      </c>
      <c r="L821" t="str">
        <f>IF(B821="","",IFERROR(VLOOKUP(B821,'Household Registry'!$A:$P,16,FALSE),""))</f>
        <v/>
      </c>
    </row>
    <row r="822" spans="4:12">
      <c r="D822" s="7"/>
      <c r="I822" s="2">
        <f>IF(J822&lt;&gt;"Completed",0,IF(G822="Office",Settings!$B$3,IF(G822="Virtual",Settings!$B$4,0)))</f>
        <v>0</v>
      </c>
      <c r="K822" t="str">
        <f>IF(B822="","",IFERROR(VLOOKUP(B822,'Household Registry'!$A:$O,15,FALSE),""))</f>
        <v/>
      </c>
      <c r="L822" t="str">
        <f>IF(B822="","",IFERROR(VLOOKUP(B822,'Household Registry'!$A:$P,16,FALSE),""))</f>
        <v/>
      </c>
    </row>
    <row r="823" spans="4:12">
      <c r="D823" s="7"/>
      <c r="I823" s="2">
        <f>IF(J823&lt;&gt;"Completed",0,IF(G823="Office",Settings!$B$3,IF(G823="Virtual",Settings!$B$4,0)))</f>
        <v>0</v>
      </c>
      <c r="K823" t="str">
        <f>IF(B823="","",IFERROR(VLOOKUP(B823,'Household Registry'!$A:$O,15,FALSE),""))</f>
        <v/>
      </c>
      <c r="L823" t="str">
        <f>IF(B823="","",IFERROR(VLOOKUP(B823,'Household Registry'!$A:$P,16,FALSE),""))</f>
        <v/>
      </c>
    </row>
    <row r="824" spans="4:12">
      <c r="D824" s="7"/>
      <c r="I824" s="2">
        <f>IF(J824&lt;&gt;"Completed",0,IF(G824="Office",Settings!$B$3,IF(G824="Virtual",Settings!$B$4,0)))</f>
        <v>0</v>
      </c>
      <c r="K824" t="str">
        <f>IF(B824="","",IFERROR(VLOOKUP(B824,'Household Registry'!$A:$O,15,FALSE),""))</f>
        <v/>
      </c>
      <c r="L824" t="str">
        <f>IF(B824="","",IFERROR(VLOOKUP(B824,'Household Registry'!$A:$P,16,FALSE),""))</f>
        <v/>
      </c>
    </row>
    <row r="825" spans="4:12">
      <c r="D825" s="7"/>
      <c r="I825" s="2">
        <f>IF(J825&lt;&gt;"Completed",0,IF(G825="Office",Settings!$B$3,IF(G825="Virtual",Settings!$B$4,0)))</f>
        <v>0</v>
      </c>
      <c r="K825" t="str">
        <f>IF(B825="","",IFERROR(VLOOKUP(B825,'Household Registry'!$A:$O,15,FALSE),""))</f>
        <v/>
      </c>
      <c r="L825" t="str">
        <f>IF(B825="","",IFERROR(VLOOKUP(B825,'Household Registry'!$A:$P,16,FALSE),""))</f>
        <v/>
      </c>
    </row>
    <row r="826" spans="4:12">
      <c r="D826" s="7"/>
      <c r="I826" s="2">
        <f>IF(J826&lt;&gt;"Completed",0,IF(G826="Office",Settings!$B$3,IF(G826="Virtual",Settings!$B$4,0)))</f>
        <v>0</v>
      </c>
      <c r="K826" t="str">
        <f>IF(B826="","",IFERROR(VLOOKUP(B826,'Household Registry'!$A:$O,15,FALSE),""))</f>
        <v/>
      </c>
      <c r="L826" t="str">
        <f>IF(B826="","",IFERROR(VLOOKUP(B826,'Household Registry'!$A:$P,16,FALSE),""))</f>
        <v/>
      </c>
    </row>
    <row r="827" spans="4:12">
      <c r="D827" s="7"/>
      <c r="I827" s="2">
        <f>IF(J827&lt;&gt;"Completed",0,IF(G827="Office",Settings!$B$3,IF(G827="Virtual",Settings!$B$4,0)))</f>
        <v>0</v>
      </c>
      <c r="K827" t="str">
        <f>IF(B827="","",IFERROR(VLOOKUP(B827,'Household Registry'!$A:$O,15,FALSE),""))</f>
        <v/>
      </c>
      <c r="L827" t="str">
        <f>IF(B827="","",IFERROR(VLOOKUP(B827,'Household Registry'!$A:$P,16,FALSE),""))</f>
        <v/>
      </c>
    </row>
    <row r="828" spans="4:12">
      <c r="D828" s="7"/>
      <c r="I828" s="2">
        <f>IF(J828&lt;&gt;"Completed",0,IF(G828="Office",Settings!$B$3,IF(G828="Virtual",Settings!$B$4,0)))</f>
        <v>0</v>
      </c>
      <c r="K828" t="str">
        <f>IF(B828="","",IFERROR(VLOOKUP(B828,'Household Registry'!$A:$O,15,FALSE),""))</f>
        <v/>
      </c>
      <c r="L828" t="str">
        <f>IF(B828="","",IFERROR(VLOOKUP(B828,'Household Registry'!$A:$P,16,FALSE),""))</f>
        <v/>
      </c>
    </row>
    <row r="829" spans="4:12">
      <c r="D829" s="7"/>
      <c r="I829" s="2">
        <f>IF(J829&lt;&gt;"Completed",0,IF(G829="Office",Settings!$B$3,IF(G829="Virtual",Settings!$B$4,0)))</f>
        <v>0</v>
      </c>
      <c r="K829" t="str">
        <f>IF(B829="","",IFERROR(VLOOKUP(B829,'Household Registry'!$A:$O,15,FALSE),""))</f>
        <v/>
      </c>
      <c r="L829" t="str">
        <f>IF(B829="","",IFERROR(VLOOKUP(B829,'Household Registry'!$A:$P,16,FALSE),""))</f>
        <v/>
      </c>
    </row>
    <row r="830" spans="4:12">
      <c r="D830" s="7"/>
      <c r="I830" s="2">
        <f>IF(J830&lt;&gt;"Completed",0,IF(G830="Office",Settings!$B$3,IF(G830="Virtual",Settings!$B$4,0)))</f>
        <v>0</v>
      </c>
      <c r="K830" t="str">
        <f>IF(B830="","",IFERROR(VLOOKUP(B830,'Household Registry'!$A:$O,15,FALSE),""))</f>
        <v/>
      </c>
      <c r="L830" t="str">
        <f>IF(B830="","",IFERROR(VLOOKUP(B830,'Household Registry'!$A:$P,16,FALSE),""))</f>
        <v/>
      </c>
    </row>
    <row r="831" spans="4:12">
      <c r="D831" s="7"/>
      <c r="I831" s="2">
        <f>IF(J831&lt;&gt;"Completed",0,IF(G831="Office",Settings!$B$3,IF(G831="Virtual",Settings!$B$4,0)))</f>
        <v>0</v>
      </c>
      <c r="K831" t="str">
        <f>IF(B831="","",IFERROR(VLOOKUP(B831,'Household Registry'!$A:$O,15,FALSE),""))</f>
        <v/>
      </c>
      <c r="L831" t="str">
        <f>IF(B831="","",IFERROR(VLOOKUP(B831,'Household Registry'!$A:$P,16,FALSE),""))</f>
        <v/>
      </c>
    </row>
    <row r="832" spans="4:12">
      <c r="D832" s="7"/>
      <c r="I832" s="2">
        <f>IF(J832&lt;&gt;"Completed",0,IF(G832="Office",Settings!$B$3,IF(G832="Virtual",Settings!$B$4,0)))</f>
        <v>0</v>
      </c>
      <c r="K832" t="str">
        <f>IF(B832="","",IFERROR(VLOOKUP(B832,'Household Registry'!$A:$O,15,FALSE),""))</f>
        <v/>
      </c>
      <c r="L832" t="str">
        <f>IF(B832="","",IFERROR(VLOOKUP(B832,'Household Registry'!$A:$P,16,FALSE),""))</f>
        <v/>
      </c>
    </row>
    <row r="833" spans="4:12">
      <c r="D833" s="7"/>
      <c r="I833" s="2">
        <f>IF(J833&lt;&gt;"Completed",0,IF(G833="Office",Settings!$B$3,IF(G833="Virtual",Settings!$B$4,0)))</f>
        <v>0</v>
      </c>
      <c r="K833" t="str">
        <f>IF(B833="","",IFERROR(VLOOKUP(B833,'Household Registry'!$A:$O,15,FALSE),""))</f>
        <v/>
      </c>
      <c r="L833" t="str">
        <f>IF(B833="","",IFERROR(VLOOKUP(B833,'Household Registry'!$A:$P,16,FALSE),""))</f>
        <v/>
      </c>
    </row>
    <row r="834" spans="4:12">
      <c r="D834" s="7"/>
      <c r="I834" s="2">
        <f>IF(J834&lt;&gt;"Completed",0,IF(G834="Office",Settings!$B$3,IF(G834="Virtual",Settings!$B$4,0)))</f>
        <v>0</v>
      </c>
      <c r="K834" t="str">
        <f>IF(B834="","",IFERROR(VLOOKUP(B834,'Household Registry'!$A:$O,15,FALSE),""))</f>
        <v/>
      </c>
      <c r="L834" t="str">
        <f>IF(B834="","",IFERROR(VLOOKUP(B834,'Household Registry'!$A:$P,16,FALSE),""))</f>
        <v/>
      </c>
    </row>
    <row r="835" spans="4:12">
      <c r="D835" s="7"/>
      <c r="I835" s="2">
        <f>IF(J835&lt;&gt;"Completed",0,IF(G835="Office",Settings!$B$3,IF(G835="Virtual",Settings!$B$4,0)))</f>
        <v>0</v>
      </c>
      <c r="K835" t="str">
        <f>IF(B835="","",IFERROR(VLOOKUP(B835,'Household Registry'!$A:$O,15,FALSE),""))</f>
        <v/>
      </c>
      <c r="L835" t="str">
        <f>IF(B835="","",IFERROR(VLOOKUP(B835,'Household Registry'!$A:$P,16,FALSE),""))</f>
        <v/>
      </c>
    </row>
    <row r="836" spans="4:12">
      <c r="D836" s="7"/>
      <c r="I836" s="2">
        <f>IF(J836&lt;&gt;"Completed",0,IF(G836="Office",Settings!$B$3,IF(G836="Virtual",Settings!$B$4,0)))</f>
        <v>0</v>
      </c>
      <c r="K836" t="str">
        <f>IF(B836="","",IFERROR(VLOOKUP(B836,'Household Registry'!$A:$O,15,FALSE),""))</f>
        <v/>
      </c>
      <c r="L836" t="str">
        <f>IF(B836="","",IFERROR(VLOOKUP(B836,'Household Registry'!$A:$P,16,FALSE),""))</f>
        <v/>
      </c>
    </row>
    <row r="837" spans="4:12">
      <c r="D837" s="7"/>
      <c r="I837" s="2">
        <f>IF(J837&lt;&gt;"Completed",0,IF(G837="Office",Settings!$B$3,IF(G837="Virtual",Settings!$B$4,0)))</f>
        <v>0</v>
      </c>
      <c r="K837" t="str">
        <f>IF(B837="","",IFERROR(VLOOKUP(B837,'Household Registry'!$A:$O,15,FALSE),""))</f>
        <v/>
      </c>
      <c r="L837" t="str">
        <f>IF(B837="","",IFERROR(VLOOKUP(B837,'Household Registry'!$A:$P,16,FALSE),""))</f>
        <v/>
      </c>
    </row>
    <row r="838" spans="4:12">
      <c r="D838" s="7"/>
      <c r="I838" s="2">
        <f>IF(J838&lt;&gt;"Completed",0,IF(G838="Office",Settings!$B$3,IF(G838="Virtual",Settings!$B$4,0)))</f>
        <v>0</v>
      </c>
      <c r="K838" t="str">
        <f>IF(B838="","",IFERROR(VLOOKUP(B838,'Household Registry'!$A:$O,15,FALSE),""))</f>
        <v/>
      </c>
      <c r="L838" t="str">
        <f>IF(B838="","",IFERROR(VLOOKUP(B838,'Household Registry'!$A:$P,16,FALSE),""))</f>
        <v/>
      </c>
    </row>
    <row r="839" spans="4:12">
      <c r="D839" s="7"/>
      <c r="I839" s="2">
        <f>IF(J839&lt;&gt;"Completed",0,IF(G839="Office",Settings!$B$3,IF(G839="Virtual",Settings!$B$4,0)))</f>
        <v>0</v>
      </c>
      <c r="K839" t="str">
        <f>IF(B839="","",IFERROR(VLOOKUP(B839,'Household Registry'!$A:$O,15,FALSE),""))</f>
        <v/>
      </c>
      <c r="L839" t="str">
        <f>IF(B839="","",IFERROR(VLOOKUP(B839,'Household Registry'!$A:$P,16,FALSE),""))</f>
        <v/>
      </c>
    </row>
    <row r="840" spans="4:12">
      <c r="D840" s="7"/>
      <c r="I840" s="2">
        <f>IF(J840&lt;&gt;"Completed",0,IF(G840="Office",Settings!$B$3,IF(G840="Virtual",Settings!$B$4,0)))</f>
        <v>0</v>
      </c>
      <c r="K840" t="str">
        <f>IF(B840="","",IFERROR(VLOOKUP(B840,'Household Registry'!$A:$O,15,FALSE),""))</f>
        <v/>
      </c>
      <c r="L840" t="str">
        <f>IF(B840="","",IFERROR(VLOOKUP(B840,'Household Registry'!$A:$P,16,FALSE),""))</f>
        <v/>
      </c>
    </row>
    <row r="841" spans="4:12">
      <c r="D841" s="7"/>
      <c r="I841" s="2">
        <f>IF(J841&lt;&gt;"Completed",0,IF(G841="Office",Settings!$B$3,IF(G841="Virtual",Settings!$B$4,0)))</f>
        <v>0</v>
      </c>
      <c r="K841" t="str">
        <f>IF(B841="","",IFERROR(VLOOKUP(B841,'Household Registry'!$A:$O,15,FALSE),""))</f>
        <v/>
      </c>
      <c r="L841" t="str">
        <f>IF(B841="","",IFERROR(VLOOKUP(B841,'Household Registry'!$A:$P,16,FALSE),""))</f>
        <v/>
      </c>
    </row>
    <row r="842" spans="4:12">
      <c r="D842" s="7"/>
      <c r="I842" s="2">
        <f>IF(J842&lt;&gt;"Completed",0,IF(G842="Office",Settings!$B$3,IF(G842="Virtual",Settings!$B$4,0)))</f>
        <v>0</v>
      </c>
      <c r="K842" t="str">
        <f>IF(B842="","",IFERROR(VLOOKUP(B842,'Household Registry'!$A:$O,15,FALSE),""))</f>
        <v/>
      </c>
      <c r="L842" t="str">
        <f>IF(B842="","",IFERROR(VLOOKUP(B842,'Household Registry'!$A:$P,16,FALSE),""))</f>
        <v/>
      </c>
    </row>
    <row r="843" spans="4:12">
      <c r="D843" s="7"/>
      <c r="I843" s="2">
        <f>IF(J843&lt;&gt;"Completed",0,IF(G843="Office",Settings!$B$3,IF(G843="Virtual",Settings!$B$4,0)))</f>
        <v>0</v>
      </c>
      <c r="K843" t="str">
        <f>IF(B843="","",IFERROR(VLOOKUP(B843,'Household Registry'!$A:$O,15,FALSE),""))</f>
        <v/>
      </c>
      <c r="L843" t="str">
        <f>IF(B843="","",IFERROR(VLOOKUP(B843,'Household Registry'!$A:$P,16,FALSE),""))</f>
        <v/>
      </c>
    </row>
    <row r="844" spans="4:12">
      <c r="D844" s="7"/>
      <c r="I844" s="2">
        <f>IF(J844&lt;&gt;"Completed",0,IF(G844="Office",Settings!$B$3,IF(G844="Virtual",Settings!$B$4,0)))</f>
        <v>0</v>
      </c>
      <c r="K844" t="str">
        <f>IF(B844="","",IFERROR(VLOOKUP(B844,'Household Registry'!$A:$O,15,FALSE),""))</f>
        <v/>
      </c>
      <c r="L844" t="str">
        <f>IF(B844="","",IFERROR(VLOOKUP(B844,'Household Registry'!$A:$P,16,FALSE),""))</f>
        <v/>
      </c>
    </row>
    <row r="845" spans="4:12">
      <c r="D845" s="7"/>
      <c r="I845" s="2">
        <f>IF(J845&lt;&gt;"Completed",0,IF(G845="Office",Settings!$B$3,IF(G845="Virtual",Settings!$B$4,0)))</f>
        <v>0</v>
      </c>
      <c r="K845" t="str">
        <f>IF(B845="","",IFERROR(VLOOKUP(B845,'Household Registry'!$A:$O,15,FALSE),""))</f>
        <v/>
      </c>
      <c r="L845" t="str">
        <f>IF(B845="","",IFERROR(VLOOKUP(B845,'Household Registry'!$A:$P,16,FALSE),""))</f>
        <v/>
      </c>
    </row>
    <row r="846" spans="4:12">
      <c r="D846" s="7"/>
      <c r="I846" s="2">
        <f>IF(J846&lt;&gt;"Completed",0,IF(G846="Office",Settings!$B$3,IF(G846="Virtual",Settings!$B$4,0)))</f>
        <v>0</v>
      </c>
      <c r="K846" t="str">
        <f>IF(B846="","",IFERROR(VLOOKUP(B846,'Household Registry'!$A:$O,15,FALSE),""))</f>
        <v/>
      </c>
      <c r="L846" t="str">
        <f>IF(B846="","",IFERROR(VLOOKUP(B846,'Household Registry'!$A:$P,16,FALSE),""))</f>
        <v/>
      </c>
    </row>
    <row r="847" spans="4:12">
      <c r="D847" s="7"/>
      <c r="I847" s="2">
        <f>IF(J847&lt;&gt;"Completed",0,IF(G847="Office",Settings!$B$3,IF(G847="Virtual",Settings!$B$4,0)))</f>
        <v>0</v>
      </c>
      <c r="K847" t="str">
        <f>IF(B847="","",IFERROR(VLOOKUP(B847,'Household Registry'!$A:$O,15,FALSE),""))</f>
        <v/>
      </c>
      <c r="L847" t="str">
        <f>IF(B847="","",IFERROR(VLOOKUP(B847,'Household Registry'!$A:$P,16,FALSE),""))</f>
        <v/>
      </c>
    </row>
    <row r="848" spans="4:12">
      <c r="D848" s="7"/>
      <c r="I848" s="2">
        <f>IF(J848&lt;&gt;"Completed",0,IF(G848="Office",Settings!$B$3,IF(G848="Virtual",Settings!$B$4,0)))</f>
        <v>0</v>
      </c>
      <c r="K848" t="str">
        <f>IF(B848="","",IFERROR(VLOOKUP(B848,'Household Registry'!$A:$O,15,FALSE),""))</f>
        <v/>
      </c>
      <c r="L848" t="str">
        <f>IF(B848="","",IFERROR(VLOOKUP(B848,'Household Registry'!$A:$P,16,FALSE),""))</f>
        <v/>
      </c>
    </row>
    <row r="849" spans="4:12">
      <c r="D849" s="7"/>
      <c r="I849" s="2">
        <f>IF(J849&lt;&gt;"Completed",0,IF(G849="Office",Settings!$B$3,IF(G849="Virtual",Settings!$B$4,0)))</f>
        <v>0</v>
      </c>
      <c r="K849" t="str">
        <f>IF(B849="","",IFERROR(VLOOKUP(B849,'Household Registry'!$A:$O,15,FALSE),""))</f>
        <v/>
      </c>
      <c r="L849" t="str">
        <f>IF(B849="","",IFERROR(VLOOKUP(B849,'Household Registry'!$A:$P,16,FALSE),""))</f>
        <v/>
      </c>
    </row>
    <row r="850" spans="4:12">
      <c r="D850" s="7"/>
      <c r="I850" s="2">
        <f>IF(J850&lt;&gt;"Completed",0,IF(G850="Office",Settings!$B$3,IF(G850="Virtual",Settings!$B$4,0)))</f>
        <v>0</v>
      </c>
      <c r="K850" t="str">
        <f>IF(B850="","",IFERROR(VLOOKUP(B850,'Household Registry'!$A:$O,15,FALSE),""))</f>
        <v/>
      </c>
      <c r="L850" t="str">
        <f>IF(B850="","",IFERROR(VLOOKUP(B850,'Household Registry'!$A:$P,16,FALSE),""))</f>
        <v/>
      </c>
    </row>
    <row r="851" spans="4:12">
      <c r="D851" s="7"/>
      <c r="I851" s="2">
        <f>IF(J851&lt;&gt;"Completed",0,IF(G851="Office",Settings!$B$3,IF(G851="Virtual",Settings!$B$4,0)))</f>
        <v>0</v>
      </c>
      <c r="K851" t="str">
        <f>IF(B851="","",IFERROR(VLOOKUP(B851,'Household Registry'!$A:$O,15,FALSE),""))</f>
        <v/>
      </c>
      <c r="L851" t="str">
        <f>IF(B851="","",IFERROR(VLOOKUP(B851,'Household Registry'!$A:$P,16,FALSE),""))</f>
        <v/>
      </c>
    </row>
    <row r="852" spans="4:12">
      <c r="D852" s="7"/>
      <c r="I852" s="2">
        <f>IF(J852&lt;&gt;"Completed",0,IF(G852="Office",Settings!$B$3,IF(G852="Virtual",Settings!$B$4,0)))</f>
        <v>0</v>
      </c>
      <c r="K852" t="str">
        <f>IF(B852="","",IFERROR(VLOOKUP(B852,'Household Registry'!$A:$O,15,FALSE),""))</f>
        <v/>
      </c>
      <c r="L852" t="str">
        <f>IF(B852="","",IFERROR(VLOOKUP(B852,'Household Registry'!$A:$P,16,FALSE),""))</f>
        <v/>
      </c>
    </row>
    <row r="853" spans="4:12">
      <c r="D853" s="7"/>
      <c r="I853" s="2">
        <f>IF(J853&lt;&gt;"Completed",0,IF(G853="Office",Settings!$B$3,IF(G853="Virtual",Settings!$B$4,0)))</f>
        <v>0</v>
      </c>
      <c r="K853" t="str">
        <f>IF(B853="","",IFERROR(VLOOKUP(B853,'Household Registry'!$A:$O,15,FALSE),""))</f>
        <v/>
      </c>
      <c r="L853" t="str">
        <f>IF(B853="","",IFERROR(VLOOKUP(B853,'Household Registry'!$A:$P,16,FALSE),""))</f>
        <v/>
      </c>
    </row>
    <row r="854" spans="4:12">
      <c r="D854" s="7"/>
      <c r="I854" s="2">
        <f>IF(J854&lt;&gt;"Completed",0,IF(G854="Office",Settings!$B$3,IF(G854="Virtual",Settings!$B$4,0)))</f>
        <v>0</v>
      </c>
      <c r="K854" t="str">
        <f>IF(B854="","",IFERROR(VLOOKUP(B854,'Household Registry'!$A:$O,15,FALSE),""))</f>
        <v/>
      </c>
      <c r="L854" t="str">
        <f>IF(B854="","",IFERROR(VLOOKUP(B854,'Household Registry'!$A:$P,16,FALSE),""))</f>
        <v/>
      </c>
    </row>
    <row r="855" spans="4:12">
      <c r="D855" s="7"/>
      <c r="I855" s="2">
        <f>IF(J855&lt;&gt;"Completed",0,IF(G855="Office",Settings!$B$3,IF(G855="Virtual",Settings!$B$4,0)))</f>
        <v>0</v>
      </c>
      <c r="K855" t="str">
        <f>IF(B855="","",IFERROR(VLOOKUP(B855,'Household Registry'!$A:$O,15,FALSE),""))</f>
        <v/>
      </c>
      <c r="L855" t="str">
        <f>IF(B855="","",IFERROR(VLOOKUP(B855,'Household Registry'!$A:$P,16,FALSE),""))</f>
        <v/>
      </c>
    </row>
    <row r="856" spans="4:12">
      <c r="D856" s="7"/>
      <c r="I856" s="2">
        <f>IF(J856&lt;&gt;"Completed",0,IF(G856="Office",Settings!$B$3,IF(G856="Virtual",Settings!$B$4,0)))</f>
        <v>0</v>
      </c>
      <c r="K856" t="str">
        <f>IF(B856="","",IFERROR(VLOOKUP(B856,'Household Registry'!$A:$O,15,FALSE),""))</f>
        <v/>
      </c>
      <c r="L856" t="str">
        <f>IF(B856="","",IFERROR(VLOOKUP(B856,'Household Registry'!$A:$P,16,FALSE),""))</f>
        <v/>
      </c>
    </row>
    <row r="857" spans="4:12">
      <c r="D857" s="7"/>
      <c r="I857" s="2">
        <f>IF(J857&lt;&gt;"Completed",0,IF(G857="Office",Settings!$B$3,IF(G857="Virtual",Settings!$B$4,0)))</f>
        <v>0</v>
      </c>
      <c r="K857" t="str">
        <f>IF(B857="","",IFERROR(VLOOKUP(B857,'Household Registry'!$A:$O,15,FALSE),""))</f>
        <v/>
      </c>
      <c r="L857" t="str">
        <f>IF(B857="","",IFERROR(VLOOKUP(B857,'Household Registry'!$A:$P,16,FALSE),""))</f>
        <v/>
      </c>
    </row>
    <row r="858" spans="4:12">
      <c r="D858" s="7"/>
      <c r="I858" s="2">
        <f>IF(J858&lt;&gt;"Completed",0,IF(G858="Office",Settings!$B$3,IF(G858="Virtual",Settings!$B$4,0)))</f>
        <v>0</v>
      </c>
      <c r="K858" t="str">
        <f>IF(B858="","",IFERROR(VLOOKUP(B858,'Household Registry'!$A:$O,15,FALSE),""))</f>
        <v/>
      </c>
      <c r="L858" t="str">
        <f>IF(B858="","",IFERROR(VLOOKUP(B858,'Household Registry'!$A:$P,16,FALSE),""))</f>
        <v/>
      </c>
    </row>
    <row r="859" spans="4:12">
      <c r="D859" s="7"/>
      <c r="I859" s="2">
        <f>IF(J859&lt;&gt;"Completed",0,IF(G859="Office",Settings!$B$3,IF(G859="Virtual",Settings!$B$4,0)))</f>
        <v>0</v>
      </c>
      <c r="K859" t="str">
        <f>IF(B859="","",IFERROR(VLOOKUP(B859,'Household Registry'!$A:$O,15,FALSE),""))</f>
        <v/>
      </c>
      <c r="L859" t="str">
        <f>IF(B859="","",IFERROR(VLOOKUP(B859,'Household Registry'!$A:$P,16,FALSE),""))</f>
        <v/>
      </c>
    </row>
    <row r="860" spans="4:12">
      <c r="D860" s="7"/>
      <c r="I860" s="2">
        <f>IF(J860&lt;&gt;"Completed",0,IF(G860="Office",Settings!$B$3,IF(G860="Virtual",Settings!$B$4,0)))</f>
        <v>0</v>
      </c>
      <c r="K860" t="str">
        <f>IF(B860="","",IFERROR(VLOOKUP(B860,'Household Registry'!$A:$O,15,FALSE),""))</f>
        <v/>
      </c>
      <c r="L860" t="str">
        <f>IF(B860="","",IFERROR(VLOOKUP(B860,'Household Registry'!$A:$P,16,FALSE),""))</f>
        <v/>
      </c>
    </row>
    <row r="861" spans="4:12">
      <c r="D861" s="7"/>
      <c r="I861" s="2">
        <f>IF(J861&lt;&gt;"Completed",0,IF(G861="Office",Settings!$B$3,IF(G861="Virtual",Settings!$B$4,0)))</f>
        <v>0</v>
      </c>
      <c r="K861" t="str">
        <f>IF(B861="","",IFERROR(VLOOKUP(B861,'Household Registry'!$A:$O,15,FALSE),""))</f>
        <v/>
      </c>
      <c r="L861" t="str">
        <f>IF(B861="","",IFERROR(VLOOKUP(B861,'Household Registry'!$A:$P,16,FALSE),""))</f>
        <v/>
      </c>
    </row>
    <row r="862" spans="4:12">
      <c r="D862" s="7"/>
      <c r="I862" s="2">
        <f>IF(J862&lt;&gt;"Completed",0,IF(G862="Office",Settings!$B$3,IF(G862="Virtual",Settings!$B$4,0)))</f>
        <v>0</v>
      </c>
      <c r="K862" t="str">
        <f>IF(B862="","",IFERROR(VLOOKUP(B862,'Household Registry'!$A:$O,15,FALSE),""))</f>
        <v/>
      </c>
      <c r="L862" t="str">
        <f>IF(B862="","",IFERROR(VLOOKUP(B862,'Household Registry'!$A:$P,16,FALSE),""))</f>
        <v/>
      </c>
    </row>
    <row r="863" spans="4:12">
      <c r="D863" s="7"/>
      <c r="I863" s="2">
        <f>IF(J863&lt;&gt;"Completed",0,IF(G863="Office",Settings!$B$3,IF(G863="Virtual",Settings!$B$4,0)))</f>
        <v>0</v>
      </c>
      <c r="K863" t="str">
        <f>IF(B863="","",IFERROR(VLOOKUP(B863,'Household Registry'!$A:$O,15,FALSE),""))</f>
        <v/>
      </c>
      <c r="L863" t="str">
        <f>IF(B863="","",IFERROR(VLOOKUP(B863,'Household Registry'!$A:$P,16,FALSE),""))</f>
        <v/>
      </c>
    </row>
    <row r="864" spans="4:12">
      <c r="D864" s="7"/>
      <c r="I864" s="2">
        <f>IF(J864&lt;&gt;"Completed",0,IF(G864="Office",Settings!$B$3,IF(G864="Virtual",Settings!$B$4,0)))</f>
        <v>0</v>
      </c>
      <c r="K864" t="str">
        <f>IF(B864="","",IFERROR(VLOOKUP(B864,'Household Registry'!$A:$O,15,FALSE),""))</f>
        <v/>
      </c>
      <c r="L864" t="str">
        <f>IF(B864="","",IFERROR(VLOOKUP(B864,'Household Registry'!$A:$P,16,FALSE),""))</f>
        <v/>
      </c>
    </row>
    <row r="865" spans="4:12">
      <c r="D865" s="7"/>
      <c r="I865" s="2">
        <f>IF(J865&lt;&gt;"Completed",0,IF(G865="Office",Settings!$B$3,IF(G865="Virtual",Settings!$B$4,0)))</f>
        <v>0</v>
      </c>
      <c r="K865" t="str">
        <f>IF(B865="","",IFERROR(VLOOKUP(B865,'Household Registry'!$A:$O,15,FALSE),""))</f>
        <v/>
      </c>
      <c r="L865" t="str">
        <f>IF(B865="","",IFERROR(VLOOKUP(B865,'Household Registry'!$A:$P,16,FALSE),""))</f>
        <v/>
      </c>
    </row>
    <row r="866" spans="4:12">
      <c r="D866" s="7"/>
      <c r="I866" s="2">
        <f>IF(J866&lt;&gt;"Completed",0,IF(G866="Office",Settings!$B$3,IF(G866="Virtual",Settings!$B$4,0)))</f>
        <v>0</v>
      </c>
      <c r="K866" t="str">
        <f>IF(B866="","",IFERROR(VLOOKUP(B866,'Household Registry'!$A:$O,15,FALSE),""))</f>
        <v/>
      </c>
      <c r="L866" t="str">
        <f>IF(B866="","",IFERROR(VLOOKUP(B866,'Household Registry'!$A:$P,16,FALSE),""))</f>
        <v/>
      </c>
    </row>
    <row r="867" spans="4:12">
      <c r="D867" s="7"/>
      <c r="I867" s="2">
        <f>IF(J867&lt;&gt;"Completed",0,IF(G867="Office",Settings!$B$3,IF(G867="Virtual",Settings!$B$4,0)))</f>
        <v>0</v>
      </c>
      <c r="K867" t="str">
        <f>IF(B867="","",IFERROR(VLOOKUP(B867,'Household Registry'!$A:$O,15,FALSE),""))</f>
        <v/>
      </c>
      <c r="L867" t="str">
        <f>IF(B867="","",IFERROR(VLOOKUP(B867,'Household Registry'!$A:$P,16,FALSE),""))</f>
        <v/>
      </c>
    </row>
    <row r="868" spans="4:12">
      <c r="D868" s="7"/>
      <c r="I868" s="2">
        <f>IF(J868&lt;&gt;"Completed",0,IF(G868="Office",Settings!$B$3,IF(G868="Virtual",Settings!$B$4,0)))</f>
        <v>0</v>
      </c>
      <c r="K868" t="str">
        <f>IF(B868="","",IFERROR(VLOOKUP(B868,'Household Registry'!$A:$O,15,FALSE),""))</f>
        <v/>
      </c>
      <c r="L868" t="str">
        <f>IF(B868="","",IFERROR(VLOOKUP(B868,'Household Registry'!$A:$P,16,FALSE),""))</f>
        <v/>
      </c>
    </row>
    <row r="869" spans="4:12">
      <c r="D869" s="7"/>
      <c r="I869" s="2">
        <f>IF(J869&lt;&gt;"Completed",0,IF(G869="Office",Settings!$B$3,IF(G869="Virtual",Settings!$B$4,0)))</f>
        <v>0</v>
      </c>
      <c r="K869" t="str">
        <f>IF(B869="","",IFERROR(VLOOKUP(B869,'Household Registry'!$A:$O,15,FALSE),""))</f>
        <v/>
      </c>
      <c r="L869" t="str">
        <f>IF(B869="","",IFERROR(VLOOKUP(B869,'Household Registry'!$A:$P,16,FALSE),""))</f>
        <v/>
      </c>
    </row>
    <row r="870" spans="4:12">
      <c r="D870" s="7"/>
      <c r="I870" s="2">
        <f>IF(J870&lt;&gt;"Completed",0,IF(G870="Office",Settings!$B$3,IF(G870="Virtual",Settings!$B$4,0)))</f>
        <v>0</v>
      </c>
      <c r="K870" t="str">
        <f>IF(B870="","",IFERROR(VLOOKUP(B870,'Household Registry'!$A:$O,15,FALSE),""))</f>
        <v/>
      </c>
      <c r="L870" t="str">
        <f>IF(B870="","",IFERROR(VLOOKUP(B870,'Household Registry'!$A:$P,16,FALSE),""))</f>
        <v/>
      </c>
    </row>
    <row r="871" spans="4:12">
      <c r="D871" s="7"/>
      <c r="I871" s="2">
        <f>IF(J871&lt;&gt;"Completed",0,IF(G871="Office",Settings!$B$3,IF(G871="Virtual",Settings!$B$4,0)))</f>
        <v>0</v>
      </c>
      <c r="K871" t="str">
        <f>IF(B871="","",IFERROR(VLOOKUP(B871,'Household Registry'!$A:$O,15,FALSE),""))</f>
        <v/>
      </c>
      <c r="L871" t="str">
        <f>IF(B871="","",IFERROR(VLOOKUP(B871,'Household Registry'!$A:$P,16,FALSE),""))</f>
        <v/>
      </c>
    </row>
    <row r="872" spans="4:12">
      <c r="D872" s="7"/>
      <c r="I872" s="2">
        <f>IF(J872&lt;&gt;"Completed",0,IF(G872="Office",Settings!$B$3,IF(G872="Virtual",Settings!$B$4,0)))</f>
        <v>0</v>
      </c>
      <c r="K872" t="str">
        <f>IF(B872="","",IFERROR(VLOOKUP(B872,'Household Registry'!$A:$O,15,FALSE),""))</f>
        <v/>
      </c>
      <c r="L872" t="str">
        <f>IF(B872="","",IFERROR(VLOOKUP(B872,'Household Registry'!$A:$P,16,FALSE),""))</f>
        <v/>
      </c>
    </row>
    <row r="873" spans="4:12">
      <c r="D873" s="7"/>
      <c r="I873" s="2">
        <f>IF(J873&lt;&gt;"Completed",0,IF(G873="Office",Settings!$B$3,IF(G873="Virtual",Settings!$B$4,0)))</f>
        <v>0</v>
      </c>
      <c r="K873" t="str">
        <f>IF(B873="","",IFERROR(VLOOKUP(B873,'Household Registry'!$A:$O,15,FALSE),""))</f>
        <v/>
      </c>
      <c r="L873" t="str">
        <f>IF(B873="","",IFERROR(VLOOKUP(B873,'Household Registry'!$A:$P,16,FALSE),""))</f>
        <v/>
      </c>
    </row>
    <row r="874" spans="4:12">
      <c r="D874" s="7"/>
      <c r="I874" s="2">
        <f>IF(J874&lt;&gt;"Completed",0,IF(G874="Office",Settings!$B$3,IF(G874="Virtual",Settings!$B$4,0)))</f>
        <v>0</v>
      </c>
      <c r="K874" t="str">
        <f>IF(B874="","",IFERROR(VLOOKUP(B874,'Household Registry'!$A:$O,15,FALSE),""))</f>
        <v/>
      </c>
      <c r="L874" t="str">
        <f>IF(B874="","",IFERROR(VLOOKUP(B874,'Household Registry'!$A:$P,16,FALSE),""))</f>
        <v/>
      </c>
    </row>
    <row r="875" spans="4:12">
      <c r="D875" s="7"/>
      <c r="I875" s="2">
        <f>IF(J875&lt;&gt;"Completed",0,IF(G875="Office",Settings!$B$3,IF(G875="Virtual",Settings!$B$4,0)))</f>
        <v>0</v>
      </c>
      <c r="K875" t="str">
        <f>IF(B875="","",IFERROR(VLOOKUP(B875,'Household Registry'!$A:$O,15,FALSE),""))</f>
        <v/>
      </c>
      <c r="L875" t="str">
        <f>IF(B875="","",IFERROR(VLOOKUP(B875,'Household Registry'!$A:$P,16,FALSE),""))</f>
        <v/>
      </c>
    </row>
    <row r="876" spans="4:12">
      <c r="D876" s="7"/>
      <c r="I876" s="2">
        <f>IF(J876&lt;&gt;"Completed",0,IF(G876="Office",Settings!$B$3,IF(G876="Virtual",Settings!$B$4,0)))</f>
        <v>0</v>
      </c>
      <c r="K876" t="str">
        <f>IF(B876="","",IFERROR(VLOOKUP(B876,'Household Registry'!$A:$O,15,FALSE),""))</f>
        <v/>
      </c>
      <c r="L876" t="str">
        <f>IF(B876="","",IFERROR(VLOOKUP(B876,'Household Registry'!$A:$P,16,FALSE),""))</f>
        <v/>
      </c>
    </row>
    <row r="877" spans="4:12">
      <c r="D877" s="7"/>
      <c r="I877" s="2">
        <f>IF(J877&lt;&gt;"Completed",0,IF(G877="Office",Settings!$B$3,IF(G877="Virtual",Settings!$B$4,0)))</f>
        <v>0</v>
      </c>
      <c r="K877" t="str">
        <f>IF(B877="","",IFERROR(VLOOKUP(B877,'Household Registry'!$A:$O,15,FALSE),""))</f>
        <v/>
      </c>
      <c r="L877" t="str">
        <f>IF(B877="","",IFERROR(VLOOKUP(B877,'Household Registry'!$A:$P,16,FALSE),""))</f>
        <v/>
      </c>
    </row>
    <row r="878" spans="4:12">
      <c r="D878" s="7"/>
      <c r="I878" s="2">
        <f>IF(J878&lt;&gt;"Completed",0,IF(G878="Office",Settings!$B$3,IF(G878="Virtual",Settings!$B$4,0)))</f>
        <v>0</v>
      </c>
      <c r="K878" t="str">
        <f>IF(B878="","",IFERROR(VLOOKUP(B878,'Household Registry'!$A:$O,15,FALSE),""))</f>
        <v/>
      </c>
      <c r="L878" t="str">
        <f>IF(B878="","",IFERROR(VLOOKUP(B878,'Household Registry'!$A:$P,16,FALSE),""))</f>
        <v/>
      </c>
    </row>
    <row r="879" spans="4:12">
      <c r="D879" s="7"/>
      <c r="I879" s="2">
        <f>IF(J879&lt;&gt;"Completed",0,IF(G879="Office",Settings!$B$3,IF(G879="Virtual",Settings!$B$4,0)))</f>
        <v>0</v>
      </c>
      <c r="K879" t="str">
        <f>IF(B879="","",IFERROR(VLOOKUP(B879,'Household Registry'!$A:$O,15,FALSE),""))</f>
        <v/>
      </c>
      <c r="L879" t="str">
        <f>IF(B879="","",IFERROR(VLOOKUP(B879,'Household Registry'!$A:$P,16,FALSE),""))</f>
        <v/>
      </c>
    </row>
    <row r="880" spans="4:12">
      <c r="D880" s="7"/>
      <c r="I880" s="2">
        <f>IF(J880&lt;&gt;"Completed",0,IF(G880="Office",Settings!$B$3,IF(G880="Virtual",Settings!$B$4,0)))</f>
        <v>0</v>
      </c>
      <c r="K880" t="str">
        <f>IF(B880="","",IFERROR(VLOOKUP(B880,'Household Registry'!$A:$O,15,FALSE),""))</f>
        <v/>
      </c>
      <c r="L880" t="str">
        <f>IF(B880="","",IFERROR(VLOOKUP(B880,'Household Registry'!$A:$P,16,FALSE),""))</f>
        <v/>
      </c>
    </row>
    <row r="881" spans="4:12">
      <c r="D881" s="7"/>
      <c r="I881" s="2">
        <f>IF(J881&lt;&gt;"Completed",0,IF(G881="Office",Settings!$B$3,IF(G881="Virtual",Settings!$B$4,0)))</f>
        <v>0</v>
      </c>
      <c r="K881" t="str">
        <f>IF(B881="","",IFERROR(VLOOKUP(B881,'Household Registry'!$A:$O,15,FALSE),""))</f>
        <v/>
      </c>
      <c r="L881" t="str">
        <f>IF(B881="","",IFERROR(VLOOKUP(B881,'Household Registry'!$A:$P,16,FALSE),""))</f>
        <v/>
      </c>
    </row>
    <row r="882" spans="4:12">
      <c r="D882" s="7"/>
      <c r="I882" s="2">
        <f>IF(J882&lt;&gt;"Completed",0,IF(G882="Office",Settings!$B$3,IF(G882="Virtual",Settings!$B$4,0)))</f>
        <v>0</v>
      </c>
      <c r="K882" t="str">
        <f>IF(B882="","",IFERROR(VLOOKUP(B882,'Household Registry'!$A:$O,15,FALSE),""))</f>
        <v/>
      </c>
      <c r="L882" t="str">
        <f>IF(B882="","",IFERROR(VLOOKUP(B882,'Household Registry'!$A:$P,16,FALSE),""))</f>
        <v/>
      </c>
    </row>
    <row r="883" spans="4:12">
      <c r="D883" s="7"/>
      <c r="I883" s="2">
        <f>IF(J883&lt;&gt;"Completed",0,IF(G883="Office",Settings!$B$3,IF(G883="Virtual",Settings!$B$4,0)))</f>
        <v>0</v>
      </c>
      <c r="K883" t="str">
        <f>IF(B883="","",IFERROR(VLOOKUP(B883,'Household Registry'!$A:$O,15,FALSE),""))</f>
        <v/>
      </c>
      <c r="L883" t="str">
        <f>IF(B883="","",IFERROR(VLOOKUP(B883,'Household Registry'!$A:$P,16,FALSE),""))</f>
        <v/>
      </c>
    </row>
    <row r="884" spans="4:12">
      <c r="D884" s="7"/>
      <c r="I884" s="2">
        <f>IF(J884&lt;&gt;"Completed",0,IF(G884="Office",Settings!$B$3,IF(G884="Virtual",Settings!$B$4,0)))</f>
        <v>0</v>
      </c>
      <c r="K884" t="str">
        <f>IF(B884="","",IFERROR(VLOOKUP(B884,'Household Registry'!$A:$O,15,FALSE),""))</f>
        <v/>
      </c>
      <c r="L884" t="str">
        <f>IF(B884="","",IFERROR(VLOOKUP(B884,'Household Registry'!$A:$P,16,FALSE),""))</f>
        <v/>
      </c>
    </row>
    <row r="885" spans="4:12">
      <c r="D885" s="7"/>
      <c r="I885" s="2">
        <f>IF(J885&lt;&gt;"Completed",0,IF(G885="Office",Settings!$B$3,IF(G885="Virtual",Settings!$B$4,0)))</f>
        <v>0</v>
      </c>
      <c r="K885" t="str">
        <f>IF(B885="","",IFERROR(VLOOKUP(B885,'Household Registry'!$A:$O,15,FALSE),""))</f>
        <v/>
      </c>
      <c r="L885" t="str">
        <f>IF(B885="","",IFERROR(VLOOKUP(B885,'Household Registry'!$A:$P,16,FALSE),""))</f>
        <v/>
      </c>
    </row>
    <row r="886" spans="4:12">
      <c r="D886" s="7"/>
      <c r="I886" s="2">
        <f>IF(J886&lt;&gt;"Completed",0,IF(G886="Office",Settings!$B$3,IF(G886="Virtual",Settings!$B$4,0)))</f>
        <v>0</v>
      </c>
      <c r="K886" t="str">
        <f>IF(B886="","",IFERROR(VLOOKUP(B886,'Household Registry'!$A:$O,15,FALSE),""))</f>
        <v/>
      </c>
      <c r="L886" t="str">
        <f>IF(B886="","",IFERROR(VLOOKUP(B886,'Household Registry'!$A:$P,16,FALSE),""))</f>
        <v/>
      </c>
    </row>
    <row r="887" spans="4:12">
      <c r="D887" s="7"/>
      <c r="I887" s="2">
        <f>IF(J887&lt;&gt;"Completed",0,IF(G887="Office",Settings!$B$3,IF(G887="Virtual",Settings!$B$4,0)))</f>
        <v>0</v>
      </c>
      <c r="K887" t="str">
        <f>IF(B887="","",IFERROR(VLOOKUP(B887,'Household Registry'!$A:$O,15,FALSE),""))</f>
        <v/>
      </c>
      <c r="L887" t="str">
        <f>IF(B887="","",IFERROR(VLOOKUP(B887,'Household Registry'!$A:$P,16,FALSE),""))</f>
        <v/>
      </c>
    </row>
    <row r="888" spans="4:12">
      <c r="D888" s="7"/>
      <c r="I888" s="2">
        <f>IF(J888&lt;&gt;"Completed",0,IF(G888="Office",Settings!$B$3,IF(G888="Virtual",Settings!$B$4,0)))</f>
        <v>0</v>
      </c>
      <c r="K888" t="str">
        <f>IF(B888="","",IFERROR(VLOOKUP(B888,'Household Registry'!$A:$O,15,FALSE),""))</f>
        <v/>
      </c>
      <c r="L888" t="str">
        <f>IF(B888="","",IFERROR(VLOOKUP(B888,'Household Registry'!$A:$P,16,FALSE),""))</f>
        <v/>
      </c>
    </row>
    <row r="889" spans="4:12">
      <c r="D889" s="7"/>
      <c r="I889" s="2">
        <f>IF(J889&lt;&gt;"Completed",0,IF(G889="Office",Settings!$B$3,IF(G889="Virtual",Settings!$B$4,0)))</f>
        <v>0</v>
      </c>
      <c r="K889" t="str">
        <f>IF(B889="","",IFERROR(VLOOKUP(B889,'Household Registry'!$A:$O,15,FALSE),""))</f>
        <v/>
      </c>
      <c r="L889" t="str">
        <f>IF(B889="","",IFERROR(VLOOKUP(B889,'Household Registry'!$A:$P,16,FALSE),""))</f>
        <v/>
      </c>
    </row>
    <row r="890" spans="4:12">
      <c r="D890" s="7"/>
      <c r="I890" s="2">
        <f>IF(J890&lt;&gt;"Completed",0,IF(G890="Office",Settings!$B$3,IF(G890="Virtual",Settings!$B$4,0)))</f>
        <v>0</v>
      </c>
      <c r="K890" t="str">
        <f>IF(B890="","",IFERROR(VLOOKUP(B890,'Household Registry'!$A:$O,15,FALSE),""))</f>
        <v/>
      </c>
      <c r="L890" t="str">
        <f>IF(B890="","",IFERROR(VLOOKUP(B890,'Household Registry'!$A:$P,16,FALSE),""))</f>
        <v/>
      </c>
    </row>
    <row r="891" spans="4:12">
      <c r="D891" s="7"/>
      <c r="I891" s="2">
        <f>IF(J891&lt;&gt;"Completed",0,IF(G891="Office",Settings!$B$3,IF(G891="Virtual",Settings!$B$4,0)))</f>
        <v>0</v>
      </c>
      <c r="K891" t="str">
        <f>IF(B891="","",IFERROR(VLOOKUP(B891,'Household Registry'!$A:$O,15,FALSE),""))</f>
        <v/>
      </c>
      <c r="L891" t="str">
        <f>IF(B891="","",IFERROR(VLOOKUP(B891,'Household Registry'!$A:$P,16,FALSE),""))</f>
        <v/>
      </c>
    </row>
    <row r="892" spans="4:12">
      <c r="D892" s="7"/>
      <c r="I892" s="2">
        <f>IF(J892&lt;&gt;"Completed",0,IF(G892="Office",Settings!$B$3,IF(G892="Virtual",Settings!$B$4,0)))</f>
        <v>0</v>
      </c>
      <c r="K892" t="str">
        <f>IF(B892="","",IFERROR(VLOOKUP(B892,'Household Registry'!$A:$O,15,FALSE),""))</f>
        <v/>
      </c>
      <c r="L892" t="str">
        <f>IF(B892="","",IFERROR(VLOOKUP(B892,'Household Registry'!$A:$P,16,FALSE),""))</f>
        <v/>
      </c>
    </row>
    <row r="893" spans="4:12">
      <c r="D893" s="7"/>
      <c r="I893" s="2">
        <f>IF(J893&lt;&gt;"Completed",0,IF(G893="Office",Settings!$B$3,IF(G893="Virtual",Settings!$B$4,0)))</f>
        <v>0</v>
      </c>
      <c r="K893" t="str">
        <f>IF(B893="","",IFERROR(VLOOKUP(B893,'Household Registry'!$A:$O,15,FALSE),""))</f>
        <v/>
      </c>
      <c r="L893" t="str">
        <f>IF(B893="","",IFERROR(VLOOKUP(B893,'Household Registry'!$A:$P,16,FALSE),""))</f>
        <v/>
      </c>
    </row>
    <row r="894" spans="4:12">
      <c r="D894" s="7"/>
      <c r="I894" s="2">
        <f>IF(J894&lt;&gt;"Completed",0,IF(G894="Office",Settings!$B$3,IF(G894="Virtual",Settings!$B$4,0)))</f>
        <v>0</v>
      </c>
      <c r="K894" t="str">
        <f>IF(B894="","",IFERROR(VLOOKUP(B894,'Household Registry'!$A:$O,15,FALSE),""))</f>
        <v/>
      </c>
      <c r="L894" t="str">
        <f>IF(B894="","",IFERROR(VLOOKUP(B894,'Household Registry'!$A:$P,16,FALSE),""))</f>
        <v/>
      </c>
    </row>
    <row r="895" spans="4:12">
      <c r="D895" s="7"/>
      <c r="I895" s="2">
        <f>IF(J895&lt;&gt;"Completed",0,IF(G895="Office",Settings!$B$3,IF(G895="Virtual",Settings!$B$4,0)))</f>
        <v>0</v>
      </c>
      <c r="K895" t="str">
        <f>IF(B895="","",IFERROR(VLOOKUP(B895,'Household Registry'!$A:$O,15,FALSE),""))</f>
        <v/>
      </c>
      <c r="L895" t="str">
        <f>IF(B895="","",IFERROR(VLOOKUP(B895,'Household Registry'!$A:$P,16,FALSE),""))</f>
        <v/>
      </c>
    </row>
    <row r="896" spans="4:12">
      <c r="D896" s="7"/>
      <c r="I896" s="2">
        <f>IF(J896&lt;&gt;"Completed",0,IF(G896="Office",Settings!$B$3,IF(G896="Virtual",Settings!$B$4,0)))</f>
        <v>0</v>
      </c>
      <c r="K896" t="str">
        <f>IF(B896="","",IFERROR(VLOOKUP(B896,'Household Registry'!$A:$O,15,FALSE),""))</f>
        <v/>
      </c>
      <c r="L896" t="str">
        <f>IF(B896="","",IFERROR(VLOOKUP(B896,'Household Registry'!$A:$P,16,FALSE),""))</f>
        <v/>
      </c>
    </row>
    <row r="897" spans="4:12">
      <c r="D897" s="7"/>
      <c r="I897" s="2">
        <f>IF(J897&lt;&gt;"Completed",0,IF(G897="Office",Settings!$B$3,IF(G897="Virtual",Settings!$B$4,0)))</f>
        <v>0</v>
      </c>
      <c r="K897" t="str">
        <f>IF(B897="","",IFERROR(VLOOKUP(B897,'Household Registry'!$A:$O,15,FALSE),""))</f>
        <v/>
      </c>
      <c r="L897" t="str">
        <f>IF(B897="","",IFERROR(VLOOKUP(B897,'Household Registry'!$A:$P,16,FALSE),""))</f>
        <v/>
      </c>
    </row>
    <row r="898" spans="4:12">
      <c r="D898" s="7"/>
      <c r="I898" s="2">
        <f>IF(J898&lt;&gt;"Completed",0,IF(G898="Office",Settings!$B$3,IF(G898="Virtual",Settings!$B$4,0)))</f>
        <v>0</v>
      </c>
      <c r="K898" t="str">
        <f>IF(B898="","",IFERROR(VLOOKUP(B898,'Household Registry'!$A:$O,15,FALSE),""))</f>
        <v/>
      </c>
      <c r="L898" t="str">
        <f>IF(B898="","",IFERROR(VLOOKUP(B898,'Household Registry'!$A:$P,16,FALSE),""))</f>
        <v/>
      </c>
    </row>
    <row r="899" spans="4:12">
      <c r="D899" s="7"/>
      <c r="I899" s="2">
        <f>IF(J899&lt;&gt;"Completed",0,IF(G899="Office",Settings!$B$3,IF(G899="Virtual",Settings!$B$4,0)))</f>
        <v>0</v>
      </c>
      <c r="K899" t="str">
        <f>IF(B899="","",IFERROR(VLOOKUP(B899,'Household Registry'!$A:$O,15,FALSE),""))</f>
        <v/>
      </c>
      <c r="L899" t="str">
        <f>IF(B899="","",IFERROR(VLOOKUP(B899,'Household Registry'!$A:$P,16,FALSE),""))</f>
        <v/>
      </c>
    </row>
    <row r="900" spans="4:12">
      <c r="D900" s="7"/>
      <c r="I900" s="2">
        <f>IF(J900&lt;&gt;"Completed",0,IF(G900="Office",Settings!$B$3,IF(G900="Virtual",Settings!$B$4,0)))</f>
        <v>0</v>
      </c>
      <c r="K900" t="str">
        <f>IF(B900="","",IFERROR(VLOOKUP(B900,'Household Registry'!$A:$O,15,FALSE),""))</f>
        <v/>
      </c>
      <c r="L900" t="str">
        <f>IF(B900="","",IFERROR(VLOOKUP(B900,'Household Registry'!$A:$P,16,FALSE),""))</f>
        <v/>
      </c>
    </row>
    <row r="901" spans="4:12">
      <c r="D901" s="7"/>
      <c r="I901" s="2">
        <f>IF(J901&lt;&gt;"Completed",0,IF(G901="Office",Settings!$B$3,IF(G901="Virtual",Settings!$B$4,0)))</f>
        <v>0</v>
      </c>
      <c r="K901" t="str">
        <f>IF(B901="","",IFERROR(VLOOKUP(B901,'Household Registry'!$A:$O,15,FALSE),""))</f>
        <v/>
      </c>
      <c r="L901" t="str">
        <f>IF(B901="","",IFERROR(VLOOKUP(B901,'Household Registry'!$A:$P,16,FALSE),""))</f>
        <v/>
      </c>
    </row>
    <row r="902" spans="4:12">
      <c r="D902" s="7"/>
      <c r="I902" s="2">
        <f>IF(J902&lt;&gt;"Completed",0,IF(G902="Office",Settings!$B$3,IF(G902="Virtual",Settings!$B$4,0)))</f>
        <v>0</v>
      </c>
      <c r="K902" t="str">
        <f>IF(B902="","",IFERROR(VLOOKUP(B902,'Household Registry'!$A:$O,15,FALSE),""))</f>
        <v/>
      </c>
      <c r="L902" t="str">
        <f>IF(B902="","",IFERROR(VLOOKUP(B902,'Household Registry'!$A:$P,16,FALSE),""))</f>
        <v/>
      </c>
    </row>
    <row r="903" spans="4:12">
      <c r="D903" s="7"/>
      <c r="I903" s="2">
        <f>IF(J903&lt;&gt;"Completed",0,IF(G903="Office",Settings!$B$3,IF(G903="Virtual",Settings!$B$4,0)))</f>
        <v>0</v>
      </c>
      <c r="K903" t="str">
        <f>IF(B903="","",IFERROR(VLOOKUP(B903,'Household Registry'!$A:$O,15,FALSE),""))</f>
        <v/>
      </c>
      <c r="L903" t="str">
        <f>IF(B903="","",IFERROR(VLOOKUP(B903,'Household Registry'!$A:$P,16,FALSE),""))</f>
        <v/>
      </c>
    </row>
    <row r="904" spans="4:12">
      <c r="D904" s="7"/>
      <c r="I904" s="2">
        <f>IF(J904&lt;&gt;"Completed",0,IF(G904="Office",Settings!$B$3,IF(G904="Virtual",Settings!$B$4,0)))</f>
        <v>0</v>
      </c>
      <c r="K904" t="str">
        <f>IF(B904="","",IFERROR(VLOOKUP(B904,'Household Registry'!$A:$O,15,FALSE),""))</f>
        <v/>
      </c>
      <c r="L904" t="str">
        <f>IF(B904="","",IFERROR(VLOOKUP(B904,'Household Registry'!$A:$P,16,FALSE),""))</f>
        <v/>
      </c>
    </row>
    <row r="905" spans="4:12">
      <c r="D905" s="7"/>
      <c r="I905" s="2">
        <f>IF(J905&lt;&gt;"Completed",0,IF(G905="Office",Settings!$B$3,IF(G905="Virtual",Settings!$B$4,0)))</f>
        <v>0</v>
      </c>
      <c r="K905" t="str">
        <f>IF(B905="","",IFERROR(VLOOKUP(B905,'Household Registry'!$A:$O,15,FALSE),""))</f>
        <v/>
      </c>
      <c r="L905" t="str">
        <f>IF(B905="","",IFERROR(VLOOKUP(B905,'Household Registry'!$A:$P,16,FALSE),""))</f>
        <v/>
      </c>
    </row>
    <row r="906" spans="4:12">
      <c r="D906" s="7"/>
      <c r="I906" s="2">
        <f>IF(J906&lt;&gt;"Completed",0,IF(G906="Office",Settings!$B$3,IF(G906="Virtual",Settings!$B$4,0)))</f>
        <v>0</v>
      </c>
      <c r="K906" t="str">
        <f>IF(B906="","",IFERROR(VLOOKUP(B906,'Household Registry'!$A:$O,15,FALSE),""))</f>
        <v/>
      </c>
      <c r="L906" t="str">
        <f>IF(B906="","",IFERROR(VLOOKUP(B906,'Household Registry'!$A:$P,16,FALSE),""))</f>
        <v/>
      </c>
    </row>
    <row r="907" spans="4:12">
      <c r="D907" s="7"/>
      <c r="I907" s="2">
        <f>IF(J907&lt;&gt;"Completed",0,IF(G907="Office",Settings!$B$3,IF(G907="Virtual",Settings!$B$4,0)))</f>
        <v>0</v>
      </c>
      <c r="K907" t="str">
        <f>IF(B907="","",IFERROR(VLOOKUP(B907,'Household Registry'!$A:$O,15,FALSE),""))</f>
        <v/>
      </c>
      <c r="L907" t="str">
        <f>IF(B907="","",IFERROR(VLOOKUP(B907,'Household Registry'!$A:$P,16,FALSE),""))</f>
        <v/>
      </c>
    </row>
    <row r="908" spans="4:12">
      <c r="D908" s="7"/>
      <c r="I908" s="2">
        <f>IF(J908&lt;&gt;"Completed",0,IF(G908="Office",Settings!$B$3,IF(G908="Virtual",Settings!$B$4,0)))</f>
        <v>0</v>
      </c>
      <c r="K908" t="str">
        <f>IF(B908="","",IFERROR(VLOOKUP(B908,'Household Registry'!$A:$O,15,FALSE),""))</f>
        <v/>
      </c>
      <c r="L908" t="str">
        <f>IF(B908="","",IFERROR(VLOOKUP(B908,'Household Registry'!$A:$P,16,FALSE),""))</f>
        <v/>
      </c>
    </row>
    <row r="909" spans="4:12">
      <c r="D909" s="7"/>
      <c r="I909" s="2">
        <f>IF(J909&lt;&gt;"Completed",0,IF(G909="Office",Settings!$B$3,IF(G909="Virtual",Settings!$B$4,0)))</f>
        <v>0</v>
      </c>
      <c r="K909" t="str">
        <f>IF(B909="","",IFERROR(VLOOKUP(B909,'Household Registry'!$A:$O,15,FALSE),""))</f>
        <v/>
      </c>
      <c r="L909" t="str">
        <f>IF(B909="","",IFERROR(VLOOKUP(B909,'Household Registry'!$A:$P,16,FALSE),""))</f>
        <v/>
      </c>
    </row>
    <row r="910" spans="4:12">
      <c r="D910" s="7"/>
      <c r="I910" s="2">
        <f>IF(J910&lt;&gt;"Completed",0,IF(G910="Office",Settings!$B$3,IF(G910="Virtual",Settings!$B$4,0)))</f>
        <v>0</v>
      </c>
      <c r="K910" t="str">
        <f>IF(B910="","",IFERROR(VLOOKUP(B910,'Household Registry'!$A:$O,15,FALSE),""))</f>
        <v/>
      </c>
      <c r="L910" t="str">
        <f>IF(B910="","",IFERROR(VLOOKUP(B910,'Household Registry'!$A:$P,16,FALSE),""))</f>
        <v/>
      </c>
    </row>
    <row r="911" spans="4:12">
      <c r="D911" s="7"/>
      <c r="I911" s="2">
        <f>IF(J911&lt;&gt;"Completed",0,IF(G911="Office",Settings!$B$3,IF(G911="Virtual",Settings!$B$4,0)))</f>
        <v>0</v>
      </c>
      <c r="K911" t="str">
        <f>IF(B911="","",IFERROR(VLOOKUP(B911,'Household Registry'!$A:$O,15,FALSE),""))</f>
        <v/>
      </c>
      <c r="L911" t="str">
        <f>IF(B911="","",IFERROR(VLOOKUP(B911,'Household Registry'!$A:$P,16,FALSE),""))</f>
        <v/>
      </c>
    </row>
    <row r="912" spans="4:12">
      <c r="D912" s="7"/>
      <c r="I912" s="2">
        <f>IF(J912&lt;&gt;"Completed",0,IF(G912="Office",Settings!$B$3,IF(G912="Virtual",Settings!$B$4,0)))</f>
        <v>0</v>
      </c>
      <c r="K912" t="str">
        <f>IF(B912="","",IFERROR(VLOOKUP(B912,'Household Registry'!$A:$O,15,FALSE),""))</f>
        <v/>
      </c>
      <c r="L912" t="str">
        <f>IF(B912="","",IFERROR(VLOOKUP(B912,'Household Registry'!$A:$P,16,FALSE),""))</f>
        <v/>
      </c>
    </row>
    <row r="913" spans="4:12">
      <c r="D913" s="7"/>
      <c r="I913" s="2">
        <f>IF(J913&lt;&gt;"Completed",0,IF(G913="Office",Settings!$B$3,IF(G913="Virtual",Settings!$B$4,0)))</f>
        <v>0</v>
      </c>
      <c r="K913" t="str">
        <f>IF(B913="","",IFERROR(VLOOKUP(B913,'Household Registry'!$A:$O,15,FALSE),""))</f>
        <v/>
      </c>
      <c r="L913" t="str">
        <f>IF(B913="","",IFERROR(VLOOKUP(B913,'Household Registry'!$A:$P,16,FALSE),""))</f>
        <v/>
      </c>
    </row>
    <row r="914" spans="4:12">
      <c r="D914" s="7"/>
      <c r="I914" s="2">
        <f>IF(J914&lt;&gt;"Completed",0,IF(G914="Office",Settings!$B$3,IF(G914="Virtual",Settings!$B$4,0)))</f>
        <v>0</v>
      </c>
      <c r="K914" t="str">
        <f>IF(B914="","",IFERROR(VLOOKUP(B914,'Household Registry'!$A:$O,15,FALSE),""))</f>
        <v/>
      </c>
      <c r="L914" t="str">
        <f>IF(B914="","",IFERROR(VLOOKUP(B914,'Household Registry'!$A:$P,16,FALSE),""))</f>
        <v/>
      </c>
    </row>
    <row r="915" spans="4:12">
      <c r="D915" s="7"/>
      <c r="I915" s="2">
        <f>IF(J915&lt;&gt;"Completed",0,IF(G915="Office",Settings!$B$3,IF(G915="Virtual",Settings!$B$4,0)))</f>
        <v>0</v>
      </c>
      <c r="K915" t="str">
        <f>IF(B915="","",IFERROR(VLOOKUP(B915,'Household Registry'!$A:$O,15,FALSE),""))</f>
        <v/>
      </c>
      <c r="L915" t="str">
        <f>IF(B915="","",IFERROR(VLOOKUP(B915,'Household Registry'!$A:$P,16,FALSE),""))</f>
        <v/>
      </c>
    </row>
    <row r="916" spans="4:12">
      <c r="D916" s="7"/>
      <c r="I916" s="2">
        <f>IF(J916&lt;&gt;"Completed",0,IF(G916="Office",Settings!$B$3,IF(G916="Virtual",Settings!$B$4,0)))</f>
        <v>0</v>
      </c>
      <c r="K916" t="str">
        <f>IF(B916="","",IFERROR(VLOOKUP(B916,'Household Registry'!$A:$O,15,FALSE),""))</f>
        <v/>
      </c>
      <c r="L916" t="str">
        <f>IF(B916="","",IFERROR(VLOOKUP(B916,'Household Registry'!$A:$P,16,FALSE),""))</f>
        <v/>
      </c>
    </row>
    <row r="917" spans="4:12">
      <c r="D917" s="7"/>
      <c r="I917" s="2">
        <f>IF(J917&lt;&gt;"Completed",0,IF(G917="Office",Settings!$B$3,IF(G917="Virtual",Settings!$B$4,0)))</f>
        <v>0</v>
      </c>
      <c r="K917" t="str">
        <f>IF(B917="","",IFERROR(VLOOKUP(B917,'Household Registry'!$A:$O,15,FALSE),""))</f>
        <v/>
      </c>
      <c r="L917" t="str">
        <f>IF(B917="","",IFERROR(VLOOKUP(B917,'Household Registry'!$A:$P,16,FALSE),""))</f>
        <v/>
      </c>
    </row>
    <row r="918" spans="4:12">
      <c r="D918" s="7"/>
      <c r="I918" s="2">
        <f>IF(J918&lt;&gt;"Completed",0,IF(G918="Office",Settings!$B$3,IF(G918="Virtual",Settings!$B$4,0)))</f>
        <v>0</v>
      </c>
      <c r="K918" t="str">
        <f>IF(B918="","",IFERROR(VLOOKUP(B918,'Household Registry'!$A:$O,15,FALSE),""))</f>
        <v/>
      </c>
      <c r="L918" t="str">
        <f>IF(B918="","",IFERROR(VLOOKUP(B918,'Household Registry'!$A:$P,16,FALSE),""))</f>
        <v/>
      </c>
    </row>
    <row r="919" spans="4:12">
      <c r="D919" s="7"/>
      <c r="I919" s="2">
        <f>IF(J919&lt;&gt;"Completed",0,IF(G919="Office",Settings!$B$3,IF(G919="Virtual",Settings!$B$4,0)))</f>
        <v>0</v>
      </c>
      <c r="K919" t="str">
        <f>IF(B919="","",IFERROR(VLOOKUP(B919,'Household Registry'!$A:$O,15,FALSE),""))</f>
        <v/>
      </c>
      <c r="L919" t="str">
        <f>IF(B919="","",IFERROR(VLOOKUP(B919,'Household Registry'!$A:$P,16,FALSE),""))</f>
        <v/>
      </c>
    </row>
    <row r="920" spans="4:12">
      <c r="D920" s="7"/>
      <c r="I920" s="2">
        <f>IF(J920&lt;&gt;"Completed",0,IF(G920="Office",Settings!$B$3,IF(G920="Virtual",Settings!$B$4,0)))</f>
        <v>0</v>
      </c>
      <c r="K920" t="str">
        <f>IF(B920="","",IFERROR(VLOOKUP(B920,'Household Registry'!$A:$O,15,FALSE),""))</f>
        <v/>
      </c>
      <c r="L920" t="str">
        <f>IF(B920="","",IFERROR(VLOOKUP(B920,'Household Registry'!$A:$P,16,FALSE),""))</f>
        <v/>
      </c>
    </row>
    <row r="921" spans="4:12">
      <c r="D921" s="7"/>
      <c r="I921" s="2">
        <f>IF(J921&lt;&gt;"Completed",0,IF(G921="Office",Settings!$B$3,IF(G921="Virtual",Settings!$B$4,0)))</f>
        <v>0</v>
      </c>
      <c r="K921" t="str">
        <f>IF(B921="","",IFERROR(VLOOKUP(B921,'Household Registry'!$A:$O,15,FALSE),""))</f>
        <v/>
      </c>
      <c r="L921" t="str">
        <f>IF(B921="","",IFERROR(VLOOKUP(B921,'Household Registry'!$A:$P,16,FALSE),""))</f>
        <v/>
      </c>
    </row>
    <row r="922" spans="4:12">
      <c r="D922" s="7"/>
      <c r="I922" s="2">
        <f>IF(J922&lt;&gt;"Completed",0,IF(G922="Office",Settings!$B$3,IF(G922="Virtual",Settings!$B$4,0)))</f>
        <v>0</v>
      </c>
      <c r="K922" t="str">
        <f>IF(B922="","",IFERROR(VLOOKUP(B922,'Household Registry'!$A:$O,15,FALSE),""))</f>
        <v/>
      </c>
      <c r="L922" t="str">
        <f>IF(B922="","",IFERROR(VLOOKUP(B922,'Household Registry'!$A:$P,16,FALSE),""))</f>
        <v/>
      </c>
    </row>
    <row r="923" spans="4:12">
      <c r="D923" s="7"/>
      <c r="I923" s="2">
        <f>IF(J923&lt;&gt;"Completed",0,IF(G923="Office",Settings!$B$3,IF(G923="Virtual",Settings!$B$4,0)))</f>
        <v>0</v>
      </c>
      <c r="K923" t="str">
        <f>IF(B923="","",IFERROR(VLOOKUP(B923,'Household Registry'!$A:$O,15,FALSE),""))</f>
        <v/>
      </c>
      <c r="L923" t="str">
        <f>IF(B923="","",IFERROR(VLOOKUP(B923,'Household Registry'!$A:$P,16,FALSE),""))</f>
        <v/>
      </c>
    </row>
    <row r="924" spans="4:12">
      <c r="D924" s="7"/>
      <c r="I924" s="2">
        <f>IF(J924&lt;&gt;"Completed",0,IF(G924="Office",Settings!$B$3,IF(G924="Virtual",Settings!$B$4,0)))</f>
        <v>0</v>
      </c>
      <c r="K924" t="str">
        <f>IF(B924="","",IFERROR(VLOOKUP(B924,'Household Registry'!$A:$O,15,FALSE),""))</f>
        <v/>
      </c>
      <c r="L924" t="str">
        <f>IF(B924="","",IFERROR(VLOOKUP(B924,'Household Registry'!$A:$P,16,FALSE),""))</f>
        <v/>
      </c>
    </row>
    <row r="925" spans="4:12">
      <c r="D925" s="7"/>
      <c r="I925" s="2">
        <f>IF(J925&lt;&gt;"Completed",0,IF(G925="Office",Settings!$B$3,IF(G925="Virtual",Settings!$B$4,0)))</f>
        <v>0</v>
      </c>
      <c r="K925" t="str">
        <f>IF(B925="","",IFERROR(VLOOKUP(B925,'Household Registry'!$A:$O,15,FALSE),""))</f>
        <v/>
      </c>
      <c r="L925" t="str">
        <f>IF(B925="","",IFERROR(VLOOKUP(B925,'Household Registry'!$A:$P,16,FALSE),""))</f>
        <v/>
      </c>
    </row>
    <row r="926" spans="4:12">
      <c r="D926" s="7"/>
      <c r="I926" s="2">
        <f>IF(J926&lt;&gt;"Completed",0,IF(G926="Office",Settings!$B$3,IF(G926="Virtual",Settings!$B$4,0)))</f>
        <v>0</v>
      </c>
      <c r="K926" t="str">
        <f>IF(B926="","",IFERROR(VLOOKUP(B926,'Household Registry'!$A:$O,15,FALSE),""))</f>
        <v/>
      </c>
      <c r="L926" t="str">
        <f>IF(B926="","",IFERROR(VLOOKUP(B926,'Household Registry'!$A:$P,16,FALSE),""))</f>
        <v/>
      </c>
    </row>
    <row r="927" spans="4:12">
      <c r="D927" s="7"/>
      <c r="I927" s="2">
        <f>IF(J927&lt;&gt;"Completed",0,IF(G927="Office",Settings!$B$3,IF(G927="Virtual",Settings!$B$4,0)))</f>
        <v>0</v>
      </c>
      <c r="K927" t="str">
        <f>IF(B927="","",IFERROR(VLOOKUP(B927,'Household Registry'!$A:$O,15,FALSE),""))</f>
        <v/>
      </c>
      <c r="L927" t="str">
        <f>IF(B927="","",IFERROR(VLOOKUP(B927,'Household Registry'!$A:$P,16,FALSE),""))</f>
        <v/>
      </c>
    </row>
    <row r="928" spans="4:12">
      <c r="D928" s="7"/>
      <c r="I928" s="2">
        <f>IF(J928&lt;&gt;"Completed",0,IF(G928="Office",Settings!$B$3,IF(G928="Virtual",Settings!$B$4,0)))</f>
        <v>0</v>
      </c>
      <c r="K928" t="str">
        <f>IF(B928="","",IFERROR(VLOOKUP(B928,'Household Registry'!$A:$O,15,FALSE),""))</f>
        <v/>
      </c>
      <c r="L928" t="str">
        <f>IF(B928="","",IFERROR(VLOOKUP(B928,'Household Registry'!$A:$P,16,FALSE),""))</f>
        <v/>
      </c>
    </row>
    <row r="929" spans="4:12">
      <c r="D929" s="7"/>
      <c r="I929" s="2">
        <f>IF(J929&lt;&gt;"Completed",0,IF(G929="Office",Settings!$B$3,IF(G929="Virtual",Settings!$B$4,0)))</f>
        <v>0</v>
      </c>
      <c r="K929" t="str">
        <f>IF(B929="","",IFERROR(VLOOKUP(B929,'Household Registry'!$A:$O,15,FALSE),""))</f>
        <v/>
      </c>
      <c r="L929" t="str">
        <f>IF(B929="","",IFERROR(VLOOKUP(B929,'Household Registry'!$A:$P,16,FALSE),""))</f>
        <v/>
      </c>
    </row>
    <row r="930" spans="4:12">
      <c r="D930" s="7"/>
      <c r="I930" s="2">
        <f>IF(J930&lt;&gt;"Completed",0,IF(G930="Office",Settings!$B$3,IF(G930="Virtual",Settings!$B$4,0)))</f>
        <v>0</v>
      </c>
      <c r="K930" t="str">
        <f>IF(B930="","",IFERROR(VLOOKUP(B930,'Household Registry'!$A:$O,15,FALSE),""))</f>
        <v/>
      </c>
      <c r="L930" t="str">
        <f>IF(B930="","",IFERROR(VLOOKUP(B930,'Household Registry'!$A:$P,16,FALSE),""))</f>
        <v/>
      </c>
    </row>
    <row r="931" spans="4:12">
      <c r="D931" s="7"/>
      <c r="I931" s="2">
        <f>IF(J931&lt;&gt;"Completed",0,IF(G931="Office",Settings!$B$3,IF(G931="Virtual",Settings!$B$4,0)))</f>
        <v>0</v>
      </c>
      <c r="K931" t="str">
        <f>IF(B931="","",IFERROR(VLOOKUP(B931,'Household Registry'!$A:$O,15,FALSE),""))</f>
        <v/>
      </c>
      <c r="L931" t="str">
        <f>IF(B931="","",IFERROR(VLOOKUP(B931,'Household Registry'!$A:$P,16,FALSE),""))</f>
        <v/>
      </c>
    </row>
    <row r="932" spans="4:12">
      <c r="D932" s="7"/>
      <c r="I932" s="2">
        <f>IF(J932&lt;&gt;"Completed",0,IF(G932="Office",Settings!$B$3,IF(G932="Virtual",Settings!$B$4,0)))</f>
        <v>0</v>
      </c>
      <c r="K932" t="str">
        <f>IF(B932="","",IFERROR(VLOOKUP(B932,'Household Registry'!$A:$O,15,FALSE),""))</f>
        <v/>
      </c>
      <c r="L932" t="str">
        <f>IF(B932="","",IFERROR(VLOOKUP(B932,'Household Registry'!$A:$P,16,FALSE),""))</f>
        <v/>
      </c>
    </row>
    <row r="933" spans="4:12">
      <c r="D933" s="7"/>
      <c r="I933" s="2">
        <f>IF(J933&lt;&gt;"Completed",0,IF(G933="Office",Settings!$B$3,IF(G933="Virtual",Settings!$B$4,0)))</f>
        <v>0</v>
      </c>
      <c r="K933" t="str">
        <f>IF(B933="","",IFERROR(VLOOKUP(B933,'Household Registry'!$A:$O,15,FALSE),""))</f>
        <v/>
      </c>
      <c r="L933" t="str">
        <f>IF(B933="","",IFERROR(VLOOKUP(B933,'Household Registry'!$A:$P,16,FALSE),""))</f>
        <v/>
      </c>
    </row>
    <row r="934" spans="4:12">
      <c r="D934" s="7"/>
      <c r="I934" s="2">
        <f>IF(J934&lt;&gt;"Completed",0,IF(G934="Office",Settings!$B$3,IF(G934="Virtual",Settings!$B$4,0)))</f>
        <v>0</v>
      </c>
      <c r="K934" t="str">
        <f>IF(B934="","",IFERROR(VLOOKUP(B934,'Household Registry'!$A:$O,15,FALSE),""))</f>
        <v/>
      </c>
      <c r="L934" t="str">
        <f>IF(B934="","",IFERROR(VLOOKUP(B934,'Household Registry'!$A:$P,16,FALSE),""))</f>
        <v/>
      </c>
    </row>
    <row r="935" spans="4:12">
      <c r="D935" s="7"/>
      <c r="I935" s="2">
        <f>IF(J935&lt;&gt;"Completed",0,IF(G935="Office",Settings!$B$3,IF(G935="Virtual",Settings!$B$4,0)))</f>
        <v>0</v>
      </c>
      <c r="K935" t="str">
        <f>IF(B935="","",IFERROR(VLOOKUP(B935,'Household Registry'!$A:$O,15,FALSE),""))</f>
        <v/>
      </c>
      <c r="L935" t="str">
        <f>IF(B935="","",IFERROR(VLOOKUP(B935,'Household Registry'!$A:$P,16,FALSE),""))</f>
        <v/>
      </c>
    </row>
    <row r="936" spans="4:12">
      <c r="D936" s="7"/>
      <c r="I936" s="2">
        <f>IF(J936&lt;&gt;"Completed",0,IF(G936="Office",Settings!$B$3,IF(G936="Virtual",Settings!$B$4,0)))</f>
        <v>0</v>
      </c>
      <c r="K936" t="str">
        <f>IF(B936="","",IFERROR(VLOOKUP(B936,'Household Registry'!$A:$O,15,FALSE),""))</f>
        <v/>
      </c>
      <c r="L936" t="str">
        <f>IF(B936="","",IFERROR(VLOOKUP(B936,'Household Registry'!$A:$P,16,FALSE),""))</f>
        <v/>
      </c>
    </row>
    <row r="937" spans="4:12">
      <c r="D937" s="7"/>
      <c r="I937" s="2">
        <f>IF(J937&lt;&gt;"Completed",0,IF(G937="Office",Settings!$B$3,IF(G937="Virtual",Settings!$B$4,0)))</f>
        <v>0</v>
      </c>
      <c r="K937" t="str">
        <f>IF(B937="","",IFERROR(VLOOKUP(B937,'Household Registry'!$A:$O,15,FALSE),""))</f>
        <v/>
      </c>
      <c r="L937" t="str">
        <f>IF(B937="","",IFERROR(VLOOKUP(B937,'Household Registry'!$A:$P,16,FALSE),""))</f>
        <v/>
      </c>
    </row>
    <row r="938" spans="4:12">
      <c r="D938" s="7"/>
      <c r="I938" s="2">
        <f>IF(J938&lt;&gt;"Completed",0,IF(G938="Office",Settings!$B$3,IF(G938="Virtual",Settings!$B$4,0)))</f>
        <v>0</v>
      </c>
      <c r="K938" t="str">
        <f>IF(B938="","",IFERROR(VLOOKUP(B938,'Household Registry'!$A:$O,15,FALSE),""))</f>
        <v/>
      </c>
      <c r="L938" t="str">
        <f>IF(B938="","",IFERROR(VLOOKUP(B938,'Household Registry'!$A:$P,16,FALSE),""))</f>
        <v/>
      </c>
    </row>
    <row r="939" spans="4:12">
      <c r="D939" s="7"/>
      <c r="I939" s="2">
        <f>IF(J939&lt;&gt;"Completed",0,IF(G939="Office",Settings!$B$3,IF(G939="Virtual",Settings!$B$4,0)))</f>
        <v>0</v>
      </c>
      <c r="K939" t="str">
        <f>IF(B939="","",IFERROR(VLOOKUP(B939,'Household Registry'!$A:$O,15,FALSE),""))</f>
        <v/>
      </c>
      <c r="L939" t="str">
        <f>IF(B939="","",IFERROR(VLOOKUP(B939,'Household Registry'!$A:$P,16,FALSE),""))</f>
        <v/>
      </c>
    </row>
    <row r="940" spans="4:12">
      <c r="D940" s="7"/>
      <c r="I940" s="2">
        <f>IF(J940&lt;&gt;"Completed",0,IF(G940="Office",Settings!$B$3,IF(G940="Virtual",Settings!$B$4,0)))</f>
        <v>0</v>
      </c>
      <c r="K940" t="str">
        <f>IF(B940="","",IFERROR(VLOOKUP(B940,'Household Registry'!$A:$O,15,FALSE),""))</f>
        <v/>
      </c>
      <c r="L940" t="str">
        <f>IF(B940="","",IFERROR(VLOOKUP(B940,'Household Registry'!$A:$P,16,FALSE),""))</f>
        <v/>
      </c>
    </row>
    <row r="941" spans="4:12">
      <c r="D941" s="7"/>
      <c r="I941" s="2">
        <f>IF(J941&lt;&gt;"Completed",0,IF(G941="Office",Settings!$B$3,IF(G941="Virtual",Settings!$B$4,0)))</f>
        <v>0</v>
      </c>
      <c r="K941" t="str">
        <f>IF(B941="","",IFERROR(VLOOKUP(B941,'Household Registry'!$A:$O,15,FALSE),""))</f>
        <v/>
      </c>
      <c r="L941" t="str">
        <f>IF(B941="","",IFERROR(VLOOKUP(B941,'Household Registry'!$A:$P,16,FALSE),""))</f>
        <v/>
      </c>
    </row>
    <row r="942" spans="4:12">
      <c r="D942" s="7"/>
      <c r="I942" s="2">
        <f>IF(J942&lt;&gt;"Completed",0,IF(G942="Office",Settings!$B$3,IF(G942="Virtual",Settings!$B$4,0)))</f>
        <v>0</v>
      </c>
      <c r="K942" t="str">
        <f>IF(B942="","",IFERROR(VLOOKUP(B942,'Household Registry'!$A:$O,15,FALSE),""))</f>
        <v/>
      </c>
      <c r="L942" t="str">
        <f>IF(B942="","",IFERROR(VLOOKUP(B942,'Household Registry'!$A:$P,16,FALSE),""))</f>
        <v/>
      </c>
    </row>
    <row r="943" spans="4:12">
      <c r="D943" s="7"/>
      <c r="I943" s="2">
        <f>IF(J943&lt;&gt;"Completed",0,IF(G943="Office",Settings!$B$3,IF(G943="Virtual",Settings!$B$4,0)))</f>
        <v>0</v>
      </c>
      <c r="K943" t="str">
        <f>IF(B943="","",IFERROR(VLOOKUP(B943,'Household Registry'!$A:$O,15,FALSE),""))</f>
        <v/>
      </c>
      <c r="L943" t="str">
        <f>IF(B943="","",IFERROR(VLOOKUP(B943,'Household Registry'!$A:$P,16,FALSE),""))</f>
        <v/>
      </c>
    </row>
    <row r="944" spans="4:12">
      <c r="D944" s="7"/>
      <c r="I944" s="2">
        <f>IF(J944&lt;&gt;"Completed",0,IF(G944="Office",Settings!$B$3,IF(G944="Virtual",Settings!$B$4,0)))</f>
        <v>0</v>
      </c>
      <c r="K944" t="str">
        <f>IF(B944="","",IFERROR(VLOOKUP(B944,'Household Registry'!$A:$O,15,FALSE),""))</f>
        <v/>
      </c>
      <c r="L944" t="str">
        <f>IF(B944="","",IFERROR(VLOOKUP(B944,'Household Registry'!$A:$P,16,FALSE),""))</f>
        <v/>
      </c>
    </row>
    <row r="945" spans="4:12">
      <c r="D945" s="7"/>
      <c r="I945" s="2">
        <f>IF(J945&lt;&gt;"Completed",0,IF(G945="Office",Settings!$B$3,IF(G945="Virtual",Settings!$B$4,0)))</f>
        <v>0</v>
      </c>
      <c r="K945" t="str">
        <f>IF(B945="","",IFERROR(VLOOKUP(B945,'Household Registry'!$A:$O,15,FALSE),""))</f>
        <v/>
      </c>
      <c r="L945" t="str">
        <f>IF(B945="","",IFERROR(VLOOKUP(B945,'Household Registry'!$A:$P,16,FALSE),""))</f>
        <v/>
      </c>
    </row>
    <row r="946" spans="4:12">
      <c r="D946" s="7"/>
      <c r="I946" s="2">
        <f>IF(J946&lt;&gt;"Completed",0,IF(G946="Office",Settings!$B$3,IF(G946="Virtual",Settings!$B$4,0)))</f>
        <v>0</v>
      </c>
      <c r="K946" t="str">
        <f>IF(B946="","",IFERROR(VLOOKUP(B946,'Household Registry'!$A:$O,15,FALSE),""))</f>
        <v/>
      </c>
      <c r="L946" t="str">
        <f>IF(B946="","",IFERROR(VLOOKUP(B946,'Household Registry'!$A:$P,16,FALSE),""))</f>
        <v/>
      </c>
    </row>
    <row r="947" spans="4:12">
      <c r="D947" s="7"/>
      <c r="I947" s="2">
        <f>IF(J947&lt;&gt;"Completed",0,IF(G947="Office",Settings!$B$3,IF(G947="Virtual",Settings!$B$4,0)))</f>
        <v>0</v>
      </c>
      <c r="K947" t="str">
        <f>IF(B947="","",IFERROR(VLOOKUP(B947,'Household Registry'!$A:$O,15,FALSE),""))</f>
        <v/>
      </c>
      <c r="L947" t="str">
        <f>IF(B947="","",IFERROR(VLOOKUP(B947,'Household Registry'!$A:$P,16,FALSE),""))</f>
        <v/>
      </c>
    </row>
    <row r="948" spans="4:12">
      <c r="D948" s="7"/>
      <c r="I948" s="2">
        <f>IF(J948&lt;&gt;"Completed",0,IF(G948="Office",Settings!$B$3,IF(G948="Virtual",Settings!$B$4,0)))</f>
        <v>0</v>
      </c>
      <c r="K948" t="str">
        <f>IF(B948="","",IFERROR(VLOOKUP(B948,'Household Registry'!$A:$O,15,FALSE),""))</f>
        <v/>
      </c>
      <c r="L948" t="str">
        <f>IF(B948="","",IFERROR(VLOOKUP(B948,'Household Registry'!$A:$P,16,FALSE),""))</f>
        <v/>
      </c>
    </row>
    <row r="949" spans="4:12">
      <c r="D949" s="7"/>
      <c r="I949" s="2">
        <f>IF(J949&lt;&gt;"Completed",0,IF(G949="Office",Settings!$B$3,IF(G949="Virtual",Settings!$B$4,0)))</f>
        <v>0</v>
      </c>
      <c r="K949" t="str">
        <f>IF(B949="","",IFERROR(VLOOKUP(B949,'Household Registry'!$A:$O,15,FALSE),""))</f>
        <v/>
      </c>
      <c r="L949" t="str">
        <f>IF(B949="","",IFERROR(VLOOKUP(B949,'Household Registry'!$A:$P,16,FALSE),""))</f>
        <v/>
      </c>
    </row>
    <row r="950" spans="4:12">
      <c r="D950" s="7"/>
      <c r="I950" s="2">
        <f>IF(J950&lt;&gt;"Completed",0,IF(G950="Office",Settings!$B$3,IF(G950="Virtual",Settings!$B$4,0)))</f>
        <v>0</v>
      </c>
      <c r="K950" t="str">
        <f>IF(B950="","",IFERROR(VLOOKUP(B950,'Household Registry'!$A:$O,15,FALSE),""))</f>
        <v/>
      </c>
      <c r="L950" t="str">
        <f>IF(B950="","",IFERROR(VLOOKUP(B950,'Household Registry'!$A:$P,16,FALSE),""))</f>
        <v/>
      </c>
    </row>
    <row r="951" spans="4:12">
      <c r="D951" s="7"/>
      <c r="I951" s="2">
        <f>IF(J951&lt;&gt;"Completed",0,IF(G951="Office",Settings!$B$3,IF(G951="Virtual",Settings!$B$4,0)))</f>
        <v>0</v>
      </c>
      <c r="K951" t="str">
        <f>IF(B951="","",IFERROR(VLOOKUP(B951,'Household Registry'!$A:$O,15,FALSE),""))</f>
        <v/>
      </c>
      <c r="L951" t="str">
        <f>IF(B951="","",IFERROR(VLOOKUP(B951,'Household Registry'!$A:$P,16,FALSE),""))</f>
        <v/>
      </c>
    </row>
    <row r="952" spans="4:12">
      <c r="D952" s="7"/>
      <c r="I952" s="2">
        <f>IF(J952&lt;&gt;"Completed",0,IF(G952="Office",Settings!$B$3,IF(G952="Virtual",Settings!$B$4,0)))</f>
        <v>0</v>
      </c>
      <c r="K952" t="str">
        <f>IF(B952="","",IFERROR(VLOOKUP(B952,'Household Registry'!$A:$O,15,FALSE),""))</f>
        <v/>
      </c>
      <c r="L952" t="str">
        <f>IF(B952="","",IFERROR(VLOOKUP(B952,'Household Registry'!$A:$P,16,FALSE),""))</f>
        <v/>
      </c>
    </row>
    <row r="953" spans="4:12">
      <c r="D953" s="7"/>
      <c r="I953" s="2">
        <f>IF(J953&lt;&gt;"Completed",0,IF(G953="Office",Settings!$B$3,IF(G953="Virtual",Settings!$B$4,0)))</f>
        <v>0</v>
      </c>
      <c r="K953" t="str">
        <f>IF(B953="","",IFERROR(VLOOKUP(B953,'Household Registry'!$A:$O,15,FALSE),""))</f>
        <v/>
      </c>
      <c r="L953" t="str">
        <f>IF(B953="","",IFERROR(VLOOKUP(B953,'Household Registry'!$A:$P,16,FALSE),""))</f>
        <v/>
      </c>
    </row>
    <row r="954" spans="4:12">
      <c r="D954" s="7"/>
      <c r="I954" s="2">
        <f>IF(J954&lt;&gt;"Completed",0,IF(G954="Office",Settings!$B$3,IF(G954="Virtual",Settings!$B$4,0)))</f>
        <v>0</v>
      </c>
      <c r="K954" t="str">
        <f>IF(B954="","",IFERROR(VLOOKUP(B954,'Household Registry'!$A:$O,15,FALSE),""))</f>
        <v/>
      </c>
      <c r="L954" t="str">
        <f>IF(B954="","",IFERROR(VLOOKUP(B954,'Household Registry'!$A:$P,16,FALSE),""))</f>
        <v/>
      </c>
    </row>
    <row r="955" spans="4:12">
      <c r="D955" s="7"/>
      <c r="I955" s="2">
        <f>IF(J955&lt;&gt;"Completed",0,IF(G955="Office",Settings!$B$3,IF(G955="Virtual",Settings!$B$4,0)))</f>
        <v>0</v>
      </c>
      <c r="K955" t="str">
        <f>IF(B955="","",IFERROR(VLOOKUP(B955,'Household Registry'!$A:$O,15,FALSE),""))</f>
        <v/>
      </c>
      <c r="L955" t="str">
        <f>IF(B955="","",IFERROR(VLOOKUP(B955,'Household Registry'!$A:$P,16,FALSE),""))</f>
        <v/>
      </c>
    </row>
    <row r="956" spans="4:12">
      <c r="D956" s="7"/>
      <c r="I956" s="2">
        <f>IF(J956&lt;&gt;"Completed",0,IF(G956="Office",Settings!$B$3,IF(G956="Virtual",Settings!$B$4,0)))</f>
        <v>0</v>
      </c>
      <c r="K956" t="str">
        <f>IF(B956="","",IFERROR(VLOOKUP(B956,'Household Registry'!$A:$O,15,FALSE),""))</f>
        <v/>
      </c>
      <c r="L956" t="str">
        <f>IF(B956="","",IFERROR(VLOOKUP(B956,'Household Registry'!$A:$P,16,FALSE),""))</f>
        <v/>
      </c>
    </row>
    <row r="957" spans="4:12">
      <c r="D957" s="7"/>
      <c r="I957" s="2">
        <f>IF(J957&lt;&gt;"Completed",0,IF(G957="Office",Settings!$B$3,IF(G957="Virtual",Settings!$B$4,0)))</f>
        <v>0</v>
      </c>
      <c r="K957" t="str">
        <f>IF(B957="","",IFERROR(VLOOKUP(B957,'Household Registry'!$A:$O,15,FALSE),""))</f>
        <v/>
      </c>
      <c r="L957" t="str">
        <f>IF(B957="","",IFERROR(VLOOKUP(B957,'Household Registry'!$A:$P,16,FALSE),""))</f>
        <v/>
      </c>
    </row>
    <row r="958" spans="4:12">
      <c r="D958" s="7"/>
      <c r="I958" s="2">
        <f>IF(J958&lt;&gt;"Completed",0,IF(G958="Office",Settings!$B$3,IF(G958="Virtual",Settings!$B$4,0)))</f>
        <v>0</v>
      </c>
      <c r="K958" t="str">
        <f>IF(B958="","",IFERROR(VLOOKUP(B958,'Household Registry'!$A:$O,15,FALSE),""))</f>
        <v/>
      </c>
      <c r="L958" t="str">
        <f>IF(B958="","",IFERROR(VLOOKUP(B958,'Household Registry'!$A:$P,16,FALSE),""))</f>
        <v/>
      </c>
    </row>
    <row r="959" spans="4:12">
      <c r="D959" s="7"/>
      <c r="I959" s="2">
        <f>IF(J959&lt;&gt;"Completed",0,IF(G959="Office",Settings!$B$3,IF(G959="Virtual",Settings!$B$4,0)))</f>
        <v>0</v>
      </c>
      <c r="K959" t="str">
        <f>IF(B959="","",IFERROR(VLOOKUP(B959,'Household Registry'!$A:$O,15,FALSE),""))</f>
        <v/>
      </c>
      <c r="L959" t="str">
        <f>IF(B959="","",IFERROR(VLOOKUP(B959,'Household Registry'!$A:$P,16,FALSE),""))</f>
        <v/>
      </c>
    </row>
    <row r="960" spans="4:12">
      <c r="D960" s="7"/>
      <c r="I960" s="2">
        <f>IF(J960&lt;&gt;"Completed",0,IF(G960="Office",Settings!$B$3,IF(G960="Virtual",Settings!$B$4,0)))</f>
        <v>0</v>
      </c>
      <c r="K960" t="str">
        <f>IF(B960="","",IFERROR(VLOOKUP(B960,'Household Registry'!$A:$O,15,FALSE),""))</f>
        <v/>
      </c>
      <c r="L960" t="str">
        <f>IF(B960="","",IFERROR(VLOOKUP(B960,'Household Registry'!$A:$P,16,FALSE),""))</f>
        <v/>
      </c>
    </row>
    <row r="961" spans="4:12">
      <c r="D961" s="7"/>
      <c r="I961" s="2">
        <f>IF(J961&lt;&gt;"Completed",0,IF(G961="Office",Settings!$B$3,IF(G961="Virtual",Settings!$B$4,0)))</f>
        <v>0</v>
      </c>
      <c r="K961" t="str">
        <f>IF(B961="","",IFERROR(VLOOKUP(B961,'Household Registry'!$A:$O,15,FALSE),""))</f>
        <v/>
      </c>
      <c r="L961" t="str">
        <f>IF(B961="","",IFERROR(VLOOKUP(B961,'Household Registry'!$A:$P,16,FALSE),""))</f>
        <v/>
      </c>
    </row>
    <row r="962" spans="4:12">
      <c r="D962" s="7"/>
      <c r="I962" s="2">
        <f>IF(J962&lt;&gt;"Completed",0,IF(G962="Office",Settings!$B$3,IF(G962="Virtual",Settings!$B$4,0)))</f>
        <v>0</v>
      </c>
      <c r="K962" t="str">
        <f>IF(B962="","",IFERROR(VLOOKUP(B962,'Household Registry'!$A:$O,15,FALSE),""))</f>
        <v/>
      </c>
      <c r="L962" t="str">
        <f>IF(B962="","",IFERROR(VLOOKUP(B962,'Household Registry'!$A:$P,16,FALSE),""))</f>
        <v/>
      </c>
    </row>
    <row r="963" spans="4:12">
      <c r="D963" s="7"/>
      <c r="I963" s="2">
        <f>IF(J963&lt;&gt;"Completed",0,IF(G963="Office",Settings!$B$3,IF(G963="Virtual",Settings!$B$4,0)))</f>
        <v>0</v>
      </c>
      <c r="K963" t="str">
        <f>IF(B963="","",IFERROR(VLOOKUP(B963,'Household Registry'!$A:$O,15,FALSE),""))</f>
        <v/>
      </c>
      <c r="L963" t="str">
        <f>IF(B963="","",IFERROR(VLOOKUP(B963,'Household Registry'!$A:$P,16,FALSE),""))</f>
        <v/>
      </c>
    </row>
    <row r="964" spans="4:12">
      <c r="D964" s="7"/>
      <c r="I964" s="2">
        <f>IF(J964&lt;&gt;"Completed",0,IF(G964="Office",Settings!$B$3,IF(G964="Virtual",Settings!$B$4,0)))</f>
        <v>0</v>
      </c>
      <c r="K964" t="str">
        <f>IF(B964="","",IFERROR(VLOOKUP(B964,'Household Registry'!$A:$O,15,FALSE),""))</f>
        <v/>
      </c>
      <c r="L964" t="str">
        <f>IF(B964="","",IFERROR(VLOOKUP(B964,'Household Registry'!$A:$P,16,FALSE),""))</f>
        <v/>
      </c>
    </row>
    <row r="965" spans="4:12">
      <c r="D965" s="7"/>
      <c r="I965" s="2">
        <f>IF(J965&lt;&gt;"Completed",0,IF(G965="Office",Settings!$B$3,IF(G965="Virtual",Settings!$B$4,0)))</f>
        <v>0</v>
      </c>
      <c r="K965" t="str">
        <f>IF(B965="","",IFERROR(VLOOKUP(B965,'Household Registry'!$A:$O,15,FALSE),""))</f>
        <v/>
      </c>
      <c r="L965" t="str">
        <f>IF(B965="","",IFERROR(VLOOKUP(B965,'Household Registry'!$A:$P,16,FALSE),""))</f>
        <v/>
      </c>
    </row>
    <row r="966" spans="4:12">
      <c r="D966" s="7"/>
      <c r="I966" s="2">
        <f>IF(J966&lt;&gt;"Completed",0,IF(G966="Office",Settings!$B$3,IF(G966="Virtual",Settings!$B$4,0)))</f>
        <v>0</v>
      </c>
      <c r="K966" t="str">
        <f>IF(B966="","",IFERROR(VLOOKUP(B966,'Household Registry'!$A:$O,15,FALSE),""))</f>
        <v/>
      </c>
      <c r="L966" t="str">
        <f>IF(B966="","",IFERROR(VLOOKUP(B966,'Household Registry'!$A:$P,16,FALSE),""))</f>
        <v/>
      </c>
    </row>
    <row r="967" spans="4:12">
      <c r="D967" s="7"/>
      <c r="I967" s="2">
        <f>IF(J967&lt;&gt;"Completed",0,IF(G967="Office",Settings!$B$3,IF(G967="Virtual",Settings!$B$4,0)))</f>
        <v>0</v>
      </c>
      <c r="K967" t="str">
        <f>IF(B967="","",IFERROR(VLOOKUP(B967,'Household Registry'!$A:$O,15,FALSE),""))</f>
        <v/>
      </c>
      <c r="L967" t="str">
        <f>IF(B967="","",IFERROR(VLOOKUP(B967,'Household Registry'!$A:$P,16,FALSE),""))</f>
        <v/>
      </c>
    </row>
    <row r="968" spans="4:12">
      <c r="D968" s="7"/>
      <c r="I968" s="2">
        <f>IF(J968&lt;&gt;"Completed",0,IF(G968="Office",Settings!$B$3,IF(G968="Virtual",Settings!$B$4,0)))</f>
        <v>0</v>
      </c>
      <c r="K968" t="str">
        <f>IF(B968="","",IFERROR(VLOOKUP(B968,'Household Registry'!$A:$O,15,FALSE),""))</f>
        <v/>
      </c>
      <c r="L968" t="str">
        <f>IF(B968="","",IFERROR(VLOOKUP(B968,'Household Registry'!$A:$P,16,FALSE),""))</f>
        <v/>
      </c>
    </row>
    <row r="969" spans="4:12">
      <c r="D969" s="7"/>
      <c r="I969" s="2">
        <f>IF(J969&lt;&gt;"Completed",0,IF(G969="Office",Settings!$B$3,IF(G969="Virtual",Settings!$B$4,0)))</f>
        <v>0</v>
      </c>
      <c r="K969" t="str">
        <f>IF(B969="","",IFERROR(VLOOKUP(B969,'Household Registry'!$A:$O,15,FALSE),""))</f>
        <v/>
      </c>
      <c r="L969" t="str">
        <f>IF(B969="","",IFERROR(VLOOKUP(B969,'Household Registry'!$A:$P,16,FALSE),""))</f>
        <v/>
      </c>
    </row>
    <row r="970" spans="4:12">
      <c r="D970" s="7"/>
      <c r="I970" s="2">
        <f>IF(J970&lt;&gt;"Completed",0,IF(G970="Office",Settings!$B$3,IF(G970="Virtual",Settings!$B$4,0)))</f>
        <v>0</v>
      </c>
      <c r="K970" t="str">
        <f>IF(B970="","",IFERROR(VLOOKUP(B970,'Household Registry'!$A:$O,15,FALSE),""))</f>
        <v/>
      </c>
      <c r="L970" t="str">
        <f>IF(B970="","",IFERROR(VLOOKUP(B970,'Household Registry'!$A:$P,16,FALSE),""))</f>
        <v/>
      </c>
    </row>
    <row r="971" spans="4:12">
      <c r="D971" s="7"/>
      <c r="I971" s="2">
        <f>IF(J971&lt;&gt;"Completed",0,IF(G971="Office",Settings!$B$3,IF(G971="Virtual",Settings!$B$4,0)))</f>
        <v>0</v>
      </c>
      <c r="K971" t="str">
        <f>IF(B971="","",IFERROR(VLOOKUP(B971,'Household Registry'!$A:$O,15,FALSE),""))</f>
        <v/>
      </c>
      <c r="L971" t="str">
        <f>IF(B971="","",IFERROR(VLOOKUP(B971,'Household Registry'!$A:$P,16,FALSE),""))</f>
        <v/>
      </c>
    </row>
    <row r="972" spans="4:12">
      <c r="D972" s="7"/>
      <c r="I972" s="2">
        <f>IF(J972&lt;&gt;"Completed",0,IF(G972="Office",Settings!$B$3,IF(G972="Virtual",Settings!$B$4,0)))</f>
        <v>0</v>
      </c>
      <c r="K972" t="str">
        <f>IF(B972="","",IFERROR(VLOOKUP(B972,'Household Registry'!$A:$O,15,FALSE),""))</f>
        <v/>
      </c>
      <c r="L972" t="str">
        <f>IF(B972="","",IFERROR(VLOOKUP(B972,'Household Registry'!$A:$P,16,FALSE),""))</f>
        <v/>
      </c>
    </row>
    <row r="973" spans="4:12">
      <c r="D973" s="7"/>
      <c r="I973" s="2">
        <f>IF(J973&lt;&gt;"Completed",0,IF(G973="Office",Settings!$B$3,IF(G973="Virtual",Settings!$B$4,0)))</f>
        <v>0</v>
      </c>
      <c r="K973" t="str">
        <f>IF(B973="","",IFERROR(VLOOKUP(B973,'Household Registry'!$A:$O,15,FALSE),""))</f>
        <v/>
      </c>
      <c r="L973" t="str">
        <f>IF(B973="","",IFERROR(VLOOKUP(B973,'Household Registry'!$A:$P,16,FALSE),""))</f>
        <v/>
      </c>
    </row>
    <row r="974" spans="4:12">
      <c r="D974" s="7"/>
      <c r="I974" s="2">
        <f>IF(J974&lt;&gt;"Completed",0,IF(G974="Office",Settings!$B$3,IF(G974="Virtual",Settings!$B$4,0)))</f>
        <v>0</v>
      </c>
      <c r="K974" t="str">
        <f>IF(B974="","",IFERROR(VLOOKUP(B974,'Household Registry'!$A:$O,15,FALSE),""))</f>
        <v/>
      </c>
      <c r="L974" t="str">
        <f>IF(B974="","",IFERROR(VLOOKUP(B974,'Household Registry'!$A:$P,16,FALSE),""))</f>
        <v/>
      </c>
    </row>
    <row r="975" spans="4:12">
      <c r="D975" s="7"/>
      <c r="I975" s="2">
        <f>IF(J975&lt;&gt;"Completed",0,IF(G975="Office",Settings!$B$3,IF(G975="Virtual",Settings!$B$4,0)))</f>
        <v>0</v>
      </c>
      <c r="K975" t="str">
        <f>IF(B975="","",IFERROR(VLOOKUP(B975,'Household Registry'!$A:$O,15,FALSE),""))</f>
        <v/>
      </c>
      <c r="L975" t="str">
        <f>IF(B975="","",IFERROR(VLOOKUP(B975,'Household Registry'!$A:$P,16,FALSE),""))</f>
        <v/>
      </c>
    </row>
    <row r="976" spans="4:12">
      <c r="D976" s="7"/>
      <c r="I976" s="2">
        <f>IF(J976&lt;&gt;"Completed",0,IF(G976="Office",Settings!$B$3,IF(G976="Virtual",Settings!$B$4,0)))</f>
        <v>0</v>
      </c>
      <c r="K976" t="str">
        <f>IF(B976="","",IFERROR(VLOOKUP(B976,'Household Registry'!$A:$O,15,FALSE),""))</f>
        <v/>
      </c>
      <c r="L976" t="str">
        <f>IF(B976="","",IFERROR(VLOOKUP(B976,'Household Registry'!$A:$P,16,FALSE),""))</f>
        <v/>
      </c>
    </row>
    <row r="977" spans="4:12">
      <c r="D977" s="7"/>
      <c r="I977" s="2">
        <f>IF(J977&lt;&gt;"Completed",0,IF(G977="Office",Settings!$B$3,IF(G977="Virtual",Settings!$B$4,0)))</f>
        <v>0</v>
      </c>
      <c r="K977" t="str">
        <f>IF(B977="","",IFERROR(VLOOKUP(B977,'Household Registry'!$A:$O,15,FALSE),""))</f>
        <v/>
      </c>
      <c r="L977" t="str">
        <f>IF(B977="","",IFERROR(VLOOKUP(B977,'Household Registry'!$A:$P,16,FALSE),""))</f>
        <v/>
      </c>
    </row>
    <row r="978" spans="4:12">
      <c r="D978" s="7"/>
      <c r="I978" s="2">
        <f>IF(J978&lt;&gt;"Completed",0,IF(G978="Office",Settings!$B$3,IF(G978="Virtual",Settings!$B$4,0)))</f>
        <v>0</v>
      </c>
      <c r="K978" t="str">
        <f>IF(B978="","",IFERROR(VLOOKUP(B978,'Household Registry'!$A:$O,15,FALSE),""))</f>
        <v/>
      </c>
      <c r="L978" t="str">
        <f>IF(B978="","",IFERROR(VLOOKUP(B978,'Household Registry'!$A:$P,16,FALSE),""))</f>
        <v/>
      </c>
    </row>
    <row r="979" spans="4:12">
      <c r="D979" s="7"/>
      <c r="I979" s="2">
        <f>IF(J979&lt;&gt;"Completed",0,IF(G979="Office",Settings!$B$3,IF(G979="Virtual",Settings!$B$4,0)))</f>
        <v>0</v>
      </c>
      <c r="K979" t="str">
        <f>IF(B979="","",IFERROR(VLOOKUP(B979,'Household Registry'!$A:$O,15,FALSE),""))</f>
        <v/>
      </c>
      <c r="L979" t="str">
        <f>IF(B979="","",IFERROR(VLOOKUP(B979,'Household Registry'!$A:$P,16,FALSE),""))</f>
        <v/>
      </c>
    </row>
    <row r="980" spans="4:12">
      <c r="D980" s="7"/>
      <c r="I980" s="2">
        <f>IF(J980&lt;&gt;"Completed",0,IF(G980="Office",Settings!$B$3,IF(G980="Virtual",Settings!$B$4,0)))</f>
        <v>0</v>
      </c>
      <c r="K980" t="str">
        <f>IF(B980="","",IFERROR(VLOOKUP(B980,'Household Registry'!$A:$O,15,FALSE),""))</f>
        <v/>
      </c>
      <c r="L980" t="str">
        <f>IF(B980="","",IFERROR(VLOOKUP(B980,'Household Registry'!$A:$P,16,FALSE),""))</f>
        <v/>
      </c>
    </row>
    <row r="981" spans="4:12">
      <c r="D981" s="7"/>
      <c r="I981" s="2">
        <f>IF(J981&lt;&gt;"Completed",0,IF(G981="Office",Settings!$B$3,IF(G981="Virtual",Settings!$B$4,0)))</f>
        <v>0</v>
      </c>
      <c r="K981" t="str">
        <f>IF(B981="","",IFERROR(VLOOKUP(B981,'Household Registry'!$A:$O,15,FALSE),""))</f>
        <v/>
      </c>
      <c r="L981" t="str">
        <f>IF(B981="","",IFERROR(VLOOKUP(B981,'Household Registry'!$A:$P,16,FALSE),""))</f>
        <v/>
      </c>
    </row>
    <row r="982" spans="4:12">
      <c r="D982" s="7"/>
      <c r="I982" s="2">
        <f>IF(J982&lt;&gt;"Completed",0,IF(G982="Office",Settings!$B$3,IF(G982="Virtual",Settings!$B$4,0)))</f>
        <v>0</v>
      </c>
      <c r="K982" t="str">
        <f>IF(B982="","",IFERROR(VLOOKUP(B982,'Household Registry'!$A:$O,15,FALSE),""))</f>
        <v/>
      </c>
      <c r="L982" t="str">
        <f>IF(B982="","",IFERROR(VLOOKUP(B982,'Household Registry'!$A:$P,16,FALSE),""))</f>
        <v/>
      </c>
    </row>
    <row r="983" spans="4:12">
      <c r="D983" s="7"/>
      <c r="I983" s="2">
        <f>IF(J983&lt;&gt;"Completed",0,IF(G983="Office",Settings!$B$3,IF(G983="Virtual",Settings!$B$4,0)))</f>
        <v>0</v>
      </c>
      <c r="K983" t="str">
        <f>IF(B983="","",IFERROR(VLOOKUP(B983,'Household Registry'!$A:$O,15,FALSE),""))</f>
        <v/>
      </c>
      <c r="L983" t="str">
        <f>IF(B983="","",IFERROR(VLOOKUP(B983,'Household Registry'!$A:$P,16,FALSE),""))</f>
        <v/>
      </c>
    </row>
    <row r="984" spans="4:12">
      <c r="D984" s="7"/>
      <c r="I984" s="2">
        <f>IF(J984&lt;&gt;"Completed",0,IF(G984="Office",Settings!$B$3,IF(G984="Virtual",Settings!$B$4,0)))</f>
        <v>0</v>
      </c>
      <c r="K984" t="str">
        <f>IF(B984="","",IFERROR(VLOOKUP(B984,'Household Registry'!$A:$O,15,FALSE),""))</f>
        <v/>
      </c>
      <c r="L984" t="str">
        <f>IF(B984="","",IFERROR(VLOOKUP(B984,'Household Registry'!$A:$P,16,FALSE),""))</f>
        <v/>
      </c>
    </row>
    <row r="985" spans="4:12">
      <c r="D985" s="7"/>
      <c r="I985" s="2">
        <f>IF(J985&lt;&gt;"Completed",0,IF(G985="Office",Settings!$B$3,IF(G985="Virtual",Settings!$B$4,0)))</f>
        <v>0</v>
      </c>
      <c r="K985" t="str">
        <f>IF(B985="","",IFERROR(VLOOKUP(B985,'Household Registry'!$A:$O,15,FALSE),""))</f>
        <v/>
      </c>
      <c r="L985" t="str">
        <f>IF(B985="","",IFERROR(VLOOKUP(B985,'Household Registry'!$A:$P,16,FALSE),""))</f>
        <v/>
      </c>
    </row>
    <row r="986" spans="4:12">
      <c r="D986" s="7"/>
      <c r="I986" s="2">
        <f>IF(J986&lt;&gt;"Completed",0,IF(G986="Office",Settings!$B$3,IF(G986="Virtual",Settings!$B$4,0)))</f>
        <v>0</v>
      </c>
      <c r="K986" t="str">
        <f>IF(B986="","",IFERROR(VLOOKUP(B986,'Household Registry'!$A:$O,15,FALSE),""))</f>
        <v/>
      </c>
      <c r="L986" t="str">
        <f>IF(B986="","",IFERROR(VLOOKUP(B986,'Household Registry'!$A:$P,16,FALSE),""))</f>
        <v/>
      </c>
    </row>
    <row r="987" spans="4:12">
      <c r="D987" s="7"/>
      <c r="I987" s="2">
        <f>IF(J987&lt;&gt;"Completed",0,IF(G987="Office",Settings!$B$3,IF(G987="Virtual",Settings!$B$4,0)))</f>
        <v>0</v>
      </c>
      <c r="K987" t="str">
        <f>IF(B987="","",IFERROR(VLOOKUP(B987,'Household Registry'!$A:$O,15,FALSE),""))</f>
        <v/>
      </c>
      <c r="L987" t="str">
        <f>IF(B987="","",IFERROR(VLOOKUP(B987,'Household Registry'!$A:$P,16,FALSE),""))</f>
        <v/>
      </c>
    </row>
    <row r="988" spans="4:12">
      <c r="D988" s="7"/>
      <c r="I988" s="2">
        <f>IF(J988&lt;&gt;"Completed",0,IF(G988="Office",Settings!$B$3,IF(G988="Virtual",Settings!$B$4,0)))</f>
        <v>0</v>
      </c>
      <c r="K988" t="str">
        <f>IF(B988="","",IFERROR(VLOOKUP(B988,'Household Registry'!$A:$O,15,FALSE),""))</f>
        <v/>
      </c>
      <c r="L988" t="str">
        <f>IF(B988="","",IFERROR(VLOOKUP(B988,'Household Registry'!$A:$P,16,FALSE),""))</f>
        <v/>
      </c>
    </row>
    <row r="989" spans="4:12">
      <c r="D989" s="7"/>
      <c r="I989" s="2">
        <f>IF(J989&lt;&gt;"Completed",0,IF(G989="Office",Settings!$B$3,IF(G989="Virtual",Settings!$B$4,0)))</f>
        <v>0</v>
      </c>
      <c r="K989" t="str">
        <f>IF(B989="","",IFERROR(VLOOKUP(B989,'Household Registry'!$A:$O,15,FALSE),""))</f>
        <v/>
      </c>
      <c r="L989" t="str">
        <f>IF(B989="","",IFERROR(VLOOKUP(B989,'Household Registry'!$A:$P,16,FALSE),""))</f>
        <v/>
      </c>
    </row>
    <row r="990" spans="4:12">
      <c r="D990" s="7"/>
      <c r="I990" s="2">
        <f>IF(J990&lt;&gt;"Completed",0,IF(G990="Office",Settings!$B$3,IF(G990="Virtual",Settings!$B$4,0)))</f>
        <v>0</v>
      </c>
      <c r="K990" t="str">
        <f>IF(B990="","",IFERROR(VLOOKUP(B990,'Household Registry'!$A:$O,15,FALSE),""))</f>
        <v/>
      </c>
      <c r="L990" t="str">
        <f>IF(B990="","",IFERROR(VLOOKUP(B990,'Household Registry'!$A:$P,16,FALSE),""))</f>
        <v/>
      </c>
    </row>
    <row r="991" spans="4:12">
      <c r="D991" s="7"/>
      <c r="I991" s="2">
        <f>IF(J991&lt;&gt;"Completed",0,IF(G991="Office",Settings!$B$3,IF(G991="Virtual",Settings!$B$4,0)))</f>
        <v>0</v>
      </c>
      <c r="K991" t="str">
        <f>IF(B991="","",IFERROR(VLOOKUP(B991,'Household Registry'!$A:$O,15,FALSE),""))</f>
        <v/>
      </c>
      <c r="L991" t="str">
        <f>IF(B991="","",IFERROR(VLOOKUP(B991,'Household Registry'!$A:$P,16,FALSE),""))</f>
        <v/>
      </c>
    </row>
    <row r="992" spans="4:12">
      <c r="D992" s="7"/>
      <c r="I992" s="2">
        <f>IF(J992&lt;&gt;"Completed",0,IF(G992="Office",Settings!$B$3,IF(G992="Virtual",Settings!$B$4,0)))</f>
        <v>0</v>
      </c>
      <c r="K992" t="str">
        <f>IF(B992="","",IFERROR(VLOOKUP(B992,'Household Registry'!$A:$O,15,FALSE),""))</f>
        <v/>
      </c>
      <c r="L992" t="str">
        <f>IF(B992="","",IFERROR(VLOOKUP(B992,'Household Registry'!$A:$P,16,FALSE),""))</f>
        <v/>
      </c>
    </row>
    <row r="993" spans="4:12">
      <c r="D993" s="7"/>
      <c r="I993" s="2">
        <f>IF(J993&lt;&gt;"Completed",0,IF(G993="Office",Settings!$B$3,IF(G993="Virtual",Settings!$B$4,0)))</f>
        <v>0</v>
      </c>
      <c r="K993" t="str">
        <f>IF(B993="","",IFERROR(VLOOKUP(B993,'Household Registry'!$A:$O,15,FALSE),""))</f>
        <v/>
      </c>
      <c r="L993" t="str">
        <f>IF(B993="","",IFERROR(VLOOKUP(B993,'Household Registry'!$A:$P,16,FALSE),""))</f>
        <v/>
      </c>
    </row>
    <row r="994" spans="4:12">
      <c r="D994" s="7"/>
      <c r="I994" s="2">
        <f>IF(J994&lt;&gt;"Completed",0,IF(G994="Office",Settings!$B$3,IF(G994="Virtual",Settings!$B$4,0)))</f>
        <v>0</v>
      </c>
      <c r="K994" t="str">
        <f>IF(B994="","",IFERROR(VLOOKUP(B994,'Household Registry'!$A:$O,15,FALSE),""))</f>
        <v/>
      </c>
      <c r="L994" t="str">
        <f>IF(B994="","",IFERROR(VLOOKUP(B994,'Household Registry'!$A:$P,16,FALSE),""))</f>
        <v/>
      </c>
    </row>
    <row r="995" spans="4:12">
      <c r="D995" s="7"/>
      <c r="I995" s="2">
        <f>IF(J995&lt;&gt;"Completed",0,IF(G995="Office",Settings!$B$3,IF(G995="Virtual",Settings!$B$4,0)))</f>
        <v>0</v>
      </c>
      <c r="K995" t="str">
        <f>IF(B995="","",IFERROR(VLOOKUP(B995,'Household Registry'!$A:$O,15,FALSE),""))</f>
        <v/>
      </c>
      <c r="L995" t="str">
        <f>IF(B995="","",IFERROR(VLOOKUP(B995,'Household Registry'!$A:$P,16,FALSE),""))</f>
        <v/>
      </c>
    </row>
    <row r="996" spans="4:12">
      <c r="D996" s="7"/>
      <c r="I996" s="2">
        <f>IF(J996&lt;&gt;"Completed",0,IF(G996="Office",Settings!$B$3,IF(G996="Virtual",Settings!$B$4,0)))</f>
        <v>0</v>
      </c>
      <c r="K996" t="str">
        <f>IF(B996="","",IFERROR(VLOOKUP(B996,'Household Registry'!$A:$O,15,FALSE),""))</f>
        <v/>
      </c>
      <c r="L996" t="str">
        <f>IF(B996="","",IFERROR(VLOOKUP(B996,'Household Registry'!$A:$P,16,FALSE),""))</f>
        <v/>
      </c>
    </row>
    <row r="997" spans="4:12">
      <c r="D997" s="7"/>
      <c r="I997" s="2">
        <f>IF(J997&lt;&gt;"Completed",0,IF(G997="Office",Settings!$B$3,IF(G997="Virtual",Settings!$B$4,0)))</f>
        <v>0</v>
      </c>
      <c r="K997" t="str">
        <f>IF(B997="","",IFERROR(VLOOKUP(B997,'Household Registry'!$A:$O,15,FALSE),""))</f>
        <v/>
      </c>
      <c r="L997" t="str">
        <f>IF(B997="","",IFERROR(VLOOKUP(B997,'Household Registry'!$A:$P,16,FALSE),""))</f>
        <v/>
      </c>
    </row>
    <row r="998" spans="4:12">
      <c r="D998" s="7"/>
      <c r="I998" s="2">
        <f>IF(J998&lt;&gt;"Completed",0,IF(G998="Office",Settings!$B$3,IF(G998="Virtual",Settings!$B$4,0)))</f>
        <v>0</v>
      </c>
      <c r="K998" t="str">
        <f>IF(B998="","",IFERROR(VLOOKUP(B998,'Household Registry'!$A:$O,15,FALSE),""))</f>
        <v/>
      </c>
      <c r="L998" t="str">
        <f>IF(B998="","",IFERROR(VLOOKUP(B998,'Household Registry'!$A:$P,16,FALSE),""))</f>
        <v/>
      </c>
    </row>
    <row r="999" spans="4:12">
      <c r="D999" s="7"/>
      <c r="I999" s="2">
        <f>IF(J999&lt;&gt;"Completed",0,IF(G999="Office",Settings!$B$3,IF(G999="Virtual",Settings!$B$4,0)))</f>
        <v>0</v>
      </c>
      <c r="K999" t="str">
        <f>IF(B999="","",IFERROR(VLOOKUP(B999,'Household Registry'!$A:$O,15,FALSE),""))</f>
        <v/>
      </c>
      <c r="L999" t="str">
        <f>IF(B999="","",IFERROR(VLOOKUP(B999,'Household Registry'!$A:$P,16,FALSE),""))</f>
        <v/>
      </c>
    </row>
    <row r="1000" spans="4:12">
      <c r="D1000" s="7"/>
      <c r="I1000" s="2">
        <f>IF(J1000&lt;&gt;"Completed",0,IF(G1000="Office",Settings!$B$3,IF(G1000="Virtual",Settings!$B$4,0)))</f>
        <v>0</v>
      </c>
      <c r="K1000" t="str">
        <f>IF(B1000="","",IFERROR(VLOOKUP(B1000,'Household Registry'!$A:$O,15,FALSE),""))</f>
        <v/>
      </c>
      <c r="L1000" t="str">
        <f>IF(B1000="","",IFERROR(VLOOKUP(B1000,'Household Registry'!$A:$P,16,FALSE),""))</f>
        <v/>
      </c>
    </row>
    <row r="1001" spans="4:12">
      <c r="D1001" s="7"/>
      <c r="I1001" s="2">
        <f>IF(J1001&lt;&gt;"Completed",0,IF(G1001="Office",Settings!$B$3,IF(G1001="Virtual",Settings!$B$4,0)))</f>
        <v>0</v>
      </c>
      <c r="K1001" t="str">
        <f>IF(B1001="","",IFERROR(VLOOKUP(B1001,'Household Registry'!$A:$O,15,FALSE),""))</f>
        <v/>
      </c>
      <c r="L1001" t="str">
        <f>IF(B1001="","",IFERROR(VLOOKUP(B1001,'Household Registry'!$A:$P,16,FALSE),""))</f>
        <v/>
      </c>
    </row>
  </sheetData>
  <dataValidations count="3">
    <dataValidation type="list" sqref="G2:G1001" xr:uid="{00000000-0002-0000-0500-000000000000}">
      <formula1>"Office,Virtual"</formula1>
    </dataValidation>
    <dataValidation type="list" sqref="J2:J1001" xr:uid="{00000000-0002-0000-0500-000001000000}">
      <formula1>"Pending,Completed,Voided"</formula1>
    </dataValidation>
    <dataValidation type="list" sqref="H2:H1001" xr:uid="{00000000-0002-0000-0500-000002000000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1"/>
  <sheetViews>
    <sheetView workbookViewId="0"/>
  </sheetViews>
  <sheetFormatPr defaultRowHeight="14.25"/>
  <cols>
    <col min="1" max="1" width="9.125" customWidth="1"/>
    <col min="2" max="2" width="11.5" customWidth="1"/>
    <col min="3" max="3" width="18.25" customWidth="1"/>
    <col min="4" max="4" width="18.875" customWidth="1"/>
    <col min="5" max="5" width="8.125" customWidth="1"/>
    <col min="6" max="6" width="8.75" customWidth="1"/>
    <col min="7" max="7" width="10.875" customWidth="1"/>
    <col min="8" max="8" width="16.625" customWidth="1"/>
  </cols>
  <sheetData>
    <row r="1" spans="1:8" ht="30">
      <c r="A1" s="1" t="s">
        <v>18</v>
      </c>
      <c r="B1" s="1" t="s">
        <v>19</v>
      </c>
      <c r="C1" s="1" t="s">
        <v>11</v>
      </c>
      <c r="D1" s="1" t="s">
        <v>12</v>
      </c>
      <c r="E1" s="1" t="s">
        <v>63</v>
      </c>
      <c r="F1" s="1" t="s">
        <v>64</v>
      </c>
      <c r="G1" s="1" t="s">
        <v>65</v>
      </c>
      <c r="H1" s="1" t="s">
        <v>66</v>
      </c>
    </row>
    <row r="2" spans="1:8">
      <c r="C2">
        <f>COUNTIFS('Visit Tracking'!$E$2:$E$1001,A2,'Visit Tracking'!$G$2:$G$1001,"Office",'Visit Tracking'!$J$2:$J$1001,"Completed")</f>
        <v>0</v>
      </c>
      <c r="D2">
        <f>COUNTIFS('Visit Tracking'!$E$2:$E$1001,A2,'Visit Tracking'!$G$2:$G$1001,"Virtual",'Visit Tracking'!$J$2:$J$1001,"Completed")</f>
        <v>0</v>
      </c>
      <c r="E2" s="2">
        <f>C2*Settings!$B$3</f>
        <v>0</v>
      </c>
      <c r="F2" s="2">
        <f>D2*Settings!$B$4</f>
        <v>0</v>
      </c>
      <c r="G2" s="2">
        <f t="shared" ref="G2:G33" si="0">E2+F2</f>
        <v>0</v>
      </c>
      <c r="H2">
        <f>COUNTIFS('Provider Assignment'!$D$2:$D$501,A2,'Provider Assignment'!$J$2:$J$501,"Active")</f>
        <v>0</v>
      </c>
    </row>
    <row r="3" spans="1:8">
      <c r="C3">
        <f>COUNTIFS('Visit Tracking'!$E$2:$E$1001,A3,'Visit Tracking'!$G$2:$G$1001,"Office",'Visit Tracking'!$J$2:$J$1001,"Completed")</f>
        <v>0</v>
      </c>
      <c r="D3">
        <f>COUNTIFS('Visit Tracking'!$E$2:$E$1001,A3,'Visit Tracking'!$G$2:$G$1001,"Virtual",'Visit Tracking'!$J$2:$J$1001,"Completed")</f>
        <v>0</v>
      </c>
      <c r="E3" s="2">
        <f>C3*Settings!$B$3</f>
        <v>0</v>
      </c>
      <c r="F3" s="2">
        <f>D3*Settings!$B$4</f>
        <v>0</v>
      </c>
      <c r="G3" s="2">
        <f t="shared" si="0"/>
        <v>0</v>
      </c>
      <c r="H3">
        <f>COUNTIFS('Provider Assignment'!$D$2:$D$501,A3,'Provider Assignment'!$J$2:$J$501,"Active")</f>
        <v>0</v>
      </c>
    </row>
    <row r="4" spans="1:8">
      <c r="C4">
        <f>COUNTIFS('Visit Tracking'!$E$2:$E$1001,A4,'Visit Tracking'!$G$2:$G$1001,"Office",'Visit Tracking'!$J$2:$J$1001,"Completed")</f>
        <v>0</v>
      </c>
      <c r="D4">
        <f>COUNTIFS('Visit Tracking'!$E$2:$E$1001,A4,'Visit Tracking'!$G$2:$G$1001,"Virtual",'Visit Tracking'!$J$2:$J$1001,"Completed")</f>
        <v>0</v>
      </c>
      <c r="E4" s="2">
        <f>C4*Settings!$B$3</f>
        <v>0</v>
      </c>
      <c r="F4" s="2">
        <f>D4*Settings!$B$4</f>
        <v>0</v>
      </c>
      <c r="G4" s="2">
        <f t="shared" si="0"/>
        <v>0</v>
      </c>
      <c r="H4">
        <f>COUNTIFS('Provider Assignment'!$D$2:$D$501,A4,'Provider Assignment'!$J$2:$J$501,"Active")</f>
        <v>0</v>
      </c>
    </row>
    <row r="5" spans="1:8">
      <c r="C5">
        <f>COUNTIFS('Visit Tracking'!$E$2:$E$1001,A5,'Visit Tracking'!$G$2:$G$1001,"Office",'Visit Tracking'!$J$2:$J$1001,"Completed")</f>
        <v>0</v>
      </c>
      <c r="D5">
        <f>COUNTIFS('Visit Tracking'!$E$2:$E$1001,A5,'Visit Tracking'!$G$2:$G$1001,"Virtual",'Visit Tracking'!$J$2:$J$1001,"Completed")</f>
        <v>0</v>
      </c>
      <c r="E5" s="2">
        <f>C5*Settings!$B$3</f>
        <v>0</v>
      </c>
      <c r="F5" s="2">
        <f>D5*Settings!$B$4</f>
        <v>0</v>
      </c>
      <c r="G5" s="2">
        <f t="shared" si="0"/>
        <v>0</v>
      </c>
      <c r="H5">
        <f>COUNTIFS('Provider Assignment'!$D$2:$D$501,A5,'Provider Assignment'!$J$2:$J$501,"Active")</f>
        <v>0</v>
      </c>
    </row>
    <row r="6" spans="1:8">
      <c r="C6">
        <f>COUNTIFS('Visit Tracking'!$E$2:$E$1001,A6,'Visit Tracking'!$G$2:$G$1001,"Office",'Visit Tracking'!$J$2:$J$1001,"Completed")</f>
        <v>0</v>
      </c>
      <c r="D6">
        <f>COUNTIFS('Visit Tracking'!$E$2:$E$1001,A6,'Visit Tracking'!$G$2:$G$1001,"Virtual",'Visit Tracking'!$J$2:$J$1001,"Completed")</f>
        <v>0</v>
      </c>
      <c r="E6" s="2">
        <f>C6*Settings!$B$3</f>
        <v>0</v>
      </c>
      <c r="F6" s="2">
        <f>D6*Settings!$B$4</f>
        <v>0</v>
      </c>
      <c r="G6" s="2">
        <f t="shared" si="0"/>
        <v>0</v>
      </c>
      <c r="H6">
        <f>COUNTIFS('Provider Assignment'!$D$2:$D$501,A6,'Provider Assignment'!$J$2:$J$501,"Active")</f>
        <v>0</v>
      </c>
    </row>
    <row r="7" spans="1:8">
      <c r="C7">
        <f>COUNTIFS('Visit Tracking'!$E$2:$E$1001,A7,'Visit Tracking'!$G$2:$G$1001,"Office",'Visit Tracking'!$J$2:$J$1001,"Completed")</f>
        <v>0</v>
      </c>
      <c r="D7">
        <f>COUNTIFS('Visit Tracking'!$E$2:$E$1001,A7,'Visit Tracking'!$G$2:$G$1001,"Virtual",'Visit Tracking'!$J$2:$J$1001,"Completed")</f>
        <v>0</v>
      </c>
      <c r="E7" s="2">
        <f>C7*Settings!$B$3</f>
        <v>0</v>
      </c>
      <c r="F7" s="2">
        <f>D7*Settings!$B$4</f>
        <v>0</v>
      </c>
      <c r="G7" s="2">
        <f t="shared" si="0"/>
        <v>0</v>
      </c>
      <c r="H7">
        <f>COUNTIFS('Provider Assignment'!$D$2:$D$501,A7,'Provider Assignment'!$J$2:$J$501,"Active")</f>
        <v>0</v>
      </c>
    </row>
    <row r="8" spans="1:8">
      <c r="C8">
        <f>COUNTIFS('Visit Tracking'!$E$2:$E$1001,A8,'Visit Tracking'!$G$2:$G$1001,"Office",'Visit Tracking'!$J$2:$J$1001,"Completed")</f>
        <v>0</v>
      </c>
      <c r="D8">
        <f>COUNTIFS('Visit Tracking'!$E$2:$E$1001,A8,'Visit Tracking'!$G$2:$G$1001,"Virtual",'Visit Tracking'!$J$2:$J$1001,"Completed")</f>
        <v>0</v>
      </c>
      <c r="E8" s="2">
        <f>C8*Settings!$B$3</f>
        <v>0</v>
      </c>
      <c r="F8" s="2">
        <f>D8*Settings!$B$4</f>
        <v>0</v>
      </c>
      <c r="G8" s="2">
        <f t="shared" si="0"/>
        <v>0</v>
      </c>
      <c r="H8">
        <f>COUNTIFS('Provider Assignment'!$D$2:$D$501,A8,'Provider Assignment'!$J$2:$J$501,"Active")</f>
        <v>0</v>
      </c>
    </row>
    <row r="9" spans="1:8">
      <c r="C9">
        <f>COUNTIFS('Visit Tracking'!$E$2:$E$1001,A9,'Visit Tracking'!$G$2:$G$1001,"Office",'Visit Tracking'!$J$2:$J$1001,"Completed")</f>
        <v>0</v>
      </c>
      <c r="D9">
        <f>COUNTIFS('Visit Tracking'!$E$2:$E$1001,A9,'Visit Tracking'!$G$2:$G$1001,"Virtual",'Visit Tracking'!$J$2:$J$1001,"Completed")</f>
        <v>0</v>
      </c>
      <c r="E9" s="2">
        <f>C9*Settings!$B$3</f>
        <v>0</v>
      </c>
      <c r="F9" s="2">
        <f>D9*Settings!$B$4</f>
        <v>0</v>
      </c>
      <c r="G9" s="2">
        <f t="shared" si="0"/>
        <v>0</v>
      </c>
      <c r="H9">
        <f>COUNTIFS('Provider Assignment'!$D$2:$D$501,A9,'Provider Assignment'!$J$2:$J$501,"Active")</f>
        <v>0</v>
      </c>
    </row>
    <row r="10" spans="1:8">
      <c r="C10">
        <f>COUNTIFS('Visit Tracking'!$E$2:$E$1001,A10,'Visit Tracking'!$G$2:$G$1001,"Office",'Visit Tracking'!$J$2:$J$1001,"Completed")</f>
        <v>0</v>
      </c>
      <c r="D10">
        <f>COUNTIFS('Visit Tracking'!$E$2:$E$1001,A10,'Visit Tracking'!$G$2:$G$1001,"Virtual",'Visit Tracking'!$J$2:$J$1001,"Completed")</f>
        <v>0</v>
      </c>
      <c r="E10" s="2">
        <f>C10*Settings!$B$3</f>
        <v>0</v>
      </c>
      <c r="F10" s="2">
        <f>D10*Settings!$B$4</f>
        <v>0</v>
      </c>
      <c r="G10" s="2">
        <f t="shared" si="0"/>
        <v>0</v>
      </c>
      <c r="H10">
        <f>COUNTIFS('Provider Assignment'!$D$2:$D$501,A10,'Provider Assignment'!$J$2:$J$501,"Active")</f>
        <v>0</v>
      </c>
    </row>
    <row r="11" spans="1:8">
      <c r="C11">
        <f>COUNTIFS('Visit Tracking'!$E$2:$E$1001,A11,'Visit Tracking'!$G$2:$G$1001,"Office",'Visit Tracking'!$J$2:$J$1001,"Completed")</f>
        <v>0</v>
      </c>
      <c r="D11">
        <f>COUNTIFS('Visit Tracking'!$E$2:$E$1001,A11,'Visit Tracking'!$G$2:$G$1001,"Virtual",'Visit Tracking'!$J$2:$J$1001,"Completed")</f>
        <v>0</v>
      </c>
      <c r="E11" s="2">
        <f>C11*Settings!$B$3</f>
        <v>0</v>
      </c>
      <c r="F11" s="2">
        <f>D11*Settings!$B$4</f>
        <v>0</v>
      </c>
      <c r="G11" s="2">
        <f t="shared" si="0"/>
        <v>0</v>
      </c>
      <c r="H11">
        <f>COUNTIFS('Provider Assignment'!$D$2:$D$501,A11,'Provider Assignment'!$J$2:$J$501,"Active")</f>
        <v>0</v>
      </c>
    </row>
    <row r="12" spans="1:8">
      <c r="C12">
        <f>COUNTIFS('Visit Tracking'!$E$2:$E$1001,A12,'Visit Tracking'!$G$2:$G$1001,"Office",'Visit Tracking'!$J$2:$J$1001,"Completed")</f>
        <v>0</v>
      </c>
      <c r="D12">
        <f>COUNTIFS('Visit Tracking'!$E$2:$E$1001,A12,'Visit Tracking'!$G$2:$G$1001,"Virtual",'Visit Tracking'!$J$2:$J$1001,"Completed")</f>
        <v>0</v>
      </c>
      <c r="E12" s="2">
        <f>C12*Settings!$B$3</f>
        <v>0</v>
      </c>
      <c r="F12" s="2">
        <f>D12*Settings!$B$4</f>
        <v>0</v>
      </c>
      <c r="G12" s="2">
        <f t="shared" si="0"/>
        <v>0</v>
      </c>
      <c r="H12">
        <f>COUNTIFS('Provider Assignment'!$D$2:$D$501,A12,'Provider Assignment'!$J$2:$J$501,"Active")</f>
        <v>0</v>
      </c>
    </row>
    <row r="13" spans="1:8">
      <c r="C13">
        <f>COUNTIFS('Visit Tracking'!$E$2:$E$1001,A13,'Visit Tracking'!$G$2:$G$1001,"Office",'Visit Tracking'!$J$2:$J$1001,"Completed")</f>
        <v>0</v>
      </c>
      <c r="D13">
        <f>COUNTIFS('Visit Tracking'!$E$2:$E$1001,A13,'Visit Tracking'!$G$2:$G$1001,"Virtual",'Visit Tracking'!$J$2:$J$1001,"Completed")</f>
        <v>0</v>
      </c>
      <c r="E13" s="2">
        <f>C13*Settings!$B$3</f>
        <v>0</v>
      </c>
      <c r="F13" s="2">
        <f>D13*Settings!$B$4</f>
        <v>0</v>
      </c>
      <c r="G13" s="2">
        <f t="shared" si="0"/>
        <v>0</v>
      </c>
      <c r="H13">
        <f>COUNTIFS('Provider Assignment'!$D$2:$D$501,A13,'Provider Assignment'!$J$2:$J$501,"Active")</f>
        <v>0</v>
      </c>
    </row>
    <row r="14" spans="1:8">
      <c r="C14">
        <f>COUNTIFS('Visit Tracking'!$E$2:$E$1001,A14,'Visit Tracking'!$G$2:$G$1001,"Office",'Visit Tracking'!$J$2:$J$1001,"Completed")</f>
        <v>0</v>
      </c>
      <c r="D14">
        <f>COUNTIFS('Visit Tracking'!$E$2:$E$1001,A14,'Visit Tracking'!$G$2:$G$1001,"Virtual",'Visit Tracking'!$J$2:$J$1001,"Completed")</f>
        <v>0</v>
      </c>
      <c r="E14" s="2">
        <f>C14*Settings!$B$3</f>
        <v>0</v>
      </c>
      <c r="F14" s="2">
        <f>D14*Settings!$B$4</f>
        <v>0</v>
      </c>
      <c r="G14" s="2">
        <f t="shared" si="0"/>
        <v>0</v>
      </c>
      <c r="H14">
        <f>COUNTIFS('Provider Assignment'!$D$2:$D$501,A14,'Provider Assignment'!$J$2:$J$501,"Active")</f>
        <v>0</v>
      </c>
    </row>
    <row r="15" spans="1:8">
      <c r="C15">
        <f>COUNTIFS('Visit Tracking'!$E$2:$E$1001,A15,'Visit Tracking'!$G$2:$G$1001,"Office",'Visit Tracking'!$J$2:$J$1001,"Completed")</f>
        <v>0</v>
      </c>
      <c r="D15">
        <f>COUNTIFS('Visit Tracking'!$E$2:$E$1001,A15,'Visit Tracking'!$G$2:$G$1001,"Virtual",'Visit Tracking'!$J$2:$J$1001,"Completed")</f>
        <v>0</v>
      </c>
      <c r="E15" s="2">
        <f>C15*Settings!$B$3</f>
        <v>0</v>
      </c>
      <c r="F15" s="2">
        <f>D15*Settings!$B$4</f>
        <v>0</v>
      </c>
      <c r="G15" s="2">
        <f t="shared" si="0"/>
        <v>0</v>
      </c>
      <c r="H15">
        <f>COUNTIFS('Provider Assignment'!$D$2:$D$501,A15,'Provider Assignment'!$J$2:$J$501,"Active")</f>
        <v>0</v>
      </c>
    </row>
    <row r="16" spans="1:8">
      <c r="C16">
        <f>COUNTIFS('Visit Tracking'!$E$2:$E$1001,A16,'Visit Tracking'!$G$2:$G$1001,"Office",'Visit Tracking'!$J$2:$J$1001,"Completed")</f>
        <v>0</v>
      </c>
      <c r="D16">
        <f>COUNTIFS('Visit Tracking'!$E$2:$E$1001,A16,'Visit Tracking'!$G$2:$G$1001,"Virtual",'Visit Tracking'!$J$2:$J$1001,"Completed")</f>
        <v>0</v>
      </c>
      <c r="E16" s="2">
        <f>C16*Settings!$B$3</f>
        <v>0</v>
      </c>
      <c r="F16" s="2">
        <f>D16*Settings!$B$4</f>
        <v>0</v>
      </c>
      <c r="G16" s="2">
        <f t="shared" si="0"/>
        <v>0</v>
      </c>
      <c r="H16">
        <f>COUNTIFS('Provider Assignment'!$D$2:$D$501,A16,'Provider Assignment'!$J$2:$J$501,"Active")</f>
        <v>0</v>
      </c>
    </row>
    <row r="17" spans="3:8">
      <c r="C17">
        <f>COUNTIFS('Visit Tracking'!$E$2:$E$1001,A17,'Visit Tracking'!$G$2:$G$1001,"Office",'Visit Tracking'!$J$2:$J$1001,"Completed")</f>
        <v>0</v>
      </c>
      <c r="D17">
        <f>COUNTIFS('Visit Tracking'!$E$2:$E$1001,A17,'Visit Tracking'!$G$2:$G$1001,"Virtual",'Visit Tracking'!$J$2:$J$1001,"Completed")</f>
        <v>0</v>
      </c>
      <c r="E17" s="2">
        <f>C17*Settings!$B$3</f>
        <v>0</v>
      </c>
      <c r="F17" s="2">
        <f>D17*Settings!$B$4</f>
        <v>0</v>
      </c>
      <c r="G17" s="2">
        <f t="shared" si="0"/>
        <v>0</v>
      </c>
      <c r="H17">
        <f>COUNTIFS('Provider Assignment'!$D$2:$D$501,A17,'Provider Assignment'!$J$2:$J$501,"Active")</f>
        <v>0</v>
      </c>
    </row>
    <row r="18" spans="3:8">
      <c r="C18">
        <f>COUNTIFS('Visit Tracking'!$E$2:$E$1001,A18,'Visit Tracking'!$G$2:$G$1001,"Office",'Visit Tracking'!$J$2:$J$1001,"Completed")</f>
        <v>0</v>
      </c>
      <c r="D18">
        <f>COUNTIFS('Visit Tracking'!$E$2:$E$1001,A18,'Visit Tracking'!$G$2:$G$1001,"Virtual",'Visit Tracking'!$J$2:$J$1001,"Completed")</f>
        <v>0</v>
      </c>
      <c r="E18" s="2">
        <f>C18*Settings!$B$3</f>
        <v>0</v>
      </c>
      <c r="F18" s="2">
        <f>D18*Settings!$B$4</f>
        <v>0</v>
      </c>
      <c r="G18" s="2">
        <f t="shared" si="0"/>
        <v>0</v>
      </c>
      <c r="H18">
        <f>COUNTIFS('Provider Assignment'!$D$2:$D$501,A18,'Provider Assignment'!$J$2:$J$501,"Active")</f>
        <v>0</v>
      </c>
    </row>
    <row r="19" spans="3:8">
      <c r="C19">
        <f>COUNTIFS('Visit Tracking'!$E$2:$E$1001,A19,'Visit Tracking'!$G$2:$G$1001,"Office",'Visit Tracking'!$J$2:$J$1001,"Completed")</f>
        <v>0</v>
      </c>
      <c r="D19">
        <f>COUNTIFS('Visit Tracking'!$E$2:$E$1001,A19,'Visit Tracking'!$G$2:$G$1001,"Virtual",'Visit Tracking'!$J$2:$J$1001,"Completed")</f>
        <v>0</v>
      </c>
      <c r="E19" s="2">
        <f>C19*Settings!$B$3</f>
        <v>0</v>
      </c>
      <c r="F19" s="2">
        <f>D19*Settings!$B$4</f>
        <v>0</v>
      </c>
      <c r="G19" s="2">
        <f t="shared" si="0"/>
        <v>0</v>
      </c>
      <c r="H19">
        <f>COUNTIFS('Provider Assignment'!$D$2:$D$501,A19,'Provider Assignment'!$J$2:$J$501,"Active")</f>
        <v>0</v>
      </c>
    </row>
    <row r="20" spans="3:8">
      <c r="C20">
        <f>COUNTIFS('Visit Tracking'!$E$2:$E$1001,A20,'Visit Tracking'!$G$2:$G$1001,"Office",'Visit Tracking'!$J$2:$J$1001,"Completed")</f>
        <v>0</v>
      </c>
      <c r="D20">
        <f>COUNTIFS('Visit Tracking'!$E$2:$E$1001,A20,'Visit Tracking'!$G$2:$G$1001,"Virtual",'Visit Tracking'!$J$2:$J$1001,"Completed")</f>
        <v>0</v>
      </c>
      <c r="E20" s="2">
        <f>C20*Settings!$B$3</f>
        <v>0</v>
      </c>
      <c r="F20" s="2">
        <f>D20*Settings!$B$4</f>
        <v>0</v>
      </c>
      <c r="G20" s="2">
        <f t="shared" si="0"/>
        <v>0</v>
      </c>
      <c r="H20">
        <f>COUNTIFS('Provider Assignment'!$D$2:$D$501,A20,'Provider Assignment'!$J$2:$J$501,"Active")</f>
        <v>0</v>
      </c>
    </row>
    <row r="21" spans="3:8">
      <c r="C21">
        <f>COUNTIFS('Visit Tracking'!$E$2:$E$1001,A21,'Visit Tracking'!$G$2:$G$1001,"Office",'Visit Tracking'!$J$2:$J$1001,"Completed")</f>
        <v>0</v>
      </c>
      <c r="D21">
        <f>COUNTIFS('Visit Tracking'!$E$2:$E$1001,A21,'Visit Tracking'!$G$2:$G$1001,"Virtual",'Visit Tracking'!$J$2:$J$1001,"Completed")</f>
        <v>0</v>
      </c>
      <c r="E21" s="2">
        <f>C21*Settings!$B$3</f>
        <v>0</v>
      </c>
      <c r="F21" s="2">
        <f>D21*Settings!$B$4</f>
        <v>0</v>
      </c>
      <c r="G21" s="2">
        <f t="shared" si="0"/>
        <v>0</v>
      </c>
      <c r="H21">
        <f>COUNTIFS('Provider Assignment'!$D$2:$D$501,A21,'Provider Assignment'!$J$2:$J$501,"Active")</f>
        <v>0</v>
      </c>
    </row>
    <row r="22" spans="3:8">
      <c r="C22">
        <f>COUNTIFS('Visit Tracking'!$E$2:$E$1001,A22,'Visit Tracking'!$G$2:$G$1001,"Office",'Visit Tracking'!$J$2:$J$1001,"Completed")</f>
        <v>0</v>
      </c>
      <c r="D22">
        <f>COUNTIFS('Visit Tracking'!$E$2:$E$1001,A22,'Visit Tracking'!$G$2:$G$1001,"Virtual",'Visit Tracking'!$J$2:$J$1001,"Completed")</f>
        <v>0</v>
      </c>
      <c r="E22" s="2">
        <f>C22*Settings!$B$3</f>
        <v>0</v>
      </c>
      <c r="F22" s="2">
        <f>D22*Settings!$B$4</f>
        <v>0</v>
      </c>
      <c r="G22" s="2">
        <f t="shared" si="0"/>
        <v>0</v>
      </c>
      <c r="H22">
        <f>COUNTIFS('Provider Assignment'!$D$2:$D$501,A22,'Provider Assignment'!$J$2:$J$501,"Active")</f>
        <v>0</v>
      </c>
    </row>
    <row r="23" spans="3:8">
      <c r="C23">
        <f>COUNTIFS('Visit Tracking'!$E$2:$E$1001,A23,'Visit Tracking'!$G$2:$G$1001,"Office",'Visit Tracking'!$J$2:$J$1001,"Completed")</f>
        <v>0</v>
      </c>
      <c r="D23">
        <f>COUNTIFS('Visit Tracking'!$E$2:$E$1001,A23,'Visit Tracking'!$G$2:$G$1001,"Virtual",'Visit Tracking'!$J$2:$J$1001,"Completed")</f>
        <v>0</v>
      </c>
      <c r="E23" s="2">
        <f>C23*Settings!$B$3</f>
        <v>0</v>
      </c>
      <c r="F23" s="2">
        <f>D23*Settings!$B$4</f>
        <v>0</v>
      </c>
      <c r="G23" s="2">
        <f t="shared" si="0"/>
        <v>0</v>
      </c>
      <c r="H23">
        <f>COUNTIFS('Provider Assignment'!$D$2:$D$501,A23,'Provider Assignment'!$J$2:$J$501,"Active")</f>
        <v>0</v>
      </c>
    </row>
    <row r="24" spans="3:8">
      <c r="C24">
        <f>COUNTIFS('Visit Tracking'!$E$2:$E$1001,A24,'Visit Tracking'!$G$2:$G$1001,"Office",'Visit Tracking'!$J$2:$J$1001,"Completed")</f>
        <v>0</v>
      </c>
      <c r="D24">
        <f>COUNTIFS('Visit Tracking'!$E$2:$E$1001,A24,'Visit Tracking'!$G$2:$G$1001,"Virtual",'Visit Tracking'!$J$2:$J$1001,"Completed")</f>
        <v>0</v>
      </c>
      <c r="E24" s="2">
        <f>C24*Settings!$B$3</f>
        <v>0</v>
      </c>
      <c r="F24" s="2">
        <f>D24*Settings!$B$4</f>
        <v>0</v>
      </c>
      <c r="G24" s="2">
        <f t="shared" si="0"/>
        <v>0</v>
      </c>
      <c r="H24">
        <f>COUNTIFS('Provider Assignment'!$D$2:$D$501,A24,'Provider Assignment'!$J$2:$J$501,"Active")</f>
        <v>0</v>
      </c>
    </row>
    <row r="25" spans="3:8">
      <c r="C25">
        <f>COUNTIFS('Visit Tracking'!$E$2:$E$1001,A25,'Visit Tracking'!$G$2:$G$1001,"Office",'Visit Tracking'!$J$2:$J$1001,"Completed")</f>
        <v>0</v>
      </c>
      <c r="D25">
        <f>COUNTIFS('Visit Tracking'!$E$2:$E$1001,A25,'Visit Tracking'!$G$2:$G$1001,"Virtual",'Visit Tracking'!$J$2:$J$1001,"Completed")</f>
        <v>0</v>
      </c>
      <c r="E25" s="2">
        <f>C25*Settings!$B$3</f>
        <v>0</v>
      </c>
      <c r="F25" s="2">
        <f>D25*Settings!$B$4</f>
        <v>0</v>
      </c>
      <c r="G25" s="2">
        <f t="shared" si="0"/>
        <v>0</v>
      </c>
      <c r="H25">
        <f>COUNTIFS('Provider Assignment'!$D$2:$D$501,A25,'Provider Assignment'!$J$2:$J$501,"Active")</f>
        <v>0</v>
      </c>
    </row>
    <row r="26" spans="3:8">
      <c r="C26">
        <f>COUNTIFS('Visit Tracking'!$E$2:$E$1001,A26,'Visit Tracking'!$G$2:$G$1001,"Office",'Visit Tracking'!$J$2:$J$1001,"Completed")</f>
        <v>0</v>
      </c>
      <c r="D26">
        <f>COUNTIFS('Visit Tracking'!$E$2:$E$1001,A26,'Visit Tracking'!$G$2:$G$1001,"Virtual",'Visit Tracking'!$J$2:$J$1001,"Completed")</f>
        <v>0</v>
      </c>
      <c r="E26" s="2">
        <f>C26*Settings!$B$3</f>
        <v>0</v>
      </c>
      <c r="F26" s="2">
        <f>D26*Settings!$B$4</f>
        <v>0</v>
      </c>
      <c r="G26" s="2">
        <f t="shared" si="0"/>
        <v>0</v>
      </c>
      <c r="H26">
        <f>COUNTIFS('Provider Assignment'!$D$2:$D$501,A26,'Provider Assignment'!$J$2:$J$501,"Active")</f>
        <v>0</v>
      </c>
    </row>
    <row r="27" spans="3:8">
      <c r="C27">
        <f>COUNTIFS('Visit Tracking'!$E$2:$E$1001,A27,'Visit Tracking'!$G$2:$G$1001,"Office",'Visit Tracking'!$J$2:$J$1001,"Completed")</f>
        <v>0</v>
      </c>
      <c r="D27">
        <f>COUNTIFS('Visit Tracking'!$E$2:$E$1001,A27,'Visit Tracking'!$G$2:$G$1001,"Virtual",'Visit Tracking'!$J$2:$J$1001,"Completed")</f>
        <v>0</v>
      </c>
      <c r="E27" s="2">
        <f>C27*Settings!$B$3</f>
        <v>0</v>
      </c>
      <c r="F27" s="2">
        <f>D27*Settings!$B$4</f>
        <v>0</v>
      </c>
      <c r="G27" s="2">
        <f t="shared" si="0"/>
        <v>0</v>
      </c>
      <c r="H27">
        <f>COUNTIFS('Provider Assignment'!$D$2:$D$501,A27,'Provider Assignment'!$J$2:$J$501,"Active")</f>
        <v>0</v>
      </c>
    </row>
    <row r="28" spans="3:8">
      <c r="C28">
        <f>COUNTIFS('Visit Tracking'!$E$2:$E$1001,A28,'Visit Tracking'!$G$2:$G$1001,"Office",'Visit Tracking'!$J$2:$J$1001,"Completed")</f>
        <v>0</v>
      </c>
      <c r="D28">
        <f>COUNTIFS('Visit Tracking'!$E$2:$E$1001,A28,'Visit Tracking'!$G$2:$G$1001,"Virtual",'Visit Tracking'!$J$2:$J$1001,"Completed")</f>
        <v>0</v>
      </c>
      <c r="E28" s="2">
        <f>C28*Settings!$B$3</f>
        <v>0</v>
      </c>
      <c r="F28" s="2">
        <f>D28*Settings!$B$4</f>
        <v>0</v>
      </c>
      <c r="G28" s="2">
        <f t="shared" si="0"/>
        <v>0</v>
      </c>
      <c r="H28">
        <f>COUNTIFS('Provider Assignment'!$D$2:$D$501,A28,'Provider Assignment'!$J$2:$J$501,"Active")</f>
        <v>0</v>
      </c>
    </row>
    <row r="29" spans="3:8">
      <c r="C29">
        <f>COUNTIFS('Visit Tracking'!$E$2:$E$1001,A29,'Visit Tracking'!$G$2:$G$1001,"Office",'Visit Tracking'!$J$2:$J$1001,"Completed")</f>
        <v>0</v>
      </c>
      <c r="D29">
        <f>COUNTIFS('Visit Tracking'!$E$2:$E$1001,A29,'Visit Tracking'!$G$2:$G$1001,"Virtual",'Visit Tracking'!$J$2:$J$1001,"Completed")</f>
        <v>0</v>
      </c>
      <c r="E29" s="2">
        <f>C29*Settings!$B$3</f>
        <v>0</v>
      </c>
      <c r="F29" s="2">
        <f>D29*Settings!$B$4</f>
        <v>0</v>
      </c>
      <c r="G29" s="2">
        <f t="shared" si="0"/>
        <v>0</v>
      </c>
      <c r="H29">
        <f>COUNTIFS('Provider Assignment'!$D$2:$D$501,A29,'Provider Assignment'!$J$2:$J$501,"Active")</f>
        <v>0</v>
      </c>
    </row>
    <row r="30" spans="3:8">
      <c r="C30">
        <f>COUNTIFS('Visit Tracking'!$E$2:$E$1001,A30,'Visit Tracking'!$G$2:$G$1001,"Office",'Visit Tracking'!$J$2:$J$1001,"Completed")</f>
        <v>0</v>
      </c>
      <c r="D30">
        <f>COUNTIFS('Visit Tracking'!$E$2:$E$1001,A30,'Visit Tracking'!$G$2:$G$1001,"Virtual",'Visit Tracking'!$J$2:$J$1001,"Completed")</f>
        <v>0</v>
      </c>
      <c r="E30" s="2">
        <f>C30*Settings!$B$3</f>
        <v>0</v>
      </c>
      <c r="F30" s="2">
        <f>D30*Settings!$B$4</f>
        <v>0</v>
      </c>
      <c r="G30" s="2">
        <f t="shared" si="0"/>
        <v>0</v>
      </c>
      <c r="H30">
        <f>COUNTIFS('Provider Assignment'!$D$2:$D$501,A30,'Provider Assignment'!$J$2:$J$501,"Active")</f>
        <v>0</v>
      </c>
    </row>
    <row r="31" spans="3:8">
      <c r="C31">
        <f>COUNTIFS('Visit Tracking'!$E$2:$E$1001,A31,'Visit Tracking'!$G$2:$G$1001,"Office",'Visit Tracking'!$J$2:$J$1001,"Completed")</f>
        <v>0</v>
      </c>
      <c r="D31">
        <f>COUNTIFS('Visit Tracking'!$E$2:$E$1001,A31,'Visit Tracking'!$G$2:$G$1001,"Virtual",'Visit Tracking'!$J$2:$J$1001,"Completed")</f>
        <v>0</v>
      </c>
      <c r="E31" s="2">
        <f>C31*Settings!$B$3</f>
        <v>0</v>
      </c>
      <c r="F31" s="2">
        <f>D31*Settings!$B$4</f>
        <v>0</v>
      </c>
      <c r="G31" s="2">
        <f t="shared" si="0"/>
        <v>0</v>
      </c>
      <c r="H31">
        <f>COUNTIFS('Provider Assignment'!$D$2:$D$501,A31,'Provider Assignment'!$J$2:$J$501,"Active")</f>
        <v>0</v>
      </c>
    </row>
    <row r="32" spans="3:8">
      <c r="C32">
        <f>COUNTIFS('Visit Tracking'!$E$2:$E$1001,A32,'Visit Tracking'!$G$2:$G$1001,"Office",'Visit Tracking'!$J$2:$J$1001,"Completed")</f>
        <v>0</v>
      </c>
      <c r="D32">
        <f>COUNTIFS('Visit Tracking'!$E$2:$E$1001,A32,'Visit Tracking'!$G$2:$G$1001,"Virtual",'Visit Tracking'!$J$2:$J$1001,"Completed")</f>
        <v>0</v>
      </c>
      <c r="E32" s="2">
        <f>C32*Settings!$B$3</f>
        <v>0</v>
      </c>
      <c r="F32" s="2">
        <f>D32*Settings!$B$4</f>
        <v>0</v>
      </c>
      <c r="G32" s="2">
        <f t="shared" si="0"/>
        <v>0</v>
      </c>
      <c r="H32">
        <f>COUNTIFS('Provider Assignment'!$D$2:$D$501,A32,'Provider Assignment'!$J$2:$J$501,"Active")</f>
        <v>0</v>
      </c>
    </row>
    <row r="33" spans="3:8">
      <c r="C33">
        <f>COUNTIFS('Visit Tracking'!$E$2:$E$1001,A33,'Visit Tracking'!$G$2:$G$1001,"Office",'Visit Tracking'!$J$2:$J$1001,"Completed")</f>
        <v>0</v>
      </c>
      <c r="D33">
        <f>COUNTIFS('Visit Tracking'!$E$2:$E$1001,A33,'Visit Tracking'!$G$2:$G$1001,"Virtual",'Visit Tracking'!$J$2:$J$1001,"Completed")</f>
        <v>0</v>
      </c>
      <c r="E33" s="2">
        <f>C33*Settings!$B$3</f>
        <v>0</v>
      </c>
      <c r="F33" s="2">
        <f>D33*Settings!$B$4</f>
        <v>0</v>
      </c>
      <c r="G33" s="2">
        <f t="shared" si="0"/>
        <v>0</v>
      </c>
      <c r="H33">
        <f>COUNTIFS('Provider Assignment'!$D$2:$D$501,A33,'Provider Assignment'!$J$2:$J$501,"Active")</f>
        <v>0</v>
      </c>
    </row>
    <row r="34" spans="3:8">
      <c r="C34">
        <f>COUNTIFS('Visit Tracking'!$E$2:$E$1001,A34,'Visit Tracking'!$G$2:$G$1001,"Office",'Visit Tracking'!$J$2:$J$1001,"Completed")</f>
        <v>0</v>
      </c>
      <c r="D34">
        <f>COUNTIFS('Visit Tracking'!$E$2:$E$1001,A34,'Visit Tracking'!$G$2:$G$1001,"Virtual",'Visit Tracking'!$J$2:$J$1001,"Completed")</f>
        <v>0</v>
      </c>
      <c r="E34" s="2">
        <f>C34*Settings!$B$3</f>
        <v>0</v>
      </c>
      <c r="F34" s="2">
        <f>D34*Settings!$B$4</f>
        <v>0</v>
      </c>
      <c r="G34" s="2">
        <f t="shared" ref="G34:G65" si="1">E34+F34</f>
        <v>0</v>
      </c>
      <c r="H34">
        <f>COUNTIFS('Provider Assignment'!$D$2:$D$501,A34,'Provider Assignment'!$J$2:$J$501,"Active")</f>
        <v>0</v>
      </c>
    </row>
    <row r="35" spans="3:8">
      <c r="C35">
        <f>COUNTIFS('Visit Tracking'!$E$2:$E$1001,A35,'Visit Tracking'!$G$2:$G$1001,"Office",'Visit Tracking'!$J$2:$J$1001,"Completed")</f>
        <v>0</v>
      </c>
      <c r="D35">
        <f>COUNTIFS('Visit Tracking'!$E$2:$E$1001,A35,'Visit Tracking'!$G$2:$G$1001,"Virtual",'Visit Tracking'!$J$2:$J$1001,"Completed")</f>
        <v>0</v>
      </c>
      <c r="E35" s="2">
        <f>C35*Settings!$B$3</f>
        <v>0</v>
      </c>
      <c r="F35" s="2">
        <f>D35*Settings!$B$4</f>
        <v>0</v>
      </c>
      <c r="G35" s="2">
        <f t="shared" si="1"/>
        <v>0</v>
      </c>
      <c r="H35">
        <f>COUNTIFS('Provider Assignment'!$D$2:$D$501,A35,'Provider Assignment'!$J$2:$J$501,"Active")</f>
        <v>0</v>
      </c>
    </row>
    <row r="36" spans="3:8">
      <c r="C36">
        <f>COUNTIFS('Visit Tracking'!$E$2:$E$1001,A36,'Visit Tracking'!$G$2:$G$1001,"Office",'Visit Tracking'!$J$2:$J$1001,"Completed")</f>
        <v>0</v>
      </c>
      <c r="D36">
        <f>COUNTIFS('Visit Tracking'!$E$2:$E$1001,A36,'Visit Tracking'!$G$2:$G$1001,"Virtual",'Visit Tracking'!$J$2:$J$1001,"Completed")</f>
        <v>0</v>
      </c>
      <c r="E36" s="2">
        <f>C36*Settings!$B$3</f>
        <v>0</v>
      </c>
      <c r="F36" s="2">
        <f>D36*Settings!$B$4</f>
        <v>0</v>
      </c>
      <c r="G36" s="2">
        <f t="shared" si="1"/>
        <v>0</v>
      </c>
      <c r="H36">
        <f>COUNTIFS('Provider Assignment'!$D$2:$D$501,A36,'Provider Assignment'!$J$2:$J$501,"Active")</f>
        <v>0</v>
      </c>
    </row>
    <row r="37" spans="3:8">
      <c r="C37">
        <f>COUNTIFS('Visit Tracking'!$E$2:$E$1001,A37,'Visit Tracking'!$G$2:$G$1001,"Office",'Visit Tracking'!$J$2:$J$1001,"Completed")</f>
        <v>0</v>
      </c>
      <c r="D37">
        <f>COUNTIFS('Visit Tracking'!$E$2:$E$1001,A37,'Visit Tracking'!$G$2:$G$1001,"Virtual",'Visit Tracking'!$J$2:$J$1001,"Completed")</f>
        <v>0</v>
      </c>
      <c r="E37" s="2">
        <f>C37*Settings!$B$3</f>
        <v>0</v>
      </c>
      <c r="F37" s="2">
        <f>D37*Settings!$B$4</f>
        <v>0</v>
      </c>
      <c r="G37" s="2">
        <f t="shared" si="1"/>
        <v>0</v>
      </c>
      <c r="H37">
        <f>COUNTIFS('Provider Assignment'!$D$2:$D$501,A37,'Provider Assignment'!$J$2:$J$501,"Active")</f>
        <v>0</v>
      </c>
    </row>
    <row r="38" spans="3:8">
      <c r="C38">
        <f>COUNTIFS('Visit Tracking'!$E$2:$E$1001,A38,'Visit Tracking'!$G$2:$G$1001,"Office",'Visit Tracking'!$J$2:$J$1001,"Completed")</f>
        <v>0</v>
      </c>
      <c r="D38">
        <f>COUNTIFS('Visit Tracking'!$E$2:$E$1001,A38,'Visit Tracking'!$G$2:$G$1001,"Virtual",'Visit Tracking'!$J$2:$J$1001,"Completed")</f>
        <v>0</v>
      </c>
      <c r="E38" s="2">
        <f>C38*Settings!$B$3</f>
        <v>0</v>
      </c>
      <c r="F38" s="2">
        <f>D38*Settings!$B$4</f>
        <v>0</v>
      </c>
      <c r="G38" s="2">
        <f t="shared" si="1"/>
        <v>0</v>
      </c>
      <c r="H38">
        <f>COUNTIFS('Provider Assignment'!$D$2:$D$501,A38,'Provider Assignment'!$J$2:$J$501,"Active")</f>
        <v>0</v>
      </c>
    </row>
    <row r="39" spans="3:8">
      <c r="C39">
        <f>COUNTIFS('Visit Tracking'!$E$2:$E$1001,A39,'Visit Tracking'!$G$2:$G$1001,"Office",'Visit Tracking'!$J$2:$J$1001,"Completed")</f>
        <v>0</v>
      </c>
      <c r="D39">
        <f>COUNTIFS('Visit Tracking'!$E$2:$E$1001,A39,'Visit Tracking'!$G$2:$G$1001,"Virtual",'Visit Tracking'!$J$2:$J$1001,"Completed")</f>
        <v>0</v>
      </c>
      <c r="E39" s="2">
        <f>C39*Settings!$B$3</f>
        <v>0</v>
      </c>
      <c r="F39" s="2">
        <f>D39*Settings!$B$4</f>
        <v>0</v>
      </c>
      <c r="G39" s="2">
        <f t="shared" si="1"/>
        <v>0</v>
      </c>
      <c r="H39">
        <f>COUNTIFS('Provider Assignment'!$D$2:$D$501,A39,'Provider Assignment'!$J$2:$J$501,"Active")</f>
        <v>0</v>
      </c>
    </row>
    <row r="40" spans="3:8">
      <c r="C40">
        <f>COUNTIFS('Visit Tracking'!$E$2:$E$1001,A40,'Visit Tracking'!$G$2:$G$1001,"Office",'Visit Tracking'!$J$2:$J$1001,"Completed")</f>
        <v>0</v>
      </c>
      <c r="D40">
        <f>COUNTIFS('Visit Tracking'!$E$2:$E$1001,A40,'Visit Tracking'!$G$2:$G$1001,"Virtual",'Visit Tracking'!$J$2:$J$1001,"Completed")</f>
        <v>0</v>
      </c>
      <c r="E40" s="2">
        <f>C40*Settings!$B$3</f>
        <v>0</v>
      </c>
      <c r="F40" s="2">
        <f>D40*Settings!$B$4</f>
        <v>0</v>
      </c>
      <c r="G40" s="2">
        <f t="shared" si="1"/>
        <v>0</v>
      </c>
      <c r="H40">
        <f>COUNTIFS('Provider Assignment'!$D$2:$D$501,A40,'Provider Assignment'!$J$2:$J$501,"Active")</f>
        <v>0</v>
      </c>
    </row>
    <row r="41" spans="3:8">
      <c r="C41">
        <f>COUNTIFS('Visit Tracking'!$E$2:$E$1001,A41,'Visit Tracking'!$G$2:$G$1001,"Office",'Visit Tracking'!$J$2:$J$1001,"Completed")</f>
        <v>0</v>
      </c>
      <c r="D41">
        <f>COUNTIFS('Visit Tracking'!$E$2:$E$1001,A41,'Visit Tracking'!$G$2:$G$1001,"Virtual",'Visit Tracking'!$J$2:$J$1001,"Completed")</f>
        <v>0</v>
      </c>
      <c r="E41" s="2">
        <f>C41*Settings!$B$3</f>
        <v>0</v>
      </c>
      <c r="F41" s="2">
        <f>D41*Settings!$B$4</f>
        <v>0</v>
      </c>
      <c r="G41" s="2">
        <f t="shared" si="1"/>
        <v>0</v>
      </c>
      <c r="H41">
        <f>COUNTIFS('Provider Assignment'!$D$2:$D$501,A41,'Provider Assignment'!$J$2:$J$501,"Active")</f>
        <v>0</v>
      </c>
    </row>
    <row r="42" spans="3:8">
      <c r="C42">
        <f>COUNTIFS('Visit Tracking'!$E$2:$E$1001,A42,'Visit Tracking'!$G$2:$G$1001,"Office",'Visit Tracking'!$J$2:$J$1001,"Completed")</f>
        <v>0</v>
      </c>
      <c r="D42">
        <f>COUNTIFS('Visit Tracking'!$E$2:$E$1001,A42,'Visit Tracking'!$G$2:$G$1001,"Virtual",'Visit Tracking'!$J$2:$J$1001,"Completed")</f>
        <v>0</v>
      </c>
      <c r="E42" s="2">
        <f>C42*Settings!$B$3</f>
        <v>0</v>
      </c>
      <c r="F42" s="2">
        <f>D42*Settings!$B$4</f>
        <v>0</v>
      </c>
      <c r="G42" s="2">
        <f t="shared" si="1"/>
        <v>0</v>
      </c>
      <c r="H42">
        <f>COUNTIFS('Provider Assignment'!$D$2:$D$501,A42,'Provider Assignment'!$J$2:$J$501,"Active")</f>
        <v>0</v>
      </c>
    </row>
    <row r="43" spans="3:8">
      <c r="C43">
        <f>COUNTIFS('Visit Tracking'!$E$2:$E$1001,A43,'Visit Tracking'!$G$2:$G$1001,"Office",'Visit Tracking'!$J$2:$J$1001,"Completed")</f>
        <v>0</v>
      </c>
      <c r="D43">
        <f>COUNTIFS('Visit Tracking'!$E$2:$E$1001,A43,'Visit Tracking'!$G$2:$G$1001,"Virtual",'Visit Tracking'!$J$2:$J$1001,"Completed")</f>
        <v>0</v>
      </c>
      <c r="E43" s="2">
        <f>C43*Settings!$B$3</f>
        <v>0</v>
      </c>
      <c r="F43" s="2">
        <f>D43*Settings!$B$4</f>
        <v>0</v>
      </c>
      <c r="G43" s="2">
        <f t="shared" si="1"/>
        <v>0</v>
      </c>
      <c r="H43">
        <f>COUNTIFS('Provider Assignment'!$D$2:$D$501,A43,'Provider Assignment'!$J$2:$J$501,"Active")</f>
        <v>0</v>
      </c>
    </row>
    <row r="44" spans="3:8">
      <c r="C44">
        <f>COUNTIFS('Visit Tracking'!$E$2:$E$1001,A44,'Visit Tracking'!$G$2:$G$1001,"Office",'Visit Tracking'!$J$2:$J$1001,"Completed")</f>
        <v>0</v>
      </c>
      <c r="D44">
        <f>COUNTIFS('Visit Tracking'!$E$2:$E$1001,A44,'Visit Tracking'!$G$2:$G$1001,"Virtual",'Visit Tracking'!$J$2:$J$1001,"Completed")</f>
        <v>0</v>
      </c>
      <c r="E44" s="2">
        <f>C44*Settings!$B$3</f>
        <v>0</v>
      </c>
      <c r="F44" s="2">
        <f>D44*Settings!$B$4</f>
        <v>0</v>
      </c>
      <c r="G44" s="2">
        <f t="shared" si="1"/>
        <v>0</v>
      </c>
      <c r="H44">
        <f>COUNTIFS('Provider Assignment'!$D$2:$D$501,A44,'Provider Assignment'!$J$2:$J$501,"Active")</f>
        <v>0</v>
      </c>
    </row>
    <row r="45" spans="3:8">
      <c r="C45">
        <f>COUNTIFS('Visit Tracking'!$E$2:$E$1001,A45,'Visit Tracking'!$G$2:$G$1001,"Office",'Visit Tracking'!$J$2:$J$1001,"Completed")</f>
        <v>0</v>
      </c>
      <c r="D45">
        <f>COUNTIFS('Visit Tracking'!$E$2:$E$1001,A45,'Visit Tracking'!$G$2:$G$1001,"Virtual",'Visit Tracking'!$J$2:$J$1001,"Completed")</f>
        <v>0</v>
      </c>
      <c r="E45" s="2">
        <f>C45*Settings!$B$3</f>
        <v>0</v>
      </c>
      <c r="F45" s="2">
        <f>D45*Settings!$B$4</f>
        <v>0</v>
      </c>
      <c r="G45" s="2">
        <f t="shared" si="1"/>
        <v>0</v>
      </c>
      <c r="H45">
        <f>COUNTIFS('Provider Assignment'!$D$2:$D$501,A45,'Provider Assignment'!$J$2:$J$501,"Active")</f>
        <v>0</v>
      </c>
    </row>
    <row r="46" spans="3:8">
      <c r="C46">
        <f>COUNTIFS('Visit Tracking'!$E$2:$E$1001,A46,'Visit Tracking'!$G$2:$G$1001,"Office",'Visit Tracking'!$J$2:$J$1001,"Completed")</f>
        <v>0</v>
      </c>
      <c r="D46">
        <f>COUNTIFS('Visit Tracking'!$E$2:$E$1001,A46,'Visit Tracking'!$G$2:$G$1001,"Virtual",'Visit Tracking'!$J$2:$J$1001,"Completed")</f>
        <v>0</v>
      </c>
      <c r="E46" s="2">
        <f>C46*Settings!$B$3</f>
        <v>0</v>
      </c>
      <c r="F46" s="2">
        <f>D46*Settings!$B$4</f>
        <v>0</v>
      </c>
      <c r="G46" s="2">
        <f t="shared" si="1"/>
        <v>0</v>
      </c>
      <c r="H46">
        <f>COUNTIFS('Provider Assignment'!$D$2:$D$501,A46,'Provider Assignment'!$J$2:$J$501,"Active")</f>
        <v>0</v>
      </c>
    </row>
    <row r="47" spans="3:8">
      <c r="C47">
        <f>COUNTIFS('Visit Tracking'!$E$2:$E$1001,A47,'Visit Tracking'!$G$2:$G$1001,"Office",'Visit Tracking'!$J$2:$J$1001,"Completed")</f>
        <v>0</v>
      </c>
      <c r="D47">
        <f>COUNTIFS('Visit Tracking'!$E$2:$E$1001,A47,'Visit Tracking'!$G$2:$G$1001,"Virtual",'Visit Tracking'!$J$2:$J$1001,"Completed")</f>
        <v>0</v>
      </c>
      <c r="E47" s="2">
        <f>C47*Settings!$B$3</f>
        <v>0</v>
      </c>
      <c r="F47" s="2">
        <f>D47*Settings!$B$4</f>
        <v>0</v>
      </c>
      <c r="G47" s="2">
        <f t="shared" si="1"/>
        <v>0</v>
      </c>
      <c r="H47">
        <f>COUNTIFS('Provider Assignment'!$D$2:$D$501,A47,'Provider Assignment'!$J$2:$J$501,"Active")</f>
        <v>0</v>
      </c>
    </row>
    <row r="48" spans="3:8">
      <c r="C48">
        <f>COUNTIFS('Visit Tracking'!$E$2:$E$1001,A48,'Visit Tracking'!$G$2:$G$1001,"Office",'Visit Tracking'!$J$2:$J$1001,"Completed")</f>
        <v>0</v>
      </c>
      <c r="D48">
        <f>COUNTIFS('Visit Tracking'!$E$2:$E$1001,A48,'Visit Tracking'!$G$2:$G$1001,"Virtual",'Visit Tracking'!$J$2:$J$1001,"Completed")</f>
        <v>0</v>
      </c>
      <c r="E48" s="2">
        <f>C48*Settings!$B$3</f>
        <v>0</v>
      </c>
      <c r="F48" s="2">
        <f>D48*Settings!$B$4</f>
        <v>0</v>
      </c>
      <c r="G48" s="2">
        <f t="shared" si="1"/>
        <v>0</v>
      </c>
      <c r="H48">
        <f>COUNTIFS('Provider Assignment'!$D$2:$D$501,A48,'Provider Assignment'!$J$2:$J$501,"Active")</f>
        <v>0</v>
      </c>
    </row>
    <row r="49" spans="3:8">
      <c r="C49">
        <f>COUNTIFS('Visit Tracking'!$E$2:$E$1001,A49,'Visit Tracking'!$G$2:$G$1001,"Office",'Visit Tracking'!$J$2:$J$1001,"Completed")</f>
        <v>0</v>
      </c>
      <c r="D49">
        <f>COUNTIFS('Visit Tracking'!$E$2:$E$1001,A49,'Visit Tracking'!$G$2:$G$1001,"Virtual",'Visit Tracking'!$J$2:$J$1001,"Completed")</f>
        <v>0</v>
      </c>
      <c r="E49" s="2">
        <f>C49*Settings!$B$3</f>
        <v>0</v>
      </c>
      <c r="F49" s="2">
        <f>D49*Settings!$B$4</f>
        <v>0</v>
      </c>
      <c r="G49" s="2">
        <f t="shared" si="1"/>
        <v>0</v>
      </c>
      <c r="H49">
        <f>COUNTIFS('Provider Assignment'!$D$2:$D$501,A49,'Provider Assignment'!$J$2:$J$501,"Active")</f>
        <v>0</v>
      </c>
    </row>
    <row r="50" spans="3:8">
      <c r="C50">
        <f>COUNTIFS('Visit Tracking'!$E$2:$E$1001,A50,'Visit Tracking'!$G$2:$G$1001,"Office",'Visit Tracking'!$J$2:$J$1001,"Completed")</f>
        <v>0</v>
      </c>
      <c r="D50">
        <f>COUNTIFS('Visit Tracking'!$E$2:$E$1001,A50,'Visit Tracking'!$G$2:$G$1001,"Virtual",'Visit Tracking'!$J$2:$J$1001,"Completed")</f>
        <v>0</v>
      </c>
      <c r="E50" s="2">
        <f>C50*Settings!$B$3</f>
        <v>0</v>
      </c>
      <c r="F50" s="2">
        <f>D50*Settings!$B$4</f>
        <v>0</v>
      </c>
      <c r="G50" s="2">
        <f t="shared" si="1"/>
        <v>0</v>
      </c>
      <c r="H50">
        <f>COUNTIFS('Provider Assignment'!$D$2:$D$501,A50,'Provider Assignment'!$J$2:$J$501,"Active")</f>
        <v>0</v>
      </c>
    </row>
    <row r="51" spans="3:8">
      <c r="C51">
        <f>COUNTIFS('Visit Tracking'!$E$2:$E$1001,A51,'Visit Tracking'!$G$2:$G$1001,"Office",'Visit Tracking'!$J$2:$J$1001,"Completed")</f>
        <v>0</v>
      </c>
      <c r="D51">
        <f>COUNTIFS('Visit Tracking'!$E$2:$E$1001,A51,'Visit Tracking'!$G$2:$G$1001,"Virtual",'Visit Tracking'!$J$2:$J$1001,"Completed")</f>
        <v>0</v>
      </c>
      <c r="E51" s="2">
        <f>C51*Settings!$B$3</f>
        <v>0</v>
      </c>
      <c r="F51" s="2">
        <f>D51*Settings!$B$4</f>
        <v>0</v>
      </c>
      <c r="G51" s="2">
        <f t="shared" si="1"/>
        <v>0</v>
      </c>
      <c r="H51">
        <f>COUNTIFS('Provider Assignment'!$D$2:$D$501,A51,'Provider Assignment'!$J$2:$J$501,"Active")</f>
        <v>0</v>
      </c>
    </row>
    <row r="52" spans="3:8">
      <c r="C52">
        <f>COUNTIFS('Visit Tracking'!$E$2:$E$1001,A52,'Visit Tracking'!$G$2:$G$1001,"Office",'Visit Tracking'!$J$2:$J$1001,"Completed")</f>
        <v>0</v>
      </c>
      <c r="D52">
        <f>COUNTIFS('Visit Tracking'!$E$2:$E$1001,A52,'Visit Tracking'!$G$2:$G$1001,"Virtual",'Visit Tracking'!$J$2:$J$1001,"Completed")</f>
        <v>0</v>
      </c>
      <c r="E52" s="2">
        <f>C52*Settings!$B$3</f>
        <v>0</v>
      </c>
      <c r="F52" s="2">
        <f>D52*Settings!$B$4</f>
        <v>0</v>
      </c>
      <c r="G52" s="2">
        <f t="shared" si="1"/>
        <v>0</v>
      </c>
      <c r="H52">
        <f>COUNTIFS('Provider Assignment'!$D$2:$D$501,A52,'Provider Assignment'!$J$2:$J$501,"Active")</f>
        <v>0</v>
      </c>
    </row>
    <row r="53" spans="3:8">
      <c r="C53">
        <f>COUNTIFS('Visit Tracking'!$E$2:$E$1001,A53,'Visit Tracking'!$G$2:$G$1001,"Office",'Visit Tracking'!$J$2:$J$1001,"Completed")</f>
        <v>0</v>
      </c>
      <c r="D53">
        <f>COUNTIFS('Visit Tracking'!$E$2:$E$1001,A53,'Visit Tracking'!$G$2:$G$1001,"Virtual",'Visit Tracking'!$J$2:$J$1001,"Completed")</f>
        <v>0</v>
      </c>
      <c r="E53" s="2">
        <f>C53*Settings!$B$3</f>
        <v>0</v>
      </c>
      <c r="F53" s="2">
        <f>D53*Settings!$B$4</f>
        <v>0</v>
      </c>
      <c r="G53" s="2">
        <f t="shared" si="1"/>
        <v>0</v>
      </c>
      <c r="H53">
        <f>COUNTIFS('Provider Assignment'!$D$2:$D$501,A53,'Provider Assignment'!$J$2:$J$501,"Active")</f>
        <v>0</v>
      </c>
    </row>
    <row r="54" spans="3:8">
      <c r="C54">
        <f>COUNTIFS('Visit Tracking'!$E$2:$E$1001,A54,'Visit Tracking'!$G$2:$G$1001,"Office",'Visit Tracking'!$J$2:$J$1001,"Completed")</f>
        <v>0</v>
      </c>
      <c r="D54">
        <f>COUNTIFS('Visit Tracking'!$E$2:$E$1001,A54,'Visit Tracking'!$G$2:$G$1001,"Virtual",'Visit Tracking'!$J$2:$J$1001,"Completed")</f>
        <v>0</v>
      </c>
      <c r="E54" s="2">
        <f>C54*Settings!$B$3</f>
        <v>0</v>
      </c>
      <c r="F54" s="2">
        <f>D54*Settings!$B$4</f>
        <v>0</v>
      </c>
      <c r="G54" s="2">
        <f t="shared" si="1"/>
        <v>0</v>
      </c>
      <c r="H54">
        <f>COUNTIFS('Provider Assignment'!$D$2:$D$501,A54,'Provider Assignment'!$J$2:$J$501,"Active")</f>
        <v>0</v>
      </c>
    </row>
    <row r="55" spans="3:8">
      <c r="C55">
        <f>COUNTIFS('Visit Tracking'!$E$2:$E$1001,A55,'Visit Tracking'!$G$2:$G$1001,"Office",'Visit Tracking'!$J$2:$J$1001,"Completed")</f>
        <v>0</v>
      </c>
      <c r="D55">
        <f>COUNTIFS('Visit Tracking'!$E$2:$E$1001,A55,'Visit Tracking'!$G$2:$G$1001,"Virtual",'Visit Tracking'!$J$2:$J$1001,"Completed")</f>
        <v>0</v>
      </c>
      <c r="E55" s="2">
        <f>C55*Settings!$B$3</f>
        <v>0</v>
      </c>
      <c r="F55" s="2">
        <f>D55*Settings!$B$4</f>
        <v>0</v>
      </c>
      <c r="G55" s="2">
        <f t="shared" si="1"/>
        <v>0</v>
      </c>
      <c r="H55">
        <f>COUNTIFS('Provider Assignment'!$D$2:$D$501,A55,'Provider Assignment'!$J$2:$J$501,"Active")</f>
        <v>0</v>
      </c>
    </row>
    <row r="56" spans="3:8">
      <c r="C56">
        <f>COUNTIFS('Visit Tracking'!$E$2:$E$1001,A56,'Visit Tracking'!$G$2:$G$1001,"Office",'Visit Tracking'!$J$2:$J$1001,"Completed")</f>
        <v>0</v>
      </c>
      <c r="D56">
        <f>COUNTIFS('Visit Tracking'!$E$2:$E$1001,A56,'Visit Tracking'!$G$2:$G$1001,"Virtual",'Visit Tracking'!$J$2:$J$1001,"Completed")</f>
        <v>0</v>
      </c>
      <c r="E56" s="2">
        <f>C56*Settings!$B$3</f>
        <v>0</v>
      </c>
      <c r="F56" s="2">
        <f>D56*Settings!$B$4</f>
        <v>0</v>
      </c>
      <c r="G56" s="2">
        <f t="shared" si="1"/>
        <v>0</v>
      </c>
      <c r="H56">
        <f>COUNTIFS('Provider Assignment'!$D$2:$D$501,A56,'Provider Assignment'!$J$2:$J$501,"Active")</f>
        <v>0</v>
      </c>
    </row>
    <row r="57" spans="3:8">
      <c r="C57">
        <f>COUNTIFS('Visit Tracking'!$E$2:$E$1001,A57,'Visit Tracking'!$G$2:$G$1001,"Office",'Visit Tracking'!$J$2:$J$1001,"Completed")</f>
        <v>0</v>
      </c>
      <c r="D57">
        <f>COUNTIFS('Visit Tracking'!$E$2:$E$1001,A57,'Visit Tracking'!$G$2:$G$1001,"Virtual",'Visit Tracking'!$J$2:$J$1001,"Completed")</f>
        <v>0</v>
      </c>
      <c r="E57" s="2">
        <f>C57*Settings!$B$3</f>
        <v>0</v>
      </c>
      <c r="F57" s="2">
        <f>D57*Settings!$B$4</f>
        <v>0</v>
      </c>
      <c r="G57" s="2">
        <f t="shared" si="1"/>
        <v>0</v>
      </c>
      <c r="H57">
        <f>COUNTIFS('Provider Assignment'!$D$2:$D$501,A57,'Provider Assignment'!$J$2:$J$501,"Active")</f>
        <v>0</v>
      </c>
    </row>
    <row r="58" spans="3:8">
      <c r="C58">
        <f>COUNTIFS('Visit Tracking'!$E$2:$E$1001,A58,'Visit Tracking'!$G$2:$G$1001,"Office",'Visit Tracking'!$J$2:$J$1001,"Completed")</f>
        <v>0</v>
      </c>
      <c r="D58">
        <f>COUNTIFS('Visit Tracking'!$E$2:$E$1001,A58,'Visit Tracking'!$G$2:$G$1001,"Virtual",'Visit Tracking'!$J$2:$J$1001,"Completed")</f>
        <v>0</v>
      </c>
      <c r="E58" s="2">
        <f>C58*Settings!$B$3</f>
        <v>0</v>
      </c>
      <c r="F58" s="2">
        <f>D58*Settings!$B$4</f>
        <v>0</v>
      </c>
      <c r="G58" s="2">
        <f t="shared" si="1"/>
        <v>0</v>
      </c>
      <c r="H58">
        <f>COUNTIFS('Provider Assignment'!$D$2:$D$501,A58,'Provider Assignment'!$J$2:$J$501,"Active")</f>
        <v>0</v>
      </c>
    </row>
    <row r="59" spans="3:8">
      <c r="C59">
        <f>COUNTIFS('Visit Tracking'!$E$2:$E$1001,A59,'Visit Tracking'!$G$2:$G$1001,"Office",'Visit Tracking'!$J$2:$J$1001,"Completed")</f>
        <v>0</v>
      </c>
      <c r="D59">
        <f>COUNTIFS('Visit Tracking'!$E$2:$E$1001,A59,'Visit Tracking'!$G$2:$G$1001,"Virtual",'Visit Tracking'!$J$2:$J$1001,"Completed")</f>
        <v>0</v>
      </c>
      <c r="E59" s="2">
        <f>C59*Settings!$B$3</f>
        <v>0</v>
      </c>
      <c r="F59" s="2">
        <f>D59*Settings!$B$4</f>
        <v>0</v>
      </c>
      <c r="G59" s="2">
        <f t="shared" si="1"/>
        <v>0</v>
      </c>
      <c r="H59">
        <f>COUNTIFS('Provider Assignment'!$D$2:$D$501,A59,'Provider Assignment'!$J$2:$J$501,"Active")</f>
        <v>0</v>
      </c>
    </row>
    <row r="60" spans="3:8">
      <c r="C60">
        <f>COUNTIFS('Visit Tracking'!$E$2:$E$1001,A60,'Visit Tracking'!$G$2:$G$1001,"Office",'Visit Tracking'!$J$2:$J$1001,"Completed")</f>
        <v>0</v>
      </c>
      <c r="D60">
        <f>COUNTIFS('Visit Tracking'!$E$2:$E$1001,A60,'Visit Tracking'!$G$2:$G$1001,"Virtual",'Visit Tracking'!$J$2:$J$1001,"Completed")</f>
        <v>0</v>
      </c>
      <c r="E60" s="2">
        <f>C60*Settings!$B$3</f>
        <v>0</v>
      </c>
      <c r="F60" s="2">
        <f>D60*Settings!$B$4</f>
        <v>0</v>
      </c>
      <c r="G60" s="2">
        <f t="shared" si="1"/>
        <v>0</v>
      </c>
      <c r="H60">
        <f>COUNTIFS('Provider Assignment'!$D$2:$D$501,A60,'Provider Assignment'!$J$2:$J$501,"Active")</f>
        <v>0</v>
      </c>
    </row>
    <row r="61" spans="3:8">
      <c r="C61">
        <f>COUNTIFS('Visit Tracking'!$E$2:$E$1001,A61,'Visit Tracking'!$G$2:$G$1001,"Office",'Visit Tracking'!$J$2:$J$1001,"Completed")</f>
        <v>0</v>
      </c>
      <c r="D61">
        <f>COUNTIFS('Visit Tracking'!$E$2:$E$1001,A61,'Visit Tracking'!$G$2:$G$1001,"Virtual",'Visit Tracking'!$J$2:$J$1001,"Completed")</f>
        <v>0</v>
      </c>
      <c r="E61" s="2">
        <f>C61*Settings!$B$3</f>
        <v>0</v>
      </c>
      <c r="F61" s="2">
        <f>D61*Settings!$B$4</f>
        <v>0</v>
      </c>
      <c r="G61" s="2">
        <f t="shared" si="1"/>
        <v>0</v>
      </c>
      <c r="H61">
        <f>COUNTIFS('Provider Assignment'!$D$2:$D$501,A61,'Provider Assignment'!$J$2:$J$501,"Active")</f>
        <v>0</v>
      </c>
    </row>
    <row r="62" spans="3:8">
      <c r="C62">
        <f>COUNTIFS('Visit Tracking'!$E$2:$E$1001,A62,'Visit Tracking'!$G$2:$G$1001,"Office",'Visit Tracking'!$J$2:$J$1001,"Completed")</f>
        <v>0</v>
      </c>
      <c r="D62">
        <f>COUNTIFS('Visit Tracking'!$E$2:$E$1001,A62,'Visit Tracking'!$G$2:$G$1001,"Virtual",'Visit Tracking'!$J$2:$J$1001,"Completed")</f>
        <v>0</v>
      </c>
      <c r="E62" s="2">
        <f>C62*Settings!$B$3</f>
        <v>0</v>
      </c>
      <c r="F62" s="2">
        <f>D62*Settings!$B$4</f>
        <v>0</v>
      </c>
      <c r="G62" s="2">
        <f t="shared" si="1"/>
        <v>0</v>
      </c>
      <c r="H62">
        <f>COUNTIFS('Provider Assignment'!$D$2:$D$501,A62,'Provider Assignment'!$J$2:$J$501,"Active")</f>
        <v>0</v>
      </c>
    </row>
    <row r="63" spans="3:8">
      <c r="C63">
        <f>COUNTIFS('Visit Tracking'!$E$2:$E$1001,A63,'Visit Tracking'!$G$2:$G$1001,"Office",'Visit Tracking'!$J$2:$J$1001,"Completed")</f>
        <v>0</v>
      </c>
      <c r="D63">
        <f>COUNTIFS('Visit Tracking'!$E$2:$E$1001,A63,'Visit Tracking'!$G$2:$G$1001,"Virtual",'Visit Tracking'!$J$2:$J$1001,"Completed")</f>
        <v>0</v>
      </c>
      <c r="E63" s="2">
        <f>C63*Settings!$B$3</f>
        <v>0</v>
      </c>
      <c r="F63" s="2">
        <f>D63*Settings!$B$4</f>
        <v>0</v>
      </c>
      <c r="G63" s="2">
        <f t="shared" si="1"/>
        <v>0</v>
      </c>
      <c r="H63">
        <f>COUNTIFS('Provider Assignment'!$D$2:$D$501,A63,'Provider Assignment'!$J$2:$J$501,"Active")</f>
        <v>0</v>
      </c>
    </row>
    <row r="64" spans="3:8">
      <c r="C64">
        <f>COUNTIFS('Visit Tracking'!$E$2:$E$1001,A64,'Visit Tracking'!$G$2:$G$1001,"Office",'Visit Tracking'!$J$2:$J$1001,"Completed")</f>
        <v>0</v>
      </c>
      <c r="D64">
        <f>COUNTIFS('Visit Tracking'!$E$2:$E$1001,A64,'Visit Tracking'!$G$2:$G$1001,"Virtual",'Visit Tracking'!$J$2:$J$1001,"Completed")</f>
        <v>0</v>
      </c>
      <c r="E64" s="2">
        <f>C64*Settings!$B$3</f>
        <v>0</v>
      </c>
      <c r="F64" s="2">
        <f>D64*Settings!$B$4</f>
        <v>0</v>
      </c>
      <c r="G64" s="2">
        <f t="shared" si="1"/>
        <v>0</v>
      </c>
      <c r="H64">
        <f>COUNTIFS('Provider Assignment'!$D$2:$D$501,A64,'Provider Assignment'!$J$2:$J$501,"Active")</f>
        <v>0</v>
      </c>
    </row>
    <row r="65" spans="3:8">
      <c r="C65">
        <f>COUNTIFS('Visit Tracking'!$E$2:$E$1001,A65,'Visit Tracking'!$G$2:$G$1001,"Office",'Visit Tracking'!$J$2:$J$1001,"Completed")</f>
        <v>0</v>
      </c>
      <c r="D65">
        <f>COUNTIFS('Visit Tracking'!$E$2:$E$1001,A65,'Visit Tracking'!$G$2:$G$1001,"Virtual",'Visit Tracking'!$J$2:$J$1001,"Completed")</f>
        <v>0</v>
      </c>
      <c r="E65" s="2">
        <f>C65*Settings!$B$3</f>
        <v>0</v>
      </c>
      <c r="F65" s="2">
        <f>D65*Settings!$B$4</f>
        <v>0</v>
      </c>
      <c r="G65" s="2">
        <f t="shared" si="1"/>
        <v>0</v>
      </c>
      <c r="H65">
        <f>COUNTIFS('Provider Assignment'!$D$2:$D$501,A65,'Provider Assignment'!$J$2:$J$501,"Active")</f>
        <v>0</v>
      </c>
    </row>
    <row r="66" spans="3:8">
      <c r="C66">
        <f>COUNTIFS('Visit Tracking'!$E$2:$E$1001,A66,'Visit Tracking'!$G$2:$G$1001,"Office",'Visit Tracking'!$J$2:$J$1001,"Completed")</f>
        <v>0</v>
      </c>
      <c r="D66">
        <f>COUNTIFS('Visit Tracking'!$E$2:$E$1001,A66,'Visit Tracking'!$G$2:$G$1001,"Virtual",'Visit Tracking'!$J$2:$J$1001,"Completed")</f>
        <v>0</v>
      </c>
      <c r="E66" s="2">
        <f>C66*Settings!$B$3</f>
        <v>0</v>
      </c>
      <c r="F66" s="2">
        <f>D66*Settings!$B$4</f>
        <v>0</v>
      </c>
      <c r="G66" s="2">
        <f t="shared" ref="G66:G97" si="2">E66+F66</f>
        <v>0</v>
      </c>
      <c r="H66">
        <f>COUNTIFS('Provider Assignment'!$D$2:$D$501,A66,'Provider Assignment'!$J$2:$J$501,"Active")</f>
        <v>0</v>
      </c>
    </row>
    <row r="67" spans="3:8">
      <c r="C67">
        <f>COUNTIFS('Visit Tracking'!$E$2:$E$1001,A67,'Visit Tracking'!$G$2:$G$1001,"Office",'Visit Tracking'!$J$2:$J$1001,"Completed")</f>
        <v>0</v>
      </c>
      <c r="D67">
        <f>COUNTIFS('Visit Tracking'!$E$2:$E$1001,A67,'Visit Tracking'!$G$2:$G$1001,"Virtual",'Visit Tracking'!$J$2:$J$1001,"Completed")</f>
        <v>0</v>
      </c>
      <c r="E67" s="2">
        <f>C67*Settings!$B$3</f>
        <v>0</v>
      </c>
      <c r="F67" s="2">
        <f>D67*Settings!$B$4</f>
        <v>0</v>
      </c>
      <c r="G67" s="2">
        <f t="shared" si="2"/>
        <v>0</v>
      </c>
      <c r="H67">
        <f>COUNTIFS('Provider Assignment'!$D$2:$D$501,A67,'Provider Assignment'!$J$2:$J$501,"Active")</f>
        <v>0</v>
      </c>
    </row>
    <row r="68" spans="3:8">
      <c r="C68">
        <f>COUNTIFS('Visit Tracking'!$E$2:$E$1001,A68,'Visit Tracking'!$G$2:$G$1001,"Office",'Visit Tracking'!$J$2:$J$1001,"Completed")</f>
        <v>0</v>
      </c>
      <c r="D68">
        <f>COUNTIFS('Visit Tracking'!$E$2:$E$1001,A68,'Visit Tracking'!$G$2:$G$1001,"Virtual",'Visit Tracking'!$J$2:$J$1001,"Completed")</f>
        <v>0</v>
      </c>
      <c r="E68" s="2">
        <f>C68*Settings!$B$3</f>
        <v>0</v>
      </c>
      <c r="F68" s="2">
        <f>D68*Settings!$B$4</f>
        <v>0</v>
      </c>
      <c r="G68" s="2">
        <f t="shared" si="2"/>
        <v>0</v>
      </c>
      <c r="H68">
        <f>COUNTIFS('Provider Assignment'!$D$2:$D$501,A68,'Provider Assignment'!$J$2:$J$501,"Active")</f>
        <v>0</v>
      </c>
    </row>
    <row r="69" spans="3:8">
      <c r="C69">
        <f>COUNTIFS('Visit Tracking'!$E$2:$E$1001,A69,'Visit Tracking'!$G$2:$G$1001,"Office",'Visit Tracking'!$J$2:$J$1001,"Completed")</f>
        <v>0</v>
      </c>
      <c r="D69">
        <f>COUNTIFS('Visit Tracking'!$E$2:$E$1001,A69,'Visit Tracking'!$G$2:$G$1001,"Virtual",'Visit Tracking'!$J$2:$J$1001,"Completed")</f>
        <v>0</v>
      </c>
      <c r="E69" s="2">
        <f>C69*Settings!$B$3</f>
        <v>0</v>
      </c>
      <c r="F69" s="2">
        <f>D69*Settings!$B$4</f>
        <v>0</v>
      </c>
      <c r="G69" s="2">
        <f t="shared" si="2"/>
        <v>0</v>
      </c>
      <c r="H69">
        <f>COUNTIFS('Provider Assignment'!$D$2:$D$501,A69,'Provider Assignment'!$J$2:$J$501,"Active")</f>
        <v>0</v>
      </c>
    </row>
    <row r="70" spans="3:8">
      <c r="C70">
        <f>COUNTIFS('Visit Tracking'!$E$2:$E$1001,A70,'Visit Tracking'!$G$2:$G$1001,"Office",'Visit Tracking'!$J$2:$J$1001,"Completed")</f>
        <v>0</v>
      </c>
      <c r="D70">
        <f>COUNTIFS('Visit Tracking'!$E$2:$E$1001,A70,'Visit Tracking'!$G$2:$G$1001,"Virtual",'Visit Tracking'!$J$2:$J$1001,"Completed")</f>
        <v>0</v>
      </c>
      <c r="E70" s="2">
        <f>C70*Settings!$B$3</f>
        <v>0</v>
      </c>
      <c r="F70" s="2">
        <f>D70*Settings!$B$4</f>
        <v>0</v>
      </c>
      <c r="G70" s="2">
        <f t="shared" si="2"/>
        <v>0</v>
      </c>
      <c r="H70">
        <f>COUNTIFS('Provider Assignment'!$D$2:$D$501,A70,'Provider Assignment'!$J$2:$J$501,"Active")</f>
        <v>0</v>
      </c>
    </row>
    <row r="71" spans="3:8">
      <c r="C71">
        <f>COUNTIFS('Visit Tracking'!$E$2:$E$1001,A71,'Visit Tracking'!$G$2:$G$1001,"Office",'Visit Tracking'!$J$2:$J$1001,"Completed")</f>
        <v>0</v>
      </c>
      <c r="D71">
        <f>COUNTIFS('Visit Tracking'!$E$2:$E$1001,A71,'Visit Tracking'!$G$2:$G$1001,"Virtual",'Visit Tracking'!$J$2:$J$1001,"Completed")</f>
        <v>0</v>
      </c>
      <c r="E71" s="2">
        <f>C71*Settings!$B$3</f>
        <v>0</v>
      </c>
      <c r="F71" s="2">
        <f>D71*Settings!$B$4</f>
        <v>0</v>
      </c>
      <c r="G71" s="2">
        <f t="shared" si="2"/>
        <v>0</v>
      </c>
      <c r="H71">
        <f>COUNTIFS('Provider Assignment'!$D$2:$D$501,A71,'Provider Assignment'!$J$2:$J$501,"Active")</f>
        <v>0</v>
      </c>
    </row>
    <row r="72" spans="3:8">
      <c r="C72">
        <f>COUNTIFS('Visit Tracking'!$E$2:$E$1001,A72,'Visit Tracking'!$G$2:$G$1001,"Office",'Visit Tracking'!$J$2:$J$1001,"Completed")</f>
        <v>0</v>
      </c>
      <c r="D72">
        <f>COUNTIFS('Visit Tracking'!$E$2:$E$1001,A72,'Visit Tracking'!$G$2:$G$1001,"Virtual",'Visit Tracking'!$J$2:$J$1001,"Completed")</f>
        <v>0</v>
      </c>
      <c r="E72" s="2">
        <f>C72*Settings!$B$3</f>
        <v>0</v>
      </c>
      <c r="F72" s="2">
        <f>D72*Settings!$B$4</f>
        <v>0</v>
      </c>
      <c r="G72" s="2">
        <f t="shared" si="2"/>
        <v>0</v>
      </c>
      <c r="H72">
        <f>COUNTIFS('Provider Assignment'!$D$2:$D$501,A72,'Provider Assignment'!$J$2:$J$501,"Active")</f>
        <v>0</v>
      </c>
    </row>
    <row r="73" spans="3:8">
      <c r="C73">
        <f>COUNTIFS('Visit Tracking'!$E$2:$E$1001,A73,'Visit Tracking'!$G$2:$G$1001,"Office",'Visit Tracking'!$J$2:$J$1001,"Completed")</f>
        <v>0</v>
      </c>
      <c r="D73">
        <f>COUNTIFS('Visit Tracking'!$E$2:$E$1001,A73,'Visit Tracking'!$G$2:$G$1001,"Virtual",'Visit Tracking'!$J$2:$J$1001,"Completed")</f>
        <v>0</v>
      </c>
      <c r="E73" s="2">
        <f>C73*Settings!$B$3</f>
        <v>0</v>
      </c>
      <c r="F73" s="2">
        <f>D73*Settings!$B$4</f>
        <v>0</v>
      </c>
      <c r="G73" s="2">
        <f t="shared" si="2"/>
        <v>0</v>
      </c>
      <c r="H73">
        <f>COUNTIFS('Provider Assignment'!$D$2:$D$501,A73,'Provider Assignment'!$J$2:$J$501,"Active")</f>
        <v>0</v>
      </c>
    </row>
    <row r="74" spans="3:8">
      <c r="C74">
        <f>COUNTIFS('Visit Tracking'!$E$2:$E$1001,A74,'Visit Tracking'!$G$2:$G$1001,"Office",'Visit Tracking'!$J$2:$J$1001,"Completed")</f>
        <v>0</v>
      </c>
      <c r="D74">
        <f>COUNTIFS('Visit Tracking'!$E$2:$E$1001,A74,'Visit Tracking'!$G$2:$G$1001,"Virtual",'Visit Tracking'!$J$2:$J$1001,"Completed")</f>
        <v>0</v>
      </c>
      <c r="E74" s="2">
        <f>C74*Settings!$B$3</f>
        <v>0</v>
      </c>
      <c r="F74" s="2">
        <f>D74*Settings!$B$4</f>
        <v>0</v>
      </c>
      <c r="G74" s="2">
        <f t="shared" si="2"/>
        <v>0</v>
      </c>
      <c r="H74">
        <f>COUNTIFS('Provider Assignment'!$D$2:$D$501,A74,'Provider Assignment'!$J$2:$J$501,"Active")</f>
        <v>0</v>
      </c>
    </row>
    <row r="75" spans="3:8">
      <c r="C75">
        <f>COUNTIFS('Visit Tracking'!$E$2:$E$1001,A75,'Visit Tracking'!$G$2:$G$1001,"Office",'Visit Tracking'!$J$2:$J$1001,"Completed")</f>
        <v>0</v>
      </c>
      <c r="D75">
        <f>COUNTIFS('Visit Tracking'!$E$2:$E$1001,A75,'Visit Tracking'!$G$2:$G$1001,"Virtual",'Visit Tracking'!$J$2:$J$1001,"Completed")</f>
        <v>0</v>
      </c>
      <c r="E75" s="2">
        <f>C75*Settings!$B$3</f>
        <v>0</v>
      </c>
      <c r="F75" s="2">
        <f>D75*Settings!$B$4</f>
        <v>0</v>
      </c>
      <c r="G75" s="2">
        <f t="shared" si="2"/>
        <v>0</v>
      </c>
      <c r="H75">
        <f>COUNTIFS('Provider Assignment'!$D$2:$D$501,A75,'Provider Assignment'!$J$2:$J$501,"Active")</f>
        <v>0</v>
      </c>
    </row>
    <row r="76" spans="3:8">
      <c r="C76">
        <f>COUNTIFS('Visit Tracking'!$E$2:$E$1001,A76,'Visit Tracking'!$G$2:$G$1001,"Office",'Visit Tracking'!$J$2:$J$1001,"Completed")</f>
        <v>0</v>
      </c>
      <c r="D76">
        <f>COUNTIFS('Visit Tracking'!$E$2:$E$1001,A76,'Visit Tracking'!$G$2:$G$1001,"Virtual",'Visit Tracking'!$J$2:$J$1001,"Completed")</f>
        <v>0</v>
      </c>
      <c r="E76" s="2">
        <f>C76*Settings!$B$3</f>
        <v>0</v>
      </c>
      <c r="F76" s="2">
        <f>D76*Settings!$B$4</f>
        <v>0</v>
      </c>
      <c r="G76" s="2">
        <f t="shared" si="2"/>
        <v>0</v>
      </c>
      <c r="H76">
        <f>COUNTIFS('Provider Assignment'!$D$2:$D$501,A76,'Provider Assignment'!$J$2:$J$501,"Active")</f>
        <v>0</v>
      </c>
    </row>
    <row r="77" spans="3:8">
      <c r="C77">
        <f>COUNTIFS('Visit Tracking'!$E$2:$E$1001,A77,'Visit Tracking'!$G$2:$G$1001,"Office",'Visit Tracking'!$J$2:$J$1001,"Completed")</f>
        <v>0</v>
      </c>
      <c r="D77">
        <f>COUNTIFS('Visit Tracking'!$E$2:$E$1001,A77,'Visit Tracking'!$G$2:$G$1001,"Virtual",'Visit Tracking'!$J$2:$J$1001,"Completed")</f>
        <v>0</v>
      </c>
      <c r="E77" s="2">
        <f>C77*Settings!$B$3</f>
        <v>0</v>
      </c>
      <c r="F77" s="2">
        <f>D77*Settings!$B$4</f>
        <v>0</v>
      </c>
      <c r="G77" s="2">
        <f t="shared" si="2"/>
        <v>0</v>
      </c>
      <c r="H77">
        <f>COUNTIFS('Provider Assignment'!$D$2:$D$501,A77,'Provider Assignment'!$J$2:$J$501,"Active")</f>
        <v>0</v>
      </c>
    </row>
    <row r="78" spans="3:8">
      <c r="C78">
        <f>COUNTIFS('Visit Tracking'!$E$2:$E$1001,A78,'Visit Tracking'!$G$2:$G$1001,"Office",'Visit Tracking'!$J$2:$J$1001,"Completed")</f>
        <v>0</v>
      </c>
      <c r="D78">
        <f>COUNTIFS('Visit Tracking'!$E$2:$E$1001,A78,'Visit Tracking'!$G$2:$G$1001,"Virtual",'Visit Tracking'!$J$2:$J$1001,"Completed")</f>
        <v>0</v>
      </c>
      <c r="E78" s="2">
        <f>C78*Settings!$B$3</f>
        <v>0</v>
      </c>
      <c r="F78" s="2">
        <f>D78*Settings!$B$4</f>
        <v>0</v>
      </c>
      <c r="G78" s="2">
        <f t="shared" si="2"/>
        <v>0</v>
      </c>
      <c r="H78">
        <f>COUNTIFS('Provider Assignment'!$D$2:$D$501,A78,'Provider Assignment'!$J$2:$J$501,"Active")</f>
        <v>0</v>
      </c>
    </row>
    <row r="79" spans="3:8">
      <c r="C79">
        <f>COUNTIFS('Visit Tracking'!$E$2:$E$1001,A79,'Visit Tracking'!$G$2:$G$1001,"Office",'Visit Tracking'!$J$2:$J$1001,"Completed")</f>
        <v>0</v>
      </c>
      <c r="D79">
        <f>COUNTIFS('Visit Tracking'!$E$2:$E$1001,A79,'Visit Tracking'!$G$2:$G$1001,"Virtual",'Visit Tracking'!$J$2:$J$1001,"Completed")</f>
        <v>0</v>
      </c>
      <c r="E79" s="2">
        <f>C79*Settings!$B$3</f>
        <v>0</v>
      </c>
      <c r="F79" s="2">
        <f>D79*Settings!$B$4</f>
        <v>0</v>
      </c>
      <c r="G79" s="2">
        <f t="shared" si="2"/>
        <v>0</v>
      </c>
      <c r="H79">
        <f>COUNTIFS('Provider Assignment'!$D$2:$D$501,A79,'Provider Assignment'!$J$2:$J$501,"Active")</f>
        <v>0</v>
      </c>
    </row>
    <row r="80" spans="3:8">
      <c r="C80">
        <f>COUNTIFS('Visit Tracking'!$E$2:$E$1001,A80,'Visit Tracking'!$G$2:$G$1001,"Office",'Visit Tracking'!$J$2:$J$1001,"Completed")</f>
        <v>0</v>
      </c>
      <c r="D80">
        <f>COUNTIFS('Visit Tracking'!$E$2:$E$1001,A80,'Visit Tracking'!$G$2:$G$1001,"Virtual",'Visit Tracking'!$J$2:$J$1001,"Completed")</f>
        <v>0</v>
      </c>
      <c r="E80" s="2">
        <f>C80*Settings!$B$3</f>
        <v>0</v>
      </c>
      <c r="F80" s="2">
        <f>D80*Settings!$B$4</f>
        <v>0</v>
      </c>
      <c r="G80" s="2">
        <f t="shared" si="2"/>
        <v>0</v>
      </c>
      <c r="H80">
        <f>COUNTIFS('Provider Assignment'!$D$2:$D$501,A80,'Provider Assignment'!$J$2:$J$501,"Active")</f>
        <v>0</v>
      </c>
    </row>
    <row r="81" spans="3:8">
      <c r="C81">
        <f>COUNTIFS('Visit Tracking'!$E$2:$E$1001,A81,'Visit Tracking'!$G$2:$G$1001,"Office",'Visit Tracking'!$J$2:$J$1001,"Completed")</f>
        <v>0</v>
      </c>
      <c r="D81">
        <f>COUNTIFS('Visit Tracking'!$E$2:$E$1001,A81,'Visit Tracking'!$G$2:$G$1001,"Virtual",'Visit Tracking'!$J$2:$J$1001,"Completed")</f>
        <v>0</v>
      </c>
      <c r="E81" s="2">
        <f>C81*Settings!$B$3</f>
        <v>0</v>
      </c>
      <c r="F81" s="2">
        <f>D81*Settings!$B$4</f>
        <v>0</v>
      </c>
      <c r="G81" s="2">
        <f t="shared" si="2"/>
        <v>0</v>
      </c>
      <c r="H81">
        <f>COUNTIFS('Provider Assignment'!$D$2:$D$501,A81,'Provider Assignment'!$J$2:$J$501,"Active")</f>
        <v>0</v>
      </c>
    </row>
    <row r="82" spans="3:8">
      <c r="C82">
        <f>COUNTIFS('Visit Tracking'!$E$2:$E$1001,A82,'Visit Tracking'!$G$2:$G$1001,"Office",'Visit Tracking'!$J$2:$J$1001,"Completed")</f>
        <v>0</v>
      </c>
      <c r="D82">
        <f>COUNTIFS('Visit Tracking'!$E$2:$E$1001,A82,'Visit Tracking'!$G$2:$G$1001,"Virtual",'Visit Tracking'!$J$2:$J$1001,"Completed")</f>
        <v>0</v>
      </c>
      <c r="E82" s="2">
        <f>C82*Settings!$B$3</f>
        <v>0</v>
      </c>
      <c r="F82" s="2">
        <f>D82*Settings!$B$4</f>
        <v>0</v>
      </c>
      <c r="G82" s="2">
        <f t="shared" si="2"/>
        <v>0</v>
      </c>
      <c r="H82">
        <f>COUNTIFS('Provider Assignment'!$D$2:$D$501,A82,'Provider Assignment'!$J$2:$J$501,"Active")</f>
        <v>0</v>
      </c>
    </row>
    <row r="83" spans="3:8">
      <c r="C83">
        <f>COUNTIFS('Visit Tracking'!$E$2:$E$1001,A83,'Visit Tracking'!$G$2:$G$1001,"Office",'Visit Tracking'!$J$2:$J$1001,"Completed")</f>
        <v>0</v>
      </c>
      <c r="D83">
        <f>COUNTIFS('Visit Tracking'!$E$2:$E$1001,A83,'Visit Tracking'!$G$2:$G$1001,"Virtual",'Visit Tracking'!$J$2:$J$1001,"Completed")</f>
        <v>0</v>
      </c>
      <c r="E83" s="2">
        <f>C83*Settings!$B$3</f>
        <v>0</v>
      </c>
      <c r="F83" s="2">
        <f>D83*Settings!$B$4</f>
        <v>0</v>
      </c>
      <c r="G83" s="2">
        <f t="shared" si="2"/>
        <v>0</v>
      </c>
      <c r="H83">
        <f>COUNTIFS('Provider Assignment'!$D$2:$D$501,A83,'Provider Assignment'!$J$2:$J$501,"Active")</f>
        <v>0</v>
      </c>
    </row>
    <row r="84" spans="3:8">
      <c r="C84">
        <f>COUNTIFS('Visit Tracking'!$E$2:$E$1001,A84,'Visit Tracking'!$G$2:$G$1001,"Office",'Visit Tracking'!$J$2:$J$1001,"Completed")</f>
        <v>0</v>
      </c>
      <c r="D84">
        <f>COUNTIFS('Visit Tracking'!$E$2:$E$1001,A84,'Visit Tracking'!$G$2:$G$1001,"Virtual",'Visit Tracking'!$J$2:$J$1001,"Completed")</f>
        <v>0</v>
      </c>
      <c r="E84" s="2">
        <f>C84*Settings!$B$3</f>
        <v>0</v>
      </c>
      <c r="F84" s="2">
        <f>D84*Settings!$B$4</f>
        <v>0</v>
      </c>
      <c r="G84" s="2">
        <f t="shared" si="2"/>
        <v>0</v>
      </c>
      <c r="H84">
        <f>COUNTIFS('Provider Assignment'!$D$2:$D$501,A84,'Provider Assignment'!$J$2:$J$501,"Active")</f>
        <v>0</v>
      </c>
    </row>
    <row r="85" spans="3:8">
      <c r="C85">
        <f>COUNTIFS('Visit Tracking'!$E$2:$E$1001,A85,'Visit Tracking'!$G$2:$G$1001,"Office",'Visit Tracking'!$J$2:$J$1001,"Completed")</f>
        <v>0</v>
      </c>
      <c r="D85">
        <f>COUNTIFS('Visit Tracking'!$E$2:$E$1001,A85,'Visit Tracking'!$G$2:$G$1001,"Virtual",'Visit Tracking'!$J$2:$J$1001,"Completed")</f>
        <v>0</v>
      </c>
      <c r="E85" s="2">
        <f>C85*Settings!$B$3</f>
        <v>0</v>
      </c>
      <c r="F85" s="2">
        <f>D85*Settings!$B$4</f>
        <v>0</v>
      </c>
      <c r="G85" s="2">
        <f t="shared" si="2"/>
        <v>0</v>
      </c>
      <c r="H85">
        <f>COUNTIFS('Provider Assignment'!$D$2:$D$501,A85,'Provider Assignment'!$J$2:$J$501,"Active")</f>
        <v>0</v>
      </c>
    </row>
    <row r="86" spans="3:8">
      <c r="C86">
        <f>COUNTIFS('Visit Tracking'!$E$2:$E$1001,A86,'Visit Tracking'!$G$2:$G$1001,"Office",'Visit Tracking'!$J$2:$J$1001,"Completed")</f>
        <v>0</v>
      </c>
      <c r="D86">
        <f>COUNTIFS('Visit Tracking'!$E$2:$E$1001,A86,'Visit Tracking'!$G$2:$G$1001,"Virtual",'Visit Tracking'!$J$2:$J$1001,"Completed")</f>
        <v>0</v>
      </c>
      <c r="E86" s="2">
        <f>C86*Settings!$B$3</f>
        <v>0</v>
      </c>
      <c r="F86" s="2">
        <f>D86*Settings!$B$4</f>
        <v>0</v>
      </c>
      <c r="G86" s="2">
        <f t="shared" si="2"/>
        <v>0</v>
      </c>
      <c r="H86">
        <f>COUNTIFS('Provider Assignment'!$D$2:$D$501,A86,'Provider Assignment'!$J$2:$J$501,"Active")</f>
        <v>0</v>
      </c>
    </row>
    <row r="87" spans="3:8">
      <c r="C87">
        <f>COUNTIFS('Visit Tracking'!$E$2:$E$1001,A87,'Visit Tracking'!$G$2:$G$1001,"Office",'Visit Tracking'!$J$2:$J$1001,"Completed")</f>
        <v>0</v>
      </c>
      <c r="D87">
        <f>COUNTIFS('Visit Tracking'!$E$2:$E$1001,A87,'Visit Tracking'!$G$2:$G$1001,"Virtual",'Visit Tracking'!$J$2:$J$1001,"Completed")</f>
        <v>0</v>
      </c>
      <c r="E87" s="2">
        <f>C87*Settings!$B$3</f>
        <v>0</v>
      </c>
      <c r="F87" s="2">
        <f>D87*Settings!$B$4</f>
        <v>0</v>
      </c>
      <c r="G87" s="2">
        <f t="shared" si="2"/>
        <v>0</v>
      </c>
      <c r="H87">
        <f>COUNTIFS('Provider Assignment'!$D$2:$D$501,A87,'Provider Assignment'!$J$2:$J$501,"Active")</f>
        <v>0</v>
      </c>
    </row>
    <row r="88" spans="3:8">
      <c r="C88">
        <f>COUNTIFS('Visit Tracking'!$E$2:$E$1001,A88,'Visit Tracking'!$G$2:$G$1001,"Office",'Visit Tracking'!$J$2:$J$1001,"Completed")</f>
        <v>0</v>
      </c>
      <c r="D88">
        <f>COUNTIFS('Visit Tracking'!$E$2:$E$1001,A88,'Visit Tracking'!$G$2:$G$1001,"Virtual",'Visit Tracking'!$J$2:$J$1001,"Completed")</f>
        <v>0</v>
      </c>
      <c r="E88" s="2">
        <f>C88*Settings!$B$3</f>
        <v>0</v>
      </c>
      <c r="F88" s="2">
        <f>D88*Settings!$B$4</f>
        <v>0</v>
      </c>
      <c r="G88" s="2">
        <f t="shared" si="2"/>
        <v>0</v>
      </c>
      <c r="H88">
        <f>COUNTIFS('Provider Assignment'!$D$2:$D$501,A88,'Provider Assignment'!$J$2:$J$501,"Active")</f>
        <v>0</v>
      </c>
    </row>
    <row r="89" spans="3:8">
      <c r="C89">
        <f>COUNTIFS('Visit Tracking'!$E$2:$E$1001,A89,'Visit Tracking'!$G$2:$G$1001,"Office",'Visit Tracking'!$J$2:$J$1001,"Completed")</f>
        <v>0</v>
      </c>
      <c r="D89">
        <f>COUNTIFS('Visit Tracking'!$E$2:$E$1001,A89,'Visit Tracking'!$G$2:$G$1001,"Virtual",'Visit Tracking'!$J$2:$J$1001,"Completed")</f>
        <v>0</v>
      </c>
      <c r="E89" s="2">
        <f>C89*Settings!$B$3</f>
        <v>0</v>
      </c>
      <c r="F89" s="2">
        <f>D89*Settings!$B$4</f>
        <v>0</v>
      </c>
      <c r="G89" s="2">
        <f t="shared" si="2"/>
        <v>0</v>
      </c>
      <c r="H89">
        <f>COUNTIFS('Provider Assignment'!$D$2:$D$501,A89,'Provider Assignment'!$J$2:$J$501,"Active")</f>
        <v>0</v>
      </c>
    </row>
    <row r="90" spans="3:8">
      <c r="C90">
        <f>COUNTIFS('Visit Tracking'!$E$2:$E$1001,A90,'Visit Tracking'!$G$2:$G$1001,"Office",'Visit Tracking'!$J$2:$J$1001,"Completed")</f>
        <v>0</v>
      </c>
      <c r="D90">
        <f>COUNTIFS('Visit Tracking'!$E$2:$E$1001,A90,'Visit Tracking'!$G$2:$G$1001,"Virtual",'Visit Tracking'!$J$2:$J$1001,"Completed")</f>
        <v>0</v>
      </c>
      <c r="E90" s="2">
        <f>C90*Settings!$B$3</f>
        <v>0</v>
      </c>
      <c r="F90" s="2">
        <f>D90*Settings!$B$4</f>
        <v>0</v>
      </c>
      <c r="G90" s="2">
        <f t="shared" si="2"/>
        <v>0</v>
      </c>
      <c r="H90">
        <f>COUNTIFS('Provider Assignment'!$D$2:$D$501,A90,'Provider Assignment'!$J$2:$J$501,"Active")</f>
        <v>0</v>
      </c>
    </row>
    <row r="91" spans="3:8">
      <c r="C91">
        <f>COUNTIFS('Visit Tracking'!$E$2:$E$1001,A91,'Visit Tracking'!$G$2:$G$1001,"Office",'Visit Tracking'!$J$2:$J$1001,"Completed")</f>
        <v>0</v>
      </c>
      <c r="D91">
        <f>COUNTIFS('Visit Tracking'!$E$2:$E$1001,A91,'Visit Tracking'!$G$2:$G$1001,"Virtual",'Visit Tracking'!$J$2:$J$1001,"Completed")</f>
        <v>0</v>
      </c>
      <c r="E91" s="2">
        <f>C91*Settings!$B$3</f>
        <v>0</v>
      </c>
      <c r="F91" s="2">
        <f>D91*Settings!$B$4</f>
        <v>0</v>
      </c>
      <c r="G91" s="2">
        <f t="shared" si="2"/>
        <v>0</v>
      </c>
      <c r="H91">
        <f>COUNTIFS('Provider Assignment'!$D$2:$D$501,A91,'Provider Assignment'!$J$2:$J$501,"Active")</f>
        <v>0</v>
      </c>
    </row>
    <row r="92" spans="3:8">
      <c r="C92">
        <f>COUNTIFS('Visit Tracking'!$E$2:$E$1001,A92,'Visit Tracking'!$G$2:$G$1001,"Office",'Visit Tracking'!$J$2:$J$1001,"Completed")</f>
        <v>0</v>
      </c>
      <c r="D92">
        <f>COUNTIFS('Visit Tracking'!$E$2:$E$1001,A92,'Visit Tracking'!$G$2:$G$1001,"Virtual",'Visit Tracking'!$J$2:$J$1001,"Completed")</f>
        <v>0</v>
      </c>
      <c r="E92" s="2">
        <f>C92*Settings!$B$3</f>
        <v>0</v>
      </c>
      <c r="F92" s="2">
        <f>D92*Settings!$B$4</f>
        <v>0</v>
      </c>
      <c r="G92" s="2">
        <f t="shared" si="2"/>
        <v>0</v>
      </c>
      <c r="H92">
        <f>COUNTIFS('Provider Assignment'!$D$2:$D$501,A92,'Provider Assignment'!$J$2:$J$501,"Active")</f>
        <v>0</v>
      </c>
    </row>
    <row r="93" spans="3:8">
      <c r="C93">
        <f>COUNTIFS('Visit Tracking'!$E$2:$E$1001,A93,'Visit Tracking'!$G$2:$G$1001,"Office",'Visit Tracking'!$J$2:$J$1001,"Completed")</f>
        <v>0</v>
      </c>
      <c r="D93">
        <f>COUNTIFS('Visit Tracking'!$E$2:$E$1001,A93,'Visit Tracking'!$G$2:$G$1001,"Virtual",'Visit Tracking'!$J$2:$J$1001,"Completed")</f>
        <v>0</v>
      </c>
      <c r="E93" s="2">
        <f>C93*Settings!$B$3</f>
        <v>0</v>
      </c>
      <c r="F93" s="2">
        <f>D93*Settings!$B$4</f>
        <v>0</v>
      </c>
      <c r="G93" s="2">
        <f t="shared" si="2"/>
        <v>0</v>
      </c>
      <c r="H93">
        <f>COUNTIFS('Provider Assignment'!$D$2:$D$501,A93,'Provider Assignment'!$J$2:$J$501,"Active")</f>
        <v>0</v>
      </c>
    </row>
    <row r="94" spans="3:8">
      <c r="C94">
        <f>COUNTIFS('Visit Tracking'!$E$2:$E$1001,A94,'Visit Tracking'!$G$2:$G$1001,"Office",'Visit Tracking'!$J$2:$J$1001,"Completed")</f>
        <v>0</v>
      </c>
      <c r="D94">
        <f>COUNTIFS('Visit Tracking'!$E$2:$E$1001,A94,'Visit Tracking'!$G$2:$G$1001,"Virtual",'Visit Tracking'!$J$2:$J$1001,"Completed")</f>
        <v>0</v>
      </c>
      <c r="E94" s="2">
        <f>C94*Settings!$B$3</f>
        <v>0</v>
      </c>
      <c r="F94" s="2">
        <f>D94*Settings!$B$4</f>
        <v>0</v>
      </c>
      <c r="G94" s="2">
        <f t="shared" si="2"/>
        <v>0</v>
      </c>
      <c r="H94">
        <f>COUNTIFS('Provider Assignment'!$D$2:$D$501,A94,'Provider Assignment'!$J$2:$J$501,"Active")</f>
        <v>0</v>
      </c>
    </row>
    <row r="95" spans="3:8">
      <c r="C95">
        <f>COUNTIFS('Visit Tracking'!$E$2:$E$1001,A95,'Visit Tracking'!$G$2:$G$1001,"Office",'Visit Tracking'!$J$2:$J$1001,"Completed")</f>
        <v>0</v>
      </c>
      <c r="D95">
        <f>COUNTIFS('Visit Tracking'!$E$2:$E$1001,A95,'Visit Tracking'!$G$2:$G$1001,"Virtual",'Visit Tracking'!$J$2:$J$1001,"Completed")</f>
        <v>0</v>
      </c>
      <c r="E95" s="2">
        <f>C95*Settings!$B$3</f>
        <v>0</v>
      </c>
      <c r="F95" s="2">
        <f>D95*Settings!$B$4</f>
        <v>0</v>
      </c>
      <c r="G95" s="2">
        <f t="shared" si="2"/>
        <v>0</v>
      </c>
      <c r="H95">
        <f>COUNTIFS('Provider Assignment'!$D$2:$D$501,A95,'Provider Assignment'!$J$2:$J$501,"Active")</f>
        <v>0</v>
      </c>
    </row>
    <row r="96" spans="3:8">
      <c r="C96">
        <f>COUNTIFS('Visit Tracking'!$E$2:$E$1001,A96,'Visit Tracking'!$G$2:$G$1001,"Office",'Visit Tracking'!$J$2:$J$1001,"Completed")</f>
        <v>0</v>
      </c>
      <c r="D96">
        <f>COUNTIFS('Visit Tracking'!$E$2:$E$1001,A96,'Visit Tracking'!$G$2:$G$1001,"Virtual",'Visit Tracking'!$J$2:$J$1001,"Completed")</f>
        <v>0</v>
      </c>
      <c r="E96" s="2">
        <f>C96*Settings!$B$3</f>
        <v>0</v>
      </c>
      <c r="F96" s="2">
        <f>D96*Settings!$B$4</f>
        <v>0</v>
      </c>
      <c r="G96" s="2">
        <f t="shared" si="2"/>
        <v>0</v>
      </c>
      <c r="H96">
        <f>COUNTIFS('Provider Assignment'!$D$2:$D$501,A96,'Provider Assignment'!$J$2:$J$501,"Active")</f>
        <v>0</v>
      </c>
    </row>
    <row r="97" spans="3:8">
      <c r="C97">
        <f>COUNTIFS('Visit Tracking'!$E$2:$E$1001,A97,'Visit Tracking'!$G$2:$G$1001,"Office",'Visit Tracking'!$J$2:$J$1001,"Completed")</f>
        <v>0</v>
      </c>
      <c r="D97">
        <f>COUNTIFS('Visit Tracking'!$E$2:$E$1001,A97,'Visit Tracking'!$G$2:$G$1001,"Virtual",'Visit Tracking'!$J$2:$J$1001,"Completed")</f>
        <v>0</v>
      </c>
      <c r="E97" s="2">
        <f>C97*Settings!$B$3</f>
        <v>0</v>
      </c>
      <c r="F97" s="2">
        <f>D97*Settings!$B$4</f>
        <v>0</v>
      </c>
      <c r="G97" s="2">
        <f t="shared" si="2"/>
        <v>0</v>
      </c>
      <c r="H97">
        <f>COUNTIFS('Provider Assignment'!$D$2:$D$501,A97,'Provider Assignment'!$J$2:$J$501,"Active")</f>
        <v>0</v>
      </c>
    </row>
    <row r="98" spans="3:8">
      <c r="C98">
        <f>COUNTIFS('Visit Tracking'!$E$2:$E$1001,A98,'Visit Tracking'!$G$2:$G$1001,"Office",'Visit Tracking'!$J$2:$J$1001,"Completed")</f>
        <v>0</v>
      </c>
      <c r="D98">
        <f>COUNTIFS('Visit Tracking'!$E$2:$E$1001,A98,'Visit Tracking'!$G$2:$G$1001,"Virtual",'Visit Tracking'!$J$2:$J$1001,"Completed")</f>
        <v>0</v>
      </c>
      <c r="E98" s="2">
        <f>C98*Settings!$B$3</f>
        <v>0</v>
      </c>
      <c r="F98" s="2">
        <f>D98*Settings!$B$4</f>
        <v>0</v>
      </c>
      <c r="G98" s="2">
        <f t="shared" ref="G98:G129" si="3">E98+F98</f>
        <v>0</v>
      </c>
      <c r="H98">
        <f>COUNTIFS('Provider Assignment'!$D$2:$D$501,A98,'Provider Assignment'!$J$2:$J$501,"Active")</f>
        <v>0</v>
      </c>
    </row>
    <row r="99" spans="3:8">
      <c r="C99">
        <f>COUNTIFS('Visit Tracking'!$E$2:$E$1001,A99,'Visit Tracking'!$G$2:$G$1001,"Office",'Visit Tracking'!$J$2:$J$1001,"Completed")</f>
        <v>0</v>
      </c>
      <c r="D99">
        <f>COUNTIFS('Visit Tracking'!$E$2:$E$1001,A99,'Visit Tracking'!$G$2:$G$1001,"Virtual",'Visit Tracking'!$J$2:$J$1001,"Completed")</f>
        <v>0</v>
      </c>
      <c r="E99" s="2">
        <f>C99*Settings!$B$3</f>
        <v>0</v>
      </c>
      <c r="F99" s="2">
        <f>D99*Settings!$B$4</f>
        <v>0</v>
      </c>
      <c r="G99" s="2">
        <f t="shared" si="3"/>
        <v>0</v>
      </c>
      <c r="H99">
        <f>COUNTIFS('Provider Assignment'!$D$2:$D$501,A99,'Provider Assignment'!$J$2:$J$501,"Active")</f>
        <v>0</v>
      </c>
    </row>
    <row r="100" spans="3:8">
      <c r="C100">
        <f>COUNTIFS('Visit Tracking'!$E$2:$E$1001,A100,'Visit Tracking'!$G$2:$G$1001,"Office",'Visit Tracking'!$J$2:$J$1001,"Completed")</f>
        <v>0</v>
      </c>
      <c r="D100">
        <f>COUNTIFS('Visit Tracking'!$E$2:$E$1001,A100,'Visit Tracking'!$G$2:$G$1001,"Virtual",'Visit Tracking'!$J$2:$J$1001,"Completed")</f>
        <v>0</v>
      </c>
      <c r="E100" s="2">
        <f>C100*Settings!$B$3</f>
        <v>0</v>
      </c>
      <c r="F100" s="2">
        <f>D100*Settings!$B$4</f>
        <v>0</v>
      </c>
      <c r="G100" s="2">
        <f t="shared" si="3"/>
        <v>0</v>
      </c>
      <c r="H100">
        <f>COUNTIFS('Provider Assignment'!$D$2:$D$501,A100,'Provider Assignment'!$J$2:$J$501,"Active")</f>
        <v>0</v>
      </c>
    </row>
    <row r="101" spans="3:8">
      <c r="C101">
        <f>COUNTIFS('Visit Tracking'!$E$2:$E$1001,A101,'Visit Tracking'!$G$2:$G$1001,"Office",'Visit Tracking'!$J$2:$J$1001,"Completed")</f>
        <v>0</v>
      </c>
      <c r="D101">
        <f>COUNTIFS('Visit Tracking'!$E$2:$E$1001,A101,'Visit Tracking'!$G$2:$G$1001,"Virtual",'Visit Tracking'!$J$2:$J$1001,"Completed")</f>
        <v>0</v>
      </c>
      <c r="E101" s="2">
        <f>C101*Settings!$B$3</f>
        <v>0</v>
      </c>
      <c r="F101" s="2">
        <f>D101*Settings!$B$4</f>
        <v>0</v>
      </c>
      <c r="G101" s="2">
        <f t="shared" si="3"/>
        <v>0</v>
      </c>
      <c r="H101">
        <f>COUNTIFS('Provider Assignment'!$D$2:$D$501,A101,'Provider Assignment'!$J$2:$J$501,"Active")</f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1"/>
  <sheetViews>
    <sheetView workbookViewId="0"/>
  </sheetViews>
  <sheetFormatPr defaultRowHeight="14.25"/>
  <cols>
    <col min="1" max="1" width="10.75" customWidth="1"/>
    <col min="2" max="2" width="13.5" customWidth="1"/>
    <col min="3" max="3" width="9.125" customWidth="1"/>
    <col min="4" max="4" width="11.5" customWidth="1"/>
    <col min="5" max="5" width="11.75" customWidth="1"/>
    <col min="6" max="6" width="15.875" customWidth="1"/>
    <col min="7" max="7" width="12.75" customWidth="1"/>
    <col min="8" max="8" width="13.5" customWidth="1"/>
    <col min="9" max="9" width="14.25" customWidth="1"/>
    <col min="10" max="10" width="4.375" customWidth="1"/>
  </cols>
  <sheetData>
    <row r="1" spans="1:10" ht="30">
      <c r="A1" s="1" t="s">
        <v>17</v>
      </c>
      <c r="B1" s="1" t="s">
        <v>20</v>
      </c>
      <c r="C1" s="1" t="s">
        <v>18</v>
      </c>
      <c r="D1" s="1" t="s">
        <v>19</v>
      </c>
      <c r="E1" s="8" t="s">
        <v>7</v>
      </c>
      <c r="F1" s="8" t="s">
        <v>8</v>
      </c>
      <c r="G1" s="8" t="s">
        <v>42</v>
      </c>
      <c r="H1" s="1" t="s">
        <v>40</v>
      </c>
      <c r="I1" s="1" t="s">
        <v>41</v>
      </c>
      <c r="J1" s="1" t="s">
        <v>67</v>
      </c>
    </row>
    <row r="2" spans="1:10">
      <c r="A2" t="str">
        <f>IF('Household Registry'!$S2="NEGATIVE",'Household Registry'!A2,"")</f>
        <v/>
      </c>
      <c r="B2" t="str">
        <f>IF('Household Registry'!$S2="NEGATIVE",'Household Registry'!B2,"")</f>
        <v/>
      </c>
      <c r="C2" t="str">
        <f>IF('Household Registry'!$S2="NEGATIVE",'Household Registry'!C2,"")</f>
        <v/>
      </c>
      <c r="D2" t="str">
        <f>IF('Household Registry'!$S2="NEGATIVE",'Household Registry'!D2,"")</f>
        <v/>
      </c>
      <c r="E2" s="2" t="str">
        <f>IF('Household Registry'!$S2="NEGATIVE",'Household Registry'!J2,"")</f>
        <v/>
      </c>
      <c r="F2" s="2" t="str">
        <f>IF('Household Registry'!$S2="NEGATIVE",'Household Registry'!Q2,"")</f>
        <v/>
      </c>
      <c r="G2" s="2" t="str">
        <f>IF('Household Registry'!$S2="NEGATIVE",'Household Registry'!R2,"")</f>
        <v/>
      </c>
      <c r="H2" t="str">
        <f>IF('Household Registry'!$S2="NEGATIVE",'Household Registry'!O2,"")</f>
        <v/>
      </c>
      <c r="I2" t="str">
        <f>IF('Household Registry'!$S2="NEGATIVE",'Household Registry'!P2,"")</f>
        <v/>
      </c>
      <c r="J2" t="str">
        <f>IF('Household Registry'!$S2="NEGATIVE","NEGATIVE","")</f>
        <v/>
      </c>
    </row>
    <row r="3" spans="1:10">
      <c r="A3" t="str">
        <f>IF('Household Registry'!$S3="NEGATIVE",'Household Registry'!A3,"")</f>
        <v/>
      </c>
      <c r="B3" t="str">
        <f>IF('Household Registry'!$S3="NEGATIVE",'Household Registry'!B3,"")</f>
        <v/>
      </c>
      <c r="C3" t="str">
        <f>IF('Household Registry'!$S3="NEGATIVE",'Household Registry'!C3,"")</f>
        <v/>
      </c>
      <c r="D3" t="str">
        <f>IF('Household Registry'!$S3="NEGATIVE",'Household Registry'!D3,"")</f>
        <v/>
      </c>
      <c r="E3" s="2" t="str">
        <f>IF('Household Registry'!$S3="NEGATIVE",'Household Registry'!J3,"")</f>
        <v/>
      </c>
      <c r="F3" s="2" t="str">
        <f>IF('Household Registry'!$S3="NEGATIVE",'Household Registry'!Q3,"")</f>
        <v/>
      </c>
      <c r="G3" s="2" t="str">
        <f>IF('Household Registry'!$S3="NEGATIVE",'Household Registry'!R3,"")</f>
        <v/>
      </c>
      <c r="H3" t="str">
        <f>IF('Household Registry'!$S3="NEGATIVE",'Household Registry'!O3,"")</f>
        <v/>
      </c>
      <c r="I3" t="str">
        <f>IF('Household Registry'!$S3="NEGATIVE",'Household Registry'!P3,"")</f>
        <v/>
      </c>
      <c r="J3" t="str">
        <f>IF('Household Registry'!$S3="NEGATIVE","NEGATIVE","")</f>
        <v/>
      </c>
    </row>
    <row r="4" spans="1:10">
      <c r="A4" t="str">
        <f>IF('Household Registry'!$S4="NEGATIVE",'Household Registry'!A4,"")</f>
        <v/>
      </c>
      <c r="B4" t="str">
        <f>IF('Household Registry'!$S4="NEGATIVE",'Household Registry'!B4,"")</f>
        <v/>
      </c>
      <c r="C4" t="str">
        <f>IF('Household Registry'!$S4="NEGATIVE",'Household Registry'!C4,"")</f>
        <v/>
      </c>
      <c r="D4" t="str">
        <f>IF('Household Registry'!$S4="NEGATIVE",'Household Registry'!D4,"")</f>
        <v/>
      </c>
      <c r="E4" s="2" t="str">
        <f>IF('Household Registry'!$S4="NEGATIVE",'Household Registry'!J4,"")</f>
        <v/>
      </c>
      <c r="F4" s="2" t="str">
        <f>IF('Household Registry'!$S4="NEGATIVE",'Household Registry'!Q4,"")</f>
        <v/>
      </c>
      <c r="G4" s="2" t="str">
        <f>IF('Household Registry'!$S4="NEGATIVE",'Household Registry'!R4,"")</f>
        <v/>
      </c>
      <c r="H4" t="str">
        <f>IF('Household Registry'!$S4="NEGATIVE",'Household Registry'!O4,"")</f>
        <v/>
      </c>
      <c r="I4" t="str">
        <f>IF('Household Registry'!$S4="NEGATIVE",'Household Registry'!P4,"")</f>
        <v/>
      </c>
      <c r="J4" t="str">
        <f>IF('Household Registry'!$S4="NEGATIVE","NEGATIVE","")</f>
        <v/>
      </c>
    </row>
    <row r="5" spans="1:10">
      <c r="A5" t="str">
        <f>IF('Household Registry'!$S5="NEGATIVE",'Household Registry'!A5,"")</f>
        <v/>
      </c>
      <c r="B5" t="str">
        <f>IF('Household Registry'!$S5="NEGATIVE",'Household Registry'!B5,"")</f>
        <v/>
      </c>
      <c r="C5" t="str">
        <f>IF('Household Registry'!$S5="NEGATIVE",'Household Registry'!C5,"")</f>
        <v/>
      </c>
      <c r="D5" t="str">
        <f>IF('Household Registry'!$S5="NEGATIVE",'Household Registry'!D5,"")</f>
        <v/>
      </c>
      <c r="E5" s="2" t="str">
        <f>IF('Household Registry'!$S5="NEGATIVE",'Household Registry'!J5,"")</f>
        <v/>
      </c>
      <c r="F5" s="2" t="str">
        <f>IF('Household Registry'!$S5="NEGATIVE",'Household Registry'!Q5,"")</f>
        <v/>
      </c>
      <c r="G5" s="2" t="str">
        <f>IF('Household Registry'!$S5="NEGATIVE",'Household Registry'!R5,"")</f>
        <v/>
      </c>
      <c r="H5" t="str">
        <f>IF('Household Registry'!$S5="NEGATIVE",'Household Registry'!O5,"")</f>
        <v/>
      </c>
      <c r="I5" t="str">
        <f>IF('Household Registry'!$S5="NEGATIVE",'Household Registry'!P5,"")</f>
        <v/>
      </c>
      <c r="J5" t="str">
        <f>IF('Household Registry'!$S5="NEGATIVE","NEGATIVE","")</f>
        <v/>
      </c>
    </row>
    <row r="6" spans="1:10">
      <c r="A6" t="str">
        <f>IF('Household Registry'!$S6="NEGATIVE",'Household Registry'!A6,"")</f>
        <v/>
      </c>
      <c r="B6" t="str">
        <f>IF('Household Registry'!$S6="NEGATIVE",'Household Registry'!B6,"")</f>
        <v/>
      </c>
      <c r="C6" t="str">
        <f>IF('Household Registry'!$S6="NEGATIVE",'Household Registry'!C6,"")</f>
        <v/>
      </c>
      <c r="D6" t="str">
        <f>IF('Household Registry'!$S6="NEGATIVE",'Household Registry'!D6,"")</f>
        <v/>
      </c>
      <c r="E6" s="2" t="str">
        <f>IF('Household Registry'!$S6="NEGATIVE",'Household Registry'!J6,"")</f>
        <v/>
      </c>
      <c r="F6" s="2" t="str">
        <f>IF('Household Registry'!$S6="NEGATIVE",'Household Registry'!Q6,"")</f>
        <v/>
      </c>
      <c r="G6" s="2" t="str">
        <f>IF('Household Registry'!$S6="NEGATIVE",'Household Registry'!R6,"")</f>
        <v/>
      </c>
      <c r="H6" t="str">
        <f>IF('Household Registry'!$S6="NEGATIVE",'Household Registry'!O6,"")</f>
        <v/>
      </c>
      <c r="I6" t="str">
        <f>IF('Household Registry'!$S6="NEGATIVE",'Household Registry'!P6,"")</f>
        <v/>
      </c>
      <c r="J6" t="str">
        <f>IF('Household Registry'!$S6="NEGATIVE","NEGATIVE","")</f>
        <v/>
      </c>
    </row>
    <row r="7" spans="1:10">
      <c r="A7" t="str">
        <f>IF('Household Registry'!$S7="NEGATIVE",'Household Registry'!A7,"")</f>
        <v/>
      </c>
      <c r="B7" t="str">
        <f>IF('Household Registry'!$S7="NEGATIVE",'Household Registry'!B7,"")</f>
        <v/>
      </c>
      <c r="C7" t="str">
        <f>IF('Household Registry'!$S7="NEGATIVE",'Household Registry'!C7,"")</f>
        <v/>
      </c>
      <c r="D7" t="str">
        <f>IF('Household Registry'!$S7="NEGATIVE",'Household Registry'!D7,"")</f>
        <v/>
      </c>
      <c r="E7" s="2" t="str">
        <f>IF('Household Registry'!$S7="NEGATIVE",'Household Registry'!J7,"")</f>
        <v/>
      </c>
      <c r="F7" s="2" t="str">
        <f>IF('Household Registry'!$S7="NEGATIVE",'Household Registry'!Q7,"")</f>
        <v/>
      </c>
      <c r="G7" s="2" t="str">
        <f>IF('Household Registry'!$S7="NEGATIVE",'Household Registry'!R7,"")</f>
        <v/>
      </c>
      <c r="H7" t="str">
        <f>IF('Household Registry'!$S7="NEGATIVE",'Household Registry'!O7,"")</f>
        <v/>
      </c>
      <c r="I7" t="str">
        <f>IF('Household Registry'!$S7="NEGATIVE",'Household Registry'!P7,"")</f>
        <v/>
      </c>
      <c r="J7" t="str">
        <f>IF('Household Registry'!$S7="NEGATIVE","NEGATIVE","")</f>
        <v/>
      </c>
    </row>
    <row r="8" spans="1:10">
      <c r="A8" t="str">
        <f>IF('Household Registry'!$S8="NEGATIVE",'Household Registry'!A8,"")</f>
        <v/>
      </c>
      <c r="B8" t="str">
        <f>IF('Household Registry'!$S8="NEGATIVE",'Household Registry'!B8,"")</f>
        <v/>
      </c>
      <c r="C8" t="str">
        <f>IF('Household Registry'!$S8="NEGATIVE",'Household Registry'!C8,"")</f>
        <v/>
      </c>
      <c r="D8" t="str">
        <f>IF('Household Registry'!$S8="NEGATIVE",'Household Registry'!D8,"")</f>
        <v/>
      </c>
      <c r="E8" s="2" t="str">
        <f>IF('Household Registry'!$S8="NEGATIVE",'Household Registry'!J8,"")</f>
        <v/>
      </c>
      <c r="F8" s="2" t="str">
        <f>IF('Household Registry'!$S8="NEGATIVE",'Household Registry'!Q8,"")</f>
        <v/>
      </c>
      <c r="G8" s="2" t="str">
        <f>IF('Household Registry'!$S8="NEGATIVE",'Household Registry'!R8,"")</f>
        <v/>
      </c>
      <c r="H8" t="str">
        <f>IF('Household Registry'!$S8="NEGATIVE",'Household Registry'!O8,"")</f>
        <v/>
      </c>
      <c r="I8" t="str">
        <f>IF('Household Registry'!$S8="NEGATIVE",'Household Registry'!P8,"")</f>
        <v/>
      </c>
      <c r="J8" t="str">
        <f>IF('Household Registry'!$S8="NEGATIVE","NEGATIVE","")</f>
        <v/>
      </c>
    </row>
    <row r="9" spans="1:10">
      <c r="A9" t="str">
        <f>IF('Household Registry'!$S9="NEGATIVE",'Household Registry'!A9,"")</f>
        <v/>
      </c>
      <c r="B9" t="str">
        <f>IF('Household Registry'!$S9="NEGATIVE",'Household Registry'!B9,"")</f>
        <v/>
      </c>
      <c r="C9" t="str">
        <f>IF('Household Registry'!$S9="NEGATIVE",'Household Registry'!C9,"")</f>
        <v/>
      </c>
      <c r="D9" t="str">
        <f>IF('Household Registry'!$S9="NEGATIVE",'Household Registry'!D9,"")</f>
        <v/>
      </c>
      <c r="E9" s="2" t="str">
        <f>IF('Household Registry'!$S9="NEGATIVE",'Household Registry'!J9,"")</f>
        <v/>
      </c>
      <c r="F9" s="2" t="str">
        <f>IF('Household Registry'!$S9="NEGATIVE",'Household Registry'!Q9,"")</f>
        <v/>
      </c>
      <c r="G9" s="2" t="str">
        <f>IF('Household Registry'!$S9="NEGATIVE",'Household Registry'!R9,"")</f>
        <v/>
      </c>
      <c r="H9" t="str">
        <f>IF('Household Registry'!$S9="NEGATIVE",'Household Registry'!O9,"")</f>
        <v/>
      </c>
      <c r="I9" t="str">
        <f>IF('Household Registry'!$S9="NEGATIVE",'Household Registry'!P9,"")</f>
        <v/>
      </c>
      <c r="J9" t="str">
        <f>IF('Household Registry'!$S9="NEGATIVE","NEGATIVE","")</f>
        <v/>
      </c>
    </row>
    <row r="10" spans="1:10">
      <c r="A10" t="str">
        <f>IF('Household Registry'!$S10="NEGATIVE",'Household Registry'!A10,"")</f>
        <v/>
      </c>
      <c r="B10" t="str">
        <f>IF('Household Registry'!$S10="NEGATIVE",'Household Registry'!B10,"")</f>
        <v/>
      </c>
      <c r="C10" t="str">
        <f>IF('Household Registry'!$S10="NEGATIVE",'Household Registry'!C10,"")</f>
        <v/>
      </c>
      <c r="D10" t="str">
        <f>IF('Household Registry'!$S10="NEGATIVE",'Household Registry'!D10,"")</f>
        <v/>
      </c>
      <c r="E10" s="2" t="str">
        <f>IF('Household Registry'!$S10="NEGATIVE",'Household Registry'!J10,"")</f>
        <v/>
      </c>
      <c r="F10" s="2" t="str">
        <f>IF('Household Registry'!$S10="NEGATIVE",'Household Registry'!Q10,"")</f>
        <v/>
      </c>
      <c r="G10" s="2" t="str">
        <f>IF('Household Registry'!$S10="NEGATIVE",'Household Registry'!R10,"")</f>
        <v/>
      </c>
      <c r="H10" t="str">
        <f>IF('Household Registry'!$S10="NEGATIVE",'Household Registry'!O10,"")</f>
        <v/>
      </c>
      <c r="I10" t="str">
        <f>IF('Household Registry'!$S10="NEGATIVE",'Household Registry'!P10,"")</f>
        <v/>
      </c>
      <c r="J10" t="str">
        <f>IF('Household Registry'!$S10="NEGATIVE","NEGATIVE","")</f>
        <v/>
      </c>
    </row>
    <row r="11" spans="1:10">
      <c r="A11" t="str">
        <f>IF('Household Registry'!$S11="NEGATIVE",'Household Registry'!A11,"")</f>
        <v/>
      </c>
      <c r="B11" t="str">
        <f>IF('Household Registry'!$S11="NEGATIVE",'Household Registry'!B11,"")</f>
        <v/>
      </c>
      <c r="C11" t="str">
        <f>IF('Household Registry'!$S11="NEGATIVE",'Household Registry'!C11,"")</f>
        <v/>
      </c>
      <c r="D11" t="str">
        <f>IF('Household Registry'!$S11="NEGATIVE",'Household Registry'!D11,"")</f>
        <v/>
      </c>
      <c r="E11" s="2" t="str">
        <f>IF('Household Registry'!$S11="NEGATIVE",'Household Registry'!J11,"")</f>
        <v/>
      </c>
      <c r="F11" s="2" t="str">
        <f>IF('Household Registry'!$S11="NEGATIVE",'Household Registry'!Q11,"")</f>
        <v/>
      </c>
      <c r="G11" s="2" t="str">
        <f>IF('Household Registry'!$S11="NEGATIVE",'Household Registry'!R11,"")</f>
        <v/>
      </c>
      <c r="H11" t="str">
        <f>IF('Household Registry'!$S11="NEGATIVE",'Household Registry'!O11,"")</f>
        <v/>
      </c>
      <c r="I11" t="str">
        <f>IF('Household Registry'!$S11="NEGATIVE",'Household Registry'!P11,"")</f>
        <v/>
      </c>
      <c r="J11" t="str">
        <f>IF('Household Registry'!$S11="NEGATIVE","NEGATIVE","")</f>
        <v/>
      </c>
    </row>
    <row r="12" spans="1:10">
      <c r="A12" t="str">
        <f>IF('Household Registry'!$S12="NEGATIVE",'Household Registry'!A12,"")</f>
        <v/>
      </c>
      <c r="B12" t="str">
        <f>IF('Household Registry'!$S12="NEGATIVE",'Household Registry'!B12,"")</f>
        <v/>
      </c>
      <c r="C12" t="str">
        <f>IF('Household Registry'!$S12="NEGATIVE",'Household Registry'!C12,"")</f>
        <v/>
      </c>
      <c r="D12" t="str">
        <f>IF('Household Registry'!$S12="NEGATIVE",'Household Registry'!D12,"")</f>
        <v/>
      </c>
      <c r="E12" s="2" t="str">
        <f>IF('Household Registry'!$S12="NEGATIVE",'Household Registry'!J12,"")</f>
        <v/>
      </c>
      <c r="F12" s="2" t="str">
        <f>IF('Household Registry'!$S12="NEGATIVE",'Household Registry'!Q12,"")</f>
        <v/>
      </c>
      <c r="G12" s="2" t="str">
        <f>IF('Household Registry'!$S12="NEGATIVE",'Household Registry'!R12,"")</f>
        <v/>
      </c>
      <c r="H12" t="str">
        <f>IF('Household Registry'!$S12="NEGATIVE",'Household Registry'!O12,"")</f>
        <v/>
      </c>
      <c r="I12" t="str">
        <f>IF('Household Registry'!$S12="NEGATIVE",'Household Registry'!P12,"")</f>
        <v/>
      </c>
      <c r="J12" t="str">
        <f>IF('Household Registry'!$S12="NEGATIVE","NEGATIVE","")</f>
        <v/>
      </c>
    </row>
    <row r="13" spans="1:10">
      <c r="A13" t="str">
        <f>IF('Household Registry'!$S13="NEGATIVE",'Household Registry'!A13,"")</f>
        <v/>
      </c>
      <c r="B13" t="str">
        <f>IF('Household Registry'!$S13="NEGATIVE",'Household Registry'!B13,"")</f>
        <v/>
      </c>
      <c r="C13" t="str">
        <f>IF('Household Registry'!$S13="NEGATIVE",'Household Registry'!C13,"")</f>
        <v/>
      </c>
      <c r="D13" t="str">
        <f>IF('Household Registry'!$S13="NEGATIVE",'Household Registry'!D13,"")</f>
        <v/>
      </c>
      <c r="E13" s="2" t="str">
        <f>IF('Household Registry'!$S13="NEGATIVE",'Household Registry'!J13,"")</f>
        <v/>
      </c>
      <c r="F13" s="2" t="str">
        <f>IF('Household Registry'!$S13="NEGATIVE",'Household Registry'!Q13,"")</f>
        <v/>
      </c>
      <c r="G13" s="2" t="str">
        <f>IF('Household Registry'!$S13="NEGATIVE",'Household Registry'!R13,"")</f>
        <v/>
      </c>
      <c r="H13" t="str">
        <f>IF('Household Registry'!$S13="NEGATIVE",'Household Registry'!O13,"")</f>
        <v/>
      </c>
      <c r="I13" t="str">
        <f>IF('Household Registry'!$S13="NEGATIVE",'Household Registry'!P13,"")</f>
        <v/>
      </c>
      <c r="J13" t="str">
        <f>IF('Household Registry'!$S13="NEGATIVE","NEGATIVE","")</f>
        <v/>
      </c>
    </row>
    <row r="14" spans="1:10">
      <c r="A14" t="str">
        <f>IF('Household Registry'!$S14="NEGATIVE",'Household Registry'!A14,"")</f>
        <v/>
      </c>
      <c r="B14" t="str">
        <f>IF('Household Registry'!$S14="NEGATIVE",'Household Registry'!B14,"")</f>
        <v/>
      </c>
      <c r="C14" t="str">
        <f>IF('Household Registry'!$S14="NEGATIVE",'Household Registry'!C14,"")</f>
        <v/>
      </c>
      <c r="D14" t="str">
        <f>IF('Household Registry'!$S14="NEGATIVE",'Household Registry'!D14,"")</f>
        <v/>
      </c>
      <c r="E14" s="2" t="str">
        <f>IF('Household Registry'!$S14="NEGATIVE",'Household Registry'!J14,"")</f>
        <v/>
      </c>
      <c r="F14" s="2" t="str">
        <f>IF('Household Registry'!$S14="NEGATIVE",'Household Registry'!Q14,"")</f>
        <v/>
      </c>
      <c r="G14" s="2" t="str">
        <f>IF('Household Registry'!$S14="NEGATIVE",'Household Registry'!R14,"")</f>
        <v/>
      </c>
      <c r="H14" t="str">
        <f>IF('Household Registry'!$S14="NEGATIVE",'Household Registry'!O14,"")</f>
        <v/>
      </c>
      <c r="I14" t="str">
        <f>IF('Household Registry'!$S14="NEGATIVE",'Household Registry'!P14,"")</f>
        <v/>
      </c>
      <c r="J14" t="str">
        <f>IF('Household Registry'!$S14="NEGATIVE","NEGATIVE","")</f>
        <v/>
      </c>
    </row>
    <row r="15" spans="1:10">
      <c r="A15" t="str">
        <f>IF('Household Registry'!$S15="NEGATIVE",'Household Registry'!A15,"")</f>
        <v/>
      </c>
      <c r="B15" t="str">
        <f>IF('Household Registry'!$S15="NEGATIVE",'Household Registry'!B15,"")</f>
        <v/>
      </c>
      <c r="C15" t="str">
        <f>IF('Household Registry'!$S15="NEGATIVE",'Household Registry'!C15,"")</f>
        <v/>
      </c>
      <c r="D15" t="str">
        <f>IF('Household Registry'!$S15="NEGATIVE",'Household Registry'!D15,"")</f>
        <v/>
      </c>
      <c r="E15" s="2" t="str">
        <f>IF('Household Registry'!$S15="NEGATIVE",'Household Registry'!J15,"")</f>
        <v/>
      </c>
      <c r="F15" s="2" t="str">
        <f>IF('Household Registry'!$S15="NEGATIVE",'Household Registry'!Q15,"")</f>
        <v/>
      </c>
      <c r="G15" s="2" t="str">
        <f>IF('Household Registry'!$S15="NEGATIVE",'Household Registry'!R15,"")</f>
        <v/>
      </c>
      <c r="H15" t="str">
        <f>IF('Household Registry'!$S15="NEGATIVE",'Household Registry'!O15,"")</f>
        <v/>
      </c>
      <c r="I15" t="str">
        <f>IF('Household Registry'!$S15="NEGATIVE",'Household Registry'!P15,"")</f>
        <v/>
      </c>
      <c r="J15" t="str">
        <f>IF('Household Registry'!$S15="NEGATIVE","NEGATIVE","")</f>
        <v/>
      </c>
    </row>
    <row r="16" spans="1:10">
      <c r="A16" t="str">
        <f>IF('Household Registry'!$S16="NEGATIVE",'Household Registry'!A16,"")</f>
        <v/>
      </c>
      <c r="B16" t="str">
        <f>IF('Household Registry'!$S16="NEGATIVE",'Household Registry'!B16,"")</f>
        <v/>
      </c>
      <c r="C16" t="str">
        <f>IF('Household Registry'!$S16="NEGATIVE",'Household Registry'!C16,"")</f>
        <v/>
      </c>
      <c r="D16" t="str">
        <f>IF('Household Registry'!$S16="NEGATIVE",'Household Registry'!D16,"")</f>
        <v/>
      </c>
      <c r="E16" s="2" t="str">
        <f>IF('Household Registry'!$S16="NEGATIVE",'Household Registry'!J16,"")</f>
        <v/>
      </c>
      <c r="F16" s="2" t="str">
        <f>IF('Household Registry'!$S16="NEGATIVE",'Household Registry'!Q16,"")</f>
        <v/>
      </c>
      <c r="G16" s="2" t="str">
        <f>IF('Household Registry'!$S16="NEGATIVE",'Household Registry'!R16,"")</f>
        <v/>
      </c>
      <c r="H16" t="str">
        <f>IF('Household Registry'!$S16="NEGATIVE",'Household Registry'!O16,"")</f>
        <v/>
      </c>
      <c r="I16" t="str">
        <f>IF('Household Registry'!$S16="NEGATIVE",'Household Registry'!P16,"")</f>
        <v/>
      </c>
      <c r="J16" t="str">
        <f>IF('Household Registry'!$S16="NEGATIVE","NEGATIVE","")</f>
        <v/>
      </c>
    </row>
    <row r="17" spans="1:10">
      <c r="A17" t="str">
        <f>IF('Household Registry'!$S17="NEGATIVE",'Household Registry'!A17,"")</f>
        <v/>
      </c>
      <c r="B17" t="str">
        <f>IF('Household Registry'!$S17="NEGATIVE",'Household Registry'!B17,"")</f>
        <v/>
      </c>
      <c r="C17" t="str">
        <f>IF('Household Registry'!$S17="NEGATIVE",'Household Registry'!C17,"")</f>
        <v/>
      </c>
      <c r="D17" t="str">
        <f>IF('Household Registry'!$S17="NEGATIVE",'Household Registry'!D17,"")</f>
        <v/>
      </c>
      <c r="E17" s="2" t="str">
        <f>IF('Household Registry'!$S17="NEGATIVE",'Household Registry'!J17,"")</f>
        <v/>
      </c>
      <c r="F17" s="2" t="str">
        <f>IF('Household Registry'!$S17="NEGATIVE",'Household Registry'!Q17,"")</f>
        <v/>
      </c>
      <c r="G17" s="2" t="str">
        <f>IF('Household Registry'!$S17="NEGATIVE",'Household Registry'!R17,"")</f>
        <v/>
      </c>
      <c r="H17" t="str">
        <f>IF('Household Registry'!$S17="NEGATIVE",'Household Registry'!O17,"")</f>
        <v/>
      </c>
      <c r="I17" t="str">
        <f>IF('Household Registry'!$S17="NEGATIVE",'Household Registry'!P17,"")</f>
        <v/>
      </c>
      <c r="J17" t="str">
        <f>IF('Household Registry'!$S17="NEGATIVE","NEGATIVE","")</f>
        <v/>
      </c>
    </row>
    <row r="18" spans="1:10">
      <c r="A18" t="str">
        <f>IF('Household Registry'!$S18="NEGATIVE",'Household Registry'!A18,"")</f>
        <v/>
      </c>
      <c r="B18" t="str">
        <f>IF('Household Registry'!$S18="NEGATIVE",'Household Registry'!B18,"")</f>
        <v/>
      </c>
      <c r="C18" t="str">
        <f>IF('Household Registry'!$S18="NEGATIVE",'Household Registry'!C18,"")</f>
        <v/>
      </c>
      <c r="D18" t="str">
        <f>IF('Household Registry'!$S18="NEGATIVE",'Household Registry'!D18,"")</f>
        <v/>
      </c>
      <c r="E18" s="2" t="str">
        <f>IF('Household Registry'!$S18="NEGATIVE",'Household Registry'!J18,"")</f>
        <v/>
      </c>
      <c r="F18" s="2" t="str">
        <f>IF('Household Registry'!$S18="NEGATIVE",'Household Registry'!Q18,"")</f>
        <v/>
      </c>
      <c r="G18" s="2" t="str">
        <f>IF('Household Registry'!$S18="NEGATIVE",'Household Registry'!R18,"")</f>
        <v/>
      </c>
      <c r="H18" t="str">
        <f>IF('Household Registry'!$S18="NEGATIVE",'Household Registry'!O18,"")</f>
        <v/>
      </c>
      <c r="I18" t="str">
        <f>IF('Household Registry'!$S18="NEGATIVE",'Household Registry'!P18,"")</f>
        <v/>
      </c>
      <c r="J18" t="str">
        <f>IF('Household Registry'!$S18="NEGATIVE","NEGATIVE","")</f>
        <v/>
      </c>
    </row>
    <row r="19" spans="1:10">
      <c r="A19" t="str">
        <f>IF('Household Registry'!$S19="NEGATIVE",'Household Registry'!A19,"")</f>
        <v/>
      </c>
      <c r="B19" t="str">
        <f>IF('Household Registry'!$S19="NEGATIVE",'Household Registry'!B19,"")</f>
        <v/>
      </c>
      <c r="C19" t="str">
        <f>IF('Household Registry'!$S19="NEGATIVE",'Household Registry'!C19,"")</f>
        <v/>
      </c>
      <c r="D19" t="str">
        <f>IF('Household Registry'!$S19="NEGATIVE",'Household Registry'!D19,"")</f>
        <v/>
      </c>
      <c r="E19" s="2" t="str">
        <f>IF('Household Registry'!$S19="NEGATIVE",'Household Registry'!J19,"")</f>
        <v/>
      </c>
      <c r="F19" s="2" t="str">
        <f>IF('Household Registry'!$S19="NEGATIVE",'Household Registry'!Q19,"")</f>
        <v/>
      </c>
      <c r="G19" s="2" t="str">
        <f>IF('Household Registry'!$S19="NEGATIVE",'Household Registry'!R19,"")</f>
        <v/>
      </c>
      <c r="H19" t="str">
        <f>IF('Household Registry'!$S19="NEGATIVE",'Household Registry'!O19,"")</f>
        <v/>
      </c>
      <c r="I19" t="str">
        <f>IF('Household Registry'!$S19="NEGATIVE",'Household Registry'!P19,"")</f>
        <v/>
      </c>
      <c r="J19" t="str">
        <f>IF('Household Registry'!$S19="NEGATIVE","NEGATIVE","")</f>
        <v/>
      </c>
    </row>
    <row r="20" spans="1:10">
      <c r="A20" t="str">
        <f>IF('Household Registry'!$S20="NEGATIVE",'Household Registry'!A20,"")</f>
        <v/>
      </c>
      <c r="B20" t="str">
        <f>IF('Household Registry'!$S20="NEGATIVE",'Household Registry'!B20,"")</f>
        <v/>
      </c>
      <c r="C20" t="str">
        <f>IF('Household Registry'!$S20="NEGATIVE",'Household Registry'!C20,"")</f>
        <v/>
      </c>
      <c r="D20" t="str">
        <f>IF('Household Registry'!$S20="NEGATIVE",'Household Registry'!D20,"")</f>
        <v/>
      </c>
      <c r="E20" s="2" t="str">
        <f>IF('Household Registry'!$S20="NEGATIVE",'Household Registry'!J20,"")</f>
        <v/>
      </c>
      <c r="F20" s="2" t="str">
        <f>IF('Household Registry'!$S20="NEGATIVE",'Household Registry'!Q20,"")</f>
        <v/>
      </c>
      <c r="G20" s="2" t="str">
        <f>IF('Household Registry'!$S20="NEGATIVE",'Household Registry'!R20,"")</f>
        <v/>
      </c>
      <c r="H20" t="str">
        <f>IF('Household Registry'!$S20="NEGATIVE",'Household Registry'!O20,"")</f>
        <v/>
      </c>
      <c r="I20" t="str">
        <f>IF('Household Registry'!$S20="NEGATIVE",'Household Registry'!P20,"")</f>
        <v/>
      </c>
      <c r="J20" t="str">
        <f>IF('Household Registry'!$S20="NEGATIVE","NEGATIVE","")</f>
        <v/>
      </c>
    </row>
    <row r="21" spans="1:10">
      <c r="A21" t="str">
        <f>IF('Household Registry'!$S21="NEGATIVE",'Household Registry'!A21,"")</f>
        <v/>
      </c>
      <c r="B21" t="str">
        <f>IF('Household Registry'!$S21="NEGATIVE",'Household Registry'!B21,"")</f>
        <v/>
      </c>
      <c r="C21" t="str">
        <f>IF('Household Registry'!$S21="NEGATIVE",'Household Registry'!C21,"")</f>
        <v/>
      </c>
      <c r="D21" t="str">
        <f>IF('Household Registry'!$S21="NEGATIVE",'Household Registry'!D21,"")</f>
        <v/>
      </c>
      <c r="E21" s="2" t="str">
        <f>IF('Household Registry'!$S21="NEGATIVE",'Household Registry'!J21,"")</f>
        <v/>
      </c>
      <c r="F21" s="2" t="str">
        <f>IF('Household Registry'!$S21="NEGATIVE",'Household Registry'!Q21,"")</f>
        <v/>
      </c>
      <c r="G21" s="2" t="str">
        <f>IF('Household Registry'!$S21="NEGATIVE",'Household Registry'!R21,"")</f>
        <v/>
      </c>
      <c r="H21" t="str">
        <f>IF('Household Registry'!$S21="NEGATIVE",'Household Registry'!O21,"")</f>
        <v/>
      </c>
      <c r="I21" t="str">
        <f>IF('Household Registry'!$S21="NEGATIVE",'Household Registry'!P21,"")</f>
        <v/>
      </c>
      <c r="J21" t="str">
        <f>IF('Household Registry'!$S21="NEGATIVE","NEGATIVE","")</f>
        <v/>
      </c>
    </row>
    <row r="22" spans="1:10">
      <c r="A22" t="str">
        <f>IF('Household Registry'!$S22="NEGATIVE",'Household Registry'!A22,"")</f>
        <v/>
      </c>
      <c r="B22" t="str">
        <f>IF('Household Registry'!$S22="NEGATIVE",'Household Registry'!B22,"")</f>
        <v/>
      </c>
      <c r="C22" t="str">
        <f>IF('Household Registry'!$S22="NEGATIVE",'Household Registry'!C22,"")</f>
        <v/>
      </c>
      <c r="D22" t="str">
        <f>IF('Household Registry'!$S22="NEGATIVE",'Household Registry'!D22,"")</f>
        <v/>
      </c>
      <c r="E22" s="2" t="str">
        <f>IF('Household Registry'!$S22="NEGATIVE",'Household Registry'!J22,"")</f>
        <v/>
      </c>
      <c r="F22" s="2" t="str">
        <f>IF('Household Registry'!$S22="NEGATIVE",'Household Registry'!Q22,"")</f>
        <v/>
      </c>
      <c r="G22" s="2" t="str">
        <f>IF('Household Registry'!$S22="NEGATIVE",'Household Registry'!R22,"")</f>
        <v/>
      </c>
      <c r="H22" t="str">
        <f>IF('Household Registry'!$S22="NEGATIVE",'Household Registry'!O22,"")</f>
        <v/>
      </c>
      <c r="I22" t="str">
        <f>IF('Household Registry'!$S22="NEGATIVE",'Household Registry'!P22,"")</f>
        <v/>
      </c>
      <c r="J22" t="str">
        <f>IF('Household Registry'!$S22="NEGATIVE","NEGATIVE","")</f>
        <v/>
      </c>
    </row>
    <row r="23" spans="1:10">
      <c r="A23" t="str">
        <f>IF('Household Registry'!$S23="NEGATIVE",'Household Registry'!A23,"")</f>
        <v/>
      </c>
      <c r="B23" t="str">
        <f>IF('Household Registry'!$S23="NEGATIVE",'Household Registry'!B23,"")</f>
        <v/>
      </c>
      <c r="C23" t="str">
        <f>IF('Household Registry'!$S23="NEGATIVE",'Household Registry'!C23,"")</f>
        <v/>
      </c>
      <c r="D23" t="str">
        <f>IF('Household Registry'!$S23="NEGATIVE",'Household Registry'!D23,"")</f>
        <v/>
      </c>
      <c r="E23" s="2" t="str">
        <f>IF('Household Registry'!$S23="NEGATIVE",'Household Registry'!J23,"")</f>
        <v/>
      </c>
      <c r="F23" s="2" t="str">
        <f>IF('Household Registry'!$S23="NEGATIVE",'Household Registry'!Q23,"")</f>
        <v/>
      </c>
      <c r="G23" s="2" t="str">
        <f>IF('Household Registry'!$S23="NEGATIVE",'Household Registry'!R23,"")</f>
        <v/>
      </c>
      <c r="H23" t="str">
        <f>IF('Household Registry'!$S23="NEGATIVE",'Household Registry'!O23,"")</f>
        <v/>
      </c>
      <c r="I23" t="str">
        <f>IF('Household Registry'!$S23="NEGATIVE",'Household Registry'!P23,"")</f>
        <v/>
      </c>
      <c r="J23" t="str">
        <f>IF('Household Registry'!$S23="NEGATIVE","NEGATIVE","")</f>
        <v/>
      </c>
    </row>
    <row r="24" spans="1:10">
      <c r="A24" t="str">
        <f>IF('Household Registry'!$S24="NEGATIVE",'Household Registry'!A24,"")</f>
        <v/>
      </c>
      <c r="B24" t="str">
        <f>IF('Household Registry'!$S24="NEGATIVE",'Household Registry'!B24,"")</f>
        <v/>
      </c>
      <c r="C24" t="str">
        <f>IF('Household Registry'!$S24="NEGATIVE",'Household Registry'!C24,"")</f>
        <v/>
      </c>
      <c r="D24" t="str">
        <f>IF('Household Registry'!$S24="NEGATIVE",'Household Registry'!D24,"")</f>
        <v/>
      </c>
      <c r="E24" s="2" t="str">
        <f>IF('Household Registry'!$S24="NEGATIVE",'Household Registry'!J24,"")</f>
        <v/>
      </c>
      <c r="F24" s="2" t="str">
        <f>IF('Household Registry'!$S24="NEGATIVE",'Household Registry'!Q24,"")</f>
        <v/>
      </c>
      <c r="G24" s="2" t="str">
        <f>IF('Household Registry'!$S24="NEGATIVE",'Household Registry'!R24,"")</f>
        <v/>
      </c>
      <c r="H24" t="str">
        <f>IF('Household Registry'!$S24="NEGATIVE",'Household Registry'!O24,"")</f>
        <v/>
      </c>
      <c r="I24" t="str">
        <f>IF('Household Registry'!$S24="NEGATIVE",'Household Registry'!P24,"")</f>
        <v/>
      </c>
      <c r="J24" t="str">
        <f>IF('Household Registry'!$S24="NEGATIVE","NEGATIVE","")</f>
        <v/>
      </c>
    </row>
    <row r="25" spans="1:10">
      <c r="A25" t="str">
        <f>IF('Household Registry'!$S25="NEGATIVE",'Household Registry'!A25,"")</f>
        <v/>
      </c>
      <c r="B25" t="str">
        <f>IF('Household Registry'!$S25="NEGATIVE",'Household Registry'!B25,"")</f>
        <v/>
      </c>
      <c r="C25" t="str">
        <f>IF('Household Registry'!$S25="NEGATIVE",'Household Registry'!C25,"")</f>
        <v/>
      </c>
      <c r="D25" t="str">
        <f>IF('Household Registry'!$S25="NEGATIVE",'Household Registry'!D25,"")</f>
        <v/>
      </c>
      <c r="E25" s="2" t="str">
        <f>IF('Household Registry'!$S25="NEGATIVE",'Household Registry'!J25,"")</f>
        <v/>
      </c>
      <c r="F25" s="2" t="str">
        <f>IF('Household Registry'!$S25="NEGATIVE",'Household Registry'!Q25,"")</f>
        <v/>
      </c>
      <c r="G25" s="2" t="str">
        <f>IF('Household Registry'!$S25="NEGATIVE",'Household Registry'!R25,"")</f>
        <v/>
      </c>
      <c r="H25" t="str">
        <f>IF('Household Registry'!$S25="NEGATIVE",'Household Registry'!O25,"")</f>
        <v/>
      </c>
      <c r="I25" t="str">
        <f>IF('Household Registry'!$S25="NEGATIVE",'Household Registry'!P25,"")</f>
        <v/>
      </c>
      <c r="J25" t="str">
        <f>IF('Household Registry'!$S25="NEGATIVE","NEGATIVE","")</f>
        <v/>
      </c>
    </row>
    <row r="26" spans="1:10">
      <c r="A26" t="str">
        <f>IF('Household Registry'!$S26="NEGATIVE",'Household Registry'!A26,"")</f>
        <v/>
      </c>
      <c r="B26" t="str">
        <f>IF('Household Registry'!$S26="NEGATIVE",'Household Registry'!B26,"")</f>
        <v/>
      </c>
      <c r="C26" t="str">
        <f>IF('Household Registry'!$S26="NEGATIVE",'Household Registry'!C26,"")</f>
        <v/>
      </c>
      <c r="D26" t="str">
        <f>IF('Household Registry'!$S26="NEGATIVE",'Household Registry'!D26,"")</f>
        <v/>
      </c>
      <c r="E26" s="2" t="str">
        <f>IF('Household Registry'!$S26="NEGATIVE",'Household Registry'!J26,"")</f>
        <v/>
      </c>
      <c r="F26" s="2" t="str">
        <f>IF('Household Registry'!$S26="NEGATIVE",'Household Registry'!Q26,"")</f>
        <v/>
      </c>
      <c r="G26" s="2" t="str">
        <f>IF('Household Registry'!$S26="NEGATIVE",'Household Registry'!R26,"")</f>
        <v/>
      </c>
      <c r="H26" t="str">
        <f>IF('Household Registry'!$S26="NEGATIVE",'Household Registry'!O26,"")</f>
        <v/>
      </c>
      <c r="I26" t="str">
        <f>IF('Household Registry'!$S26="NEGATIVE",'Household Registry'!P26,"")</f>
        <v/>
      </c>
      <c r="J26" t="str">
        <f>IF('Household Registry'!$S26="NEGATIVE","NEGATIVE","")</f>
        <v/>
      </c>
    </row>
    <row r="27" spans="1:10">
      <c r="A27" t="str">
        <f>IF('Household Registry'!$S27="NEGATIVE",'Household Registry'!A27,"")</f>
        <v/>
      </c>
      <c r="B27" t="str">
        <f>IF('Household Registry'!$S27="NEGATIVE",'Household Registry'!B27,"")</f>
        <v/>
      </c>
      <c r="C27" t="str">
        <f>IF('Household Registry'!$S27="NEGATIVE",'Household Registry'!C27,"")</f>
        <v/>
      </c>
      <c r="D27" t="str">
        <f>IF('Household Registry'!$S27="NEGATIVE",'Household Registry'!D27,"")</f>
        <v/>
      </c>
      <c r="E27" s="2" t="str">
        <f>IF('Household Registry'!$S27="NEGATIVE",'Household Registry'!J27,"")</f>
        <v/>
      </c>
      <c r="F27" s="2" t="str">
        <f>IF('Household Registry'!$S27="NEGATIVE",'Household Registry'!Q27,"")</f>
        <v/>
      </c>
      <c r="G27" s="2" t="str">
        <f>IF('Household Registry'!$S27="NEGATIVE",'Household Registry'!R27,"")</f>
        <v/>
      </c>
      <c r="H27" t="str">
        <f>IF('Household Registry'!$S27="NEGATIVE",'Household Registry'!O27,"")</f>
        <v/>
      </c>
      <c r="I27" t="str">
        <f>IF('Household Registry'!$S27="NEGATIVE",'Household Registry'!P27,"")</f>
        <v/>
      </c>
      <c r="J27" t="str">
        <f>IF('Household Registry'!$S27="NEGATIVE","NEGATIVE","")</f>
        <v/>
      </c>
    </row>
    <row r="28" spans="1:10">
      <c r="A28" t="str">
        <f>IF('Household Registry'!$S28="NEGATIVE",'Household Registry'!A28,"")</f>
        <v/>
      </c>
      <c r="B28" t="str">
        <f>IF('Household Registry'!$S28="NEGATIVE",'Household Registry'!B28,"")</f>
        <v/>
      </c>
      <c r="C28" t="str">
        <f>IF('Household Registry'!$S28="NEGATIVE",'Household Registry'!C28,"")</f>
        <v/>
      </c>
      <c r="D28" t="str">
        <f>IF('Household Registry'!$S28="NEGATIVE",'Household Registry'!D28,"")</f>
        <v/>
      </c>
      <c r="E28" s="2" t="str">
        <f>IF('Household Registry'!$S28="NEGATIVE",'Household Registry'!J28,"")</f>
        <v/>
      </c>
      <c r="F28" s="2" t="str">
        <f>IF('Household Registry'!$S28="NEGATIVE",'Household Registry'!Q28,"")</f>
        <v/>
      </c>
      <c r="G28" s="2" t="str">
        <f>IF('Household Registry'!$S28="NEGATIVE",'Household Registry'!R28,"")</f>
        <v/>
      </c>
      <c r="H28" t="str">
        <f>IF('Household Registry'!$S28="NEGATIVE",'Household Registry'!O28,"")</f>
        <v/>
      </c>
      <c r="I28" t="str">
        <f>IF('Household Registry'!$S28="NEGATIVE",'Household Registry'!P28,"")</f>
        <v/>
      </c>
      <c r="J28" t="str">
        <f>IF('Household Registry'!$S28="NEGATIVE","NEGATIVE","")</f>
        <v/>
      </c>
    </row>
    <row r="29" spans="1:10">
      <c r="A29" t="str">
        <f>IF('Household Registry'!$S29="NEGATIVE",'Household Registry'!A29,"")</f>
        <v/>
      </c>
      <c r="B29" t="str">
        <f>IF('Household Registry'!$S29="NEGATIVE",'Household Registry'!B29,"")</f>
        <v/>
      </c>
      <c r="C29" t="str">
        <f>IF('Household Registry'!$S29="NEGATIVE",'Household Registry'!C29,"")</f>
        <v/>
      </c>
      <c r="D29" t="str">
        <f>IF('Household Registry'!$S29="NEGATIVE",'Household Registry'!D29,"")</f>
        <v/>
      </c>
      <c r="E29" s="2" t="str">
        <f>IF('Household Registry'!$S29="NEGATIVE",'Household Registry'!J29,"")</f>
        <v/>
      </c>
      <c r="F29" s="2" t="str">
        <f>IF('Household Registry'!$S29="NEGATIVE",'Household Registry'!Q29,"")</f>
        <v/>
      </c>
      <c r="G29" s="2" t="str">
        <f>IF('Household Registry'!$S29="NEGATIVE",'Household Registry'!R29,"")</f>
        <v/>
      </c>
      <c r="H29" t="str">
        <f>IF('Household Registry'!$S29="NEGATIVE",'Household Registry'!O29,"")</f>
        <v/>
      </c>
      <c r="I29" t="str">
        <f>IF('Household Registry'!$S29="NEGATIVE",'Household Registry'!P29,"")</f>
        <v/>
      </c>
      <c r="J29" t="str">
        <f>IF('Household Registry'!$S29="NEGATIVE","NEGATIVE","")</f>
        <v/>
      </c>
    </row>
    <row r="30" spans="1:10">
      <c r="A30" t="str">
        <f>IF('Household Registry'!$S30="NEGATIVE",'Household Registry'!A30,"")</f>
        <v/>
      </c>
      <c r="B30" t="str">
        <f>IF('Household Registry'!$S30="NEGATIVE",'Household Registry'!B30,"")</f>
        <v/>
      </c>
      <c r="C30" t="str">
        <f>IF('Household Registry'!$S30="NEGATIVE",'Household Registry'!C30,"")</f>
        <v/>
      </c>
      <c r="D30" t="str">
        <f>IF('Household Registry'!$S30="NEGATIVE",'Household Registry'!D30,"")</f>
        <v/>
      </c>
      <c r="E30" s="2" t="str">
        <f>IF('Household Registry'!$S30="NEGATIVE",'Household Registry'!J30,"")</f>
        <v/>
      </c>
      <c r="F30" s="2" t="str">
        <f>IF('Household Registry'!$S30="NEGATIVE",'Household Registry'!Q30,"")</f>
        <v/>
      </c>
      <c r="G30" s="2" t="str">
        <f>IF('Household Registry'!$S30="NEGATIVE",'Household Registry'!R30,"")</f>
        <v/>
      </c>
      <c r="H30" t="str">
        <f>IF('Household Registry'!$S30="NEGATIVE",'Household Registry'!O30,"")</f>
        <v/>
      </c>
      <c r="I30" t="str">
        <f>IF('Household Registry'!$S30="NEGATIVE",'Household Registry'!P30,"")</f>
        <v/>
      </c>
      <c r="J30" t="str">
        <f>IF('Household Registry'!$S30="NEGATIVE","NEGATIVE","")</f>
        <v/>
      </c>
    </row>
    <row r="31" spans="1:10">
      <c r="A31" t="str">
        <f>IF('Household Registry'!$S31="NEGATIVE",'Household Registry'!A31,"")</f>
        <v/>
      </c>
      <c r="B31" t="str">
        <f>IF('Household Registry'!$S31="NEGATIVE",'Household Registry'!B31,"")</f>
        <v/>
      </c>
      <c r="C31" t="str">
        <f>IF('Household Registry'!$S31="NEGATIVE",'Household Registry'!C31,"")</f>
        <v/>
      </c>
      <c r="D31" t="str">
        <f>IF('Household Registry'!$S31="NEGATIVE",'Household Registry'!D31,"")</f>
        <v/>
      </c>
      <c r="E31" s="2" t="str">
        <f>IF('Household Registry'!$S31="NEGATIVE",'Household Registry'!J31,"")</f>
        <v/>
      </c>
      <c r="F31" s="2" t="str">
        <f>IF('Household Registry'!$S31="NEGATIVE",'Household Registry'!Q31,"")</f>
        <v/>
      </c>
      <c r="G31" s="2" t="str">
        <f>IF('Household Registry'!$S31="NEGATIVE",'Household Registry'!R31,"")</f>
        <v/>
      </c>
      <c r="H31" t="str">
        <f>IF('Household Registry'!$S31="NEGATIVE",'Household Registry'!O31,"")</f>
        <v/>
      </c>
      <c r="I31" t="str">
        <f>IF('Household Registry'!$S31="NEGATIVE",'Household Registry'!P31,"")</f>
        <v/>
      </c>
      <c r="J31" t="str">
        <f>IF('Household Registry'!$S31="NEGATIVE","NEGATIVE","")</f>
        <v/>
      </c>
    </row>
    <row r="32" spans="1:10">
      <c r="A32" t="str">
        <f>IF('Household Registry'!$S32="NEGATIVE",'Household Registry'!A32,"")</f>
        <v/>
      </c>
      <c r="B32" t="str">
        <f>IF('Household Registry'!$S32="NEGATIVE",'Household Registry'!B32,"")</f>
        <v/>
      </c>
      <c r="C32" t="str">
        <f>IF('Household Registry'!$S32="NEGATIVE",'Household Registry'!C32,"")</f>
        <v/>
      </c>
      <c r="D32" t="str">
        <f>IF('Household Registry'!$S32="NEGATIVE",'Household Registry'!D32,"")</f>
        <v/>
      </c>
      <c r="E32" s="2" t="str">
        <f>IF('Household Registry'!$S32="NEGATIVE",'Household Registry'!J32,"")</f>
        <v/>
      </c>
      <c r="F32" s="2" t="str">
        <f>IF('Household Registry'!$S32="NEGATIVE",'Household Registry'!Q32,"")</f>
        <v/>
      </c>
      <c r="G32" s="2" t="str">
        <f>IF('Household Registry'!$S32="NEGATIVE",'Household Registry'!R32,"")</f>
        <v/>
      </c>
      <c r="H32" t="str">
        <f>IF('Household Registry'!$S32="NEGATIVE",'Household Registry'!O32,"")</f>
        <v/>
      </c>
      <c r="I32" t="str">
        <f>IF('Household Registry'!$S32="NEGATIVE",'Household Registry'!P32,"")</f>
        <v/>
      </c>
      <c r="J32" t="str">
        <f>IF('Household Registry'!$S32="NEGATIVE","NEGATIVE","")</f>
        <v/>
      </c>
    </row>
    <row r="33" spans="1:10">
      <c r="A33" t="str">
        <f>IF('Household Registry'!$S33="NEGATIVE",'Household Registry'!A33,"")</f>
        <v/>
      </c>
      <c r="B33" t="str">
        <f>IF('Household Registry'!$S33="NEGATIVE",'Household Registry'!B33,"")</f>
        <v/>
      </c>
      <c r="C33" t="str">
        <f>IF('Household Registry'!$S33="NEGATIVE",'Household Registry'!C33,"")</f>
        <v/>
      </c>
      <c r="D33" t="str">
        <f>IF('Household Registry'!$S33="NEGATIVE",'Household Registry'!D33,"")</f>
        <v/>
      </c>
      <c r="E33" s="2" t="str">
        <f>IF('Household Registry'!$S33="NEGATIVE",'Household Registry'!J33,"")</f>
        <v/>
      </c>
      <c r="F33" s="2" t="str">
        <f>IF('Household Registry'!$S33="NEGATIVE",'Household Registry'!Q33,"")</f>
        <v/>
      </c>
      <c r="G33" s="2" t="str">
        <f>IF('Household Registry'!$S33="NEGATIVE",'Household Registry'!R33,"")</f>
        <v/>
      </c>
      <c r="H33" t="str">
        <f>IF('Household Registry'!$S33="NEGATIVE",'Household Registry'!O33,"")</f>
        <v/>
      </c>
      <c r="I33" t="str">
        <f>IF('Household Registry'!$S33="NEGATIVE",'Household Registry'!P33,"")</f>
        <v/>
      </c>
      <c r="J33" t="str">
        <f>IF('Household Registry'!$S33="NEGATIVE","NEGATIVE","")</f>
        <v/>
      </c>
    </row>
    <row r="34" spans="1:10">
      <c r="A34" t="str">
        <f>IF('Household Registry'!$S34="NEGATIVE",'Household Registry'!A34,"")</f>
        <v/>
      </c>
      <c r="B34" t="str">
        <f>IF('Household Registry'!$S34="NEGATIVE",'Household Registry'!B34,"")</f>
        <v/>
      </c>
      <c r="C34" t="str">
        <f>IF('Household Registry'!$S34="NEGATIVE",'Household Registry'!C34,"")</f>
        <v/>
      </c>
      <c r="D34" t="str">
        <f>IF('Household Registry'!$S34="NEGATIVE",'Household Registry'!D34,"")</f>
        <v/>
      </c>
      <c r="E34" s="2" t="str">
        <f>IF('Household Registry'!$S34="NEGATIVE",'Household Registry'!J34,"")</f>
        <v/>
      </c>
      <c r="F34" s="2" t="str">
        <f>IF('Household Registry'!$S34="NEGATIVE",'Household Registry'!Q34,"")</f>
        <v/>
      </c>
      <c r="G34" s="2" t="str">
        <f>IF('Household Registry'!$S34="NEGATIVE",'Household Registry'!R34,"")</f>
        <v/>
      </c>
      <c r="H34" t="str">
        <f>IF('Household Registry'!$S34="NEGATIVE",'Household Registry'!O34,"")</f>
        <v/>
      </c>
      <c r="I34" t="str">
        <f>IF('Household Registry'!$S34="NEGATIVE",'Household Registry'!P34,"")</f>
        <v/>
      </c>
      <c r="J34" t="str">
        <f>IF('Household Registry'!$S34="NEGATIVE","NEGATIVE","")</f>
        <v/>
      </c>
    </row>
    <row r="35" spans="1:10">
      <c r="A35" t="str">
        <f>IF('Household Registry'!$S35="NEGATIVE",'Household Registry'!A35,"")</f>
        <v/>
      </c>
      <c r="B35" t="str">
        <f>IF('Household Registry'!$S35="NEGATIVE",'Household Registry'!B35,"")</f>
        <v/>
      </c>
      <c r="C35" t="str">
        <f>IF('Household Registry'!$S35="NEGATIVE",'Household Registry'!C35,"")</f>
        <v/>
      </c>
      <c r="D35" t="str">
        <f>IF('Household Registry'!$S35="NEGATIVE",'Household Registry'!D35,"")</f>
        <v/>
      </c>
      <c r="E35" s="2" t="str">
        <f>IF('Household Registry'!$S35="NEGATIVE",'Household Registry'!J35,"")</f>
        <v/>
      </c>
      <c r="F35" s="2" t="str">
        <f>IF('Household Registry'!$S35="NEGATIVE",'Household Registry'!Q35,"")</f>
        <v/>
      </c>
      <c r="G35" s="2" t="str">
        <f>IF('Household Registry'!$S35="NEGATIVE",'Household Registry'!R35,"")</f>
        <v/>
      </c>
      <c r="H35" t="str">
        <f>IF('Household Registry'!$S35="NEGATIVE",'Household Registry'!O35,"")</f>
        <v/>
      </c>
      <c r="I35" t="str">
        <f>IF('Household Registry'!$S35="NEGATIVE",'Household Registry'!P35,"")</f>
        <v/>
      </c>
      <c r="J35" t="str">
        <f>IF('Household Registry'!$S35="NEGATIVE","NEGATIVE","")</f>
        <v/>
      </c>
    </row>
    <row r="36" spans="1:10">
      <c r="A36" t="str">
        <f>IF('Household Registry'!$S36="NEGATIVE",'Household Registry'!A36,"")</f>
        <v/>
      </c>
      <c r="B36" t="str">
        <f>IF('Household Registry'!$S36="NEGATIVE",'Household Registry'!B36,"")</f>
        <v/>
      </c>
      <c r="C36" t="str">
        <f>IF('Household Registry'!$S36="NEGATIVE",'Household Registry'!C36,"")</f>
        <v/>
      </c>
      <c r="D36" t="str">
        <f>IF('Household Registry'!$S36="NEGATIVE",'Household Registry'!D36,"")</f>
        <v/>
      </c>
      <c r="E36" s="2" t="str">
        <f>IF('Household Registry'!$S36="NEGATIVE",'Household Registry'!J36,"")</f>
        <v/>
      </c>
      <c r="F36" s="2" t="str">
        <f>IF('Household Registry'!$S36="NEGATIVE",'Household Registry'!Q36,"")</f>
        <v/>
      </c>
      <c r="G36" s="2" t="str">
        <f>IF('Household Registry'!$S36="NEGATIVE",'Household Registry'!R36,"")</f>
        <v/>
      </c>
      <c r="H36" t="str">
        <f>IF('Household Registry'!$S36="NEGATIVE",'Household Registry'!O36,"")</f>
        <v/>
      </c>
      <c r="I36" t="str">
        <f>IF('Household Registry'!$S36="NEGATIVE",'Household Registry'!P36,"")</f>
        <v/>
      </c>
      <c r="J36" t="str">
        <f>IF('Household Registry'!$S36="NEGATIVE","NEGATIVE","")</f>
        <v/>
      </c>
    </row>
    <row r="37" spans="1:10">
      <c r="A37" t="str">
        <f>IF('Household Registry'!$S37="NEGATIVE",'Household Registry'!A37,"")</f>
        <v/>
      </c>
      <c r="B37" t="str">
        <f>IF('Household Registry'!$S37="NEGATIVE",'Household Registry'!B37,"")</f>
        <v/>
      </c>
      <c r="C37" t="str">
        <f>IF('Household Registry'!$S37="NEGATIVE",'Household Registry'!C37,"")</f>
        <v/>
      </c>
      <c r="D37" t="str">
        <f>IF('Household Registry'!$S37="NEGATIVE",'Household Registry'!D37,"")</f>
        <v/>
      </c>
      <c r="E37" s="2" t="str">
        <f>IF('Household Registry'!$S37="NEGATIVE",'Household Registry'!J37,"")</f>
        <v/>
      </c>
      <c r="F37" s="2" t="str">
        <f>IF('Household Registry'!$S37="NEGATIVE",'Household Registry'!Q37,"")</f>
        <v/>
      </c>
      <c r="G37" s="2" t="str">
        <f>IF('Household Registry'!$S37="NEGATIVE",'Household Registry'!R37,"")</f>
        <v/>
      </c>
      <c r="H37" t="str">
        <f>IF('Household Registry'!$S37="NEGATIVE",'Household Registry'!O37,"")</f>
        <v/>
      </c>
      <c r="I37" t="str">
        <f>IF('Household Registry'!$S37="NEGATIVE",'Household Registry'!P37,"")</f>
        <v/>
      </c>
      <c r="J37" t="str">
        <f>IF('Household Registry'!$S37="NEGATIVE","NEGATIVE","")</f>
        <v/>
      </c>
    </row>
    <row r="38" spans="1:10">
      <c r="A38" t="str">
        <f>IF('Household Registry'!$S38="NEGATIVE",'Household Registry'!A38,"")</f>
        <v/>
      </c>
      <c r="B38" t="str">
        <f>IF('Household Registry'!$S38="NEGATIVE",'Household Registry'!B38,"")</f>
        <v/>
      </c>
      <c r="C38" t="str">
        <f>IF('Household Registry'!$S38="NEGATIVE",'Household Registry'!C38,"")</f>
        <v/>
      </c>
      <c r="D38" t="str">
        <f>IF('Household Registry'!$S38="NEGATIVE",'Household Registry'!D38,"")</f>
        <v/>
      </c>
      <c r="E38" s="2" t="str">
        <f>IF('Household Registry'!$S38="NEGATIVE",'Household Registry'!J38,"")</f>
        <v/>
      </c>
      <c r="F38" s="2" t="str">
        <f>IF('Household Registry'!$S38="NEGATIVE",'Household Registry'!Q38,"")</f>
        <v/>
      </c>
      <c r="G38" s="2" t="str">
        <f>IF('Household Registry'!$S38="NEGATIVE",'Household Registry'!R38,"")</f>
        <v/>
      </c>
      <c r="H38" t="str">
        <f>IF('Household Registry'!$S38="NEGATIVE",'Household Registry'!O38,"")</f>
        <v/>
      </c>
      <c r="I38" t="str">
        <f>IF('Household Registry'!$S38="NEGATIVE",'Household Registry'!P38,"")</f>
        <v/>
      </c>
      <c r="J38" t="str">
        <f>IF('Household Registry'!$S38="NEGATIVE","NEGATIVE","")</f>
        <v/>
      </c>
    </row>
    <row r="39" spans="1:10">
      <c r="A39" t="str">
        <f>IF('Household Registry'!$S39="NEGATIVE",'Household Registry'!A39,"")</f>
        <v/>
      </c>
      <c r="B39" t="str">
        <f>IF('Household Registry'!$S39="NEGATIVE",'Household Registry'!B39,"")</f>
        <v/>
      </c>
      <c r="C39" t="str">
        <f>IF('Household Registry'!$S39="NEGATIVE",'Household Registry'!C39,"")</f>
        <v/>
      </c>
      <c r="D39" t="str">
        <f>IF('Household Registry'!$S39="NEGATIVE",'Household Registry'!D39,"")</f>
        <v/>
      </c>
      <c r="E39" s="2" t="str">
        <f>IF('Household Registry'!$S39="NEGATIVE",'Household Registry'!J39,"")</f>
        <v/>
      </c>
      <c r="F39" s="2" t="str">
        <f>IF('Household Registry'!$S39="NEGATIVE",'Household Registry'!Q39,"")</f>
        <v/>
      </c>
      <c r="G39" s="2" t="str">
        <f>IF('Household Registry'!$S39="NEGATIVE",'Household Registry'!R39,"")</f>
        <v/>
      </c>
      <c r="H39" t="str">
        <f>IF('Household Registry'!$S39="NEGATIVE",'Household Registry'!O39,"")</f>
        <v/>
      </c>
      <c r="I39" t="str">
        <f>IF('Household Registry'!$S39="NEGATIVE",'Household Registry'!P39,"")</f>
        <v/>
      </c>
      <c r="J39" t="str">
        <f>IF('Household Registry'!$S39="NEGATIVE","NEGATIVE","")</f>
        <v/>
      </c>
    </row>
    <row r="40" spans="1:10">
      <c r="A40" t="str">
        <f>IF('Household Registry'!$S40="NEGATIVE",'Household Registry'!A40,"")</f>
        <v/>
      </c>
      <c r="B40" t="str">
        <f>IF('Household Registry'!$S40="NEGATIVE",'Household Registry'!B40,"")</f>
        <v/>
      </c>
      <c r="C40" t="str">
        <f>IF('Household Registry'!$S40="NEGATIVE",'Household Registry'!C40,"")</f>
        <v/>
      </c>
      <c r="D40" t="str">
        <f>IF('Household Registry'!$S40="NEGATIVE",'Household Registry'!D40,"")</f>
        <v/>
      </c>
      <c r="E40" s="2" t="str">
        <f>IF('Household Registry'!$S40="NEGATIVE",'Household Registry'!J40,"")</f>
        <v/>
      </c>
      <c r="F40" s="2" t="str">
        <f>IF('Household Registry'!$S40="NEGATIVE",'Household Registry'!Q40,"")</f>
        <v/>
      </c>
      <c r="G40" s="2" t="str">
        <f>IF('Household Registry'!$S40="NEGATIVE",'Household Registry'!R40,"")</f>
        <v/>
      </c>
      <c r="H40" t="str">
        <f>IF('Household Registry'!$S40="NEGATIVE",'Household Registry'!O40,"")</f>
        <v/>
      </c>
      <c r="I40" t="str">
        <f>IF('Household Registry'!$S40="NEGATIVE",'Household Registry'!P40,"")</f>
        <v/>
      </c>
      <c r="J40" t="str">
        <f>IF('Household Registry'!$S40="NEGATIVE","NEGATIVE","")</f>
        <v/>
      </c>
    </row>
    <row r="41" spans="1:10">
      <c r="A41" t="str">
        <f>IF('Household Registry'!$S41="NEGATIVE",'Household Registry'!A41,"")</f>
        <v/>
      </c>
      <c r="B41" t="str">
        <f>IF('Household Registry'!$S41="NEGATIVE",'Household Registry'!B41,"")</f>
        <v/>
      </c>
      <c r="C41" t="str">
        <f>IF('Household Registry'!$S41="NEGATIVE",'Household Registry'!C41,"")</f>
        <v/>
      </c>
      <c r="D41" t="str">
        <f>IF('Household Registry'!$S41="NEGATIVE",'Household Registry'!D41,"")</f>
        <v/>
      </c>
      <c r="E41" s="2" t="str">
        <f>IF('Household Registry'!$S41="NEGATIVE",'Household Registry'!J41,"")</f>
        <v/>
      </c>
      <c r="F41" s="2" t="str">
        <f>IF('Household Registry'!$S41="NEGATIVE",'Household Registry'!Q41,"")</f>
        <v/>
      </c>
      <c r="G41" s="2" t="str">
        <f>IF('Household Registry'!$S41="NEGATIVE",'Household Registry'!R41,"")</f>
        <v/>
      </c>
      <c r="H41" t="str">
        <f>IF('Household Registry'!$S41="NEGATIVE",'Household Registry'!O41,"")</f>
        <v/>
      </c>
      <c r="I41" t="str">
        <f>IF('Household Registry'!$S41="NEGATIVE",'Household Registry'!P41,"")</f>
        <v/>
      </c>
      <c r="J41" t="str">
        <f>IF('Household Registry'!$S41="NEGATIVE","NEGATIVE","")</f>
        <v/>
      </c>
    </row>
    <row r="42" spans="1:10">
      <c r="A42" t="str">
        <f>IF('Household Registry'!$S42="NEGATIVE",'Household Registry'!A42,"")</f>
        <v/>
      </c>
      <c r="B42" t="str">
        <f>IF('Household Registry'!$S42="NEGATIVE",'Household Registry'!B42,"")</f>
        <v/>
      </c>
      <c r="C42" t="str">
        <f>IF('Household Registry'!$S42="NEGATIVE",'Household Registry'!C42,"")</f>
        <v/>
      </c>
      <c r="D42" t="str">
        <f>IF('Household Registry'!$S42="NEGATIVE",'Household Registry'!D42,"")</f>
        <v/>
      </c>
      <c r="E42" s="2" t="str">
        <f>IF('Household Registry'!$S42="NEGATIVE",'Household Registry'!J42,"")</f>
        <v/>
      </c>
      <c r="F42" s="2" t="str">
        <f>IF('Household Registry'!$S42="NEGATIVE",'Household Registry'!Q42,"")</f>
        <v/>
      </c>
      <c r="G42" s="2" t="str">
        <f>IF('Household Registry'!$S42="NEGATIVE",'Household Registry'!R42,"")</f>
        <v/>
      </c>
      <c r="H42" t="str">
        <f>IF('Household Registry'!$S42="NEGATIVE",'Household Registry'!O42,"")</f>
        <v/>
      </c>
      <c r="I42" t="str">
        <f>IF('Household Registry'!$S42="NEGATIVE",'Household Registry'!P42,"")</f>
        <v/>
      </c>
      <c r="J42" t="str">
        <f>IF('Household Registry'!$S42="NEGATIVE","NEGATIVE","")</f>
        <v/>
      </c>
    </row>
    <row r="43" spans="1:10">
      <c r="A43" t="str">
        <f>IF('Household Registry'!$S43="NEGATIVE",'Household Registry'!A43,"")</f>
        <v/>
      </c>
      <c r="B43" t="str">
        <f>IF('Household Registry'!$S43="NEGATIVE",'Household Registry'!B43,"")</f>
        <v/>
      </c>
      <c r="C43" t="str">
        <f>IF('Household Registry'!$S43="NEGATIVE",'Household Registry'!C43,"")</f>
        <v/>
      </c>
      <c r="D43" t="str">
        <f>IF('Household Registry'!$S43="NEGATIVE",'Household Registry'!D43,"")</f>
        <v/>
      </c>
      <c r="E43" s="2" t="str">
        <f>IF('Household Registry'!$S43="NEGATIVE",'Household Registry'!J43,"")</f>
        <v/>
      </c>
      <c r="F43" s="2" t="str">
        <f>IF('Household Registry'!$S43="NEGATIVE",'Household Registry'!Q43,"")</f>
        <v/>
      </c>
      <c r="G43" s="2" t="str">
        <f>IF('Household Registry'!$S43="NEGATIVE",'Household Registry'!R43,"")</f>
        <v/>
      </c>
      <c r="H43" t="str">
        <f>IF('Household Registry'!$S43="NEGATIVE",'Household Registry'!O43,"")</f>
        <v/>
      </c>
      <c r="I43" t="str">
        <f>IF('Household Registry'!$S43="NEGATIVE",'Household Registry'!P43,"")</f>
        <v/>
      </c>
      <c r="J43" t="str">
        <f>IF('Household Registry'!$S43="NEGATIVE","NEGATIVE","")</f>
        <v/>
      </c>
    </row>
    <row r="44" spans="1:10">
      <c r="A44" t="str">
        <f>IF('Household Registry'!$S44="NEGATIVE",'Household Registry'!A44,"")</f>
        <v/>
      </c>
      <c r="B44" t="str">
        <f>IF('Household Registry'!$S44="NEGATIVE",'Household Registry'!B44,"")</f>
        <v/>
      </c>
      <c r="C44" t="str">
        <f>IF('Household Registry'!$S44="NEGATIVE",'Household Registry'!C44,"")</f>
        <v/>
      </c>
      <c r="D44" t="str">
        <f>IF('Household Registry'!$S44="NEGATIVE",'Household Registry'!D44,"")</f>
        <v/>
      </c>
      <c r="E44" s="2" t="str">
        <f>IF('Household Registry'!$S44="NEGATIVE",'Household Registry'!J44,"")</f>
        <v/>
      </c>
      <c r="F44" s="2" t="str">
        <f>IF('Household Registry'!$S44="NEGATIVE",'Household Registry'!Q44,"")</f>
        <v/>
      </c>
      <c r="G44" s="2" t="str">
        <f>IF('Household Registry'!$S44="NEGATIVE",'Household Registry'!R44,"")</f>
        <v/>
      </c>
      <c r="H44" t="str">
        <f>IF('Household Registry'!$S44="NEGATIVE",'Household Registry'!O44,"")</f>
        <v/>
      </c>
      <c r="I44" t="str">
        <f>IF('Household Registry'!$S44="NEGATIVE",'Household Registry'!P44,"")</f>
        <v/>
      </c>
      <c r="J44" t="str">
        <f>IF('Household Registry'!$S44="NEGATIVE","NEGATIVE","")</f>
        <v/>
      </c>
    </row>
    <row r="45" spans="1:10">
      <c r="A45" t="str">
        <f>IF('Household Registry'!$S45="NEGATIVE",'Household Registry'!A45,"")</f>
        <v/>
      </c>
      <c r="B45" t="str">
        <f>IF('Household Registry'!$S45="NEGATIVE",'Household Registry'!B45,"")</f>
        <v/>
      </c>
      <c r="C45" t="str">
        <f>IF('Household Registry'!$S45="NEGATIVE",'Household Registry'!C45,"")</f>
        <v/>
      </c>
      <c r="D45" t="str">
        <f>IF('Household Registry'!$S45="NEGATIVE",'Household Registry'!D45,"")</f>
        <v/>
      </c>
      <c r="E45" s="2" t="str">
        <f>IF('Household Registry'!$S45="NEGATIVE",'Household Registry'!J45,"")</f>
        <v/>
      </c>
      <c r="F45" s="2" t="str">
        <f>IF('Household Registry'!$S45="NEGATIVE",'Household Registry'!Q45,"")</f>
        <v/>
      </c>
      <c r="G45" s="2" t="str">
        <f>IF('Household Registry'!$S45="NEGATIVE",'Household Registry'!R45,"")</f>
        <v/>
      </c>
      <c r="H45" t="str">
        <f>IF('Household Registry'!$S45="NEGATIVE",'Household Registry'!O45,"")</f>
        <v/>
      </c>
      <c r="I45" t="str">
        <f>IF('Household Registry'!$S45="NEGATIVE",'Household Registry'!P45,"")</f>
        <v/>
      </c>
      <c r="J45" t="str">
        <f>IF('Household Registry'!$S45="NEGATIVE","NEGATIVE","")</f>
        <v/>
      </c>
    </row>
    <row r="46" spans="1:10">
      <c r="A46" t="str">
        <f>IF('Household Registry'!$S46="NEGATIVE",'Household Registry'!A46,"")</f>
        <v/>
      </c>
      <c r="B46" t="str">
        <f>IF('Household Registry'!$S46="NEGATIVE",'Household Registry'!B46,"")</f>
        <v/>
      </c>
      <c r="C46" t="str">
        <f>IF('Household Registry'!$S46="NEGATIVE",'Household Registry'!C46,"")</f>
        <v/>
      </c>
      <c r="D46" t="str">
        <f>IF('Household Registry'!$S46="NEGATIVE",'Household Registry'!D46,"")</f>
        <v/>
      </c>
      <c r="E46" s="2" t="str">
        <f>IF('Household Registry'!$S46="NEGATIVE",'Household Registry'!J46,"")</f>
        <v/>
      </c>
      <c r="F46" s="2" t="str">
        <f>IF('Household Registry'!$S46="NEGATIVE",'Household Registry'!Q46,"")</f>
        <v/>
      </c>
      <c r="G46" s="2" t="str">
        <f>IF('Household Registry'!$S46="NEGATIVE",'Household Registry'!R46,"")</f>
        <v/>
      </c>
      <c r="H46" t="str">
        <f>IF('Household Registry'!$S46="NEGATIVE",'Household Registry'!O46,"")</f>
        <v/>
      </c>
      <c r="I46" t="str">
        <f>IF('Household Registry'!$S46="NEGATIVE",'Household Registry'!P46,"")</f>
        <v/>
      </c>
      <c r="J46" t="str">
        <f>IF('Household Registry'!$S46="NEGATIVE","NEGATIVE","")</f>
        <v/>
      </c>
    </row>
    <row r="47" spans="1:10">
      <c r="A47" t="str">
        <f>IF('Household Registry'!$S47="NEGATIVE",'Household Registry'!A47,"")</f>
        <v/>
      </c>
      <c r="B47" t="str">
        <f>IF('Household Registry'!$S47="NEGATIVE",'Household Registry'!B47,"")</f>
        <v/>
      </c>
      <c r="C47" t="str">
        <f>IF('Household Registry'!$S47="NEGATIVE",'Household Registry'!C47,"")</f>
        <v/>
      </c>
      <c r="D47" t="str">
        <f>IF('Household Registry'!$S47="NEGATIVE",'Household Registry'!D47,"")</f>
        <v/>
      </c>
      <c r="E47" s="2" t="str">
        <f>IF('Household Registry'!$S47="NEGATIVE",'Household Registry'!J47,"")</f>
        <v/>
      </c>
      <c r="F47" s="2" t="str">
        <f>IF('Household Registry'!$S47="NEGATIVE",'Household Registry'!Q47,"")</f>
        <v/>
      </c>
      <c r="G47" s="2" t="str">
        <f>IF('Household Registry'!$S47="NEGATIVE",'Household Registry'!R47,"")</f>
        <v/>
      </c>
      <c r="H47" t="str">
        <f>IF('Household Registry'!$S47="NEGATIVE",'Household Registry'!O47,"")</f>
        <v/>
      </c>
      <c r="I47" t="str">
        <f>IF('Household Registry'!$S47="NEGATIVE",'Household Registry'!P47,"")</f>
        <v/>
      </c>
      <c r="J47" t="str">
        <f>IF('Household Registry'!$S47="NEGATIVE","NEGATIVE","")</f>
        <v/>
      </c>
    </row>
    <row r="48" spans="1:10">
      <c r="A48" t="str">
        <f>IF('Household Registry'!$S48="NEGATIVE",'Household Registry'!A48,"")</f>
        <v/>
      </c>
      <c r="B48" t="str">
        <f>IF('Household Registry'!$S48="NEGATIVE",'Household Registry'!B48,"")</f>
        <v/>
      </c>
      <c r="C48" t="str">
        <f>IF('Household Registry'!$S48="NEGATIVE",'Household Registry'!C48,"")</f>
        <v/>
      </c>
      <c r="D48" t="str">
        <f>IF('Household Registry'!$S48="NEGATIVE",'Household Registry'!D48,"")</f>
        <v/>
      </c>
      <c r="E48" s="2" t="str">
        <f>IF('Household Registry'!$S48="NEGATIVE",'Household Registry'!J48,"")</f>
        <v/>
      </c>
      <c r="F48" s="2" t="str">
        <f>IF('Household Registry'!$S48="NEGATIVE",'Household Registry'!Q48,"")</f>
        <v/>
      </c>
      <c r="G48" s="2" t="str">
        <f>IF('Household Registry'!$S48="NEGATIVE",'Household Registry'!R48,"")</f>
        <v/>
      </c>
      <c r="H48" t="str">
        <f>IF('Household Registry'!$S48="NEGATIVE",'Household Registry'!O48,"")</f>
        <v/>
      </c>
      <c r="I48" t="str">
        <f>IF('Household Registry'!$S48="NEGATIVE",'Household Registry'!P48,"")</f>
        <v/>
      </c>
      <c r="J48" t="str">
        <f>IF('Household Registry'!$S48="NEGATIVE","NEGATIVE","")</f>
        <v/>
      </c>
    </row>
    <row r="49" spans="1:10">
      <c r="A49" t="str">
        <f>IF('Household Registry'!$S49="NEGATIVE",'Household Registry'!A49,"")</f>
        <v/>
      </c>
      <c r="B49" t="str">
        <f>IF('Household Registry'!$S49="NEGATIVE",'Household Registry'!B49,"")</f>
        <v/>
      </c>
      <c r="C49" t="str">
        <f>IF('Household Registry'!$S49="NEGATIVE",'Household Registry'!C49,"")</f>
        <v/>
      </c>
      <c r="D49" t="str">
        <f>IF('Household Registry'!$S49="NEGATIVE",'Household Registry'!D49,"")</f>
        <v/>
      </c>
      <c r="E49" s="2" t="str">
        <f>IF('Household Registry'!$S49="NEGATIVE",'Household Registry'!J49,"")</f>
        <v/>
      </c>
      <c r="F49" s="2" t="str">
        <f>IF('Household Registry'!$S49="NEGATIVE",'Household Registry'!Q49,"")</f>
        <v/>
      </c>
      <c r="G49" s="2" t="str">
        <f>IF('Household Registry'!$S49="NEGATIVE",'Household Registry'!R49,"")</f>
        <v/>
      </c>
      <c r="H49" t="str">
        <f>IF('Household Registry'!$S49="NEGATIVE",'Household Registry'!O49,"")</f>
        <v/>
      </c>
      <c r="I49" t="str">
        <f>IF('Household Registry'!$S49="NEGATIVE",'Household Registry'!P49,"")</f>
        <v/>
      </c>
      <c r="J49" t="str">
        <f>IF('Household Registry'!$S49="NEGATIVE","NEGATIVE","")</f>
        <v/>
      </c>
    </row>
    <row r="50" spans="1:10">
      <c r="A50" t="str">
        <f>IF('Household Registry'!$S50="NEGATIVE",'Household Registry'!A50,"")</f>
        <v/>
      </c>
      <c r="B50" t="str">
        <f>IF('Household Registry'!$S50="NEGATIVE",'Household Registry'!B50,"")</f>
        <v/>
      </c>
      <c r="C50" t="str">
        <f>IF('Household Registry'!$S50="NEGATIVE",'Household Registry'!C50,"")</f>
        <v/>
      </c>
      <c r="D50" t="str">
        <f>IF('Household Registry'!$S50="NEGATIVE",'Household Registry'!D50,"")</f>
        <v/>
      </c>
      <c r="E50" s="2" t="str">
        <f>IF('Household Registry'!$S50="NEGATIVE",'Household Registry'!J50,"")</f>
        <v/>
      </c>
      <c r="F50" s="2" t="str">
        <f>IF('Household Registry'!$S50="NEGATIVE",'Household Registry'!Q50,"")</f>
        <v/>
      </c>
      <c r="G50" s="2" t="str">
        <f>IF('Household Registry'!$S50="NEGATIVE",'Household Registry'!R50,"")</f>
        <v/>
      </c>
      <c r="H50" t="str">
        <f>IF('Household Registry'!$S50="NEGATIVE",'Household Registry'!O50,"")</f>
        <v/>
      </c>
      <c r="I50" t="str">
        <f>IF('Household Registry'!$S50="NEGATIVE",'Household Registry'!P50,"")</f>
        <v/>
      </c>
      <c r="J50" t="str">
        <f>IF('Household Registry'!$S50="NEGATIVE","NEGATIVE","")</f>
        <v/>
      </c>
    </row>
    <row r="51" spans="1:10">
      <c r="A51" t="str">
        <f>IF('Household Registry'!$S51="NEGATIVE",'Household Registry'!A51,"")</f>
        <v/>
      </c>
      <c r="B51" t="str">
        <f>IF('Household Registry'!$S51="NEGATIVE",'Household Registry'!B51,"")</f>
        <v/>
      </c>
      <c r="C51" t="str">
        <f>IF('Household Registry'!$S51="NEGATIVE",'Household Registry'!C51,"")</f>
        <v/>
      </c>
      <c r="D51" t="str">
        <f>IF('Household Registry'!$S51="NEGATIVE",'Household Registry'!D51,"")</f>
        <v/>
      </c>
      <c r="E51" s="2" t="str">
        <f>IF('Household Registry'!$S51="NEGATIVE",'Household Registry'!J51,"")</f>
        <v/>
      </c>
      <c r="F51" s="2" t="str">
        <f>IF('Household Registry'!$S51="NEGATIVE",'Household Registry'!Q51,"")</f>
        <v/>
      </c>
      <c r="G51" s="2" t="str">
        <f>IF('Household Registry'!$S51="NEGATIVE",'Household Registry'!R51,"")</f>
        <v/>
      </c>
      <c r="H51" t="str">
        <f>IF('Household Registry'!$S51="NEGATIVE",'Household Registry'!O51,"")</f>
        <v/>
      </c>
      <c r="I51" t="str">
        <f>IF('Household Registry'!$S51="NEGATIVE",'Household Registry'!P51,"")</f>
        <v/>
      </c>
      <c r="J51" t="str">
        <f>IF('Household Registry'!$S51="NEGATIVE","NEGATIVE","")</f>
        <v/>
      </c>
    </row>
    <row r="52" spans="1:10">
      <c r="A52" t="str">
        <f>IF('Household Registry'!$S52="NEGATIVE",'Household Registry'!A52,"")</f>
        <v/>
      </c>
      <c r="B52" t="str">
        <f>IF('Household Registry'!$S52="NEGATIVE",'Household Registry'!B52,"")</f>
        <v/>
      </c>
      <c r="C52" t="str">
        <f>IF('Household Registry'!$S52="NEGATIVE",'Household Registry'!C52,"")</f>
        <v/>
      </c>
      <c r="D52" t="str">
        <f>IF('Household Registry'!$S52="NEGATIVE",'Household Registry'!D52,"")</f>
        <v/>
      </c>
      <c r="E52" s="2" t="str">
        <f>IF('Household Registry'!$S52="NEGATIVE",'Household Registry'!J52,"")</f>
        <v/>
      </c>
      <c r="F52" s="2" t="str">
        <f>IF('Household Registry'!$S52="NEGATIVE",'Household Registry'!Q52,"")</f>
        <v/>
      </c>
      <c r="G52" s="2" t="str">
        <f>IF('Household Registry'!$S52="NEGATIVE",'Household Registry'!R52,"")</f>
        <v/>
      </c>
      <c r="H52" t="str">
        <f>IF('Household Registry'!$S52="NEGATIVE",'Household Registry'!O52,"")</f>
        <v/>
      </c>
      <c r="I52" t="str">
        <f>IF('Household Registry'!$S52="NEGATIVE",'Household Registry'!P52,"")</f>
        <v/>
      </c>
      <c r="J52" t="str">
        <f>IF('Household Registry'!$S52="NEGATIVE","NEGATIVE","")</f>
        <v/>
      </c>
    </row>
    <row r="53" spans="1:10">
      <c r="A53" t="str">
        <f>IF('Household Registry'!$S53="NEGATIVE",'Household Registry'!A53,"")</f>
        <v/>
      </c>
      <c r="B53" t="str">
        <f>IF('Household Registry'!$S53="NEGATIVE",'Household Registry'!B53,"")</f>
        <v/>
      </c>
      <c r="C53" t="str">
        <f>IF('Household Registry'!$S53="NEGATIVE",'Household Registry'!C53,"")</f>
        <v/>
      </c>
      <c r="D53" t="str">
        <f>IF('Household Registry'!$S53="NEGATIVE",'Household Registry'!D53,"")</f>
        <v/>
      </c>
      <c r="E53" s="2" t="str">
        <f>IF('Household Registry'!$S53="NEGATIVE",'Household Registry'!J53,"")</f>
        <v/>
      </c>
      <c r="F53" s="2" t="str">
        <f>IF('Household Registry'!$S53="NEGATIVE",'Household Registry'!Q53,"")</f>
        <v/>
      </c>
      <c r="G53" s="2" t="str">
        <f>IF('Household Registry'!$S53="NEGATIVE",'Household Registry'!R53,"")</f>
        <v/>
      </c>
      <c r="H53" t="str">
        <f>IF('Household Registry'!$S53="NEGATIVE",'Household Registry'!O53,"")</f>
        <v/>
      </c>
      <c r="I53" t="str">
        <f>IF('Household Registry'!$S53="NEGATIVE",'Household Registry'!P53,"")</f>
        <v/>
      </c>
      <c r="J53" t="str">
        <f>IF('Household Registry'!$S53="NEGATIVE","NEGATIVE","")</f>
        <v/>
      </c>
    </row>
    <row r="54" spans="1:10">
      <c r="A54" t="str">
        <f>IF('Household Registry'!$S54="NEGATIVE",'Household Registry'!A54,"")</f>
        <v/>
      </c>
      <c r="B54" t="str">
        <f>IF('Household Registry'!$S54="NEGATIVE",'Household Registry'!B54,"")</f>
        <v/>
      </c>
      <c r="C54" t="str">
        <f>IF('Household Registry'!$S54="NEGATIVE",'Household Registry'!C54,"")</f>
        <v/>
      </c>
      <c r="D54" t="str">
        <f>IF('Household Registry'!$S54="NEGATIVE",'Household Registry'!D54,"")</f>
        <v/>
      </c>
      <c r="E54" s="2" t="str">
        <f>IF('Household Registry'!$S54="NEGATIVE",'Household Registry'!J54,"")</f>
        <v/>
      </c>
      <c r="F54" s="2" t="str">
        <f>IF('Household Registry'!$S54="NEGATIVE",'Household Registry'!Q54,"")</f>
        <v/>
      </c>
      <c r="G54" s="2" t="str">
        <f>IF('Household Registry'!$S54="NEGATIVE",'Household Registry'!R54,"")</f>
        <v/>
      </c>
      <c r="H54" t="str">
        <f>IF('Household Registry'!$S54="NEGATIVE",'Household Registry'!O54,"")</f>
        <v/>
      </c>
      <c r="I54" t="str">
        <f>IF('Household Registry'!$S54="NEGATIVE",'Household Registry'!P54,"")</f>
        <v/>
      </c>
      <c r="J54" t="str">
        <f>IF('Household Registry'!$S54="NEGATIVE","NEGATIVE","")</f>
        <v/>
      </c>
    </row>
    <row r="55" spans="1:10">
      <c r="A55" t="str">
        <f>IF('Household Registry'!$S55="NEGATIVE",'Household Registry'!A55,"")</f>
        <v/>
      </c>
      <c r="B55" t="str">
        <f>IF('Household Registry'!$S55="NEGATIVE",'Household Registry'!B55,"")</f>
        <v/>
      </c>
      <c r="C55" t="str">
        <f>IF('Household Registry'!$S55="NEGATIVE",'Household Registry'!C55,"")</f>
        <v/>
      </c>
      <c r="D55" t="str">
        <f>IF('Household Registry'!$S55="NEGATIVE",'Household Registry'!D55,"")</f>
        <v/>
      </c>
      <c r="E55" s="2" t="str">
        <f>IF('Household Registry'!$S55="NEGATIVE",'Household Registry'!J55,"")</f>
        <v/>
      </c>
      <c r="F55" s="2" t="str">
        <f>IF('Household Registry'!$S55="NEGATIVE",'Household Registry'!Q55,"")</f>
        <v/>
      </c>
      <c r="G55" s="2" t="str">
        <f>IF('Household Registry'!$S55="NEGATIVE",'Household Registry'!R55,"")</f>
        <v/>
      </c>
      <c r="H55" t="str">
        <f>IF('Household Registry'!$S55="NEGATIVE",'Household Registry'!O55,"")</f>
        <v/>
      </c>
      <c r="I55" t="str">
        <f>IF('Household Registry'!$S55="NEGATIVE",'Household Registry'!P55,"")</f>
        <v/>
      </c>
      <c r="J55" t="str">
        <f>IF('Household Registry'!$S55="NEGATIVE","NEGATIVE","")</f>
        <v/>
      </c>
    </row>
    <row r="56" spans="1:10">
      <c r="A56" t="str">
        <f>IF('Household Registry'!$S56="NEGATIVE",'Household Registry'!A56,"")</f>
        <v/>
      </c>
      <c r="B56" t="str">
        <f>IF('Household Registry'!$S56="NEGATIVE",'Household Registry'!B56,"")</f>
        <v/>
      </c>
      <c r="C56" t="str">
        <f>IF('Household Registry'!$S56="NEGATIVE",'Household Registry'!C56,"")</f>
        <v/>
      </c>
      <c r="D56" t="str">
        <f>IF('Household Registry'!$S56="NEGATIVE",'Household Registry'!D56,"")</f>
        <v/>
      </c>
      <c r="E56" s="2" t="str">
        <f>IF('Household Registry'!$S56="NEGATIVE",'Household Registry'!J56,"")</f>
        <v/>
      </c>
      <c r="F56" s="2" t="str">
        <f>IF('Household Registry'!$S56="NEGATIVE",'Household Registry'!Q56,"")</f>
        <v/>
      </c>
      <c r="G56" s="2" t="str">
        <f>IF('Household Registry'!$S56="NEGATIVE",'Household Registry'!R56,"")</f>
        <v/>
      </c>
      <c r="H56" t="str">
        <f>IF('Household Registry'!$S56="NEGATIVE",'Household Registry'!O56,"")</f>
        <v/>
      </c>
      <c r="I56" t="str">
        <f>IF('Household Registry'!$S56="NEGATIVE",'Household Registry'!P56,"")</f>
        <v/>
      </c>
      <c r="J56" t="str">
        <f>IF('Household Registry'!$S56="NEGATIVE","NEGATIVE","")</f>
        <v/>
      </c>
    </row>
    <row r="57" spans="1:10">
      <c r="A57" t="str">
        <f>IF('Household Registry'!$S57="NEGATIVE",'Household Registry'!A57,"")</f>
        <v/>
      </c>
      <c r="B57" t="str">
        <f>IF('Household Registry'!$S57="NEGATIVE",'Household Registry'!B57,"")</f>
        <v/>
      </c>
      <c r="C57" t="str">
        <f>IF('Household Registry'!$S57="NEGATIVE",'Household Registry'!C57,"")</f>
        <v/>
      </c>
      <c r="D57" t="str">
        <f>IF('Household Registry'!$S57="NEGATIVE",'Household Registry'!D57,"")</f>
        <v/>
      </c>
      <c r="E57" s="2" t="str">
        <f>IF('Household Registry'!$S57="NEGATIVE",'Household Registry'!J57,"")</f>
        <v/>
      </c>
      <c r="F57" s="2" t="str">
        <f>IF('Household Registry'!$S57="NEGATIVE",'Household Registry'!Q57,"")</f>
        <v/>
      </c>
      <c r="G57" s="2" t="str">
        <f>IF('Household Registry'!$S57="NEGATIVE",'Household Registry'!R57,"")</f>
        <v/>
      </c>
      <c r="H57" t="str">
        <f>IF('Household Registry'!$S57="NEGATIVE",'Household Registry'!O57,"")</f>
        <v/>
      </c>
      <c r="I57" t="str">
        <f>IF('Household Registry'!$S57="NEGATIVE",'Household Registry'!P57,"")</f>
        <v/>
      </c>
      <c r="J57" t="str">
        <f>IF('Household Registry'!$S57="NEGATIVE","NEGATIVE","")</f>
        <v/>
      </c>
    </row>
    <row r="58" spans="1:10">
      <c r="A58" t="str">
        <f>IF('Household Registry'!$S58="NEGATIVE",'Household Registry'!A58,"")</f>
        <v/>
      </c>
      <c r="B58" t="str">
        <f>IF('Household Registry'!$S58="NEGATIVE",'Household Registry'!B58,"")</f>
        <v/>
      </c>
      <c r="C58" t="str">
        <f>IF('Household Registry'!$S58="NEGATIVE",'Household Registry'!C58,"")</f>
        <v/>
      </c>
      <c r="D58" t="str">
        <f>IF('Household Registry'!$S58="NEGATIVE",'Household Registry'!D58,"")</f>
        <v/>
      </c>
      <c r="E58" s="2" t="str">
        <f>IF('Household Registry'!$S58="NEGATIVE",'Household Registry'!J58,"")</f>
        <v/>
      </c>
      <c r="F58" s="2" t="str">
        <f>IF('Household Registry'!$S58="NEGATIVE",'Household Registry'!Q58,"")</f>
        <v/>
      </c>
      <c r="G58" s="2" t="str">
        <f>IF('Household Registry'!$S58="NEGATIVE",'Household Registry'!R58,"")</f>
        <v/>
      </c>
      <c r="H58" t="str">
        <f>IF('Household Registry'!$S58="NEGATIVE",'Household Registry'!O58,"")</f>
        <v/>
      </c>
      <c r="I58" t="str">
        <f>IF('Household Registry'!$S58="NEGATIVE",'Household Registry'!P58,"")</f>
        <v/>
      </c>
      <c r="J58" t="str">
        <f>IF('Household Registry'!$S58="NEGATIVE","NEGATIVE","")</f>
        <v/>
      </c>
    </row>
    <row r="59" spans="1:10">
      <c r="A59" t="str">
        <f>IF('Household Registry'!$S59="NEGATIVE",'Household Registry'!A59,"")</f>
        <v/>
      </c>
      <c r="B59" t="str">
        <f>IF('Household Registry'!$S59="NEGATIVE",'Household Registry'!B59,"")</f>
        <v/>
      </c>
      <c r="C59" t="str">
        <f>IF('Household Registry'!$S59="NEGATIVE",'Household Registry'!C59,"")</f>
        <v/>
      </c>
      <c r="D59" t="str">
        <f>IF('Household Registry'!$S59="NEGATIVE",'Household Registry'!D59,"")</f>
        <v/>
      </c>
      <c r="E59" s="2" t="str">
        <f>IF('Household Registry'!$S59="NEGATIVE",'Household Registry'!J59,"")</f>
        <v/>
      </c>
      <c r="F59" s="2" t="str">
        <f>IF('Household Registry'!$S59="NEGATIVE",'Household Registry'!Q59,"")</f>
        <v/>
      </c>
      <c r="G59" s="2" t="str">
        <f>IF('Household Registry'!$S59="NEGATIVE",'Household Registry'!R59,"")</f>
        <v/>
      </c>
      <c r="H59" t="str">
        <f>IF('Household Registry'!$S59="NEGATIVE",'Household Registry'!O59,"")</f>
        <v/>
      </c>
      <c r="I59" t="str">
        <f>IF('Household Registry'!$S59="NEGATIVE",'Household Registry'!P59,"")</f>
        <v/>
      </c>
      <c r="J59" t="str">
        <f>IF('Household Registry'!$S59="NEGATIVE","NEGATIVE","")</f>
        <v/>
      </c>
    </row>
    <row r="60" spans="1:10">
      <c r="A60" t="str">
        <f>IF('Household Registry'!$S60="NEGATIVE",'Household Registry'!A60,"")</f>
        <v/>
      </c>
      <c r="B60" t="str">
        <f>IF('Household Registry'!$S60="NEGATIVE",'Household Registry'!B60,"")</f>
        <v/>
      </c>
      <c r="C60" t="str">
        <f>IF('Household Registry'!$S60="NEGATIVE",'Household Registry'!C60,"")</f>
        <v/>
      </c>
      <c r="D60" t="str">
        <f>IF('Household Registry'!$S60="NEGATIVE",'Household Registry'!D60,"")</f>
        <v/>
      </c>
      <c r="E60" s="2" t="str">
        <f>IF('Household Registry'!$S60="NEGATIVE",'Household Registry'!J60,"")</f>
        <v/>
      </c>
      <c r="F60" s="2" t="str">
        <f>IF('Household Registry'!$S60="NEGATIVE",'Household Registry'!Q60,"")</f>
        <v/>
      </c>
      <c r="G60" s="2" t="str">
        <f>IF('Household Registry'!$S60="NEGATIVE",'Household Registry'!R60,"")</f>
        <v/>
      </c>
      <c r="H60" t="str">
        <f>IF('Household Registry'!$S60="NEGATIVE",'Household Registry'!O60,"")</f>
        <v/>
      </c>
      <c r="I60" t="str">
        <f>IF('Household Registry'!$S60="NEGATIVE",'Household Registry'!P60,"")</f>
        <v/>
      </c>
      <c r="J60" t="str">
        <f>IF('Household Registry'!$S60="NEGATIVE","NEGATIVE","")</f>
        <v/>
      </c>
    </row>
    <row r="61" spans="1:10">
      <c r="A61" t="str">
        <f>IF('Household Registry'!$S61="NEGATIVE",'Household Registry'!A61,"")</f>
        <v/>
      </c>
      <c r="B61" t="str">
        <f>IF('Household Registry'!$S61="NEGATIVE",'Household Registry'!B61,"")</f>
        <v/>
      </c>
      <c r="C61" t="str">
        <f>IF('Household Registry'!$S61="NEGATIVE",'Household Registry'!C61,"")</f>
        <v/>
      </c>
      <c r="D61" t="str">
        <f>IF('Household Registry'!$S61="NEGATIVE",'Household Registry'!D61,"")</f>
        <v/>
      </c>
      <c r="E61" s="2" t="str">
        <f>IF('Household Registry'!$S61="NEGATIVE",'Household Registry'!J61,"")</f>
        <v/>
      </c>
      <c r="F61" s="2" t="str">
        <f>IF('Household Registry'!$S61="NEGATIVE",'Household Registry'!Q61,"")</f>
        <v/>
      </c>
      <c r="G61" s="2" t="str">
        <f>IF('Household Registry'!$S61="NEGATIVE",'Household Registry'!R61,"")</f>
        <v/>
      </c>
      <c r="H61" t="str">
        <f>IF('Household Registry'!$S61="NEGATIVE",'Household Registry'!O61,"")</f>
        <v/>
      </c>
      <c r="I61" t="str">
        <f>IF('Household Registry'!$S61="NEGATIVE",'Household Registry'!P61,"")</f>
        <v/>
      </c>
      <c r="J61" t="str">
        <f>IF('Household Registry'!$S61="NEGATIVE","NEGATIVE","")</f>
        <v/>
      </c>
    </row>
    <row r="62" spans="1:10">
      <c r="A62" t="str">
        <f>IF('Household Registry'!$S62="NEGATIVE",'Household Registry'!A62,"")</f>
        <v/>
      </c>
      <c r="B62" t="str">
        <f>IF('Household Registry'!$S62="NEGATIVE",'Household Registry'!B62,"")</f>
        <v/>
      </c>
      <c r="C62" t="str">
        <f>IF('Household Registry'!$S62="NEGATIVE",'Household Registry'!C62,"")</f>
        <v/>
      </c>
      <c r="D62" t="str">
        <f>IF('Household Registry'!$S62="NEGATIVE",'Household Registry'!D62,"")</f>
        <v/>
      </c>
      <c r="E62" s="2" t="str">
        <f>IF('Household Registry'!$S62="NEGATIVE",'Household Registry'!J62,"")</f>
        <v/>
      </c>
      <c r="F62" s="2" t="str">
        <f>IF('Household Registry'!$S62="NEGATIVE",'Household Registry'!Q62,"")</f>
        <v/>
      </c>
      <c r="G62" s="2" t="str">
        <f>IF('Household Registry'!$S62="NEGATIVE",'Household Registry'!R62,"")</f>
        <v/>
      </c>
      <c r="H62" t="str">
        <f>IF('Household Registry'!$S62="NEGATIVE",'Household Registry'!O62,"")</f>
        <v/>
      </c>
      <c r="I62" t="str">
        <f>IF('Household Registry'!$S62="NEGATIVE",'Household Registry'!P62,"")</f>
        <v/>
      </c>
      <c r="J62" t="str">
        <f>IF('Household Registry'!$S62="NEGATIVE","NEGATIVE","")</f>
        <v/>
      </c>
    </row>
    <row r="63" spans="1:10">
      <c r="A63" t="str">
        <f>IF('Household Registry'!$S63="NEGATIVE",'Household Registry'!A63,"")</f>
        <v/>
      </c>
      <c r="B63" t="str">
        <f>IF('Household Registry'!$S63="NEGATIVE",'Household Registry'!B63,"")</f>
        <v/>
      </c>
      <c r="C63" t="str">
        <f>IF('Household Registry'!$S63="NEGATIVE",'Household Registry'!C63,"")</f>
        <v/>
      </c>
      <c r="D63" t="str">
        <f>IF('Household Registry'!$S63="NEGATIVE",'Household Registry'!D63,"")</f>
        <v/>
      </c>
      <c r="E63" s="2" t="str">
        <f>IF('Household Registry'!$S63="NEGATIVE",'Household Registry'!J63,"")</f>
        <v/>
      </c>
      <c r="F63" s="2" t="str">
        <f>IF('Household Registry'!$S63="NEGATIVE",'Household Registry'!Q63,"")</f>
        <v/>
      </c>
      <c r="G63" s="2" t="str">
        <f>IF('Household Registry'!$S63="NEGATIVE",'Household Registry'!R63,"")</f>
        <v/>
      </c>
      <c r="H63" t="str">
        <f>IF('Household Registry'!$S63="NEGATIVE",'Household Registry'!O63,"")</f>
        <v/>
      </c>
      <c r="I63" t="str">
        <f>IF('Household Registry'!$S63="NEGATIVE",'Household Registry'!P63,"")</f>
        <v/>
      </c>
      <c r="J63" t="str">
        <f>IF('Household Registry'!$S63="NEGATIVE","NEGATIVE","")</f>
        <v/>
      </c>
    </row>
    <row r="64" spans="1:10">
      <c r="A64" t="str">
        <f>IF('Household Registry'!$S64="NEGATIVE",'Household Registry'!A64,"")</f>
        <v/>
      </c>
      <c r="B64" t="str">
        <f>IF('Household Registry'!$S64="NEGATIVE",'Household Registry'!B64,"")</f>
        <v/>
      </c>
      <c r="C64" t="str">
        <f>IF('Household Registry'!$S64="NEGATIVE",'Household Registry'!C64,"")</f>
        <v/>
      </c>
      <c r="D64" t="str">
        <f>IF('Household Registry'!$S64="NEGATIVE",'Household Registry'!D64,"")</f>
        <v/>
      </c>
      <c r="E64" s="2" t="str">
        <f>IF('Household Registry'!$S64="NEGATIVE",'Household Registry'!J64,"")</f>
        <v/>
      </c>
      <c r="F64" s="2" t="str">
        <f>IF('Household Registry'!$S64="NEGATIVE",'Household Registry'!Q64,"")</f>
        <v/>
      </c>
      <c r="G64" s="2" t="str">
        <f>IF('Household Registry'!$S64="NEGATIVE",'Household Registry'!R64,"")</f>
        <v/>
      </c>
      <c r="H64" t="str">
        <f>IF('Household Registry'!$S64="NEGATIVE",'Household Registry'!O64,"")</f>
        <v/>
      </c>
      <c r="I64" t="str">
        <f>IF('Household Registry'!$S64="NEGATIVE",'Household Registry'!P64,"")</f>
        <v/>
      </c>
      <c r="J64" t="str">
        <f>IF('Household Registry'!$S64="NEGATIVE","NEGATIVE","")</f>
        <v/>
      </c>
    </row>
    <row r="65" spans="1:10">
      <c r="A65" t="str">
        <f>IF('Household Registry'!$S65="NEGATIVE",'Household Registry'!A65,"")</f>
        <v/>
      </c>
      <c r="B65" t="str">
        <f>IF('Household Registry'!$S65="NEGATIVE",'Household Registry'!B65,"")</f>
        <v/>
      </c>
      <c r="C65" t="str">
        <f>IF('Household Registry'!$S65="NEGATIVE",'Household Registry'!C65,"")</f>
        <v/>
      </c>
      <c r="D65" t="str">
        <f>IF('Household Registry'!$S65="NEGATIVE",'Household Registry'!D65,"")</f>
        <v/>
      </c>
      <c r="E65" s="2" t="str">
        <f>IF('Household Registry'!$S65="NEGATIVE",'Household Registry'!J65,"")</f>
        <v/>
      </c>
      <c r="F65" s="2" t="str">
        <f>IF('Household Registry'!$S65="NEGATIVE",'Household Registry'!Q65,"")</f>
        <v/>
      </c>
      <c r="G65" s="2" t="str">
        <f>IF('Household Registry'!$S65="NEGATIVE",'Household Registry'!R65,"")</f>
        <v/>
      </c>
      <c r="H65" t="str">
        <f>IF('Household Registry'!$S65="NEGATIVE",'Household Registry'!O65,"")</f>
        <v/>
      </c>
      <c r="I65" t="str">
        <f>IF('Household Registry'!$S65="NEGATIVE",'Household Registry'!P65,"")</f>
        <v/>
      </c>
      <c r="J65" t="str">
        <f>IF('Household Registry'!$S65="NEGATIVE","NEGATIVE","")</f>
        <v/>
      </c>
    </row>
    <row r="66" spans="1:10">
      <c r="A66" t="str">
        <f>IF('Household Registry'!$S66="NEGATIVE",'Household Registry'!A66,"")</f>
        <v/>
      </c>
      <c r="B66" t="str">
        <f>IF('Household Registry'!$S66="NEGATIVE",'Household Registry'!B66,"")</f>
        <v/>
      </c>
      <c r="C66" t="str">
        <f>IF('Household Registry'!$S66="NEGATIVE",'Household Registry'!C66,"")</f>
        <v/>
      </c>
      <c r="D66" t="str">
        <f>IF('Household Registry'!$S66="NEGATIVE",'Household Registry'!D66,"")</f>
        <v/>
      </c>
      <c r="E66" s="2" t="str">
        <f>IF('Household Registry'!$S66="NEGATIVE",'Household Registry'!J66,"")</f>
        <v/>
      </c>
      <c r="F66" s="2" t="str">
        <f>IF('Household Registry'!$S66="NEGATIVE",'Household Registry'!Q66,"")</f>
        <v/>
      </c>
      <c r="G66" s="2" t="str">
        <f>IF('Household Registry'!$S66="NEGATIVE",'Household Registry'!R66,"")</f>
        <v/>
      </c>
      <c r="H66" t="str">
        <f>IF('Household Registry'!$S66="NEGATIVE",'Household Registry'!O66,"")</f>
        <v/>
      </c>
      <c r="I66" t="str">
        <f>IF('Household Registry'!$S66="NEGATIVE",'Household Registry'!P66,"")</f>
        <v/>
      </c>
      <c r="J66" t="str">
        <f>IF('Household Registry'!$S66="NEGATIVE","NEGATIVE","")</f>
        <v/>
      </c>
    </row>
    <row r="67" spans="1:10">
      <c r="A67" t="str">
        <f>IF('Household Registry'!$S67="NEGATIVE",'Household Registry'!A67,"")</f>
        <v/>
      </c>
      <c r="B67" t="str">
        <f>IF('Household Registry'!$S67="NEGATIVE",'Household Registry'!B67,"")</f>
        <v/>
      </c>
      <c r="C67" t="str">
        <f>IF('Household Registry'!$S67="NEGATIVE",'Household Registry'!C67,"")</f>
        <v/>
      </c>
      <c r="D67" t="str">
        <f>IF('Household Registry'!$S67="NEGATIVE",'Household Registry'!D67,"")</f>
        <v/>
      </c>
      <c r="E67" s="2" t="str">
        <f>IF('Household Registry'!$S67="NEGATIVE",'Household Registry'!J67,"")</f>
        <v/>
      </c>
      <c r="F67" s="2" t="str">
        <f>IF('Household Registry'!$S67="NEGATIVE",'Household Registry'!Q67,"")</f>
        <v/>
      </c>
      <c r="G67" s="2" t="str">
        <f>IF('Household Registry'!$S67="NEGATIVE",'Household Registry'!R67,"")</f>
        <v/>
      </c>
      <c r="H67" t="str">
        <f>IF('Household Registry'!$S67="NEGATIVE",'Household Registry'!O67,"")</f>
        <v/>
      </c>
      <c r="I67" t="str">
        <f>IF('Household Registry'!$S67="NEGATIVE",'Household Registry'!P67,"")</f>
        <v/>
      </c>
      <c r="J67" t="str">
        <f>IF('Household Registry'!$S67="NEGATIVE","NEGATIVE","")</f>
        <v/>
      </c>
    </row>
    <row r="68" spans="1:10">
      <c r="A68" t="str">
        <f>IF('Household Registry'!$S68="NEGATIVE",'Household Registry'!A68,"")</f>
        <v/>
      </c>
      <c r="B68" t="str">
        <f>IF('Household Registry'!$S68="NEGATIVE",'Household Registry'!B68,"")</f>
        <v/>
      </c>
      <c r="C68" t="str">
        <f>IF('Household Registry'!$S68="NEGATIVE",'Household Registry'!C68,"")</f>
        <v/>
      </c>
      <c r="D68" t="str">
        <f>IF('Household Registry'!$S68="NEGATIVE",'Household Registry'!D68,"")</f>
        <v/>
      </c>
      <c r="E68" s="2" t="str">
        <f>IF('Household Registry'!$S68="NEGATIVE",'Household Registry'!J68,"")</f>
        <v/>
      </c>
      <c r="F68" s="2" t="str">
        <f>IF('Household Registry'!$S68="NEGATIVE",'Household Registry'!Q68,"")</f>
        <v/>
      </c>
      <c r="G68" s="2" t="str">
        <f>IF('Household Registry'!$S68="NEGATIVE",'Household Registry'!R68,"")</f>
        <v/>
      </c>
      <c r="H68" t="str">
        <f>IF('Household Registry'!$S68="NEGATIVE",'Household Registry'!O68,"")</f>
        <v/>
      </c>
      <c r="I68" t="str">
        <f>IF('Household Registry'!$S68="NEGATIVE",'Household Registry'!P68,"")</f>
        <v/>
      </c>
      <c r="J68" t="str">
        <f>IF('Household Registry'!$S68="NEGATIVE","NEGATIVE","")</f>
        <v/>
      </c>
    </row>
    <row r="69" spans="1:10">
      <c r="A69" t="str">
        <f>IF('Household Registry'!$S69="NEGATIVE",'Household Registry'!A69,"")</f>
        <v/>
      </c>
      <c r="B69" t="str">
        <f>IF('Household Registry'!$S69="NEGATIVE",'Household Registry'!B69,"")</f>
        <v/>
      </c>
      <c r="C69" t="str">
        <f>IF('Household Registry'!$S69="NEGATIVE",'Household Registry'!C69,"")</f>
        <v/>
      </c>
      <c r="D69" t="str">
        <f>IF('Household Registry'!$S69="NEGATIVE",'Household Registry'!D69,"")</f>
        <v/>
      </c>
      <c r="E69" s="2" t="str">
        <f>IF('Household Registry'!$S69="NEGATIVE",'Household Registry'!J69,"")</f>
        <v/>
      </c>
      <c r="F69" s="2" t="str">
        <f>IF('Household Registry'!$S69="NEGATIVE",'Household Registry'!Q69,"")</f>
        <v/>
      </c>
      <c r="G69" s="2" t="str">
        <f>IF('Household Registry'!$S69="NEGATIVE",'Household Registry'!R69,"")</f>
        <v/>
      </c>
      <c r="H69" t="str">
        <f>IF('Household Registry'!$S69="NEGATIVE",'Household Registry'!O69,"")</f>
        <v/>
      </c>
      <c r="I69" t="str">
        <f>IF('Household Registry'!$S69="NEGATIVE",'Household Registry'!P69,"")</f>
        <v/>
      </c>
      <c r="J69" t="str">
        <f>IF('Household Registry'!$S69="NEGATIVE","NEGATIVE","")</f>
        <v/>
      </c>
    </row>
    <row r="70" spans="1:10">
      <c r="A70" t="str">
        <f>IF('Household Registry'!$S70="NEGATIVE",'Household Registry'!A70,"")</f>
        <v/>
      </c>
      <c r="B70" t="str">
        <f>IF('Household Registry'!$S70="NEGATIVE",'Household Registry'!B70,"")</f>
        <v/>
      </c>
      <c r="C70" t="str">
        <f>IF('Household Registry'!$S70="NEGATIVE",'Household Registry'!C70,"")</f>
        <v/>
      </c>
      <c r="D70" t="str">
        <f>IF('Household Registry'!$S70="NEGATIVE",'Household Registry'!D70,"")</f>
        <v/>
      </c>
      <c r="E70" s="2" t="str">
        <f>IF('Household Registry'!$S70="NEGATIVE",'Household Registry'!J70,"")</f>
        <v/>
      </c>
      <c r="F70" s="2" t="str">
        <f>IF('Household Registry'!$S70="NEGATIVE",'Household Registry'!Q70,"")</f>
        <v/>
      </c>
      <c r="G70" s="2" t="str">
        <f>IF('Household Registry'!$S70="NEGATIVE",'Household Registry'!R70,"")</f>
        <v/>
      </c>
      <c r="H70" t="str">
        <f>IF('Household Registry'!$S70="NEGATIVE",'Household Registry'!O70,"")</f>
        <v/>
      </c>
      <c r="I70" t="str">
        <f>IF('Household Registry'!$S70="NEGATIVE",'Household Registry'!P70,"")</f>
        <v/>
      </c>
      <c r="J70" t="str">
        <f>IF('Household Registry'!$S70="NEGATIVE","NEGATIVE","")</f>
        <v/>
      </c>
    </row>
    <row r="71" spans="1:10">
      <c r="A71" t="str">
        <f>IF('Household Registry'!$S71="NEGATIVE",'Household Registry'!A71,"")</f>
        <v/>
      </c>
      <c r="B71" t="str">
        <f>IF('Household Registry'!$S71="NEGATIVE",'Household Registry'!B71,"")</f>
        <v/>
      </c>
      <c r="C71" t="str">
        <f>IF('Household Registry'!$S71="NEGATIVE",'Household Registry'!C71,"")</f>
        <v/>
      </c>
      <c r="D71" t="str">
        <f>IF('Household Registry'!$S71="NEGATIVE",'Household Registry'!D71,"")</f>
        <v/>
      </c>
      <c r="E71" s="2" t="str">
        <f>IF('Household Registry'!$S71="NEGATIVE",'Household Registry'!J71,"")</f>
        <v/>
      </c>
      <c r="F71" s="2" t="str">
        <f>IF('Household Registry'!$S71="NEGATIVE",'Household Registry'!Q71,"")</f>
        <v/>
      </c>
      <c r="G71" s="2" t="str">
        <f>IF('Household Registry'!$S71="NEGATIVE",'Household Registry'!R71,"")</f>
        <v/>
      </c>
      <c r="H71" t="str">
        <f>IF('Household Registry'!$S71="NEGATIVE",'Household Registry'!O71,"")</f>
        <v/>
      </c>
      <c r="I71" t="str">
        <f>IF('Household Registry'!$S71="NEGATIVE",'Household Registry'!P71,"")</f>
        <v/>
      </c>
      <c r="J71" t="str">
        <f>IF('Household Registry'!$S71="NEGATIVE","NEGATIVE","")</f>
        <v/>
      </c>
    </row>
    <row r="72" spans="1:10">
      <c r="A72" t="str">
        <f>IF('Household Registry'!$S72="NEGATIVE",'Household Registry'!A72,"")</f>
        <v/>
      </c>
      <c r="B72" t="str">
        <f>IF('Household Registry'!$S72="NEGATIVE",'Household Registry'!B72,"")</f>
        <v/>
      </c>
      <c r="C72" t="str">
        <f>IF('Household Registry'!$S72="NEGATIVE",'Household Registry'!C72,"")</f>
        <v/>
      </c>
      <c r="D72" t="str">
        <f>IF('Household Registry'!$S72="NEGATIVE",'Household Registry'!D72,"")</f>
        <v/>
      </c>
      <c r="E72" s="2" t="str">
        <f>IF('Household Registry'!$S72="NEGATIVE",'Household Registry'!J72,"")</f>
        <v/>
      </c>
      <c r="F72" s="2" t="str">
        <f>IF('Household Registry'!$S72="NEGATIVE",'Household Registry'!Q72,"")</f>
        <v/>
      </c>
      <c r="G72" s="2" t="str">
        <f>IF('Household Registry'!$S72="NEGATIVE",'Household Registry'!R72,"")</f>
        <v/>
      </c>
      <c r="H72" t="str">
        <f>IF('Household Registry'!$S72="NEGATIVE",'Household Registry'!O72,"")</f>
        <v/>
      </c>
      <c r="I72" t="str">
        <f>IF('Household Registry'!$S72="NEGATIVE",'Household Registry'!P72,"")</f>
        <v/>
      </c>
      <c r="J72" t="str">
        <f>IF('Household Registry'!$S72="NEGATIVE","NEGATIVE","")</f>
        <v/>
      </c>
    </row>
    <row r="73" spans="1:10">
      <c r="A73" t="str">
        <f>IF('Household Registry'!$S73="NEGATIVE",'Household Registry'!A73,"")</f>
        <v/>
      </c>
      <c r="B73" t="str">
        <f>IF('Household Registry'!$S73="NEGATIVE",'Household Registry'!B73,"")</f>
        <v/>
      </c>
      <c r="C73" t="str">
        <f>IF('Household Registry'!$S73="NEGATIVE",'Household Registry'!C73,"")</f>
        <v/>
      </c>
      <c r="D73" t="str">
        <f>IF('Household Registry'!$S73="NEGATIVE",'Household Registry'!D73,"")</f>
        <v/>
      </c>
      <c r="E73" s="2" t="str">
        <f>IF('Household Registry'!$S73="NEGATIVE",'Household Registry'!J73,"")</f>
        <v/>
      </c>
      <c r="F73" s="2" t="str">
        <f>IF('Household Registry'!$S73="NEGATIVE",'Household Registry'!Q73,"")</f>
        <v/>
      </c>
      <c r="G73" s="2" t="str">
        <f>IF('Household Registry'!$S73="NEGATIVE",'Household Registry'!R73,"")</f>
        <v/>
      </c>
      <c r="H73" t="str">
        <f>IF('Household Registry'!$S73="NEGATIVE",'Household Registry'!O73,"")</f>
        <v/>
      </c>
      <c r="I73" t="str">
        <f>IF('Household Registry'!$S73="NEGATIVE",'Household Registry'!P73,"")</f>
        <v/>
      </c>
      <c r="J73" t="str">
        <f>IF('Household Registry'!$S73="NEGATIVE","NEGATIVE","")</f>
        <v/>
      </c>
    </row>
    <row r="74" spans="1:10">
      <c r="A74" t="str">
        <f>IF('Household Registry'!$S74="NEGATIVE",'Household Registry'!A74,"")</f>
        <v/>
      </c>
      <c r="B74" t="str">
        <f>IF('Household Registry'!$S74="NEGATIVE",'Household Registry'!B74,"")</f>
        <v/>
      </c>
      <c r="C74" t="str">
        <f>IF('Household Registry'!$S74="NEGATIVE",'Household Registry'!C74,"")</f>
        <v/>
      </c>
      <c r="D74" t="str">
        <f>IF('Household Registry'!$S74="NEGATIVE",'Household Registry'!D74,"")</f>
        <v/>
      </c>
      <c r="E74" s="2" t="str">
        <f>IF('Household Registry'!$S74="NEGATIVE",'Household Registry'!J74,"")</f>
        <v/>
      </c>
      <c r="F74" s="2" t="str">
        <f>IF('Household Registry'!$S74="NEGATIVE",'Household Registry'!Q74,"")</f>
        <v/>
      </c>
      <c r="G74" s="2" t="str">
        <f>IF('Household Registry'!$S74="NEGATIVE",'Household Registry'!R74,"")</f>
        <v/>
      </c>
      <c r="H74" t="str">
        <f>IF('Household Registry'!$S74="NEGATIVE",'Household Registry'!O74,"")</f>
        <v/>
      </c>
      <c r="I74" t="str">
        <f>IF('Household Registry'!$S74="NEGATIVE",'Household Registry'!P74,"")</f>
        <v/>
      </c>
      <c r="J74" t="str">
        <f>IF('Household Registry'!$S74="NEGATIVE","NEGATIVE","")</f>
        <v/>
      </c>
    </row>
    <row r="75" spans="1:10">
      <c r="A75" t="str">
        <f>IF('Household Registry'!$S75="NEGATIVE",'Household Registry'!A75,"")</f>
        <v/>
      </c>
      <c r="B75" t="str">
        <f>IF('Household Registry'!$S75="NEGATIVE",'Household Registry'!B75,"")</f>
        <v/>
      </c>
      <c r="C75" t="str">
        <f>IF('Household Registry'!$S75="NEGATIVE",'Household Registry'!C75,"")</f>
        <v/>
      </c>
      <c r="D75" t="str">
        <f>IF('Household Registry'!$S75="NEGATIVE",'Household Registry'!D75,"")</f>
        <v/>
      </c>
      <c r="E75" s="2" t="str">
        <f>IF('Household Registry'!$S75="NEGATIVE",'Household Registry'!J75,"")</f>
        <v/>
      </c>
      <c r="F75" s="2" t="str">
        <f>IF('Household Registry'!$S75="NEGATIVE",'Household Registry'!Q75,"")</f>
        <v/>
      </c>
      <c r="G75" s="2" t="str">
        <f>IF('Household Registry'!$S75="NEGATIVE",'Household Registry'!R75,"")</f>
        <v/>
      </c>
      <c r="H75" t="str">
        <f>IF('Household Registry'!$S75="NEGATIVE",'Household Registry'!O75,"")</f>
        <v/>
      </c>
      <c r="I75" t="str">
        <f>IF('Household Registry'!$S75="NEGATIVE",'Household Registry'!P75,"")</f>
        <v/>
      </c>
      <c r="J75" t="str">
        <f>IF('Household Registry'!$S75="NEGATIVE","NEGATIVE","")</f>
        <v/>
      </c>
    </row>
    <row r="76" spans="1:10">
      <c r="A76" t="str">
        <f>IF('Household Registry'!$S76="NEGATIVE",'Household Registry'!A76,"")</f>
        <v/>
      </c>
      <c r="B76" t="str">
        <f>IF('Household Registry'!$S76="NEGATIVE",'Household Registry'!B76,"")</f>
        <v/>
      </c>
      <c r="C76" t="str">
        <f>IF('Household Registry'!$S76="NEGATIVE",'Household Registry'!C76,"")</f>
        <v/>
      </c>
      <c r="D76" t="str">
        <f>IF('Household Registry'!$S76="NEGATIVE",'Household Registry'!D76,"")</f>
        <v/>
      </c>
      <c r="E76" s="2" t="str">
        <f>IF('Household Registry'!$S76="NEGATIVE",'Household Registry'!J76,"")</f>
        <v/>
      </c>
      <c r="F76" s="2" t="str">
        <f>IF('Household Registry'!$S76="NEGATIVE",'Household Registry'!Q76,"")</f>
        <v/>
      </c>
      <c r="G76" s="2" t="str">
        <f>IF('Household Registry'!$S76="NEGATIVE",'Household Registry'!R76,"")</f>
        <v/>
      </c>
      <c r="H76" t="str">
        <f>IF('Household Registry'!$S76="NEGATIVE",'Household Registry'!O76,"")</f>
        <v/>
      </c>
      <c r="I76" t="str">
        <f>IF('Household Registry'!$S76="NEGATIVE",'Household Registry'!P76,"")</f>
        <v/>
      </c>
      <c r="J76" t="str">
        <f>IF('Household Registry'!$S76="NEGATIVE","NEGATIVE","")</f>
        <v/>
      </c>
    </row>
    <row r="77" spans="1:10">
      <c r="A77" t="str">
        <f>IF('Household Registry'!$S77="NEGATIVE",'Household Registry'!A77,"")</f>
        <v/>
      </c>
      <c r="B77" t="str">
        <f>IF('Household Registry'!$S77="NEGATIVE",'Household Registry'!B77,"")</f>
        <v/>
      </c>
      <c r="C77" t="str">
        <f>IF('Household Registry'!$S77="NEGATIVE",'Household Registry'!C77,"")</f>
        <v/>
      </c>
      <c r="D77" t="str">
        <f>IF('Household Registry'!$S77="NEGATIVE",'Household Registry'!D77,"")</f>
        <v/>
      </c>
      <c r="E77" s="2" t="str">
        <f>IF('Household Registry'!$S77="NEGATIVE",'Household Registry'!J77,"")</f>
        <v/>
      </c>
      <c r="F77" s="2" t="str">
        <f>IF('Household Registry'!$S77="NEGATIVE",'Household Registry'!Q77,"")</f>
        <v/>
      </c>
      <c r="G77" s="2" t="str">
        <f>IF('Household Registry'!$S77="NEGATIVE",'Household Registry'!R77,"")</f>
        <v/>
      </c>
      <c r="H77" t="str">
        <f>IF('Household Registry'!$S77="NEGATIVE",'Household Registry'!O77,"")</f>
        <v/>
      </c>
      <c r="I77" t="str">
        <f>IF('Household Registry'!$S77="NEGATIVE",'Household Registry'!P77,"")</f>
        <v/>
      </c>
      <c r="J77" t="str">
        <f>IF('Household Registry'!$S77="NEGATIVE","NEGATIVE","")</f>
        <v/>
      </c>
    </row>
    <row r="78" spans="1:10">
      <c r="A78" t="str">
        <f>IF('Household Registry'!$S78="NEGATIVE",'Household Registry'!A78,"")</f>
        <v/>
      </c>
      <c r="B78" t="str">
        <f>IF('Household Registry'!$S78="NEGATIVE",'Household Registry'!B78,"")</f>
        <v/>
      </c>
      <c r="C78" t="str">
        <f>IF('Household Registry'!$S78="NEGATIVE",'Household Registry'!C78,"")</f>
        <v/>
      </c>
      <c r="D78" t="str">
        <f>IF('Household Registry'!$S78="NEGATIVE",'Household Registry'!D78,"")</f>
        <v/>
      </c>
      <c r="E78" s="2" t="str">
        <f>IF('Household Registry'!$S78="NEGATIVE",'Household Registry'!J78,"")</f>
        <v/>
      </c>
      <c r="F78" s="2" t="str">
        <f>IF('Household Registry'!$S78="NEGATIVE",'Household Registry'!Q78,"")</f>
        <v/>
      </c>
      <c r="G78" s="2" t="str">
        <f>IF('Household Registry'!$S78="NEGATIVE",'Household Registry'!R78,"")</f>
        <v/>
      </c>
      <c r="H78" t="str">
        <f>IF('Household Registry'!$S78="NEGATIVE",'Household Registry'!O78,"")</f>
        <v/>
      </c>
      <c r="I78" t="str">
        <f>IF('Household Registry'!$S78="NEGATIVE",'Household Registry'!P78,"")</f>
        <v/>
      </c>
      <c r="J78" t="str">
        <f>IF('Household Registry'!$S78="NEGATIVE","NEGATIVE","")</f>
        <v/>
      </c>
    </row>
    <row r="79" spans="1:10">
      <c r="A79" t="str">
        <f>IF('Household Registry'!$S79="NEGATIVE",'Household Registry'!A79,"")</f>
        <v/>
      </c>
      <c r="B79" t="str">
        <f>IF('Household Registry'!$S79="NEGATIVE",'Household Registry'!B79,"")</f>
        <v/>
      </c>
      <c r="C79" t="str">
        <f>IF('Household Registry'!$S79="NEGATIVE",'Household Registry'!C79,"")</f>
        <v/>
      </c>
      <c r="D79" t="str">
        <f>IF('Household Registry'!$S79="NEGATIVE",'Household Registry'!D79,"")</f>
        <v/>
      </c>
      <c r="E79" s="2" t="str">
        <f>IF('Household Registry'!$S79="NEGATIVE",'Household Registry'!J79,"")</f>
        <v/>
      </c>
      <c r="F79" s="2" t="str">
        <f>IF('Household Registry'!$S79="NEGATIVE",'Household Registry'!Q79,"")</f>
        <v/>
      </c>
      <c r="G79" s="2" t="str">
        <f>IF('Household Registry'!$S79="NEGATIVE",'Household Registry'!R79,"")</f>
        <v/>
      </c>
      <c r="H79" t="str">
        <f>IF('Household Registry'!$S79="NEGATIVE",'Household Registry'!O79,"")</f>
        <v/>
      </c>
      <c r="I79" t="str">
        <f>IF('Household Registry'!$S79="NEGATIVE",'Household Registry'!P79,"")</f>
        <v/>
      </c>
      <c r="J79" t="str">
        <f>IF('Household Registry'!$S79="NEGATIVE","NEGATIVE","")</f>
        <v/>
      </c>
    </row>
    <row r="80" spans="1:10">
      <c r="A80" t="str">
        <f>IF('Household Registry'!$S80="NEGATIVE",'Household Registry'!A80,"")</f>
        <v/>
      </c>
      <c r="B80" t="str">
        <f>IF('Household Registry'!$S80="NEGATIVE",'Household Registry'!B80,"")</f>
        <v/>
      </c>
      <c r="C80" t="str">
        <f>IF('Household Registry'!$S80="NEGATIVE",'Household Registry'!C80,"")</f>
        <v/>
      </c>
      <c r="D80" t="str">
        <f>IF('Household Registry'!$S80="NEGATIVE",'Household Registry'!D80,"")</f>
        <v/>
      </c>
      <c r="E80" s="2" t="str">
        <f>IF('Household Registry'!$S80="NEGATIVE",'Household Registry'!J80,"")</f>
        <v/>
      </c>
      <c r="F80" s="2" t="str">
        <f>IF('Household Registry'!$S80="NEGATIVE",'Household Registry'!Q80,"")</f>
        <v/>
      </c>
      <c r="G80" s="2" t="str">
        <f>IF('Household Registry'!$S80="NEGATIVE",'Household Registry'!R80,"")</f>
        <v/>
      </c>
      <c r="H80" t="str">
        <f>IF('Household Registry'!$S80="NEGATIVE",'Household Registry'!O80,"")</f>
        <v/>
      </c>
      <c r="I80" t="str">
        <f>IF('Household Registry'!$S80="NEGATIVE",'Household Registry'!P80,"")</f>
        <v/>
      </c>
      <c r="J80" t="str">
        <f>IF('Household Registry'!$S80="NEGATIVE","NEGATIVE","")</f>
        <v/>
      </c>
    </row>
    <row r="81" spans="1:10">
      <c r="A81" t="str">
        <f>IF('Household Registry'!$S81="NEGATIVE",'Household Registry'!A81,"")</f>
        <v/>
      </c>
      <c r="B81" t="str">
        <f>IF('Household Registry'!$S81="NEGATIVE",'Household Registry'!B81,"")</f>
        <v/>
      </c>
      <c r="C81" t="str">
        <f>IF('Household Registry'!$S81="NEGATIVE",'Household Registry'!C81,"")</f>
        <v/>
      </c>
      <c r="D81" t="str">
        <f>IF('Household Registry'!$S81="NEGATIVE",'Household Registry'!D81,"")</f>
        <v/>
      </c>
      <c r="E81" s="2" t="str">
        <f>IF('Household Registry'!$S81="NEGATIVE",'Household Registry'!J81,"")</f>
        <v/>
      </c>
      <c r="F81" s="2" t="str">
        <f>IF('Household Registry'!$S81="NEGATIVE",'Household Registry'!Q81,"")</f>
        <v/>
      </c>
      <c r="G81" s="2" t="str">
        <f>IF('Household Registry'!$S81="NEGATIVE",'Household Registry'!R81,"")</f>
        <v/>
      </c>
      <c r="H81" t="str">
        <f>IF('Household Registry'!$S81="NEGATIVE",'Household Registry'!O81,"")</f>
        <v/>
      </c>
      <c r="I81" t="str">
        <f>IF('Household Registry'!$S81="NEGATIVE",'Household Registry'!P81,"")</f>
        <v/>
      </c>
      <c r="J81" t="str">
        <f>IF('Household Registry'!$S81="NEGATIVE","NEGATIVE","")</f>
        <v/>
      </c>
    </row>
    <row r="82" spans="1:10">
      <c r="A82" t="str">
        <f>IF('Household Registry'!$S82="NEGATIVE",'Household Registry'!A82,"")</f>
        <v/>
      </c>
      <c r="B82" t="str">
        <f>IF('Household Registry'!$S82="NEGATIVE",'Household Registry'!B82,"")</f>
        <v/>
      </c>
      <c r="C82" t="str">
        <f>IF('Household Registry'!$S82="NEGATIVE",'Household Registry'!C82,"")</f>
        <v/>
      </c>
      <c r="D82" t="str">
        <f>IF('Household Registry'!$S82="NEGATIVE",'Household Registry'!D82,"")</f>
        <v/>
      </c>
      <c r="E82" s="2" t="str">
        <f>IF('Household Registry'!$S82="NEGATIVE",'Household Registry'!J82,"")</f>
        <v/>
      </c>
      <c r="F82" s="2" t="str">
        <f>IF('Household Registry'!$S82="NEGATIVE",'Household Registry'!Q82,"")</f>
        <v/>
      </c>
      <c r="G82" s="2" t="str">
        <f>IF('Household Registry'!$S82="NEGATIVE",'Household Registry'!R82,"")</f>
        <v/>
      </c>
      <c r="H82" t="str">
        <f>IF('Household Registry'!$S82="NEGATIVE",'Household Registry'!O82,"")</f>
        <v/>
      </c>
      <c r="I82" t="str">
        <f>IF('Household Registry'!$S82="NEGATIVE",'Household Registry'!P82,"")</f>
        <v/>
      </c>
      <c r="J82" t="str">
        <f>IF('Household Registry'!$S82="NEGATIVE","NEGATIVE","")</f>
        <v/>
      </c>
    </row>
    <row r="83" spans="1:10">
      <c r="A83" t="str">
        <f>IF('Household Registry'!$S83="NEGATIVE",'Household Registry'!A83,"")</f>
        <v/>
      </c>
      <c r="B83" t="str">
        <f>IF('Household Registry'!$S83="NEGATIVE",'Household Registry'!B83,"")</f>
        <v/>
      </c>
      <c r="C83" t="str">
        <f>IF('Household Registry'!$S83="NEGATIVE",'Household Registry'!C83,"")</f>
        <v/>
      </c>
      <c r="D83" t="str">
        <f>IF('Household Registry'!$S83="NEGATIVE",'Household Registry'!D83,"")</f>
        <v/>
      </c>
      <c r="E83" s="2" t="str">
        <f>IF('Household Registry'!$S83="NEGATIVE",'Household Registry'!J83,"")</f>
        <v/>
      </c>
      <c r="F83" s="2" t="str">
        <f>IF('Household Registry'!$S83="NEGATIVE",'Household Registry'!Q83,"")</f>
        <v/>
      </c>
      <c r="G83" s="2" t="str">
        <f>IF('Household Registry'!$S83="NEGATIVE",'Household Registry'!R83,"")</f>
        <v/>
      </c>
      <c r="H83" t="str">
        <f>IF('Household Registry'!$S83="NEGATIVE",'Household Registry'!O83,"")</f>
        <v/>
      </c>
      <c r="I83" t="str">
        <f>IF('Household Registry'!$S83="NEGATIVE",'Household Registry'!P83,"")</f>
        <v/>
      </c>
      <c r="J83" t="str">
        <f>IF('Household Registry'!$S83="NEGATIVE","NEGATIVE","")</f>
        <v/>
      </c>
    </row>
    <row r="84" spans="1:10">
      <c r="A84" t="str">
        <f>IF('Household Registry'!$S84="NEGATIVE",'Household Registry'!A84,"")</f>
        <v/>
      </c>
      <c r="B84" t="str">
        <f>IF('Household Registry'!$S84="NEGATIVE",'Household Registry'!B84,"")</f>
        <v/>
      </c>
      <c r="C84" t="str">
        <f>IF('Household Registry'!$S84="NEGATIVE",'Household Registry'!C84,"")</f>
        <v/>
      </c>
      <c r="D84" t="str">
        <f>IF('Household Registry'!$S84="NEGATIVE",'Household Registry'!D84,"")</f>
        <v/>
      </c>
      <c r="E84" s="2" t="str">
        <f>IF('Household Registry'!$S84="NEGATIVE",'Household Registry'!J84,"")</f>
        <v/>
      </c>
      <c r="F84" s="2" t="str">
        <f>IF('Household Registry'!$S84="NEGATIVE",'Household Registry'!Q84,"")</f>
        <v/>
      </c>
      <c r="G84" s="2" t="str">
        <f>IF('Household Registry'!$S84="NEGATIVE",'Household Registry'!R84,"")</f>
        <v/>
      </c>
      <c r="H84" t="str">
        <f>IF('Household Registry'!$S84="NEGATIVE",'Household Registry'!O84,"")</f>
        <v/>
      </c>
      <c r="I84" t="str">
        <f>IF('Household Registry'!$S84="NEGATIVE",'Household Registry'!P84,"")</f>
        <v/>
      </c>
      <c r="J84" t="str">
        <f>IF('Household Registry'!$S84="NEGATIVE","NEGATIVE","")</f>
        <v/>
      </c>
    </row>
    <row r="85" spans="1:10">
      <c r="A85" t="str">
        <f>IF('Household Registry'!$S85="NEGATIVE",'Household Registry'!A85,"")</f>
        <v/>
      </c>
      <c r="B85" t="str">
        <f>IF('Household Registry'!$S85="NEGATIVE",'Household Registry'!B85,"")</f>
        <v/>
      </c>
      <c r="C85" t="str">
        <f>IF('Household Registry'!$S85="NEGATIVE",'Household Registry'!C85,"")</f>
        <v/>
      </c>
      <c r="D85" t="str">
        <f>IF('Household Registry'!$S85="NEGATIVE",'Household Registry'!D85,"")</f>
        <v/>
      </c>
      <c r="E85" s="2" t="str">
        <f>IF('Household Registry'!$S85="NEGATIVE",'Household Registry'!J85,"")</f>
        <v/>
      </c>
      <c r="F85" s="2" t="str">
        <f>IF('Household Registry'!$S85="NEGATIVE",'Household Registry'!Q85,"")</f>
        <v/>
      </c>
      <c r="G85" s="2" t="str">
        <f>IF('Household Registry'!$S85="NEGATIVE",'Household Registry'!R85,"")</f>
        <v/>
      </c>
      <c r="H85" t="str">
        <f>IF('Household Registry'!$S85="NEGATIVE",'Household Registry'!O85,"")</f>
        <v/>
      </c>
      <c r="I85" t="str">
        <f>IF('Household Registry'!$S85="NEGATIVE",'Household Registry'!P85,"")</f>
        <v/>
      </c>
      <c r="J85" t="str">
        <f>IF('Household Registry'!$S85="NEGATIVE","NEGATIVE","")</f>
        <v/>
      </c>
    </row>
    <row r="86" spans="1:10">
      <c r="A86" t="str">
        <f>IF('Household Registry'!$S86="NEGATIVE",'Household Registry'!A86,"")</f>
        <v/>
      </c>
      <c r="B86" t="str">
        <f>IF('Household Registry'!$S86="NEGATIVE",'Household Registry'!B86,"")</f>
        <v/>
      </c>
      <c r="C86" t="str">
        <f>IF('Household Registry'!$S86="NEGATIVE",'Household Registry'!C86,"")</f>
        <v/>
      </c>
      <c r="D86" t="str">
        <f>IF('Household Registry'!$S86="NEGATIVE",'Household Registry'!D86,"")</f>
        <v/>
      </c>
      <c r="E86" s="2" t="str">
        <f>IF('Household Registry'!$S86="NEGATIVE",'Household Registry'!J86,"")</f>
        <v/>
      </c>
      <c r="F86" s="2" t="str">
        <f>IF('Household Registry'!$S86="NEGATIVE",'Household Registry'!Q86,"")</f>
        <v/>
      </c>
      <c r="G86" s="2" t="str">
        <f>IF('Household Registry'!$S86="NEGATIVE",'Household Registry'!R86,"")</f>
        <v/>
      </c>
      <c r="H86" t="str">
        <f>IF('Household Registry'!$S86="NEGATIVE",'Household Registry'!O86,"")</f>
        <v/>
      </c>
      <c r="I86" t="str">
        <f>IF('Household Registry'!$S86="NEGATIVE",'Household Registry'!P86,"")</f>
        <v/>
      </c>
      <c r="J86" t="str">
        <f>IF('Household Registry'!$S86="NEGATIVE","NEGATIVE","")</f>
        <v/>
      </c>
    </row>
    <row r="87" spans="1:10">
      <c r="A87" t="str">
        <f>IF('Household Registry'!$S87="NEGATIVE",'Household Registry'!A87,"")</f>
        <v/>
      </c>
      <c r="B87" t="str">
        <f>IF('Household Registry'!$S87="NEGATIVE",'Household Registry'!B87,"")</f>
        <v/>
      </c>
      <c r="C87" t="str">
        <f>IF('Household Registry'!$S87="NEGATIVE",'Household Registry'!C87,"")</f>
        <v/>
      </c>
      <c r="D87" t="str">
        <f>IF('Household Registry'!$S87="NEGATIVE",'Household Registry'!D87,"")</f>
        <v/>
      </c>
      <c r="E87" s="2" t="str">
        <f>IF('Household Registry'!$S87="NEGATIVE",'Household Registry'!J87,"")</f>
        <v/>
      </c>
      <c r="F87" s="2" t="str">
        <f>IF('Household Registry'!$S87="NEGATIVE",'Household Registry'!Q87,"")</f>
        <v/>
      </c>
      <c r="G87" s="2" t="str">
        <f>IF('Household Registry'!$S87="NEGATIVE",'Household Registry'!R87,"")</f>
        <v/>
      </c>
      <c r="H87" t="str">
        <f>IF('Household Registry'!$S87="NEGATIVE",'Household Registry'!O87,"")</f>
        <v/>
      </c>
      <c r="I87" t="str">
        <f>IF('Household Registry'!$S87="NEGATIVE",'Household Registry'!P87,"")</f>
        <v/>
      </c>
      <c r="J87" t="str">
        <f>IF('Household Registry'!$S87="NEGATIVE","NEGATIVE","")</f>
        <v/>
      </c>
    </row>
    <row r="88" spans="1:10">
      <c r="A88" t="str">
        <f>IF('Household Registry'!$S88="NEGATIVE",'Household Registry'!A88,"")</f>
        <v/>
      </c>
      <c r="B88" t="str">
        <f>IF('Household Registry'!$S88="NEGATIVE",'Household Registry'!B88,"")</f>
        <v/>
      </c>
      <c r="C88" t="str">
        <f>IF('Household Registry'!$S88="NEGATIVE",'Household Registry'!C88,"")</f>
        <v/>
      </c>
      <c r="D88" t="str">
        <f>IF('Household Registry'!$S88="NEGATIVE",'Household Registry'!D88,"")</f>
        <v/>
      </c>
      <c r="E88" s="2" t="str">
        <f>IF('Household Registry'!$S88="NEGATIVE",'Household Registry'!J88,"")</f>
        <v/>
      </c>
      <c r="F88" s="2" t="str">
        <f>IF('Household Registry'!$S88="NEGATIVE",'Household Registry'!Q88,"")</f>
        <v/>
      </c>
      <c r="G88" s="2" t="str">
        <f>IF('Household Registry'!$S88="NEGATIVE",'Household Registry'!R88,"")</f>
        <v/>
      </c>
      <c r="H88" t="str">
        <f>IF('Household Registry'!$S88="NEGATIVE",'Household Registry'!O88,"")</f>
        <v/>
      </c>
      <c r="I88" t="str">
        <f>IF('Household Registry'!$S88="NEGATIVE",'Household Registry'!P88,"")</f>
        <v/>
      </c>
      <c r="J88" t="str">
        <f>IF('Household Registry'!$S88="NEGATIVE","NEGATIVE","")</f>
        <v/>
      </c>
    </row>
    <row r="89" spans="1:10">
      <c r="A89" t="str">
        <f>IF('Household Registry'!$S89="NEGATIVE",'Household Registry'!A89,"")</f>
        <v/>
      </c>
      <c r="B89" t="str">
        <f>IF('Household Registry'!$S89="NEGATIVE",'Household Registry'!B89,"")</f>
        <v/>
      </c>
      <c r="C89" t="str">
        <f>IF('Household Registry'!$S89="NEGATIVE",'Household Registry'!C89,"")</f>
        <v/>
      </c>
      <c r="D89" t="str">
        <f>IF('Household Registry'!$S89="NEGATIVE",'Household Registry'!D89,"")</f>
        <v/>
      </c>
      <c r="E89" s="2" t="str">
        <f>IF('Household Registry'!$S89="NEGATIVE",'Household Registry'!J89,"")</f>
        <v/>
      </c>
      <c r="F89" s="2" t="str">
        <f>IF('Household Registry'!$S89="NEGATIVE",'Household Registry'!Q89,"")</f>
        <v/>
      </c>
      <c r="G89" s="2" t="str">
        <f>IF('Household Registry'!$S89="NEGATIVE",'Household Registry'!R89,"")</f>
        <v/>
      </c>
      <c r="H89" t="str">
        <f>IF('Household Registry'!$S89="NEGATIVE",'Household Registry'!O89,"")</f>
        <v/>
      </c>
      <c r="I89" t="str">
        <f>IF('Household Registry'!$S89="NEGATIVE",'Household Registry'!P89,"")</f>
        <v/>
      </c>
      <c r="J89" t="str">
        <f>IF('Household Registry'!$S89="NEGATIVE","NEGATIVE","")</f>
        <v/>
      </c>
    </row>
    <row r="90" spans="1:10">
      <c r="A90" t="str">
        <f>IF('Household Registry'!$S90="NEGATIVE",'Household Registry'!A90,"")</f>
        <v/>
      </c>
      <c r="B90" t="str">
        <f>IF('Household Registry'!$S90="NEGATIVE",'Household Registry'!B90,"")</f>
        <v/>
      </c>
      <c r="C90" t="str">
        <f>IF('Household Registry'!$S90="NEGATIVE",'Household Registry'!C90,"")</f>
        <v/>
      </c>
      <c r="D90" t="str">
        <f>IF('Household Registry'!$S90="NEGATIVE",'Household Registry'!D90,"")</f>
        <v/>
      </c>
      <c r="E90" s="2" t="str">
        <f>IF('Household Registry'!$S90="NEGATIVE",'Household Registry'!J90,"")</f>
        <v/>
      </c>
      <c r="F90" s="2" t="str">
        <f>IF('Household Registry'!$S90="NEGATIVE",'Household Registry'!Q90,"")</f>
        <v/>
      </c>
      <c r="G90" s="2" t="str">
        <f>IF('Household Registry'!$S90="NEGATIVE",'Household Registry'!R90,"")</f>
        <v/>
      </c>
      <c r="H90" t="str">
        <f>IF('Household Registry'!$S90="NEGATIVE",'Household Registry'!O90,"")</f>
        <v/>
      </c>
      <c r="I90" t="str">
        <f>IF('Household Registry'!$S90="NEGATIVE",'Household Registry'!P90,"")</f>
        <v/>
      </c>
      <c r="J90" t="str">
        <f>IF('Household Registry'!$S90="NEGATIVE","NEGATIVE","")</f>
        <v/>
      </c>
    </row>
    <row r="91" spans="1:10">
      <c r="A91" t="str">
        <f>IF('Household Registry'!$S91="NEGATIVE",'Household Registry'!A91,"")</f>
        <v/>
      </c>
      <c r="B91" t="str">
        <f>IF('Household Registry'!$S91="NEGATIVE",'Household Registry'!B91,"")</f>
        <v/>
      </c>
      <c r="C91" t="str">
        <f>IF('Household Registry'!$S91="NEGATIVE",'Household Registry'!C91,"")</f>
        <v/>
      </c>
      <c r="D91" t="str">
        <f>IF('Household Registry'!$S91="NEGATIVE",'Household Registry'!D91,"")</f>
        <v/>
      </c>
      <c r="E91" s="2" t="str">
        <f>IF('Household Registry'!$S91="NEGATIVE",'Household Registry'!J91,"")</f>
        <v/>
      </c>
      <c r="F91" s="2" t="str">
        <f>IF('Household Registry'!$S91="NEGATIVE",'Household Registry'!Q91,"")</f>
        <v/>
      </c>
      <c r="G91" s="2" t="str">
        <f>IF('Household Registry'!$S91="NEGATIVE",'Household Registry'!R91,"")</f>
        <v/>
      </c>
      <c r="H91" t="str">
        <f>IF('Household Registry'!$S91="NEGATIVE",'Household Registry'!O91,"")</f>
        <v/>
      </c>
      <c r="I91" t="str">
        <f>IF('Household Registry'!$S91="NEGATIVE",'Household Registry'!P91,"")</f>
        <v/>
      </c>
      <c r="J91" t="str">
        <f>IF('Household Registry'!$S91="NEGATIVE","NEGATIVE","")</f>
        <v/>
      </c>
    </row>
    <row r="92" spans="1:10">
      <c r="A92" t="str">
        <f>IF('Household Registry'!$S92="NEGATIVE",'Household Registry'!A92,"")</f>
        <v/>
      </c>
      <c r="B92" t="str">
        <f>IF('Household Registry'!$S92="NEGATIVE",'Household Registry'!B92,"")</f>
        <v/>
      </c>
      <c r="C92" t="str">
        <f>IF('Household Registry'!$S92="NEGATIVE",'Household Registry'!C92,"")</f>
        <v/>
      </c>
      <c r="D92" t="str">
        <f>IF('Household Registry'!$S92="NEGATIVE",'Household Registry'!D92,"")</f>
        <v/>
      </c>
      <c r="E92" s="2" t="str">
        <f>IF('Household Registry'!$S92="NEGATIVE",'Household Registry'!J92,"")</f>
        <v/>
      </c>
      <c r="F92" s="2" t="str">
        <f>IF('Household Registry'!$S92="NEGATIVE",'Household Registry'!Q92,"")</f>
        <v/>
      </c>
      <c r="G92" s="2" t="str">
        <f>IF('Household Registry'!$S92="NEGATIVE",'Household Registry'!R92,"")</f>
        <v/>
      </c>
      <c r="H92" t="str">
        <f>IF('Household Registry'!$S92="NEGATIVE",'Household Registry'!O92,"")</f>
        <v/>
      </c>
      <c r="I92" t="str">
        <f>IF('Household Registry'!$S92="NEGATIVE",'Household Registry'!P92,"")</f>
        <v/>
      </c>
      <c r="J92" t="str">
        <f>IF('Household Registry'!$S92="NEGATIVE","NEGATIVE","")</f>
        <v/>
      </c>
    </row>
    <row r="93" spans="1:10">
      <c r="A93" t="str">
        <f>IF('Household Registry'!$S93="NEGATIVE",'Household Registry'!A93,"")</f>
        <v/>
      </c>
      <c r="B93" t="str">
        <f>IF('Household Registry'!$S93="NEGATIVE",'Household Registry'!B93,"")</f>
        <v/>
      </c>
      <c r="C93" t="str">
        <f>IF('Household Registry'!$S93="NEGATIVE",'Household Registry'!C93,"")</f>
        <v/>
      </c>
      <c r="D93" t="str">
        <f>IF('Household Registry'!$S93="NEGATIVE",'Household Registry'!D93,"")</f>
        <v/>
      </c>
      <c r="E93" s="2" t="str">
        <f>IF('Household Registry'!$S93="NEGATIVE",'Household Registry'!J93,"")</f>
        <v/>
      </c>
      <c r="F93" s="2" t="str">
        <f>IF('Household Registry'!$S93="NEGATIVE",'Household Registry'!Q93,"")</f>
        <v/>
      </c>
      <c r="G93" s="2" t="str">
        <f>IF('Household Registry'!$S93="NEGATIVE",'Household Registry'!R93,"")</f>
        <v/>
      </c>
      <c r="H93" t="str">
        <f>IF('Household Registry'!$S93="NEGATIVE",'Household Registry'!O93,"")</f>
        <v/>
      </c>
      <c r="I93" t="str">
        <f>IF('Household Registry'!$S93="NEGATIVE",'Household Registry'!P93,"")</f>
        <v/>
      </c>
      <c r="J93" t="str">
        <f>IF('Household Registry'!$S93="NEGATIVE","NEGATIVE","")</f>
        <v/>
      </c>
    </row>
    <row r="94" spans="1:10">
      <c r="A94" t="str">
        <f>IF('Household Registry'!$S94="NEGATIVE",'Household Registry'!A94,"")</f>
        <v/>
      </c>
      <c r="B94" t="str">
        <f>IF('Household Registry'!$S94="NEGATIVE",'Household Registry'!B94,"")</f>
        <v/>
      </c>
      <c r="C94" t="str">
        <f>IF('Household Registry'!$S94="NEGATIVE",'Household Registry'!C94,"")</f>
        <v/>
      </c>
      <c r="D94" t="str">
        <f>IF('Household Registry'!$S94="NEGATIVE",'Household Registry'!D94,"")</f>
        <v/>
      </c>
      <c r="E94" s="2" t="str">
        <f>IF('Household Registry'!$S94="NEGATIVE",'Household Registry'!J94,"")</f>
        <v/>
      </c>
      <c r="F94" s="2" t="str">
        <f>IF('Household Registry'!$S94="NEGATIVE",'Household Registry'!Q94,"")</f>
        <v/>
      </c>
      <c r="G94" s="2" t="str">
        <f>IF('Household Registry'!$S94="NEGATIVE",'Household Registry'!R94,"")</f>
        <v/>
      </c>
      <c r="H94" t="str">
        <f>IF('Household Registry'!$S94="NEGATIVE",'Household Registry'!O94,"")</f>
        <v/>
      </c>
      <c r="I94" t="str">
        <f>IF('Household Registry'!$S94="NEGATIVE",'Household Registry'!P94,"")</f>
        <v/>
      </c>
      <c r="J94" t="str">
        <f>IF('Household Registry'!$S94="NEGATIVE","NEGATIVE","")</f>
        <v/>
      </c>
    </row>
    <row r="95" spans="1:10">
      <c r="A95" t="str">
        <f>IF('Household Registry'!$S95="NEGATIVE",'Household Registry'!A95,"")</f>
        <v/>
      </c>
      <c r="B95" t="str">
        <f>IF('Household Registry'!$S95="NEGATIVE",'Household Registry'!B95,"")</f>
        <v/>
      </c>
      <c r="C95" t="str">
        <f>IF('Household Registry'!$S95="NEGATIVE",'Household Registry'!C95,"")</f>
        <v/>
      </c>
      <c r="D95" t="str">
        <f>IF('Household Registry'!$S95="NEGATIVE",'Household Registry'!D95,"")</f>
        <v/>
      </c>
      <c r="E95" s="2" t="str">
        <f>IF('Household Registry'!$S95="NEGATIVE",'Household Registry'!J95,"")</f>
        <v/>
      </c>
      <c r="F95" s="2" t="str">
        <f>IF('Household Registry'!$S95="NEGATIVE",'Household Registry'!Q95,"")</f>
        <v/>
      </c>
      <c r="G95" s="2" t="str">
        <f>IF('Household Registry'!$S95="NEGATIVE",'Household Registry'!R95,"")</f>
        <v/>
      </c>
      <c r="H95" t="str">
        <f>IF('Household Registry'!$S95="NEGATIVE",'Household Registry'!O95,"")</f>
        <v/>
      </c>
      <c r="I95" t="str">
        <f>IF('Household Registry'!$S95="NEGATIVE",'Household Registry'!P95,"")</f>
        <v/>
      </c>
      <c r="J95" t="str">
        <f>IF('Household Registry'!$S95="NEGATIVE","NEGATIVE","")</f>
        <v/>
      </c>
    </row>
    <row r="96" spans="1:10">
      <c r="A96" t="str">
        <f>IF('Household Registry'!$S96="NEGATIVE",'Household Registry'!A96,"")</f>
        <v/>
      </c>
      <c r="B96" t="str">
        <f>IF('Household Registry'!$S96="NEGATIVE",'Household Registry'!B96,"")</f>
        <v/>
      </c>
      <c r="C96" t="str">
        <f>IF('Household Registry'!$S96="NEGATIVE",'Household Registry'!C96,"")</f>
        <v/>
      </c>
      <c r="D96" t="str">
        <f>IF('Household Registry'!$S96="NEGATIVE",'Household Registry'!D96,"")</f>
        <v/>
      </c>
      <c r="E96" s="2" t="str">
        <f>IF('Household Registry'!$S96="NEGATIVE",'Household Registry'!J96,"")</f>
        <v/>
      </c>
      <c r="F96" s="2" t="str">
        <f>IF('Household Registry'!$S96="NEGATIVE",'Household Registry'!Q96,"")</f>
        <v/>
      </c>
      <c r="G96" s="2" t="str">
        <f>IF('Household Registry'!$S96="NEGATIVE",'Household Registry'!R96,"")</f>
        <v/>
      </c>
      <c r="H96" t="str">
        <f>IF('Household Registry'!$S96="NEGATIVE",'Household Registry'!O96,"")</f>
        <v/>
      </c>
      <c r="I96" t="str">
        <f>IF('Household Registry'!$S96="NEGATIVE",'Household Registry'!P96,"")</f>
        <v/>
      </c>
      <c r="J96" t="str">
        <f>IF('Household Registry'!$S96="NEGATIVE","NEGATIVE","")</f>
        <v/>
      </c>
    </row>
    <row r="97" spans="1:10">
      <c r="A97" t="str">
        <f>IF('Household Registry'!$S97="NEGATIVE",'Household Registry'!A97,"")</f>
        <v/>
      </c>
      <c r="B97" t="str">
        <f>IF('Household Registry'!$S97="NEGATIVE",'Household Registry'!B97,"")</f>
        <v/>
      </c>
      <c r="C97" t="str">
        <f>IF('Household Registry'!$S97="NEGATIVE",'Household Registry'!C97,"")</f>
        <v/>
      </c>
      <c r="D97" t="str">
        <f>IF('Household Registry'!$S97="NEGATIVE",'Household Registry'!D97,"")</f>
        <v/>
      </c>
      <c r="E97" s="2" t="str">
        <f>IF('Household Registry'!$S97="NEGATIVE",'Household Registry'!J97,"")</f>
        <v/>
      </c>
      <c r="F97" s="2" t="str">
        <f>IF('Household Registry'!$S97="NEGATIVE",'Household Registry'!Q97,"")</f>
        <v/>
      </c>
      <c r="G97" s="2" t="str">
        <f>IF('Household Registry'!$S97="NEGATIVE",'Household Registry'!R97,"")</f>
        <v/>
      </c>
      <c r="H97" t="str">
        <f>IF('Household Registry'!$S97="NEGATIVE",'Household Registry'!O97,"")</f>
        <v/>
      </c>
      <c r="I97" t="str">
        <f>IF('Household Registry'!$S97="NEGATIVE",'Household Registry'!P97,"")</f>
        <v/>
      </c>
      <c r="J97" t="str">
        <f>IF('Household Registry'!$S97="NEGATIVE","NEGATIVE","")</f>
        <v/>
      </c>
    </row>
    <row r="98" spans="1:10">
      <c r="A98" t="str">
        <f>IF('Household Registry'!$S98="NEGATIVE",'Household Registry'!A98,"")</f>
        <v/>
      </c>
      <c r="B98" t="str">
        <f>IF('Household Registry'!$S98="NEGATIVE",'Household Registry'!B98,"")</f>
        <v/>
      </c>
      <c r="C98" t="str">
        <f>IF('Household Registry'!$S98="NEGATIVE",'Household Registry'!C98,"")</f>
        <v/>
      </c>
      <c r="D98" t="str">
        <f>IF('Household Registry'!$S98="NEGATIVE",'Household Registry'!D98,"")</f>
        <v/>
      </c>
      <c r="E98" s="2" t="str">
        <f>IF('Household Registry'!$S98="NEGATIVE",'Household Registry'!J98,"")</f>
        <v/>
      </c>
      <c r="F98" s="2" t="str">
        <f>IF('Household Registry'!$S98="NEGATIVE",'Household Registry'!Q98,"")</f>
        <v/>
      </c>
      <c r="G98" s="2" t="str">
        <f>IF('Household Registry'!$S98="NEGATIVE",'Household Registry'!R98,"")</f>
        <v/>
      </c>
      <c r="H98" t="str">
        <f>IF('Household Registry'!$S98="NEGATIVE",'Household Registry'!O98,"")</f>
        <v/>
      </c>
      <c r="I98" t="str">
        <f>IF('Household Registry'!$S98="NEGATIVE",'Household Registry'!P98,"")</f>
        <v/>
      </c>
      <c r="J98" t="str">
        <f>IF('Household Registry'!$S98="NEGATIVE","NEGATIVE","")</f>
        <v/>
      </c>
    </row>
    <row r="99" spans="1:10">
      <c r="A99" t="str">
        <f>IF('Household Registry'!$S99="NEGATIVE",'Household Registry'!A99,"")</f>
        <v/>
      </c>
      <c r="B99" t="str">
        <f>IF('Household Registry'!$S99="NEGATIVE",'Household Registry'!B99,"")</f>
        <v/>
      </c>
      <c r="C99" t="str">
        <f>IF('Household Registry'!$S99="NEGATIVE",'Household Registry'!C99,"")</f>
        <v/>
      </c>
      <c r="D99" t="str">
        <f>IF('Household Registry'!$S99="NEGATIVE",'Household Registry'!D99,"")</f>
        <v/>
      </c>
      <c r="E99" s="2" t="str">
        <f>IF('Household Registry'!$S99="NEGATIVE",'Household Registry'!J99,"")</f>
        <v/>
      </c>
      <c r="F99" s="2" t="str">
        <f>IF('Household Registry'!$S99="NEGATIVE",'Household Registry'!Q99,"")</f>
        <v/>
      </c>
      <c r="G99" s="2" t="str">
        <f>IF('Household Registry'!$S99="NEGATIVE",'Household Registry'!R99,"")</f>
        <v/>
      </c>
      <c r="H99" t="str">
        <f>IF('Household Registry'!$S99="NEGATIVE",'Household Registry'!O99,"")</f>
        <v/>
      </c>
      <c r="I99" t="str">
        <f>IF('Household Registry'!$S99="NEGATIVE",'Household Registry'!P99,"")</f>
        <v/>
      </c>
      <c r="J99" t="str">
        <f>IF('Household Registry'!$S99="NEGATIVE","NEGATIVE","")</f>
        <v/>
      </c>
    </row>
    <row r="100" spans="1:10">
      <c r="A100" t="str">
        <f>IF('Household Registry'!$S100="NEGATIVE",'Household Registry'!A100,"")</f>
        <v/>
      </c>
      <c r="B100" t="str">
        <f>IF('Household Registry'!$S100="NEGATIVE",'Household Registry'!B100,"")</f>
        <v/>
      </c>
      <c r="C100" t="str">
        <f>IF('Household Registry'!$S100="NEGATIVE",'Household Registry'!C100,"")</f>
        <v/>
      </c>
      <c r="D100" t="str">
        <f>IF('Household Registry'!$S100="NEGATIVE",'Household Registry'!D100,"")</f>
        <v/>
      </c>
      <c r="E100" s="2" t="str">
        <f>IF('Household Registry'!$S100="NEGATIVE",'Household Registry'!J100,"")</f>
        <v/>
      </c>
      <c r="F100" s="2" t="str">
        <f>IF('Household Registry'!$S100="NEGATIVE",'Household Registry'!Q100,"")</f>
        <v/>
      </c>
      <c r="G100" s="2" t="str">
        <f>IF('Household Registry'!$S100="NEGATIVE",'Household Registry'!R100,"")</f>
        <v/>
      </c>
      <c r="H100" t="str">
        <f>IF('Household Registry'!$S100="NEGATIVE",'Household Registry'!O100,"")</f>
        <v/>
      </c>
      <c r="I100" t="str">
        <f>IF('Household Registry'!$S100="NEGATIVE",'Household Registry'!P100,"")</f>
        <v/>
      </c>
      <c r="J100" t="str">
        <f>IF('Household Registry'!$S100="NEGATIVE","NEGATIVE","")</f>
        <v/>
      </c>
    </row>
    <row r="101" spans="1:10">
      <c r="A101" t="str">
        <f>IF('Household Registry'!$S101="NEGATIVE",'Household Registry'!A101,"")</f>
        <v/>
      </c>
      <c r="B101" t="str">
        <f>IF('Household Registry'!$S101="NEGATIVE",'Household Registry'!B101,"")</f>
        <v/>
      </c>
      <c r="C101" t="str">
        <f>IF('Household Registry'!$S101="NEGATIVE",'Household Registry'!C101,"")</f>
        <v/>
      </c>
      <c r="D101" t="str">
        <f>IF('Household Registry'!$S101="NEGATIVE",'Household Registry'!D101,"")</f>
        <v/>
      </c>
      <c r="E101" s="2" t="str">
        <f>IF('Household Registry'!$S101="NEGATIVE",'Household Registry'!J101,"")</f>
        <v/>
      </c>
      <c r="F101" s="2" t="str">
        <f>IF('Household Registry'!$S101="NEGATIVE",'Household Registry'!Q101,"")</f>
        <v/>
      </c>
      <c r="G101" s="2" t="str">
        <f>IF('Household Registry'!$S101="NEGATIVE",'Household Registry'!R101,"")</f>
        <v/>
      </c>
      <c r="H101" t="str">
        <f>IF('Household Registry'!$S101="NEGATIVE",'Household Registry'!O101,"")</f>
        <v/>
      </c>
      <c r="I101" t="str">
        <f>IF('Household Registry'!$S101="NEGATIVE",'Household Registry'!P101,"")</f>
        <v/>
      </c>
      <c r="J101" t="str">
        <f>IF('Household Registry'!$S101="NEGATIVE","NEGATIVE","")</f>
        <v/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sqref="A1:D1"/>
    </sheetView>
  </sheetViews>
  <sheetFormatPr defaultRowHeight="14.25"/>
  <cols>
    <col min="1" max="1" width="57.25" customWidth="1"/>
    <col min="2" max="2" width="24.875" customWidth="1"/>
    <col min="3" max="3" width="40.25" customWidth="1"/>
    <col min="4" max="4" width="16.875" customWidth="1"/>
  </cols>
  <sheetData>
    <row r="1" spans="1:4" ht="15.75">
      <c r="A1" s="13" t="s">
        <v>68</v>
      </c>
      <c r="B1" s="14"/>
      <c r="C1" s="14"/>
      <c r="D1" s="14"/>
    </row>
    <row r="2" spans="1:4" ht="15">
      <c r="A2" s="1" t="s">
        <v>69</v>
      </c>
      <c r="B2" s="1" t="s">
        <v>2</v>
      </c>
      <c r="C2" s="1" t="s">
        <v>3</v>
      </c>
      <c r="D2" s="1"/>
    </row>
    <row r="3" spans="1:4" ht="28.5">
      <c r="A3" s="3" t="s">
        <v>70</v>
      </c>
      <c r="B3" s="4">
        <v>70</v>
      </c>
      <c r="C3" s="3" t="s">
        <v>71</v>
      </c>
      <c r="D3" s="3"/>
    </row>
    <row r="4" spans="1:4" ht="28.5">
      <c r="A4" s="3" t="s">
        <v>72</v>
      </c>
      <c r="B4" s="4">
        <v>50</v>
      </c>
      <c r="C4" s="3" t="s">
        <v>73</v>
      </c>
      <c r="D4" s="3"/>
    </row>
    <row r="5" spans="1:4" ht="30">
      <c r="A5" s="1" t="s">
        <v>28</v>
      </c>
      <c r="B5" s="1" t="s">
        <v>30</v>
      </c>
      <c r="C5" s="1" t="s">
        <v>31</v>
      </c>
      <c r="D5" s="1" t="s">
        <v>32</v>
      </c>
    </row>
    <row r="6" spans="1:4">
      <c r="A6" s="3" t="s">
        <v>74</v>
      </c>
      <c r="B6" s="4">
        <v>60</v>
      </c>
      <c r="C6" s="5">
        <v>4</v>
      </c>
      <c r="D6" s="5">
        <v>4</v>
      </c>
    </row>
    <row r="7" spans="1:4">
      <c r="A7" s="3" t="s">
        <v>75</v>
      </c>
      <c r="B7" s="4">
        <v>85</v>
      </c>
      <c r="C7" s="5">
        <v>6</v>
      </c>
      <c r="D7" s="5">
        <v>6</v>
      </c>
    </row>
    <row r="8" spans="1:4">
      <c r="A8" s="3" t="s">
        <v>76</v>
      </c>
      <c r="B8" s="4">
        <v>110</v>
      </c>
      <c r="C8" s="5">
        <v>8</v>
      </c>
      <c r="D8" s="5">
        <v>8</v>
      </c>
    </row>
    <row r="9" spans="1:4">
      <c r="A9" s="3" t="s">
        <v>77</v>
      </c>
      <c r="B9" s="4">
        <v>45</v>
      </c>
      <c r="C9" s="5">
        <v>4</v>
      </c>
      <c r="D9" s="5">
        <v>0</v>
      </c>
    </row>
    <row r="10" spans="1:4">
      <c r="A10" s="3" t="s">
        <v>78</v>
      </c>
      <c r="B10" s="4">
        <v>60</v>
      </c>
      <c r="C10" s="5">
        <v>6</v>
      </c>
      <c r="D10" s="5">
        <v>0</v>
      </c>
    </row>
    <row r="11" spans="1:4">
      <c r="A11" s="3" t="s">
        <v>79</v>
      </c>
      <c r="B11" s="4">
        <v>75</v>
      </c>
      <c r="C11" s="5">
        <v>8</v>
      </c>
      <c r="D11" s="5">
        <v>0</v>
      </c>
    </row>
    <row r="12" spans="1:4">
      <c r="A12" s="3" t="s">
        <v>80</v>
      </c>
      <c r="B12" s="3"/>
      <c r="C12" s="3"/>
      <c r="D12" s="3"/>
    </row>
    <row r="13" spans="1:4" ht="28.5">
      <c r="A13" s="3" t="s">
        <v>16</v>
      </c>
      <c r="B13" s="3" t="s">
        <v>81</v>
      </c>
      <c r="C13" s="3"/>
      <c r="D13" s="3"/>
    </row>
    <row r="14" spans="1:4">
      <c r="A14" s="3" t="s">
        <v>60</v>
      </c>
      <c r="B14" s="3" t="s">
        <v>82</v>
      </c>
      <c r="C14" s="3"/>
      <c r="D14" s="3"/>
    </row>
    <row r="15" spans="1:4">
      <c r="A15" s="3" t="s">
        <v>83</v>
      </c>
      <c r="B15" s="3" t="s">
        <v>84</v>
      </c>
      <c r="C15" s="3"/>
      <c r="D15" s="3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Dashboard</vt:lpstr>
      <vt:lpstr>Enrollment Queue</vt:lpstr>
      <vt:lpstr>Household Registry</vt:lpstr>
      <vt:lpstr>Household Members</vt:lpstr>
      <vt:lpstr>Provider Assignment</vt:lpstr>
      <vt:lpstr>Visit Tracking</vt:lpstr>
      <vt:lpstr>Provider Compensation</vt:lpstr>
      <vt:lpstr>Negative Balance Report</vt:lpstr>
      <vt:lpstr>Settings</vt:lpstr>
      <vt:lpstr>PDF Field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Sparks</dc:creator>
  <cp:lastModifiedBy>Doug Sparks</cp:lastModifiedBy>
  <dcterms:created xsi:type="dcterms:W3CDTF">2026-06-30T13:30:40Z</dcterms:created>
  <dcterms:modified xsi:type="dcterms:W3CDTF">2026-06-30T13:37:32Z</dcterms:modified>
</cp:coreProperties>
</file>