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<sst xmlns="http://schemas.openxmlformats.org/spreadsheetml/2006/main" count="102" uniqueCount="54">
  <si>
    <t xml:space="preserve">TABLE 1: USE THIS TABLE TO INPUT ESTIMATED GENERATOR SIZE AND CALCULATE ENERGY OUTPUT</t>
  </si>
  <si>
    <t xml:space="preserve">Type your input parameters in the yellow boxes. Only change the yellow boxes.</t>
  </si>
  <si>
    <t xml:space="preserve">Required Solar Generator Size (MW)</t>
  </si>
  <si>
    <t xml:space="preserve">Example: 30</t>
  </si>
  <si>
    <t xml:space="preserve">Expected PPA Price $</t>
  </si>
  <si>
    <t xml:space="preserve">Example: 0.06</t>
  </si>
  <si>
    <t xml:space="preserve">Based on the inputs of Generator Size and PPA Price, estimates are:</t>
  </si>
  <si>
    <t xml:space="preserve">Assumptions/Constants</t>
  </si>
  <si>
    <t xml:space="preserve">Capacity monthly</t>
  </si>
  <si>
    <t xml:space="preserve">kWH</t>
  </si>
  <si>
    <t xml:space="preserve">Annually Divided by 12</t>
  </si>
  <si>
    <t xml:space="preserve">Capacity annually</t>
  </si>
  <si>
    <t xml:space="preserve">kWh per MW size</t>
  </si>
  <si>
    <t xml:space="preserve">Total lifetime capacity</t>
  </si>
  <si>
    <t xml:space="preserve">Expected Life 20 years</t>
  </si>
  <si>
    <t xml:space="preserve">System cost </t>
  </si>
  <si>
    <t xml:space="preserve">$</t>
  </si>
  <si>
    <t xml:space="preserve">cost per MW</t>
  </si>
  <si>
    <t xml:space="preserve">??????</t>
  </si>
  <si>
    <t xml:space="preserve"> </t>
  </si>
  <si>
    <t xml:space="preserve">Maintenance</t>
  </si>
  <si>
    <t xml:space="preserve">$/year</t>
  </si>
  <si>
    <t xml:space="preserve">Estimated solar panel maintenance, electrical upkeep</t>
  </si>
  <si>
    <t xml:space="preserve">per MW</t>
  </si>
  <si>
    <t xml:space="preserve">Lifetime Income at PPA (input)</t>
  </si>
  <si>
    <t xml:space="preserve">Total Lifetime Capacity X $PPA</t>
  </si>
  <si>
    <t xml:space="preserve">Netprofit 20 yrs</t>
  </si>
  <si>
    <t xml:space="preserve">Lifetime Income - System Cost</t>
  </si>
  <si>
    <t xml:space="preserve">RoI </t>
  </si>
  <si>
    <t xml:space="preserve">years</t>
  </si>
  <si>
    <t xml:space="preserve">System Cost / (Annual Capacity * $PPA)</t>
  </si>
  <si>
    <t xml:space="preserve">TABLE 2: USE THIS TABLE TO INPUT REQIURED ENERGY OUTPUT, AND ESTIMATE GENERATOR SIZE NEEDED TO SUPPLY THIS</t>
  </si>
  <si>
    <t xml:space="preserve">Annual Capacity Required (kWH)</t>
  </si>
  <si>
    <t xml:space="preserve">Example: 50,000kWH</t>
  </si>
  <si>
    <t xml:space="preserve">Generator Size Required</t>
  </si>
  <si>
    <t xml:space="preserve">MW</t>
  </si>
  <si>
    <t xml:space="preserve">COPY ROWS ABOVE INTO FINAL DOC. DELETE ROW F AS APPROPRIATE</t>
  </si>
  <si>
    <t xml:space="preserve">TEST TO CHECK</t>
  </si>
  <si>
    <t xml:space="preserve">                                           Solar generator 30 MW </t>
  </si>
  <si>
    <t xml:space="preserve">                                            Solar generator farm 100 MW </t>
  </si>
  <si>
    <t xml:space="preserve">18.250.000 kWh</t>
  </si>
  <si>
    <t xml:space="preserve">60.833.333 kWh</t>
  </si>
  <si>
    <t xml:space="preserve">219.000.000 kWh</t>
  </si>
  <si>
    <t xml:space="preserve">730.000.000 kWh</t>
  </si>
  <si>
    <t xml:space="preserve">4.380.000.000 kWh</t>
  </si>
  <si>
    <t xml:space="preserve">14.600.000.000 kWh</t>
  </si>
  <si>
    <t xml:space="preserve">USD 96.000.000</t>
  </si>
  <si>
    <t xml:space="preserve">USD 320.000.000 </t>
  </si>
  <si>
    <t xml:space="preserve">Income at PPA $ 0,08</t>
  </si>
  <si>
    <t xml:space="preserve">USD 350.400.000</t>
  </si>
  <si>
    <t xml:space="preserve">USD 1.168.000.000</t>
  </si>
  <si>
    <t xml:space="preserve">USD 254.400.000</t>
  </si>
  <si>
    <t xml:space="preserve">USD 768.000.000</t>
  </si>
  <si>
    <t xml:space="preserve">5,4 years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</si>
</sst>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"/>
    <numFmt numFmtId="166" formatCode="\$#,##0"/>
    <numFmt numFmtId="167" formatCode="\$#,##0\ ;[RED]&quot;($&quot;#,##0\)"/>
    <numFmt numFmtId="168" formatCode="0.0"/>
  </numFmts>
  <fonts count="8">
    <font>
      <sz val="12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</font>
    <font>
      <i val="true"/>
      <sz val="12"/>
      <color rgb="FF000000"/>
      <name val="Calibri"/>
      <family val="2"/>
    </font>
    <font>
      <sz val="12"/>
      <color rgb="FF000000"/>
      <name val="Tahoma"/>
      <family val="2"/>
    </font>
    <font>
      <b val="true"/>
      <sz val="12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5E0B4"/>
        <bgColor rgb="FFCCFF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0" fillId="0" borderId="4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4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6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5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8" fontId="0" fillId="0" borderId="8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J45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D5" activeCellId="0" sqref="D5"/>
    </sheetView>
  </sheetViews>
  <sheetFormatPr defaultColWidth="10.8203125" defaultRowHeight="15" zeroHeight="false" outlineLevelRow="0" outlineLevelCol="0"/>
  <cols>
    <col collapsed="false" customWidth="false" hidden="false" outlineLevel="0" max="1" min="1" style="1" width="10.83"/>
    <col collapsed="false" customWidth="true" hidden="false" outlineLevel="0" max="2" min="2" style="1" width="14.82"/>
    <col collapsed="false" customWidth="true" hidden="false" outlineLevel="0" max="3" min="3" style="1" width="14.51"/>
    <col collapsed="false" customWidth="true" hidden="false" outlineLevel="0" max="4" min="4" style="1" width="17.84"/>
    <col collapsed="false" customWidth="true" hidden="false" outlineLevel="0" max="5" min="5" style="1" width="29"/>
    <col collapsed="false" customWidth="true" hidden="false" outlineLevel="0" max="6" min="6" style="1" width="17.33"/>
    <col collapsed="false" customWidth="false" hidden="false" outlineLevel="0" max="7" min="7" style="1" width="10.83"/>
    <col collapsed="false" customWidth="true" hidden="false" outlineLevel="0" max="8" min="8" style="1" width="13.5"/>
    <col collapsed="false" customWidth="false" hidden="false" outlineLevel="0" max="1024" min="9" style="1" width="10.83"/>
  </cols>
  <sheetData>
    <row r="2" customFormat="false" ht="15" hidden="false" customHeight="false" outlineLevel="0" collapsed="false">
      <c r="A2" s="2" t="s">
        <v>0</v>
      </c>
    </row>
    <row r="3" customFormat="false" ht="15" hidden="false" customHeight="false" outlineLevel="0" collapsed="false">
      <c r="A3" s="3" t="s">
        <v>1</v>
      </c>
    </row>
    <row r="4" customFormat="false" ht="15" hidden="false" customHeight="false" outlineLevel="0" collapsed="false">
      <c r="A4" s="2" t="s">
        <v>2</v>
      </c>
      <c r="D4" s="4" t="n">
        <v>100</v>
      </c>
      <c r="E4" s="1" t="s">
        <v>3</v>
      </c>
    </row>
    <row r="5" customFormat="false" ht="15" hidden="false" customHeight="false" outlineLevel="0" collapsed="false">
      <c r="A5" s="2" t="s">
        <v>4</v>
      </c>
      <c r="D5" s="4" t="n">
        <v>0.0956</v>
      </c>
      <c r="E5" s="1" t="s">
        <v>5</v>
      </c>
    </row>
    <row r="7" customFormat="false" ht="15" hidden="false" customHeight="false" outlineLevel="0" collapsed="false">
      <c r="A7" s="5" t="s">
        <v>6</v>
      </c>
      <c r="B7" s="6"/>
      <c r="C7" s="6"/>
      <c r="D7" s="6"/>
      <c r="E7" s="7"/>
      <c r="F7" s="2" t="s">
        <v>7</v>
      </c>
    </row>
    <row r="8" customFormat="false" ht="15.3" hidden="false" customHeight="true" outlineLevel="0" collapsed="false">
      <c r="A8" s="8" t="s">
        <v>8</v>
      </c>
      <c r="B8" s="8"/>
      <c r="C8" s="9" t="n">
        <f aca="false">C9/12</f>
        <v>60833333.3333333</v>
      </c>
      <c r="D8" s="10" t="s">
        <v>9</v>
      </c>
      <c r="F8" s="1" t="s">
        <v>10</v>
      </c>
    </row>
    <row r="9" customFormat="false" ht="15.3" hidden="false" customHeight="true" outlineLevel="0" collapsed="false">
      <c r="A9" s="11" t="s">
        <v>11</v>
      </c>
      <c r="B9" s="11"/>
      <c r="C9" s="12" t="n">
        <f aca="false">$F$9*$D$4</f>
        <v>730000000</v>
      </c>
      <c r="D9" s="13" t="s">
        <v>9</v>
      </c>
      <c r="F9" s="14" t="n">
        <v>7300000</v>
      </c>
      <c r="G9" s="1" t="s">
        <v>12</v>
      </c>
    </row>
    <row r="10" customFormat="false" ht="15.3" hidden="false" customHeight="true" outlineLevel="0" collapsed="false">
      <c r="A10" s="11" t="s">
        <v>13</v>
      </c>
      <c r="B10" s="11"/>
      <c r="C10" s="15" t="n">
        <f aca="false">C9*20</f>
        <v>14600000000</v>
      </c>
      <c r="D10" s="13" t="s">
        <v>9</v>
      </c>
      <c r="F10" s="1" t="s">
        <v>14</v>
      </c>
    </row>
    <row r="11" customFormat="false" ht="15.3" hidden="false" customHeight="true" outlineLevel="0" collapsed="false">
      <c r="A11" s="11" t="s">
        <v>15</v>
      </c>
      <c r="B11" s="11"/>
      <c r="C11" s="16" t="n">
        <f aca="false">F11*$D$4</f>
        <v>450000000</v>
      </c>
      <c r="D11" s="13" t="s">
        <v>16</v>
      </c>
      <c r="F11" s="17" t="n">
        <v>4500000</v>
      </c>
      <c r="G11" s="1" t="s">
        <v>17</v>
      </c>
      <c r="I11" s="1" t="s">
        <v>18</v>
      </c>
      <c r="J11" s="1" t="s">
        <v>19</v>
      </c>
    </row>
    <row r="12" customFormat="false" ht="15.3" hidden="false" customHeight="true" outlineLevel="0" collapsed="false">
      <c r="A12" s="11" t="s">
        <v>20</v>
      </c>
      <c r="B12" s="11"/>
      <c r="C12" s="16" t="n">
        <f aca="false">D4*500</f>
        <v>50000</v>
      </c>
      <c r="D12" s="13" t="s">
        <v>21</v>
      </c>
      <c r="F12" s="17" t="s">
        <v>22</v>
      </c>
      <c r="I12" s="18" t="n">
        <v>1000</v>
      </c>
      <c r="J12" s="1" t="s">
        <v>23</v>
      </c>
    </row>
    <row r="13" customFormat="false" ht="29.5" hidden="false" customHeight="true" outlineLevel="0" collapsed="false">
      <c r="A13" s="11" t="s">
        <v>24</v>
      </c>
      <c r="B13" s="11"/>
      <c r="C13" s="16" t="n">
        <f aca="false">C10*$D$5</f>
        <v>1395760000</v>
      </c>
      <c r="D13" s="13" t="s">
        <v>16</v>
      </c>
      <c r="F13" s="1" t="s">
        <v>25</v>
      </c>
    </row>
    <row r="14" customFormat="false" ht="15.3" hidden="false" customHeight="true" outlineLevel="0" collapsed="false">
      <c r="A14" s="11" t="s">
        <v>26</v>
      </c>
      <c r="B14" s="11"/>
      <c r="C14" s="16" t="n">
        <f aca="false">C13-C11-(C12*20)</f>
        <v>944760000</v>
      </c>
      <c r="D14" s="13" t="s">
        <v>16</v>
      </c>
      <c r="F14" s="1" t="s">
        <v>27</v>
      </c>
    </row>
    <row r="15" customFormat="false" ht="15.3" hidden="false" customHeight="true" outlineLevel="0" collapsed="false">
      <c r="A15" s="19" t="s">
        <v>28</v>
      </c>
      <c r="B15" s="19"/>
      <c r="C15" s="20" t="n">
        <f aca="false">C11/(C9*$D$5)</f>
        <v>6.44809995987849</v>
      </c>
      <c r="D15" s="21" t="s">
        <v>29</v>
      </c>
      <c r="F15" s="1" t="s">
        <v>30</v>
      </c>
    </row>
    <row r="17" customFormat="false" ht="15" hidden="false" customHeight="false" outlineLevel="0" collapsed="false">
      <c r="A17" s="2" t="s">
        <v>31</v>
      </c>
    </row>
    <row r="18" customFormat="false" ht="15" hidden="false" customHeight="false" outlineLevel="0" collapsed="false">
      <c r="A18" s="3" t="s">
        <v>1</v>
      </c>
    </row>
    <row r="19" customFormat="false" ht="15" hidden="false" customHeight="false" outlineLevel="0" collapsed="false">
      <c r="A19" s="2" t="s">
        <v>32</v>
      </c>
      <c r="D19" s="22" t="n">
        <v>3600000</v>
      </c>
      <c r="E19" s="1" t="s">
        <v>33</v>
      </c>
    </row>
    <row r="20" customFormat="false" ht="15" hidden="false" customHeight="false" outlineLevel="0" collapsed="false">
      <c r="A20" s="2" t="s">
        <v>4</v>
      </c>
      <c r="D20" s="4" t="n">
        <v>0.08</v>
      </c>
      <c r="E20" s="1" t="s">
        <v>5</v>
      </c>
    </row>
    <row r="22" customFormat="false" ht="15" hidden="false" customHeight="false" outlineLevel="0" collapsed="false">
      <c r="A22" s="5" t="s">
        <v>6</v>
      </c>
      <c r="B22" s="6"/>
      <c r="C22" s="6"/>
      <c r="D22" s="6"/>
      <c r="E22" s="7"/>
      <c r="F22" s="2" t="s">
        <v>7</v>
      </c>
    </row>
    <row r="23" customFormat="false" ht="15.3" hidden="false" customHeight="true" outlineLevel="0" collapsed="false">
      <c r="A23" s="8" t="s">
        <v>8</v>
      </c>
      <c r="B23" s="8"/>
      <c r="C23" s="9" t="n">
        <f aca="false">D19/12</f>
        <v>300000</v>
      </c>
      <c r="D23" s="10" t="s">
        <v>9</v>
      </c>
      <c r="F23" s="1" t="s">
        <v>10</v>
      </c>
    </row>
    <row r="24" customFormat="false" ht="15.3" hidden="false" customHeight="true" outlineLevel="0" collapsed="false">
      <c r="A24" s="23" t="s">
        <v>34</v>
      </c>
      <c r="B24" s="23"/>
      <c r="C24" s="12" t="n">
        <f aca="false">D19/7300000</f>
        <v>0.493150684931507</v>
      </c>
      <c r="D24" s="24" t="s">
        <v>35</v>
      </c>
      <c r="F24" s="14" t="n">
        <v>7300000</v>
      </c>
      <c r="G24" s="1" t="s">
        <v>12</v>
      </c>
    </row>
    <row r="25" customFormat="false" ht="15.3" hidden="false" customHeight="true" outlineLevel="0" collapsed="false">
      <c r="A25" s="11" t="s">
        <v>13</v>
      </c>
      <c r="B25" s="11"/>
      <c r="C25" s="15" t="n">
        <f aca="false">D19*20</f>
        <v>72000000</v>
      </c>
      <c r="D25" s="13" t="s">
        <v>9</v>
      </c>
      <c r="F25" s="1" t="s">
        <v>14</v>
      </c>
    </row>
    <row r="26" customFormat="false" ht="15.3" hidden="false" customHeight="true" outlineLevel="0" collapsed="false">
      <c r="A26" s="11" t="s">
        <v>15</v>
      </c>
      <c r="B26" s="11"/>
      <c r="C26" s="16" t="n">
        <f aca="false">F26*$C$24</f>
        <v>1578082.19178082</v>
      </c>
      <c r="D26" s="13" t="s">
        <v>16</v>
      </c>
      <c r="F26" s="17" t="n">
        <v>3200000</v>
      </c>
      <c r="G26" s="1" t="s">
        <v>17</v>
      </c>
    </row>
    <row r="27" customFormat="false" ht="15.3" hidden="false" customHeight="true" outlineLevel="0" collapsed="false">
      <c r="A27" s="11" t="s">
        <v>20</v>
      </c>
      <c r="B27" s="11"/>
      <c r="C27" s="16" t="n">
        <f aca="false">C24*$I$28</f>
        <v>493.150684931507</v>
      </c>
      <c r="D27" s="13" t="s">
        <v>21</v>
      </c>
      <c r="F27" s="17" t="s">
        <v>22</v>
      </c>
      <c r="I27" s="1" t="s">
        <v>18</v>
      </c>
      <c r="J27" s="1" t="s">
        <v>19</v>
      </c>
    </row>
    <row r="28" customFormat="false" ht="29.5" hidden="false" customHeight="true" outlineLevel="0" collapsed="false">
      <c r="A28" s="11" t="s">
        <v>24</v>
      </c>
      <c r="B28" s="11"/>
      <c r="C28" s="16" t="n">
        <f aca="false">C25*$D20</f>
        <v>5760000</v>
      </c>
      <c r="D28" s="13" t="s">
        <v>16</v>
      </c>
      <c r="F28" s="1" t="s">
        <v>25</v>
      </c>
      <c r="I28" s="18" t="n">
        <v>1000</v>
      </c>
      <c r="J28" s="1" t="s">
        <v>23</v>
      </c>
    </row>
    <row r="29" customFormat="false" ht="15.3" hidden="false" customHeight="true" outlineLevel="0" collapsed="false">
      <c r="A29" s="11" t="s">
        <v>26</v>
      </c>
      <c r="B29" s="11"/>
      <c r="C29" s="16" t="n">
        <f aca="false">C28-C26-(C27*20)</f>
        <v>4172054.79452055</v>
      </c>
      <c r="D29" s="13" t="s">
        <v>16</v>
      </c>
      <c r="F29" s="1" t="s">
        <v>27</v>
      </c>
    </row>
    <row r="30" customFormat="false" ht="15.3" hidden="false" customHeight="true" outlineLevel="0" collapsed="false">
      <c r="A30" s="19" t="s">
        <v>28</v>
      </c>
      <c r="B30" s="19"/>
      <c r="C30" s="20" t="n">
        <f aca="false">(C26)/((D19)*$D$5)</f>
        <v>4.5853155270247</v>
      </c>
      <c r="D30" s="21" t="s">
        <v>29</v>
      </c>
      <c r="F30" s="1" t="s">
        <v>30</v>
      </c>
    </row>
    <row r="32" customFormat="false" ht="15" hidden="false" customHeight="false" outlineLevel="0" collapsed="false">
      <c r="A32" s="25" t="s">
        <v>36</v>
      </c>
      <c r="B32" s="26"/>
      <c r="C32" s="26"/>
      <c r="D32" s="26"/>
    </row>
    <row r="34" customFormat="false" ht="15" hidden="false" customHeight="false" outlineLevel="0" collapsed="false">
      <c r="C34" s="27"/>
      <c r="D34" s="27"/>
    </row>
    <row r="36" customFormat="false" ht="15" hidden="false" customHeight="false" outlineLevel="0" collapsed="false">
      <c r="A36" s="2" t="s">
        <v>37</v>
      </c>
    </row>
    <row r="37" customFormat="false" ht="15" hidden="false" customHeight="false" outlineLevel="0" collapsed="false">
      <c r="A37" s="1" t="n">
        <v>30</v>
      </c>
      <c r="B37" s="1" t="n">
        <v>0.08</v>
      </c>
      <c r="D37" s="1" t="n">
        <v>100</v>
      </c>
      <c r="E37" s="1" t="n">
        <v>0.08</v>
      </c>
    </row>
    <row r="38" customFormat="false" ht="29.5" hidden="false" customHeight="true" outlineLevel="0" collapsed="false">
      <c r="A38" s="28" t="s">
        <v>38</v>
      </c>
      <c r="B38" s="28"/>
      <c r="D38" s="28" t="s">
        <v>39</v>
      </c>
      <c r="E38" s="28"/>
    </row>
    <row r="39" customFormat="false" ht="29.5" hidden="false" customHeight="false" outlineLevel="0" collapsed="false">
      <c r="A39" s="29" t="s">
        <v>8</v>
      </c>
      <c r="B39" s="30" t="s">
        <v>40</v>
      </c>
      <c r="D39" s="29" t="s">
        <v>8</v>
      </c>
      <c r="E39" s="30" t="s">
        <v>41</v>
      </c>
    </row>
    <row r="40" customFormat="false" ht="29.5" hidden="false" customHeight="false" outlineLevel="0" collapsed="false">
      <c r="A40" s="29" t="s">
        <v>11</v>
      </c>
      <c r="B40" s="30" t="s">
        <v>42</v>
      </c>
      <c r="D40" s="29" t="s">
        <v>11</v>
      </c>
      <c r="E40" s="30" t="s">
        <v>43</v>
      </c>
    </row>
    <row r="41" customFormat="false" ht="43.75" hidden="false" customHeight="false" outlineLevel="0" collapsed="false">
      <c r="A41" s="29" t="s">
        <v>13</v>
      </c>
      <c r="B41" s="30" t="s">
        <v>44</v>
      </c>
      <c r="D41" s="29" t="s">
        <v>13</v>
      </c>
      <c r="E41" s="30" t="s">
        <v>45</v>
      </c>
    </row>
    <row r="42" customFormat="false" ht="15.3" hidden="false" customHeight="false" outlineLevel="0" collapsed="false">
      <c r="A42" s="29" t="s">
        <v>15</v>
      </c>
      <c r="B42" s="30" t="s">
        <v>46</v>
      </c>
      <c r="D42" s="29" t="s">
        <v>15</v>
      </c>
      <c r="E42" s="30" t="s">
        <v>47</v>
      </c>
    </row>
    <row r="43" customFormat="false" ht="29.5" hidden="false" customHeight="false" outlineLevel="0" collapsed="false">
      <c r="A43" s="29" t="s">
        <v>48</v>
      </c>
      <c r="B43" s="30" t="s">
        <v>49</v>
      </c>
      <c r="D43" s="29" t="s">
        <v>48</v>
      </c>
      <c r="E43" s="30" t="s">
        <v>50</v>
      </c>
    </row>
    <row r="44" customFormat="false" ht="29.5" hidden="false" customHeight="false" outlineLevel="0" collapsed="false">
      <c r="A44" s="29" t="s">
        <v>26</v>
      </c>
      <c r="B44" s="30" t="s">
        <v>51</v>
      </c>
      <c r="D44" s="29" t="s">
        <v>26</v>
      </c>
      <c r="E44" s="30" t="s">
        <v>52</v>
      </c>
    </row>
    <row r="45" customFormat="false" ht="15.3" hidden="false" customHeight="false" outlineLevel="0" collapsed="false">
      <c r="A45" s="31" t="s">
        <v>28</v>
      </c>
      <c r="B45" s="32" t="s">
        <v>53</v>
      </c>
      <c r="D45" s="31" t="s">
        <v>28</v>
      </c>
      <c r="E45" s="32" t="s">
        <v>53</v>
      </c>
    </row>
  </sheetData>
  <mergeCells count="19">
    <mergeCell ref="A8:B8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27:B27"/>
    <mergeCell ref="A28:B28"/>
    <mergeCell ref="A29:B29"/>
    <mergeCell ref="A30:B30"/>
    <mergeCell ref="C34:D34"/>
    <mergeCell ref="A38:B38"/>
    <mergeCell ref="D38:E3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62774</TotalTime>
  <Application>LibreOffice/7.3.2.2$MacOSX_X86_64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2022-10-18T15:09:55Z</dcterms:created>
  <dc:creator>Christie McLennan</dc:creator>
  <dc:description/>
  <dc:language>en-US</dc:language>
  <cp:lastModifiedBy/>
  <dcterms:modified xsi:type="dcterms:W3CDTF">2023-04-11T10:04:06Z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