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59" documentId="8_{FCF13453-4B6C-4087-B1E0-FAE55C1D211D}" xr6:coauthVersionLast="47" xr6:coauthVersionMax="47" xr10:uidLastSave="{C9A9ECF2-8D92-4D54-91E0-81553748727A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1" l="1"/>
  <c r="Y31" i="3"/>
  <c r="Y15" i="3"/>
  <c r="Y31" i="1"/>
  <c r="Y31" i="4"/>
  <c r="Y15" i="4"/>
  <c r="Y31" i="6"/>
  <c r="Y15" i="6"/>
  <c r="Y31" i="2"/>
  <c r="Y15" i="2"/>
</calcChain>
</file>

<file path=xl/sharedStrings.xml><?xml version="1.0" encoding="utf-8"?>
<sst xmlns="http://schemas.openxmlformats.org/spreadsheetml/2006/main" count="390" uniqueCount="121">
  <si>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</si>
  <si>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</si>
  <si>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</si>
  <si>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</si>
  <si>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</si>
  <si>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</si>
  <si>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</si>
  <si>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</si>
  <si>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</si>
  <si>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</si>
  <si>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</si>
  <si>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</si>
  <si>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</si>
  <si>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</si>
  <si>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</si>
  <si>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</si>
  <si>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</si>
  <si>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</si>
  <si>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</si>
  <si>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</si>
  <si>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</si>
  <si>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</si>
  <si>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</si>
  <si>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</si>
  <si>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</si>
  <si>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</si>
  <si>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</si>
  <si>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TEXAN TERROR</t>
  </si>
  <si>
    <t>RIALTO RUN GAME</t>
  </si>
  <si>
    <t>9TH WARD NEW ORLEANS</t>
  </si>
  <si>
    <t>PURPLE KNIGHTS</t>
  </si>
  <si>
    <t>THE OTHER BRETT</t>
  </si>
  <si>
    <t>KTOWN NINERS</t>
  </si>
  <si>
    <t>SOUTHSTARS</t>
  </si>
  <si>
    <t>DARK TROOPERS</t>
  </si>
  <si>
    <t>SKIBOYZ</t>
  </si>
  <si>
    <t xml:space="preserve">CALI SAINTS </t>
  </si>
  <si>
    <t>JORDAN LOVE, GB</t>
  </si>
  <si>
    <t>JK DOBBINS, DEN</t>
  </si>
  <si>
    <t>KIMANI VIDAL, LAC</t>
  </si>
  <si>
    <t>JUSTIN JEFFERSON, MIN</t>
  </si>
  <si>
    <t>JAMESON WILLIAMS, DET</t>
  </si>
  <si>
    <t>AJ BROWN, PHI</t>
  </si>
  <si>
    <t>TY WARREN, IND</t>
  </si>
  <si>
    <t>LA RAMS</t>
  </si>
  <si>
    <t>DEE WINTERS, SF</t>
  </si>
  <si>
    <t>TATUM BETHUNE, SF</t>
  </si>
  <si>
    <t>DRAKE MAYE, NE</t>
  </si>
  <si>
    <t>SAQUN BARKLEY, PHI</t>
  </si>
  <si>
    <t>MIKE EVANS, TB</t>
  </si>
  <si>
    <t>COURTLAND SUTTON, DEN</t>
  </si>
  <si>
    <t>ROMEO DOUBS, GB</t>
  </si>
  <si>
    <t>SAM LAPORTA, DET</t>
  </si>
  <si>
    <t>CHASE MCLAUGHLIN, TB</t>
  </si>
  <si>
    <t>PHILLY</t>
  </si>
  <si>
    <t>FOYE OLUOKUN, JAC</t>
  </si>
  <si>
    <t>BOBBY WAGNER, WAS</t>
  </si>
  <si>
    <t>KYREN WILLIAMS, LAR</t>
  </si>
  <si>
    <t>TRAVIS ETIENNE, JAC</t>
  </si>
  <si>
    <t>AMON RA ST BROWN, DET</t>
  </si>
  <si>
    <t>GEORGE PICKENS, DAL</t>
  </si>
  <si>
    <t>JAKE FERGUSON, DAL</t>
  </si>
  <si>
    <t>BRANDON AUBREY, DAL</t>
  </si>
  <si>
    <t>NEW ENGLAND</t>
  </si>
  <si>
    <t>ZAIRE FRANKLIN, IND</t>
  </si>
  <si>
    <t>PATRICK MAHOMES, KC</t>
  </si>
  <si>
    <t>QUINSHON JUDKINS, CLE</t>
  </si>
  <si>
    <t>RACHAAD WHITE, TB</t>
  </si>
  <si>
    <t>ROME ODUNZE, CHI</t>
  </si>
  <si>
    <t>CHRIS OLAVE, NO</t>
  </si>
  <si>
    <t>QUENTIN JOHNSTON, JAC</t>
  </si>
  <si>
    <t>KANSAS CITY</t>
  </si>
  <si>
    <t>JAMIEN SHERWOOD, NYJ</t>
  </si>
  <si>
    <t>JORDYN BROOKS, MIA</t>
  </si>
  <si>
    <t>JALEN HURTS, PHI</t>
  </si>
  <si>
    <t>JAHMYR GIBBS, DET</t>
  </si>
  <si>
    <t>DE'VON ACHANE, MIA</t>
  </si>
  <si>
    <t>DEVONTA SMITH, PHI</t>
  </si>
  <si>
    <t>KENNETH WALKER III, SEA</t>
  </si>
  <si>
    <t>TREY MCBRIDE, ARI</t>
  </si>
  <si>
    <t>CLEVELAND</t>
  </si>
  <si>
    <t>BAKER MAYFIELD, TB</t>
  </si>
  <si>
    <t>CEEDEE LAMB, DAL</t>
  </si>
  <si>
    <t>BRIAN THOMAS JR., JAC</t>
  </si>
  <si>
    <t>LADD MCCONKEY, LAC</t>
  </si>
  <si>
    <t>DAK PRESCOTT, DAL</t>
  </si>
  <si>
    <t>CHRISTIAN MCCAFFREY, SF</t>
  </si>
  <si>
    <t>NICO COLLINS, HOU</t>
  </si>
  <si>
    <t>DRAKE LONDON, ATL</t>
  </si>
  <si>
    <t>RASHEE RICE, KC</t>
  </si>
  <si>
    <t>CHRIS BOSWELL, PIT</t>
  </si>
  <si>
    <t>PITTSBURG</t>
  </si>
  <si>
    <t>JONATHAN TAYLOR, IND</t>
  </si>
  <si>
    <t>BREECE HALL, NYJ</t>
  </si>
  <si>
    <t>KEENAN ALLEN, LAC</t>
  </si>
  <si>
    <t>JACORY CROSKEY-MERRITT, WAS</t>
  </si>
  <si>
    <t>ZACH ERTZ, WAS</t>
  </si>
  <si>
    <t>CAMERON DICKER, LAC</t>
  </si>
  <si>
    <t>INDY</t>
  </si>
  <si>
    <t>MATTHEW STAFFORD, LAR</t>
  </si>
  <si>
    <t>ASHTON JEANTY, LV</t>
  </si>
  <si>
    <t>JOSH JACOBS, GB</t>
  </si>
  <si>
    <t>MATTHEW GOLDEN, GB</t>
  </si>
  <si>
    <t>STEFON DIGGS, NE</t>
  </si>
  <si>
    <t>TRAE TUCKER, LV</t>
  </si>
  <si>
    <t>DARREN WALLER, NYG</t>
  </si>
  <si>
    <t>CAROLINA</t>
  </si>
  <si>
    <t>MAXX CROSBY, LV</t>
  </si>
  <si>
    <t>MICAH PARSONS, GB</t>
  </si>
  <si>
    <t>JORDAN ADDISON, MIN</t>
  </si>
  <si>
    <t>JAYDEN DANIELS, WAS</t>
  </si>
  <si>
    <t>BIJAN ROBINSON, ATL</t>
  </si>
  <si>
    <t>RICO DOWDLE, CAR</t>
  </si>
  <si>
    <t>JAXON SMITH-NJIGBA, SEA</t>
  </si>
  <si>
    <t>CAM SKATTEBO, NYG</t>
  </si>
  <si>
    <t>TUCKER KRAFT, GB</t>
  </si>
  <si>
    <t>JAKE BATES, DET</t>
  </si>
  <si>
    <t>GREEN BAY</t>
  </si>
  <si>
    <t>ZACH BAUN, PHI</t>
  </si>
  <si>
    <t>QUAY WALKER, GB</t>
  </si>
  <si>
    <t>EDDY PINERO,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</si>
</sst>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32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37</v>
      </c>
      <c r="B3" s="4">
        <v>19</v>
      </c>
      <c r="C3" s="4">
        <v>179</v>
      </c>
      <c r="D3" s="4">
        <v>22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38</v>
      </c>
      <c r="B4" s="4"/>
      <c r="C4" s="4"/>
      <c r="D4" s="4">
        <v>81</v>
      </c>
      <c r="E4" s="4">
        <v>-1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39</v>
      </c>
      <c r="B5" s="4"/>
      <c r="C5" s="4"/>
      <c r="D5" s="4">
        <v>20</v>
      </c>
      <c r="E5" s="4">
        <v>15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40</v>
      </c>
      <c r="B6" s="4"/>
      <c r="C6" s="4"/>
      <c r="D6" s="4">
        <v>79</v>
      </c>
      <c r="E6" s="4">
        <v>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42</v>
      </c>
      <c r="B8" s="4"/>
      <c r="C8" s="4"/>
      <c r="D8" s="4"/>
      <c r="E8" s="4">
        <v>121</v>
      </c>
      <c r="F8" s="4">
        <v>4</v>
      </c>
      <c r="G8" s="4">
        <v>2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43</v>
      </c>
      <c r="B9" s="4"/>
      <c r="C9" s="4"/>
      <c r="D9" s="4"/>
      <c r="E9" s="4">
        <v>69</v>
      </c>
      <c r="F9" s="4">
        <v>4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120</v>
      </c>
      <c r="B10" s="4"/>
      <c r="C10" s="4"/>
      <c r="D10" s="4"/>
      <c r="E10" s="4"/>
      <c r="F10" s="4"/>
      <c r="G10" s="4"/>
      <c r="H10" s="4">
        <v>2</v>
      </c>
      <c r="I10" s="4"/>
      <c r="J10" s="4">
        <v>1</v>
      </c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7</v>
      </c>
      <c r="W11" s="4">
        <v>32</v>
      </c>
      <c r="X11" s="4"/>
      <c r="Y11" s="4"/>
    </row>
    <row r="12" spans="1:25" x14ac:dyDescent="0.25">
      <c r="A12" s="4" t="s">
        <v>45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9.5</v>
      </c>
      <c r="C14" s="4">
        <f>(C3+C4+C5+C6+C7+C8+C9+C10)/25</f>
        <v>7.16</v>
      </c>
      <c r="D14" s="4">
        <f>(D3+D4+D5+D6+D7+D8+D9+D10)/10</f>
        <v>20.2</v>
      </c>
      <c r="E14" s="4">
        <f>(E3+E4+E5+E6+E7+E8+E9+E10)/10</f>
        <v>20.9</v>
      </c>
      <c r="F14" s="4">
        <f>F3+F4+F5+F6+F7+F8+F9+F10</f>
        <v>13</v>
      </c>
      <c r="G14" s="4">
        <f>(G3+G4+G5+G6+G7+G8+G9+G10+G11+G12+G13)*6</f>
        <v>24</v>
      </c>
      <c r="H14" s="4">
        <f>(H10)*1</f>
        <v>2</v>
      </c>
      <c r="I14" s="4">
        <f>(I10)*3</f>
        <v>0</v>
      </c>
      <c r="J14" s="4">
        <f>(J10)*4</f>
        <v>4</v>
      </c>
      <c r="K14" s="4">
        <f>(K10)*5</f>
        <v>5</v>
      </c>
      <c r="L14" s="4">
        <f>(L10)*9</f>
        <v>0</v>
      </c>
      <c r="M14" s="4">
        <f>SUM(M3,M4,M5,M6,M7,M8,M9,M10,M12,M13)</f>
        <v>13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7</v>
      </c>
      <c r="W14" s="6">
        <f>(W11+W12+W13)/10</f>
        <v>3.2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153.95999999999998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47</v>
      </c>
      <c r="B19" s="4">
        <v>21</v>
      </c>
      <c r="C19" s="4">
        <v>222</v>
      </c>
      <c r="D19" s="4">
        <v>62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100</v>
      </c>
      <c r="B20" s="4"/>
      <c r="C20" s="4"/>
      <c r="D20" s="4">
        <v>21</v>
      </c>
      <c r="E20" s="4">
        <v>13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101</v>
      </c>
      <c r="B21" s="4"/>
      <c r="C21" s="4"/>
      <c r="D21" s="4">
        <v>55</v>
      </c>
      <c r="E21" s="4">
        <v>3</v>
      </c>
      <c r="F21" s="4">
        <v>1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102</v>
      </c>
      <c r="B22" s="4"/>
      <c r="C22" s="4"/>
      <c r="D22" s="4"/>
      <c r="E22" s="4">
        <v>37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103</v>
      </c>
      <c r="B23" s="4"/>
      <c r="C23" s="4"/>
      <c r="D23" s="4"/>
      <c r="E23" s="4">
        <v>69</v>
      </c>
      <c r="F23" s="4">
        <v>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104</v>
      </c>
      <c r="B24" s="4"/>
      <c r="C24" s="4"/>
      <c r="D24" s="4"/>
      <c r="E24" s="4">
        <v>33</v>
      </c>
      <c r="F24" s="4">
        <v>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1</v>
      </c>
      <c r="T27" s="4"/>
      <c r="U27" s="4"/>
      <c r="V27" s="4">
        <v>6</v>
      </c>
      <c r="W27" s="4">
        <v>33</v>
      </c>
      <c r="X27" s="4">
        <v>2</v>
      </c>
      <c r="Y27" s="4"/>
    </row>
    <row r="28" spans="1:25" x14ac:dyDescent="0.25">
      <c r="A28" s="4" t="s">
        <v>107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108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>
        <v>1</v>
      </c>
      <c r="P29" s="4"/>
      <c r="Q29" s="4"/>
      <c r="R29" s="4"/>
      <c r="S29" s="4"/>
      <c r="T29" s="4"/>
      <c r="U29" s="4"/>
      <c r="V29" s="4">
        <v>3</v>
      </c>
      <c r="W29" s="4">
        <v>26</v>
      </c>
      <c r="X29" s="4"/>
      <c r="Y29" s="4"/>
    </row>
    <row r="30" spans="1:25" x14ac:dyDescent="0.25">
      <c r="A30" s="4" t="s">
        <v>19</v>
      </c>
      <c r="B30" s="4">
        <f>(B19+B20+B21+B22+B23+B24+B25+B26)*0.5</f>
        <v>10.5</v>
      </c>
      <c r="C30" s="4">
        <f>(C19+C20+C21+C22+C23+C24+C25+C26)/25</f>
        <v>8.8800000000000008</v>
      </c>
      <c r="D30" s="4">
        <f>(D19+D20+D21+D22+D23+D24+D25+D26)/10</f>
        <v>13.8</v>
      </c>
      <c r="E30" s="4">
        <f>(E19+E20+E21+E22+E23+E24+E25+E26)/10</f>
        <v>15.5</v>
      </c>
      <c r="F30" s="4">
        <f>SUM(F19,F20,F21,F22,F23,F24,F25,F26)</f>
        <v>18</v>
      </c>
      <c r="G30" s="4">
        <f>(G19+G20+G21+G22+G23+G24+G25+G26+G27+G28+G29)*6</f>
        <v>24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8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15</v>
      </c>
      <c r="T30" s="4">
        <f>(T27)*10</f>
        <v>0</v>
      </c>
      <c r="U30" s="4">
        <f>(U27)*5</f>
        <v>0</v>
      </c>
      <c r="V30" s="4">
        <f>(V27)*1+V28*3+V29*3</f>
        <v>15</v>
      </c>
      <c r="W30" s="6">
        <f>(W27+W28+W29)/10</f>
        <v>5.9</v>
      </c>
      <c r="X30" s="4">
        <f>(X19+X20+X21+X22+X23+X24+X25+X26)*-3+(X27+X28+X29)*3</f>
        <v>6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150.58000000000001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36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65</v>
      </c>
      <c r="B3" s="4">
        <v>26</v>
      </c>
      <c r="C3" s="4">
        <v>286</v>
      </c>
      <c r="D3" s="4">
        <v>28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66</v>
      </c>
      <c r="B4" s="4"/>
      <c r="C4" s="4"/>
      <c r="D4" s="4">
        <v>84</v>
      </c>
      <c r="E4" s="4"/>
      <c r="F4" s="4"/>
      <c r="G4" s="4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67</v>
      </c>
      <c r="B5" s="4"/>
      <c r="C5" s="4"/>
      <c r="D5" s="4">
        <v>38</v>
      </c>
      <c r="E5" s="4">
        <v>6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68</v>
      </c>
      <c r="B6" s="4"/>
      <c r="C6" s="4"/>
      <c r="D6" s="4"/>
      <c r="E6" s="4">
        <v>31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69</v>
      </c>
      <c r="B7" s="4"/>
      <c r="C7" s="4"/>
      <c r="D7" s="4"/>
      <c r="E7" s="4">
        <v>98</v>
      </c>
      <c r="F7" s="4">
        <v>5</v>
      </c>
      <c r="G7" s="4">
        <v>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70</v>
      </c>
      <c r="B8" s="4"/>
      <c r="C8" s="4"/>
      <c r="D8" s="4"/>
      <c r="E8" s="4">
        <v>30</v>
      </c>
      <c r="F8" s="4">
        <v>2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61</v>
      </c>
      <c r="B9" s="4"/>
      <c r="C9" s="4"/>
      <c r="D9" s="4"/>
      <c r="E9" s="4">
        <v>29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53</v>
      </c>
      <c r="B10" s="4"/>
      <c r="C10" s="4"/>
      <c r="D10" s="4"/>
      <c r="E10" s="4"/>
      <c r="F10" s="4"/>
      <c r="G10" s="4"/>
      <c r="H10" s="4"/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1</v>
      </c>
      <c r="S11" s="4"/>
      <c r="T11" s="4"/>
      <c r="U11" s="4"/>
      <c r="V11" s="4">
        <v>1</v>
      </c>
      <c r="W11" s="4">
        <v>5</v>
      </c>
      <c r="X11" s="4"/>
      <c r="Y11" s="4">
        <v>1</v>
      </c>
    </row>
    <row r="12" spans="1:25" x14ac:dyDescent="0.25">
      <c r="A12" s="4" t="s">
        <v>72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>
        <v>1</v>
      </c>
      <c r="W12" s="4">
        <v>9</v>
      </c>
      <c r="X12" s="4"/>
      <c r="Y12" s="4"/>
    </row>
    <row r="13" spans="1:25" x14ac:dyDescent="0.25">
      <c r="A13" s="4" t="s">
        <v>73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13</v>
      </c>
      <c r="C14" s="4">
        <f>(C3+C4+C5+C6+C7+C8+C9+C10)/25</f>
        <v>11.44</v>
      </c>
      <c r="D14" s="4">
        <f>(D3+D4+D5+D6+D7+D8+D9+D10)/10</f>
        <v>15</v>
      </c>
      <c r="E14" s="4">
        <f>(E3+E4+E5+E6+E7+E8+E9+E10)/10</f>
        <v>19.399999999999999</v>
      </c>
      <c r="F14" s="4">
        <f>F3+F4+F5+F6+F7+F8+F9+F10</f>
        <v>20</v>
      </c>
      <c r="G14" s="4">
        <f>(G3+G4+G5+G6+G7+G8+G9+G10+G11+G12+G13)*6</f>
        <v>66</v>
      </c>
      <c r="H14" s="4">
        <f>(H10)*1</f>
        <v>0</v>
      </c>
      <c r="I14" s="4">
        <f>(I10)*3</f>
        <v>0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20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4</v>
      </c>
      <c r="W14" s="6">
        <f>(W11+W12+W13)/10</f>
        <v>1.4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202.24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74</v>
      </c>
      <c r="B19" s="4">
        <v>19</v>
      </c>
      <c r="C19" s="4">
        <v>326</v>
      </c>
      <c r="D19" s="4">
        <v>-10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75</v>
      </c>
      <c r="B20" s="4"/>
      <c r="C20" s="4"/>
      <c r="D20" s="4">
        <v>136</v>
      </c>
      <c r="E20" s="4">
        <v>82</v>
      </c>
      <c r="F20" s="4">
        <v>3</v>
      </c>
      <c r="G20" s="4">
        <v>2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76</v>
      </c>
      <c r="B21" s="4"/>
      <c r="C21" s="4"/>
      <c r="D21" s="4">
        <v>82</v>
      </c>
      <c r="E21" s="4">
        <v>16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68</v>
      </c>
      <c r="B22" s="4"/>
      <c r="C22" s="4"/>
      <c r="D22" s="4"/>
      <c r="E22" s="4">
        <v>31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77</v>
      </c>
      <c r="B23" s="4"/>
      <c r="C23" s="4"/>
      <c r="D23" s="4"/>
      <c r="E23" s="4">
        <v>183</v>
      </c>
      <c r="F23" s="4">
        <v>9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78</v>
      </c>
      <c r="B24" s="4"/>
      <c r="C24" s="4"/>
      <c r="D24" s="4">
        <v>66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79</v>
      </c>
      <c r="B25" s="4"/>
      <c r="C25" s="4"/>
      <c r="D25" s="4"/>
      <c r="E25" s="4">
        <v>74</v>
      </c>
      <c r="F25" s="4">
        <v>10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80</v>
      </c>
      <c r="B27" s="4"/>
      <c r="C27" s="4"/>
      <c r="D27" s="4"/>
      <c r="E27" s="4"/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1</v>
      </c>
      <c r="T27" s="4"/>
      <c r="U27" s="4"/>
      <c r="V27" s="4">
        <v>4</v>
      </c>
      <c r="W27" s="4">
        <v>33</v>
      </c>
      <c r="X27" s="4">
        <v>3</v>
      </c>
      <c r="Y27" s="4">
        <v>1</v>
      </c>
    </row>
    <row r="28" spans="1:25" x14ac:dyDescent="0.25">
      <c r="A28" s="4" t="s">
        <v>56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>
        <v>1</v>
      </c>
      <c r="W29" s="4">
        <v>9</v>
      </c>
      <c r="X29" s="4"/>
      <c r="Y29" s="4"/>
    </row>
    <row r="30" spans="1:25" x14ac:dyDescent="0.25">
      <c r="A30" s="4" t="s">
        <v>19</v>
      </c>
      <c r="B30" s="4">
        <f>(B19+B20+B21+B22+B23+B24+B25+B26)*0.5</f>
        <v>9.5</v>
      </c>
      <c r="C30" s="4">
        <f>(C19+C20+C21+C22+C23+C24+C25+C26)/25</f>
        <v>13.04</v>
      </c>
      <c r="D30" s="4">
        <f>(D19+D20+D21+D22+D23+D24+D25+D26)/10</f>
        <v>27.4</v>
      </c>
      <c r="E30" s="4">
        <f>(E19+E20+E21+E22+E23+E24+E25+E26)/10</f>
        <v>38.6</v>
      </c>
      <c r="F30" s="4">
        <f>SUM(F19,F20,F21,F22,F23,F24,F25,F26)</f>
        <v>27</v>
      </c>
      <c r="G30" s="4">
        <f>(G19+G20+G21+G22+G23+G24+G25+G26+G27+G28+G29)*6</f>
        <v>54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18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15</v>
      </c>
      <c r="T30" s="4">
        <f>(T27)*10</f>
        <v>0</v>
      </c>
      <c r="U30" s="4">
        <f>(U27)*5</f>
        <v>0</v>
      </c>
      <c r="V30" s="4">
        <f>(V27)*1+V28*3+V29*3</f>
        <v>7</v>
      </c>
      <c r="W30" s="6">
        <f>(W27+W28+W29)/10</f>
        <v>4.2</v>
      </c>
      <c r="X30" s="4">
        <f>(X19+X20+X21+X22+X23+X24+X25+X26)*-3+(X27+X28+X29)*3</f>
        <v>9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245.73999999999998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31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110</v>
      </c>
      <c r="B3" s="4">
        <v>12</v>
      </c>
      <c r="C3" s="4">
        <v>156</v>
      </c>
      <c r="D3" s="4">
        <v>35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>
        <v>1</v>
      </c>
    </row>
    <row r="4" spans="1:25" x14ac:dyDescent="0.25">
      <c r="A4" s="4" t="s">
        <v>111</v>
      </c>
      <c r="B4" s="4"/>
      <c r="C4" s="4"/>
      <c r="D4" s="4">
        <v>40</v>
      </c>
      <c r="E4" s="4">
        <v>52</v>
      </c>
      <c r="F4" s="4">
        <v>6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112</v>
      </c>
      <c r="B5" s="4"/>
      <c r="C5" s="4"/>
      <c r="D5" s="4">
        <v>79</v>
      </c>
      <c r="E5" s="4">
        <v>17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68</v>
      </c>
      <c r="B6" s="4"/>
      <c r="C6" s="4"/>
      <c r="D6" s="4">
        <v>31</v>
      </c>
      <c r="E6" s="4">
        <v>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113</v>
      </c>
      <c r="B7" s="4"/>
      <c r="C7" s="4"/>
      <c r="D7" s="4"/>
      <c r="E7" s="4">
        <v>123</v>
      </c>
      <c r="F7" s="4">
        <v>8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114</v>
      </c>
      <c r="B8" s="4"/>
      <c r="C8" s="4"/>
      <c r="D8" s="4">
        <v>60</v>
      </c>
      <c r="E8" s="4">
        <v>34</v>
      </c>
      <c r="F8" s="4">
        <v>3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115</v>
      </c>
      <c r="B9" s="4"/>
      <c r="C9" s="4"/>
      <c r="D9" s="4"/>
      <c r="E9" s="4">
        <v>58</v>
      </c>
      <c r="F9" s="4">
        <v>5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116</v>
      </c>
      <c r="B10" s="4"/>
      <c r="C10" s="4"/>
      <c r="D10" s="4"/>
      <c r="E10" s="4"/>
      <c r="F10" s="4"/>
      <c r="G10" s="4"/>
      <c r="H10" s="4">
        <v>3</v>
      </c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117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6</v>
      </c>
      <c r="W11" s="4">
        <v>43</v>
      </c>
      <c r="X11" s="4"/>
      <c r="Y11" s="4">
        <v>1</v>
      </c>
    </row>
    <row r="12" spans="1:25" x14ac:dyDescent="0.25">
      <c r="A12" s="4" t="s">
        <v>118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>
        <v>1.5</v>
      </c>
      <c r="W13" s="4">
        <v>11.5</v>
      </c>
      <c r="X13" s="4"/>
      <c r="Y13" s="4"/>
    </row>
    <row r="14" spans="1:25" x14ac:dyDescent="0.25">
      <c r="A14" s="4" t="s">
        <v>19</v>
      </c>
      <c r="B14" s="4">
        <f>(B3+B4+B5+B6+B7+B8+B9+B10)*0.5</f>
        <v>6</v>
      </c>
      <c r="C14" s="4">
        <f>(C3+C4+C5+C6+C7+C8+C9+C10)/25</f>
        <v>6.24</v>
      </c>
      <c r="D14" s="4">
        <f>(D3+D4+D5+D6+D7+D8+D9+D10)/10</f>
        <v>24.5</v>
      </c>
      <c r="E14" s="4">
        <f>(E3+E4+E5+E6+E7+E8+E9+E10)/10</f>
        <v>28.6</v>
      </c>
      <c r="F14" s="4">
        <f>F3+F4+F5+F6+F7+F8+F9+F10</f>
        <v>23</v>
      </c>
      <c r="G14" s="4">
        <f>(G3+G4+G5+G6+G7+G8+G9+G10+G11+G12+G13)*6</f>
        <v>36</v>
      </c>
      <c r="H14" s="4">
        <f>(H10)*1</f>
        <v>3</v>
      </c>
      <c r="I14" s="4">
        <f>(I10)*3</f>
        <v>0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10.5</v>
      </c>
      <c r="W14" s="6">
        <f>(W11+W12+W13)/10</f>
        <v>5.45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182.29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81</v>
      </c>
      <c r="B19" s="4">
        <v>28</v>
      </c>
      <c r="C19" s="4">
        <v>228</v>
      </c>
      <c r="D19" s="4"/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67</v>
      </c>
      <c r="B20" s="4"/>
      <c r="C20" s="4"/>
      <c r="D20" s="4">
        <v>38</v>
      </c>
      <c r="E20" s="4">
        <v>6</v>
      </c>
      <c r="F20" s="4">
        <v>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66</v>
      </c>
      <c r="B21" s="4"/>
      <c r="C21" s="4"/>
      <c r="D21" s="4">
        <v>84</v>
      </c>
      <c r="E21" s="4"/>
      <c r="F21" s="4"/>
      <c r="G21" s="4">
        <v>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82</v>
      </c>
      <c r="B22" s="4"/>
      <c r="C22" s="4"/>
      <c r="D22" s="4"/>
      <c r="E22" s="4">
        <v>110</v>
      </c>
      <c r="F22" s="4">
        <v>5</v>
      </c>
      <c r="G22" s="4">
        <v>1</v>
      </c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83</v>
      </c>
      <c r="B23" s="4"/>
      <c r="C23" s="4"/>
      <c r="D23" s="4"/>
      <c r="E23" s="4">
        <v>31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84</v>
      </c>
      <c r="B24" s="4"/>
      <c r="C24" s="4"/>
      <c r="D24" s="4"/>
      <c r="E24" s="4">
        <v>67</v>
      </c>
      <c r="F24" s="4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61</v>
      </c>
      <c r="B25" s="4"/>
      <c r="C25" s="4"/>
      <c r="D25" s="4"/>
      <c r="E25" s="4">
        <v>29</v>
      </c>
      <c r="F25" s="4">
        <v>7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63</v>
      </c>
      <c r="B27" s="4"/>
      <c r="C27" s="4"/>
      <c r="D27" s="4"/>
      <c r="E27" s="4"/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5</v>
      </c>
      <c r="W27" s="4">
        <v>36</v>
      </c>
      <c r="X27" s="4">
        <v>1</v>
      </c>
      <c r="Y27" s="4">
        <v>1</v>
      </c>
    </row>
    <row r="28" spans="1:25" x14ac:dyDescent="0.25">
      <c r="A28" s="4" t="s">
        <v>56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14</v>
      </c>
      <c r="C30" s="4">
        <f>(C19+C20+C21+C22+C23+C24+C25+C26)/25</f>
        <v>9.1199999999999992</v>
      </c>
      <c r="D30" s="4">
        <f>(D19+D20+D21+D22+D23+D24+D25+D26)/10</f>
        <v>12.2</v>
      </c>
      <c r="E30" s="4">
        <f>(E19+E20+E21+E22+E23+E24+E25+E26)/10</f>
        <v>24.3</v>
      </c>
      <c r="F30" s="4">
        <f>SUM(F19,F20,F21,F22,F23,F24,F25,F26)</f>
        <v>28</v>
      </c>
      <c r="G30" s="4">
        <f>(G19+G20+G21+G22+G23+G24+G25+G26+G27+G28+G29)*6</f>
        <v>48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17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5</v>
      </c>
      <c r="W30" s="6">
        <f>(W27+W28+W29)/10</f>
        <v>3.6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184.22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99</v>
      </c>
      <c r="B3" s="4">
        <v>21</v>
      </c>
      <c r="C3" s="4">
        <v>182</v>
      </c>
      <c r="D3" s="4">
        <v>1</v>
      </c>
      <c r="E3" s="4"/>
      <c r="F3" s="4"/>
      <c r="G3" s="4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57</v>
      </c>
      <c r="B4" s="4"/>
      <c r="C4" s="4"/>
      <c r="D4" s="4">
        <v>54</v>
      </c>
      <c r="E4" s="4">
        <v>11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58</v>
      </c>
      <c r="B5" s="4"/>
      <c r="C5" s="4"/>
      <c r="D5" s="4">
        <v>44</v>
      </c>
      <c r="E5" s="4">
        <v>11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59</v>
      </c>
      <c r="B6" s="4"/>
      <c r="C6" s="4"/>
      <c r="D6" s="4"/>
      <c r="E6" s="4">
        <v>86</v>
      </c>
      <c r="F6" s="4">
        <v>6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60</v>
      </c>
      <c r="B7" s="4"/>
      <c r="C7" s="4"/>
      <c r="D7" s="4"/>
      <c r="E7" s="4">
        <v>82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67</v>
      </c>
      <c r="B8" s="4"/>
      <c r="C8" s="4"/>
      <c r="D8" s="4">
        <v>38</v>
      </c>
      <c r="E8" s="4">
        <v>6</v>
      </c>
      <c r="F8" s="4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61</v>
      </c>
      <c r="B9" s="4"/>
      <c r="C9" s="4"/>
      <c r="D9" s="4"/>
      <c r="E9" s="4">
        <v>29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62</v>
      </c>
      <c r="B10" s="4"/>
      <c r="C10" s="4"/>
      <c r="D10" s="4"/>
      <c r="E10" s="4"/>
      <c r="F10" s="4"/>
      <c r="G10" s="4"/>
      <c r="H10" s="4">
        <v>5</v>
      </c>
      <c r="I10" s="4">
        <v>1</v>
      </c>
      <c r="J10" s="4">
        <v>1</v>
      </c>
      <c r="K10" s="4"/>
      <c r="L10" s="4">
        <v>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63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36</v>
      </c>
      <c r="X11" s="4">
        <v>1</v>
      </c>
      <c r="Y11" s="4">
        <v>1</v>
      </c>
    </row>
    <row r="12" spans="1:25" x14ac:dyDescent="0.25">
      <c r="A12" s="4" t="s">
        <v>64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10.5</v>
      </c>
      <c r="C14" s="4">
        <f>(C3+C4+C5+C6+C7+C8+C9+C10)/25</f>
        <v>7.28</v>
      </c>
      <c r="D14" s="4">
        <f>(D3+D4+D5+D6+D7+D8+D9+D10)/10</f>
        <v>13.7</v>
      </c>
      <c r="E14" s="4">
        <f>(E3+E4+E5+E6+E7+E8+E9+E10)/10</f>
        <v>22.5</v>
      </c>
      <c r="F14" s="4">
        <f>F3+F4+F5+F6+F7+F8+F9+F10</f>
        <v>24</v>
      </c>
      <c r="G14" s="4">
        <f>(G3+G4+G5+G6+G7+G8+G9+G10+G11+G12+G13)*6</f>
        <v>54</v>
      </c>
      <c r="H14" s="4">
        <f>(H10)*1</f>
        <v>5</v>
      </c>
      <c r="I14" s="4">
        <f>(I10)*3</f>
        <v>3</v>
      </c>
      <c r="J14" s="4">
        <f>(J10)*4</f>
        <v>4</v>
      </c>
      <c r="K14" s="4">
        <f>(K10)*5</f>
        <v>0</v>
      </c>
      <c r="L14" s="4">
        <f>(L10)*9</f>
        <v>9</v>
      </c>
      <c r="M14" s="4">
        <f>SUM(M3,M4,M5,M6,M7,M8,M9,M10,M12,M13)</f>
        <v>13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5</v>
      </c>
      <c r="W14" s="6">
        <f>(W11+W12+W13)/10</f>
        <v>3.6</v>
      </c>
      <c r="X14" s="4">
        <f>(X3+X4+X5+X6+X7+X8+X9+X10)*-3+(X11+X12+X13)*3</f>
        <v>3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190.58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47</v>
      </c>
      <c r="B19" s="4">
        <v>21</v>
      </c>
      <c r="C19" s="4">
        <v>222</v>
      </c>
      <c r="D19" s="4">
        <v>62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48</v>
      </c>
      <c r="B20" s="4"/>
      <c r="C20" s="4"/>
      <c r="D20" s="4">
        <v>44</v>
      </c>
      <c r="E20" s="4">
        <v>-2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66</v>
      </c>
      <c r="B21" s="4"/>
      <c r="C21" s="4"/>
      <c r="D21" s="4">
        <v>84</v>
      </c>
      <c r="E21" s="4"/>
      <c r="F21" s="4"/>
      <c r="G21" s="4">
        <v>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50</v>
      </c>
      <c r="B23" s="4"/>
      <c r="C23" s="4"/>
      <c r="D23" s="4"/>
      <c r="E23" s="4">
        <v>87</v>
      </c>
      <c r="F23" s="4">
        <v>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51</v>
      </c>
      <c r="B24" s="4"/>
      <c r="C24" s="4"/>
      <c r="D24" s="4"/>
      <c r="E24" s="4">
        <v>72</v>
      </c>
      <c r="F24" s="4">
        <v>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52</v>
      </c>
      <c r="B25" s="4"/>
      <c r="C25" s="4"/>
      <c r="D25" s="4"/>
      <c r="E25" s="4">
        <v>15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54</v>
      </c>
      <c r="B27" s="4"/>
      <c r="C27" s="4"/>
      <c r="D27" s="4"/>
      <c r="E27" s="4"/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2</v>
      </c>
      <c r="W27" s="4">
        <v>15</v>
      </c>
      <c r="X27" s="4">
        <v>2</v>
      </c>
      <c r="Y27" s="4"/>
    </row>
    <row r="28" spans="1:25" x14ac:dyDescent="0.25">
      <c r="A28" s="4" t="s">
        <v>55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10.5</v>
      </c>
      <c r="C30" s="4">
        <f>(C19+C20+C21+C22+C23+C24+C25+C26)/25</f>
        <v>8.8800000000000008</v>
      </c>
      <c r="D30" s="4">
        <f>(D19+D20+D21+D22+D23+D24+D25+D26)/10</f>
        <v>19</v>
      </c>
      <c r="E30" s="4">
        <f>(E19+E20+E21+E22+E23+E24+E25+E26)/10</f>
        <v>17.2</v>
      </c>
      <c r="F30" s="4">
        <f>SUM(F19,F20,F21,F22,F23,F24,F25,F26)</f>
        <v>16</v>
      </c>
      <c r="G30" s="4">
        <f>(G19+G20+G21+G22+G23+G24+G25+G26+G27+G28+G29)*6</f>
        <v>36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10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2</v>
      </c>
      <c r="W30" s="6">
        <f>(W27+W28+W29)/10</f>
        <v>1.5</v>
      </c>
      <c r="X30" s="4">
        <f>(X19+X20+X21+X22+X23+X24+X25+X26)*-3+(X27+X28+X29)*3</f>
        <v>6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137.07999999999998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sqref="A1:Y1"/>
    </sheetView>
  </sheetViews>
  <sheetFormatPr defaultRowHeight="15" x14ac:dyDescent="0.25"/>
  <cols>
    <col min="1" max="1" width="31.5703125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34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37</v>
      </c>
      <c r="B3" s="4">
        <v>19</v>
      </c>
      <c r="C3" s="4">
        <v>179</v>
      </c>
      <c r="D3" s="4">
        <v>22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92</v>
      </c>
      <c r="B4" s="4"/>
      <c r="C4" s="4"/>
      <c r="D4" s="4">
        <v>94</v>
      </c>
      <c r="E4" s="4">
        <v>38</v>
      </c>
      <c r="F4" s="4">
        <v>3</v>
      </c>
      <c r="G4" s="4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93</v>
      </c>
      <c r="B5" s="4"/>
      <c r="C5" s="4"/>
      <c r="D5" s="4">
        <v>38</v>
      </c>
      <c r="E5" s="4">
        <v>14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94</v>
      </c>
      <c r="B6" s="4"/>
      <c r="C6" s="4"/>
      <c r="D6" s="4"/>
      <c r="E6" s="4">
        <v>119</v>
      </c>
      <c r="F6" s="4">
        <v>11</v>
      </c>
      <c r="G6" s="4">
        <v>1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109</v>
      </c>
      <c r="B7" s="4"/>
      <c r="C7" s="4"/>
      <c r="D7" s="4"/>
      <c r="E7" s="4">
        <v>128</v>
      </c>
      <c r="F7" s="4">
        <v>9</v>
      </c>
      <c r="G7" s="4"/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95</v>
      </c>
      <c r="B8" s="4"/>
      <c r="C8" s="4"/>
      <c r="D8" s="4">
        <v>33</v>
      </c>
      <c r="E8" s="4">
        <v>-1</v>
      </c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96</v>
      </c>
      <c r="B9" s="4"/>
      <c r="C9" s="4"/>
      <c r="D9" s="4"/>
      <c r="E9" s="4">
        <v>37</v>
      </c>
      <c r="F9" s="4">
        <v>3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97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98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3</v>
      </c>
      <c r="W11" s="4">
        <v>29</v>
      </c>
      <c r="X11" s="4">
        <v>2</v>
      </c>
      <c r="Y11" s="4"/>
    </row>
    <row r="12" spans="1:25" x14ac:dyDescent="0.25">
      <c r="A12" s="4" t="s">
        <v>73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9.5</v>
      </c>
      <c r="C14" s="4">
        <f>(C3+C4+C5+C6+C7+C8+C9+C10)/25</f>
        <v>7.16</v>
      </c>
      <c r="D14" s="4">
        <f>(D3+D4+D5+D6+D7+D8+D9+D10)/10</f>
        <v>18.7</v>
      </c>
      <c r="E14" s="4">
        <f>(E3+E4+E5+E6+E7+E8+E9+E10)/10</f>
        <v>33.5</v>
      </c>
      <c r="F14" s="4">
        <f>F3+F4+F5+F6+F7+F8+F9+F10</f>
        <v>29</v>
      </c>
      <c r="G14" s="4">
        <f>(G3+G4+G5+G6+G7+G8+G9+G10+G11+G12+G13)*6</f>
        <v>36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17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3</v>
      </c>
      <c r="W14" s="6">
        <f>(W11+W12+W13)/10</f>
        <v>2.9</v>
      </c>
      <c r="X14" s="4">
        <f>(X3+X4+X5+X6+X7+X8+X9+X10)*-3+(X11+X12+X13)*3</f>
        <v>6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184.76000000000002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2" t="s">
        <v>30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85</v>
      </c>
      <c r="B19" s="4">
        <v>21</v>
      </c>
      <c r="C19" s="4">
        <v>264</v>
      </c>
      <c r="D19" s="4">
        <v>7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86</v>
      </c>
      <c r="B20" s="4"/>
      <c r="C20" s="4"/>
      <c r="D20" s="4">
        <v>129</v>
      </c>
      <c r="E20" s="4">
        <v>72</v>
      </c>
      <c r="F20" s="4">
        <v>7</v>
      </c>
      <c r="G20" s="4">
        <v>2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67</v>
      </c>
      <c r="B21" s="4"/>
      <c r="C21" s="4"/>
      <c r="D21" s="4">
        <v>38</v>
      </c>
      <c r="E21" s="4">
        <v>6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87</v>
      </c>
      <c r="B22" s="4"/>
      <c r="C22" s="4"/>
      <c r="D22" s="4"/>
      <c r="E22" s="4">
        <v>27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88</v>
      </c>
      <c r="B23" s="4"/>
      <c r="C23" s="4"/>
      <c r="D23" s="4"/>
      <c r="E23" s="4">
        <v>42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89</v>
      </c>
      <c r="B24" s="4"/>
      <c r="C24" s="4"/>
      <c r="D24" s="4"/>
      <c r="E24" s="4">
        <v>42</v>
      </c>
      <c r="F24" s="4">
        <v>7</v>
      </c>
      <c r="G24" s="4">
        <v>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61</v>
      </c>
      <c r="B25" s="4"/>
      <c r="C25" s="4"/>
      <c r="D25" s="4"/>
      <c r="E25" s="4">
        <v>29</v>
      </c>
      <c r="F25" s="4">
        <v>7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90</v>
      </c>
      <c r="B26" s="4"/>
      <c r="C26" s="4"/>
      <c r="D26" s="4"/>
      <c r="E26" s="4"/>
      <c r="F26" s="4"/>
      <c r="G26" s="4"/>
      <c r="H26" s="4">
        <v>4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2</v>
      </c>
      <c r="W27" s="4">
        <v>14</v>
      </c>
      <c r="X27" s="4"/>
      <c r="Y27" s="4"/>
    </row>
    <row r="28" spans="1:25" x14ac:dyDescent="0.25">
      <c r="A28" s="4" t="s">
        <v>56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>
        <v>1</v>
      </c>
      <c r="W29" s="4">
        <v>9</v>
      </c>
      <c r="X29" s="4"/>
      <c r="Y29" s="4"/>
    </row>
    <row r="30" spans="1:25" x14ac:dyDescent="0.25">
      <c r="A30" s="4" t="s">
        <v>19</v>
      </c>
      <c r="B30" s="4">
        <f>(B19+B20+B21+B22+B23+B24+B25+B26)*0.5</f>
        <v>10.5</v>
      </c>
      <c r="C30" s="4">
        <f>(C19+C20+C21+C22+C23+C24+C25+C26)/25</f>
        <v>10.56</v>
      </c>
      <c r="D30" s="4">
        <f>(D19+D20+D21+D22+D23+D24+D25+D26)/10</f>
        <v>17.399999999999999</v>
      </c>
      <c r="E30" s="4">
        <f>(E19+E20+E21+E22+E23+E24+E25+E26)/10</f>
        <v>21.8</v>
      </c>
      <c r="F30" s="4">
        <f>SUM(F19,F20,F21,F22,F23,F24,F25,F26)</f>
        <v>33</v>
      </c>
      <c r="G30" s="4">
        <f>(G19+G20+G21+G22+G23+G24+G25+G26+G27+G28+G29)*6</f>
        <v>54</v>
      </c>
      <c r="H30" s="4">
        <f>(H26)*1</f>
        <v>4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18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5</v>
      </c>
      <c r="W30" s="6">
        <f>(W27+W28+W29)/10</f>
        <v>2.2999999999999998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190.56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2025-10-21T11:53:55Z</dcterms:modified>
</cp:coreProperties>
</file>