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436" documentId="8_{94F2B128-DAD4-402A-AB70-5F92A8A77445}" xr6:coauthVersionLast="47" xr6:coauthVersionMax="47" xr10:uidLastSave="{E1709DE5-DB88-4B61-8E82-4411C8E48083}"/>
  <bookViews>
    <workbookView xWindow="-120" yWindow="-120" windowWidth="29040" windowHeight="15840" activeTab="4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5" i="1" l="1"/>
  <c r="Y31" i="3"/>
  <c r="Y31" i="4"/>
  <c r="Y15" i="6"/>
  <c r="Y15" i="3"/>
  <c r="Y15" i="4"/>
  <c r="Y31" i="6"/>
  <c r="Y31" i="1"/>
  <c r="Y31" i="2"/>
  <c r="Y15" i="2"/>
</calcChain>
</file>

<file path=xl/sharedStrings.xml><?xml version="1.0" encoding="utf-8"?>
<sst xmlns="http://schemas.openxmlformats.org/spreadsheetml/2006/main" count="390" uniqueCount="120">
  <si>
    <t>REC</t>
  </si>
  <si>
    <t>COMP</t>
  </si>
  <si>
    <t>K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</si>
  <si>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</si>
  <si>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</si>
  <si>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</si>
  <si>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</si>
  <si>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</si>
  <si>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</si>
  <si>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</si>
  <si>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</si>
  <si>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</si>
  <si>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</si>
  <si>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</si>
  <si>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</si>
  <si>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</si>
  <si>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</si>
  <si>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</si>
  <si>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</si>
  <si>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</si>
  <si>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</si>
  <si>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</si>
  <si>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</si>
  <si>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</si>
  <si>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</si>
  <si>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</si>
  <si>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</si>
  <si>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</si>
  <si>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KTOWN NINERS</t>
  </si>
  <si>
    <t>CALI SAINTS</t>
  </si>
  <si>
    <t>SKIBOYZ</t>
  </si>
  <si>
    <t>DARK TROOPERS</t>
  </si>
  <si>
    <t>9TH WARD NEW ORLEANS</t>
  </si>
  <si>
    <t>RIALTO RUN GAME</t>
  </si>
  <si>
    <t>TEXAN TERROR</t>
  </si>
  <si>
    <t>SOUTHSTARS</t>
  </si>
  <si>
    <t>THE OTHER BRETT</t>
  </si>
  <si>
    <t>PURPLE KNIGHTS</t>
  </si>
  <si>
    <t>DENVER</t>
  </si>
  <si>
    <t>BROCK BOWERS, LV</t>
  </si>
  <si>
    <t>TROY FRANKLIN, DEN</t>
  </si>
  <si>
    <t>COURTLAND SUTTON, DEN</t>
  </si>
  <si>
    <t>MATT STAFFORD, LAR</t>
  </si>
  <si>
    <t>KYREN WILLIAMS, LAR</t>
  </si>
  <si>
    <t>JAMES COOK, BUF</t>
  </si>
  <si>
    <t>AMON RA ST BROWN, DET</t>
  </si>
  <si>
    <t>RICO DOWDLE, CAR</t>
  </si>
  <si>
    <t>DALTON KINCAID, BUF</t>
  </si>
  <si>
    <t>CHASE MCLAUGHLIN, TB</t>
  </si>
  <si>
    <t>ROBERT SPILLANE, NE</t>
  </si>
  <si>
    <t>JORDYN BROOKS, MIA</t>
  </si>
  <si>
    <t>SAM DARNOLD, SEA</t>
  </si>
  <si>
    <t>JAYLEN WARREN, PIT</t>
  </si>
  <si>
    <t>ZACH CHARBONNETT, SEA</t>
  </si>
  <si>
    <t>JUSTIN JEFFERSON, MIN</t>
  </si>
  <si>
    <t>DEEBO SAMUELS, WAS</t>
  </si>
  <si>
    <t>JAMESON WILLIAMS, DET</t>
  </si>
  <si>
    <t>TY WAREN, IND</t>
  </si>
  <si>
    <t>EDDY PINIERO, SF</t>
  </si>
  <si>
    <t>BUFFALO</t>
  </si>
  <si>
    <t>TATUM BETHUNE, SF</t>
  </si>
  <si>
    <t>TJ WATT, PIT</t>
  </si>
  <si>
    <t>MATTHEW STAFFORD, LAR</t>
  </si>
  <si>
    <t>QUINSHON JUDKINS, CLE</t>
  </si>
  <si>
    <t>PUKA NACUA, LAR</t>
  </si>
  <si>
    <t>MICHAEL PITTMAN JR., IND</t>
  </si>
  <si>
    <t>ORONDE GADSDEN, LAC</t>
  </si>
  <si>
    <t>CHRIS OLAVE, NO</t>
  </si>
  <si>
    <t>MICHAEL BADLEY, IND</t>
  </si>
  <si>
    <t>DRAKE MAYE, NE</t>
  </si>
  <si>
    <t>CEEDEE LAMB, DAL</t>
  </si>
  <si>
    <t>LADD MCCONKEY, LAC</t>
  </si>
  <si>
    <t>EMEKA EGBUKA, TB</t>
  </si>
  <si>
    <t>CLEVELAND</t>
  </si>
  <si>
    <t>BOBBY WAGNER, WAS</t>
  </si>
  <si>
    <t>LAMAR JACKSON, BAL</t>
  </si>
  <si>
    <t>SAQUON BARKLEY, PHI</t>
  </si>
  <si>
    <t>RICE DOWDLE, CAR</t>
  </si>
  <si>
    <t>STEFON DIGGS, NE</t>
  </si>
  <si>
    <t>ROME ODUNZE, CHI</t>
  </si>
  <si>
    <t>SAM LAPORTA, DET</t>
  </si>
  <si>
    <t>PHILLY</t>
  </si>
  <si>
    <t>JAXSON DART, NYG</t>
  </si>
  <si>
    <t>CHRISTIAN MCCAFFREY, SF</t>
  </si>
  <si>
    <t>DRAKE LONDON, ATL</t>
  </si>
  <si>
    <t>NICO COLLINS, HOU</t>
  </si>
  <si>
    <t>SEATTLE</t>
  </si>
  <si>
    <t>HOUSTON</t>
  </si>
  <si>
    <t>JOSH ALLEN, BUF</t>
  </si>
  <si>
    <t>JONATHAN TAYLOR, IND</t>
  </si>
  <si>
    <t>KIMANI VIDAL, LAC</t>
  </si>
  <si>
    <t>JA'MARR CHASE, CIN</t>
  </si>
  <si>
    <t>KYLE MONANGAI, CHI</t>
  </si>
  <si>
    <t>GEORGE KITTLE, SF</t>
  </si>
  <si>
    <t>CAMERON DICKER, LAC</t>
  </si>
  <si>
    <t>INDY</t>
  </si>
  <si>
    <t>JALEN HURTS, PHI</t>
  </si>
  <si>
    <t>JAHMYR GIBBS, DET</t>
  </si>
  <si>
    <t>DE'VON ACHANE, MIA</t>
  </si>
  <si>
    <t>ZAY FLOWERS, BAL</t>
  </si>
  <si>
    <t>DK METCALF, PIT</t>
  </si>
  <si>
    <t>DEVONTA SMITH, PHI</t>
  </si>
  <si>
    <t>TREY MCBRIDE, ARI</t>
  </si>
  <si>
    <t>CALEB WILLIAMS, CHI</t>
  </si>
  <si>
    <t>JOSH JACOBS, GB</t>
  </si>
  <si>
    <t>MATHEW GOLDEN, GB</t>
  </si>
  <si>
    <t>ISAIAH LIKELY, BAL</t>
  </si>
  <si>
    <t>DETROIT</t>
  </si>
  <si>
    <t>MICAH PARSONS, GB</t>
  </si>
  <si>
    <t>WILL ANDERSON, HOU</t>
  </si>
  <si>
    <t>JUSTIN HERBERT, LAC</t>
  </si>
  <si>
    <t>BIJAN ROBINSON, ATL</t>
  </si>
  <si>
    <t>DERRICK HENRY, BAL</t>
  </si>
  <si>
    <t>JAXON SMITH-NJIGBA, SEA</t>
  </si>
  <si>
    <t>JAYLEN WADDLE, MIA</t>
  </si>
  <si>
    <t>DEVANTE ADAMS, LAR</t>
  </si>
  <si>
    <t>JAKE BATES, DET</t>
  </si>
  <si>
    <t>ZACH BAUN, PHI</t>
  </si>
  <si>
    <t>JAKOBI MEYERS, JAC</t>
  </si>
  <si>
    <t>QUAY WALKER,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</si>
</sst>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28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51</v>
      </c>
      <c r="B3" s="4">
        <v>10</v>
      </c>
      <c r="C3" s="4">
        <v>178</v>
      </c>
      <c r="D3" s="4">
        <v>-2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>
        <v>2</v>
      </c>
    </row>
    <row r="4" spans="1:25" x14ac:dyDescent="0.25">
      <c r="A4" s="4" t="s">
        <v>52</v>
      </c>
      <c r="B4" s="4"/>
      <c r="C4" s="4"/>
      <c r="D4" s="4">
        <v>70</v>
      </c>
      <c r="E4" s="4">
        <v>21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53</v>
      </c>
      <c r="B5" s="4"/>
      <c r="C5" s="4"/>
      <c r="D5" s="4">
        <v>83</v>
      </c>
      <c r="E5" s="4"/>
      <c r="F5" s="4"/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54</v>
      </c>
      <c r="B6" s="4"/>
      <c r="C6" s="4"/>
      <c r="D6" s="4"/>
      <c r="E6" s="4">
        <v>37</v>
      </c>
      <c r="F6" s="4">
        <v>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55</v>
      </c>
      <c r="B7" s="4"/>
      <c r="C7" s="4"/>
      <c r="D7" s="4"/>
      <c r="E7" s="4">
        <v>29</v>
      </c>
      <c r="F7" s="4">
        <v>4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56</v>
      </c>
      <c r="B8" s="4"/>
      <c r="C8" s="4"/>
      <c r="D8" s="4"/>
      <c r="E8" s="4">
        <v>119</v>
      </c>
      <c r="F8" s="4">
        <v>6</v>
      </c>
      <c r="G8" s="4">
        <v>1</v>
      </c>
      <c r="H8" s="4"/>
      <c r="I8" s="4"/>
      <c r="J8" s="4"/>
      <c r="K8" s="4"/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57</v>
      </c>
      <c r="B9" s="4"/>
      <c r="C9" s="4"/>
      <c r="D9" s="4"/>
      <c r="E9" s="4">
        <v>99</v>
      </c>
      <c r="F9" s="4">
        <v>8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58</v>
      </c>
      <c r="B10" s="4"/>
      <c r="C10" s="4"/>
      <c r="D10" s="4"/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59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v>2</v>
      </c>
      <c r="Y11" s="4"/>
    </row>
    <row r="12" spans="1:25" x14ac:dyDescent="0.25">
      <c r="A12" s="4" t="s">
        <v>60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10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61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3</v>
      </c>
      <c r="N13" s="4"/>
      <c r="O13" s="4"/>
      <c r="P13" s="4"/>
      <c r="Q13" s="4"/>
      <c r="R13" s="4"/>
      <c r="S13" s="4"/>
      <c r="T13" s="4"/>
      <c r="U13" s="4"/>
      <c r="V13" s="4">
        <v>1</v>
      </c>
      <c r="W13" s="4">
        <v>3</v>
      </c>
      <c r="X13" s="4"/>
      <c r="Y13" s="4"/>
    </row>
    <row r="14" spans="1:25" x14ac:dyDescent="0.25">
      <c r="A14" s="4" t="s">
        <v>20</v>
      </c>
      <c r="B14" s="4">
        <f>(B3+B4+B5+B6+B7+B8+B9+B10)*0.5</f>
        <v>5</v>
      </c>
      <c r="C14" s="4">
        <f>(C3+C4+C5+C6+C7+C8+C9+C10)/25</f>
        <v>7.12</v>
      </c>
      <c r="D14" s="4">
        <f>(D3+D4+D5+D6+D7+D8+D9+D10)/10</f>
        <v>15.1</v>
      </c>
      <c r="E14" s="4">
        <f>(E3+E4+E5+E6+E7+E8+E9+E10)/10</f>
        <v>30.5</v>
      </c>
      <c r="F14" s="4">
        <f>F3+F4+F5+F6+F7+F8+F9+F10</f>
        <v>24</v>
      </c>
      <c r="G14" s="4">
        <f>(G3+G4+G5+G6+G7+G8+G9+G10+G11+G12+G13)*6</f>
        <v>24</v>
      </c>
      <c r="H14" s="4">
        <f>(H10)*1</f>
        <v>1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13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0</v>
      </c>
      <c r="V14" s="4">
        <f>(V11)*1+V12*3+V13*3</f>
        <v>3</v>
      </c>
      <c r="W14" s="6">
        <f>(W11+W12+W13)/10</f>
        <v>0.3</v>
      </c>
      <c r="X14" s="4">
        <f>(X3+X4+X5+X6+X7+X8+X9+X10)*-3+(X11+X12+X13)*3</f>
        <v>3</v>
      </c>
      <c r="Y14" s="4">
        <f>(Y3+Y4+Y5+Y6+Y7+Y8+Y9+Y10)*-3+(Y11+Y12+Y13)*3</f>
        <v>-6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130.02000000000001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29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62</v>
      </c>
      <c r="B19" s="4">
        <v>24</v>
      </c>
      <c r="C19" s="4">
        <v>280</v>
      </c>
      <c r="D19" s="4">
        <v>-3</v>
      </c>
      <c r="E19" s="4"/>
      <c r="F19" s="4"/>
      <c r="G19" s="4">
        <v>4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46</v>
      </c>
      <c r="B20" s="4"/>
      <c r="C20" s="4"/>
      <c r="D20" s="4">
        <v>53</v>
      </c>
      <c r="E20" s="4">
        <v>10</v>
      </c>
      <c r="F20" s="4">
        <v>3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63</v>
      </c>
      <c r="B21" s="4"/>
      <c r="C21" s="4"/>
      <c r="D21" s="4">
        <v>75</v>
      </c>
      <c r="E21" s="4">
        <v>10</v>
      </c>
      <c r="F21" s="4">
        <v>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64</v>
      </c>
      <c r="B22" s="4"/>
      <c r="C22" s="4"/>
      <c r="D22" s="4"/>
      <c r="E22" s="4">
        <v>64</v>
      </c>
      <c r="F22" s="4">
        <v>5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65</v>
      </c>
      <c r="B23" s="4"/>
      <c r="C23" s="4"/>
      <c r="D23" s="4"/>
      <c r="E23" s="4">
        <v>19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67</v>
      </c>
      <c r="B24" s="4"/>
      <c r="C24" s="4"/>
      <c r="D24" s="4"/>
      <c r="E24" s="4">
        <v>104</v>
      </c>
      <c r="F24" s="4">
        <v>5</v>
      </c>
      <c r="G24" s="4">
        <v>1</v>
      </c>
      <c r="H24" s="4"/>
      <c r="I24" s="4"/>
      <c r="J24" s="4"/>
      <c r="K24" s="4"/>
      <c r="L24" s="4"/>
      <c r="M24" s="4"/>
      <c r="N24" s="4"/>
      <c r="O24" s="4">
        <v>1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66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68</v>
      </c>
      <c r="B26" s="4"/>
      <c r="C26" s="4"/>
      <c r="D26" s="4"/>
      <c r="E26" s="4"/>
      <c r="F26" s="4"/>
      <c r="G26" s="4"/>
      <c r="H26" s="4"/>
      <c r="I26" s="4"/>
      <c r="J26" s="4">
        <v>2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38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v>1</v>
      </c>
      <c r="O27" s="4"/>
      <c r="P27" s="4"/>
      <c r="Q27" s="4"/>
      <c r="R27" s="4"/>
      <c r="S27" s="4">
        <v>1</v>
      </c>
      <c r="T27" s="4"/>
      <c r="U27" s="4"/>
      <c r="V27" s="4">
        <v>6</v>
      </c>
      <c r="W27" s="4">
        <v>29</v>
      </c>
      <c r="X27" s="4">
        <v>1</v>
      </c>
      <c r="Y27" s="4"/>
    </row>
    <row r="28" spans="1:25" x14ac:dyDescent="0.25">
      <c r="A28" s="4" t="s">
        <v>60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10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50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12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12</v>
      </c>
      <c r="C30" s="4">
        <f>(C19+C20+C21+C22+C23+C24+C25+C26)/25</f>
        <v>11.2</v>
      </c>
      <c r="D30" s="4">
        <f>(D19+D20+D21+D22+D23+D24+D25+D26)/10</f>
        <v>12.5</v>
      </c>
      <c r="E30" s="4">
        <f>(E19+E20+E21+E22+E23+E24+E25+E26)/10</f>
        <v>20.7</v>
      </c>
      <c r="F30" s="4">
        <f>SUM(F19,F20,F21,F22,F23,F24,F25,F26)</f>
        <v>17</v>
      </c>
      <c r="G30" s="4">
        <f>(G19+G20+G21+G22+G23+G24+G25+G26+G27+G28+G29)*6</f>
        <v>42</v>
      </c>
      <c r="H30" s="4">
        <f>(H26)*1</f>
        <v>0</v>
      </c>
      <c r="I30" s="4">
        <f>(I26)*3</f>
        <v>0</v>
      </c>
      <c r="J30" s="4">
        <f>(J26)*4</f>
        <v>8</v>
      </c>
      <c r="K30" s="4">
        <f>(K26)*5</f>
        <v>0</v>
      </c>
      <c r="L30" s="4">
        <f>(L26)*9</f>
        <v>0</v>
      </c>
      <c r="M30" s="4">
        <f>SUM(M19,M20,M21,M22,M23,M24,M25,M26,M27,M28,M29)</f>
        <v>22</v>
      </c>
      <c r="N30" s="4">
        <f>N27*3+N28*3+N29*3</f>
        <v>3</v>
      </c>
      <c r="O30" s="4">
        <f>(O19+O20+O21+O22+O23+O24+O25+O26+O27+O28+O29)*5</f>
        <v>15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15</v>
      </c>
      <c r="T30" s="4">
        <f>(T27)*10</f>
        <v>0</v>
      </c>
      <c r="U30" s="4">
        <f>(U27)*5</f>
        <v>0</v>
      </c>
      <c r="V30" s="4">
        <f>(V27)*1+V28*3+V29*3</f>
        <v>6</v>
      </c>
      <c r="W30" s="6">
        <f>(W27+W28+W29)/10</f>
        <v>2.9</v>
      </c>
      <c r="X30" s="4">
        <f>(X19+X20+X21+X22+X23+X24+X25+X26)*-3+(X27+X28+X29)*3</f>
        <v>3</v>
      </c>
      <c r="Y30" s="4">
        <f>(Y19+Y20+Y21+Y22+Y23+Y24+Y25+Y26)*-3+(Y27+Y28+Y29)*3</f>
        <v>0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190.3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14" t="s">
        <v>30</v>
      </c>
      <c r="B1" s="12"/>
      <c r="C1" s="12"/>
      <c r="D1" s="15"/>
      <c r="E1" s="15"/>
      <c r="F1" s="15"/>
      <c r="G1" s="15"/>
      <c r="H1" s="15"/>
      <c r="I1" s="15"/>
      <c r="J1" s="15"/>
      <c r="K1" s="15"/>
      <c r="L1" s="15"/>
      <c r="M1" s="1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69</v>
      </c>
      <c r="B3" s="4">
        <v>16</v>
      </c>
      <c r="C3" s="4">
        <v>270</v>
      </c>
      <c r="D3" s="4">
        <v>13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46</v>
      </c>
      <c r="B4" s="4"/>
      <c r="C4" s="4"/>
      <c r="D4" s="4">
        <v>53</v>
      </c>
      <c r="E4" s="4">
        <v>10</v>
      </c>
      <c r="F4" s="4">
        <v>3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63</v>
      </c>
      <c r="B5" s="4"/>
      <c r="C5" s="4"/>
      <c r="D5" s="4">
        <v>75</v>
      </c>
      <c r="E5" s="4">
        <v>10</v>
      </c>
      <c r="F5" s="4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71</v>
      </c>
      <c r="B7" s="4"/>
      <c r="C7" s="4"/>
      <c r="D7" s="4"/>
      <c r="E7" s="4">
        <v>107</v>
      </c>
      <c r="F7" s="4">
        <v>4</v>
      </c>
      <c r="G7" s="4">
        <v>1</v>
      </c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72</v>
      </c>
      <c r="B8" s="4"/>
      <c r="C8" s="4"/>
      <c r="D8" s="4"/>
      <c r="E8" s="4">
        <v>115</v>
      </c>
      <c r="F8" s="4">
        <v>6</v>
      </c>
      <c r="G8" s="4">
        <v>1</v>
      </c>
      <c r="H8" s="4"/>
      <c r="I8" s="4"/>
      <c r="J8" s="4"/>
      <c r="K8" s="4"/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66</v>
      </c>
      <c r="B9" s="4"/>
      <c r="C9" s="4"/>
      <c r="D9" s="4"/>
      <c r="E9" s="4">
        <v>13</v>
      </c>
      <c r="F9" s="4">
        <v>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58</v>
      </c>
      <c r="B10" s="4"/>
      <c r="C10" s="4"/>
      <c r="D10" s="4"/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73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3</v>
      </c>
      <c r="W11" s="4">
        <v>12</v>
      </c>
      <c r="X11" s="4">
        <v>1</v>
      </c>
      <c r="Y11" s="4"/>
    </row>
    <row r="12" spans="1:25" x14ac:dyDescent="0.25">
      <c r="A12" s="4" t="s">
        <v>74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60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8</v>
      </c>
      <c r="C14" s="4">
        <f>(C3+C4+C5+C6+C7+C8+C9+C10)/25</f>
        <v>10.8</v>
      </c>
      <c r="D14" s="4">
        <f>(D3+D4+D5+D6+D7+D8+D9+D10)/10</f>
        <v>14.1</v>
      </c>
      <c r="E14" s="4">
        <f>(E3+E4+E5+E6+E7+E8+E9+E10)/10</f>
        <v>25.5</v>
      </c>
      <c r="F14" s="4">
        <f>F3+F4+F5+F6+F7+F8+F9+F10</f>
        <v>18</v>
      </c>
      <c r="G14" s="4">
        <f>(G3+G4+G5+G6+G7+G8+G9+G10+G11+G12+G13)*6</f>
        <v>30</v>
      </c>
      <c r="H14" s="4">
        <f>(H10)*1</f>
        <v>1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19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3</v>
      </c>
      <c r="W14" s="6">
        <f>(W11+W12+W13)/10</f>
        <v>1.2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155.6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88</v>
      </c>
      <c r="B19" s="4">
        <v>28</v>
      </c>
      <c r="C19" s="4">
        <v>306</v>
      </c>
      <c r="D19" s="4">
        <v>31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>
        <v>1</v>
      </c>
      <c r="P19" s="4"/>
      <c r="Q19" s="4"/>
      <c r="R19" s="4"/>
      <c r="S19" s="4"/>
      <c r="T19" s="4"/>
      <c r="U19" s="4"/>
      <c r="V19" s="4"/>
      <c r="W19" s="4"/>
      <c r="X19" s="4">
        <v>1</v>
      </c>
      <c r="Y19" s="4">
        <v>1</v>
      </c>
    </row>
    <row r="20" spans="1:25" x14ac:dyDescent="0.25">
      <c r="A20" s="4" t="s">
        <v>89</v>
      </c>
      <c r="B20" s="4"/>
      <c r="C20" s="4"/>
      <c r="D20" s="4">
        <v>244</v>
      </c>
      <c r="E20" s="4">
        <v>42</v>
      </c>
      <c r="F20" s="4">
        <v>3</v>
      </c>
      <c r="G20" s="4">
        <v>3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90</v>
      </c>
      <c r="B21" s="4"/>
      <c r="C21" s="4"/>
      <c r="D21" s="4">
        <v>95</v>
      </c>
      <c r="E21" s="4">
        <v>13</v>
      </c>
      <c r="F21" s="4">
        <v>1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91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79</v>
      </c>
      <c r="B23" s="4"/>
      <c r="C23" s="4"/>
      <c r="D23" s="4"/>
      <c r="E23" s="4">
        <v>86</v>
      </c>
      <c r="F23" s="4">
        <v>6</v>
      </c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92</v>
      </c>
      <c r="B24" s="4"/>
      <c r="C24" s="4"/>
      <c r="D24" s="4">
        <v>28</v>
      </c>
      <c r="E24" s="4"/>
      <c r="F24" s="4"/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93</v>
      </c>
      <c r="B25" s="4"/>
      <c r="C25" s="4"/>
      <c r="D25" s="4"/>
      <c r="E25" s="4">
        <v>84</v>
      </c>
      <c r="F25" s="4">
        <v>9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94</v>
      </c>
      <c r="B26" s="4"/>
      <c r="C26" s="4"/>
      <c r="D26" s="4"/>
      <c r="E26" s="4"/>
      <c r="F26" s="4"/>
      <c r="G26" s="4"/>
      <c r="H26" s="4">
        <v>2</v>
      </c>
      <c r="I26" s="4"/>
      <c r="J26" s="4">
        <v>2</v>
      </c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95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3</v>
      </c>
      <c r="W27" s="4">
        <v>27</v>
      </c>
      <c r="X27" s="4"/>
      <c r="Y27" s="4">
        <v>1</v>
      </c>
    </row>
    <row r="28" spans="1:25" x14ac:dyDescent="0.25">
      <c r="A28" s="4" t="s">
        <v>50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12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74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9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14</v>
      </c>
      <c r="C30" s="4">
        <f>(C19+C20+C21+C22+C23+C24+C25+C26)/25</f>
        <v>12.24</v>
      </c>
      <c r="D30" s="4">
        <f>(D19+D20+D21+D22+D23+D24+D25+D26)/10</f>
        <v>39.799999999999997</v>
      </c>
      <c r="E30" s="4">
        <f>(E19+E20+E21+E22+E23+E24+E25+E26)/10</f>
        <v>22.5</v>
      </c>
      <c r="F30" s="4">
        <f>SUM(F19,F20,F21,F22,F23,F24,F25,F26)</f>
        <v>19</v>
      </c>
      <c r="G30" s="4">
        <f>(G19+G20+G21+G22+G23+G24+G25+G26+G27+G28+G29)*6</f>
        <v>54</v>
      </c>
      <c r="H30" s="4">
        <f>(H26)*1</f>
        <v>2</v>
      </c>
      <c r="I30" s="4">
        <f>(I26)*3</f>
        <v>0</v>
      </c>
      <c r="J30" s="4">
        <f>(J26)*4</f>
        <v>8</v>
      </c>
      <c r="K30" s="4">
        <f>(K26)*5</f>
        <v>5</v>
      </c>
      <c r="L30" s="4">
        <f>(L26)*9</f>
        <v>0</v>
      </c>
      <c r="M30" s="4">
        <f>SUM(M19,M20,M21,M22,M23,M24,M25,M26,M27,M28,M29)</f>
        <v>21</v>
      </c>
      <c r="N30" s="4">
        <f>N27*3+N28*3+N29*3</f>
        <v>0</v>
      </c>
      <c r="O30" s="4">
        <f>(O19+O20+O21+O22+O23+O24+O25+O26+O27+O28+O29)*5</f>
        <v>15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3</v>
      </c>
      <c r="W30" s="6">
        <f>(W27+W28+W29)/10</f>
        <v>2.7</v>
      </c>
      <c r="X30" s="4">
        <f>(X19+X20+X21+X22+X23+X24+X25+X26)*-3+(X27+X28+X29)*3</f>
        <v>-3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220.23999999999998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7" t="s">
        <v>32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75</v>
      </c>
      <c r="B3" s="4">
        <v>17</v>
      </c>
      <c r="C3" s="4">
        <v>176</v>
      </c>
      <c r="D3" s="4">
        <v>36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76</v>
      </c>
      <c r="B4" s="4"/>
      <c r="C4" s="4"/>
      <c r="D4" s="4">
        <v>60</v>
      </c>
      <c r="E4" s="4">
        <v>41</v>
      </c>
      <c r="F4" s="4">
        <v>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77</v>
      </c>
      <c r="B5" s="4"/>
      <c r="C5" s="4"/>
      <c r="D5" s="4">
        <v>53</v>
      </c>
      <c r="E5" s="4">
        <v>10</v>
      </c>
      <c r="F5" s="4">
        <v>3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41</v>
      </c>
      <c r="B6" s="4"/>
      <c r="C6" s="4"/>
      <c r="D6" s="4"/>
      <c r="E6" s="4">
        <v>24</v>
      </c>
      <c r="F6" s="4">
        <v>3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78</v>
      </c>
      <c r="B7" s="4"/>
      <c r="C7" s="4"/>
      <c r="D7" s="4"/>
      <c r="E7" s="4">
        <v>46</v>
      </c>
      <c r="F7" s="4">
        <v>5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79</v>
      </c>
      <c r="B8" s="4"/>
      <c r="C8" s="4"/>
      <c r="D8" s="4"/>
      <c r="E8" s="4">
        <v>86</v>
      </c>
      <c r="F8" s="4">
        <v>6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80</v>
      </c>
      <c r="B9" s="4"/>
      <c r="C9" s="4"/>
      <c r="D9" s="4"/>
      <c r="E9" s="4">
        <v>53</v>
      </c>
      <c r="F9" s="4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81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v>1</v>
      </c>
      <c r="T11" s="4"/>
      <c r="U11" s="4"/>
      <c r="V11" s="4">
        <v>3</v>
      </c>
      <c r="W11" s="4">
        <v>19</v>
      </c>
      <c r="X11" s="4"/>
      <c r="Y11" s="4">
        <v>2</v>
      </c>
    </row>
    <row r="12" spans="1:25" x14ac:dyDescent="0.25">
      <c r="A12" s="4" t="s">
        <v>60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10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74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8.5</v>
      </c>
      <c r="C14" s="4">
        <f>(C3+C4+C5+C6+C7+C8+C9+C10)/25</f>
        <v>7.04</v>
      </c>
      <c r="D14" s="4">
        <f>(D3+D4+D5+D6+D7+D8+D9+D10)/10</f>
        <v>14.9</v>
      </c>
      <c r="E14" s="4">
        <f>(E3+E4+E5+E6+E7+E8+E9+E10)/10</f>
        <v>26</v>
      </c>
      <c r="F14" s="4">
        <f>F3+F4+F5+F6+F7+F8+F9+F10</f>
        <v>25</v>
      </c>
      <c r="G14" s="4">
        <f>(G3+G4+G5+G6+G7+G8+G9+G10+G11+G12+G13)*6</f>
        <v>24</v>
      </c>
      <c r="H14" s="4">
        <f>(H10)*1</f>
        <v>0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19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15</v>
      </c>
      <c r="T14" s="4">
        <f>(T11)*10</f>
        <v>0</v>
      </c>
      <c r="U14" s="4">
        <f>(U11)*5</f>
        <v>0</v>
      </c>
      <c r="V14" s="4">
        <f>(V11)*1+V12*3+V13*3</f>
        <v>3</v>
      </c>
      <c r="W14" s="6">
        <f>(W11+W12+W13)/10</f>
        <v>1.9</v>
      </c>
      <c r="X14" s="4">
        <f>(X3+X4+X5+X6+X7+X8+X9+X10)*-3+(X11+X12+X13)*3</f>
        <v>0</v>
      </c>
      <c r="Y14" s="4">
        <f>(Y3+Y4+Y5+Y6+Y7+Y8+Y9+Y10)*-3+(Y11+Y12+Y13)*3</f>
        <v>6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155.34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33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103</v>
      </c>
      <c r="B19" s="4">
        <v>20</v>
      </c>
      <c r="C19" s="4">
        <v>220</v>
      </c>
      <c r="D19" s="4">
        <v>63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104</v>
      </c>
      <c r="B20" s="4"/>
      <c r="C20" s="4"/>
      <c r="D20" s="4">
        <v>74</v>
      </c>
      <c r="E20" s="4">
        <v>33</v>
      </c>
      <c r="F20" s="4">
        <v>5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</v>
      </c>
    </row>
    <row r="21" spans="1:25" x14ac:dyDescent="0.25">
      <c r="A21" s="4" t="s">
        <v>63</v>
      </c>
      <c r="B21" s="4"/>
      <c r="C21" s="4"/>
      <c r="D21" s="4">
        <v>75</v>
      </c>
      <c r="E21" s="4">
        <v>10</v>
      </c>
      <c r="F21" s="4">
        <v>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78</v>
      </c>
      <c r="B22" s="4"/>
      <c r="C22" s="4"/>
      <c r="D22" s="4"/>
      <c r="E22" s="4">
        <v>46</v>
      </c>
      <c r="F22" s="4">
        <v>5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105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118</v>
      </c>
      <c r="B24" s="4"/>
      <c r="C24" s="4"/>
      <c r="D24" s="4"/>
      <c r="E24" s="4">
        <v>41</v>
      </c>
      <c r="F24" s="4">
        <v>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106</v>
      </c>
      <c r="B25" s="4"/>
      <c r="C25" s="4"/>
      <c r="D25" s="4"/>
      <c r="E25" s="4">
        <v>17</v>
      </c>
      <c r="F25" s="4">
        <v>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107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2</v>
      </c>
      <c r="W27" s="4">
        <v>18</v>
      </c>
      <c r="X27" s="4"/>
      <c r="Y27" s="4"/>
    </row>
    <row r="28" spans="1:25" x14ac:dyDescent="0.25">
      <c r="A28" s="4" t="s">
        <v>108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109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2</v>
      </c>
      <c r="N29" s="4"/>
      <c r="O29" s="4"/>
      <c r="P29" s="4"/>
      <c r="Q29" s="4"/>
      <c r="R29" s="4"/>
      <c r="S29" s="4"/>
      <c r="T29" s="4"/>
      <c r="U29" s="4"/>
      <c r="V29" s="4">
        <v>1</v>
      </c>
      <c r="W29" s="4">
        <v>3</v>
      </c>
      <c r="X29" s="4"/>
      <c r="Y29" s="4"/>
    </row>
    <row r="30" spans="1:25" x14ac:dyDescent="0.25">
      <c r="A30" s="4" t="s">
        <v>20</v>
      </c>
      <c r="B30" s="4">
        <f>(B19+B20+B21+B22+B23+B24+B25+B26)*0.5</f>
        <v>10</v>
      </c>
      <c r="C30" s="4">
        <f>(C19+C20+C21+C22+C23+C24+C25+C26)/25</f>
        <v>8.8000000000000007</v>
      </c>
      <c r="D30" s="4">
        <f>(D19+D20+D21+D22+D23+D24+D25+D26)/10</f>
        <v>21.2</v>
      </c>
      <c r="E30" s="4">
        <f>(E19+E20+E21+E22+E23+E24+E25+E26)/10</f>
        <v>14.7</v>
      </c>
      <c r="F30" s="4">
        <f>SUM(F19,F20,F21,F22,F23,F24,F25,F26)</f>
        <v>17</v>
      </c>
      <c r="G30" s="4">
        <f>(G19+G20+G21+G22+G23+G24+G25+G26+G27+G28+G29)*6</f>
        <v>24</v>
      </c>
      <c r="H30" s="4">
        <f>(H26)*1</f>
        <v>0</v>
      </c>
      <c r="I30" s="4">
        <f>(I26)*3</f>
        <v>0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4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5</v>
      </c>
      <c r="W30" s="6">
        <f>(W27+W28+W29)/10</f>
        <v>2.1</v>
      </c>
      <c r="X30" s="4">
        <f>(X19+X20+X21+X22+X23+X24+X25+X26)*-3+(X27+X28+X29)*3</f>
        <v>0</v>
      </c>
      <c r="Y30" s="4">
        <f>(Y19+Y20+Y21+Y22+Y23+Y24+Y25+Y26)*-3+(Y27+Y28+Y29)*3</f>
        <v>-3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108.8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workbookViewId="0">
      <selection sqref="A1:Y1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7" t="s">
        <v>34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42</v>
      </c>
      <c r="B3" s="4">
        <v>24</v>
      </c>
      <c r="C3" s="4">
        <v>280</v>
      </c>
      <c r="D3" s="4">
        <v>-3</v>
      </c>
      <c r="E3" s="4"/>
      <c r="F3" s="4"/>
      <c r="G3" s="4">
        <v>4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43</v>
      </c>
      <c r="B4" s="4"/>
      <c r="C4" s="4"/>
      <c r="D4" s="4">
        <v>73</v>
      </c>
      <c r="E4" s="4">
        <v>11</v>
      </c>
      <c r="F4" s="4">
        <v>2</v>
      </c>
      <c r="G4" s="4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44</v>
      </c>
      <c r="B5" s="4"/>
      <c r="C5" s="4"/>
      <c r="D5" s="4">
        <v>53</v>
      </c>
      <c r="E5" s="4">
        <v>24</v>
      </c>
      <c r="F5" s="4">
        <v>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>
        <v>1</v>
      </c>
    </row>
    <row r="6" spans="1:25" x14ac:dyDescent="0.25">
      <c r="A6" s="4" t="s">
        <v>45</v>
      </c>
      <c r="B6" s="4"/>
      <c r="C6" s="4"/>
      <c r="D6" s="4"/>
      <c r="E6" s="4">
        <v>58</v>
      </c>
      <c r="F6" s="4">
        <v>5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40</v>
      </c>
      <c r="B7" s="4"/>
      <c r="C7" s="4"/>
      <c r="D7" s="4"/>
      <c r="E7" s="4">
        <v>40</v>
      </c>
      <c r="F7" s="4">
        <v>5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46</v>
      </c>
      <c r="B8" s="4"/>
      <c r="C8" s="4"/>
      <c r="D8" s="4">
        <v>53</v>
      </c>
      <c r="E8" s="4">
        <v>10</v>
      </c>
      <c r="F8" s="4">
        <v>3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47</v>
      </c>
      <c r="B9" s="4"/>
      <c r="C9" s="4"/>
      <c r="D9" s="4"/>
      <c r="E9" s="4">
        <v>37</v>
      </c>
      <c r="F9" s="4">
        <v>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48</v>
      </c>
      <c r="B10" s="4"/>
      <c r="C10" s="4"/>
      <c r="D10" s="4"/>
      <c r="E10" s="4"/>
      <c r="F10" s="4"/>
      <c r="G10" s="4"/>
      <c r="H10" s="4">
        <v>2</v>
      </c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87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5</v>
      </c>
      <c r="W11" s="4">
        <v>39</v>
      </c>
      <c r="X11" s="4">
        <v>1</v>
      </c>
      <c r="Y11" s="4">
        <v>1</v>
      </c>
    </row>
    <row r="12" spans="1:25" x14ac:dyDescent="0.25">
      <c r="A12" s="4" t="s">
        <v>49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12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12</v>
      </c>
      <c r="C14" s="4">
        <f>(C3+C4+C5+C6+C7+C8+C9+C10)/25</f>
        <v>11.2</v>
      </c>
      <c r="D14" s="4">
        <f>(D3+D4+D5+D6+D7+D8+D9+D10)/10</f>
        <v>17.600000000000001</v>
      </c>
      <c r="E14" s="4">
        <f>(E3+E4+E5+E6+E7+E8+E9+E10)/10</f>
        <v>18</v>
      </c>
      <c r="F14" s="4">
        <f>F3+F4+F5+F6+F7+F8+F9+F10</f>
        <v>22</v>
      </c>
      <c r="G14" s="4">
        <f>(G3+G4+G5+G6+G7+G8+G9+G10+G11+G12+G13)*6</f>
        <v>60</v>
      </c>
      <c r="H14" s="4">
        <f>(H10)*1</f>
        <v>2</v>
      </c>
      <c r="I14" s="4">
        <f>(I10)*3</f>
        <v>0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21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5</v>
      </c>
      <c r="W14" s="6">
        <f>(W11+W12+W13)/10</f>
        <v>3.9</v>
      </c>
      <c r="X14" s="4">
        <f>(X3+X4+X5+X6+X7+X8+X9+X10)*-3+(X11+X12+X13)*3</f>
        <v>3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189.70000000000002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35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96</v>
      </c>
      <c r="B19" s="4">
        <v>15</v>
      </c>
      <c r="C19" s="4">
        <v>183</v>
      </c>
      <c r="D19" s="4">
        <v>27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1</v>
      </c>
    </row>
    <row r="20" spans="1:25" x14ac:dyDescent="0.25">
      <c r="A20" s="4" t="s">
        <v>97</v>
      </c>
      <c r="B20" s="4"/>
      <c r="C20" s="4"/>
      <c r="D20" s="4">
        <v>142</v>
      </c>
      <c r="E20" s="4">
        <v>30</v>
      </c>
      <c r="F20" s="4">
        <v>3</v>
      </c>
      <c r="G20" s="4">
        <v>3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98</v>
      </c>
      <c r="B21" s="4"/>
      <c r="C21" s="4"/>
      <c r="D21" s="4">
        <v>174</v>
      </c>
      <c r="E21" s="4">
        <v>51</v>
      </c>
      <c r="F21" s="4">
        <v>6</v>
      </c>
      <c r="G21" s="4">
        <v>2</v>
      </c>
      <c r="H21" s="4"/>
      <c r="I21" s="4"/>
      <c r="J21" s="4"/>
      <c r="K21" s="4"/>
      <c r="L21" s="4"/>
      <c r="M21" s="4"/>
      <c r="N21" s="4"/>
      <c r="O21" s="4">
        <v>1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99</v>
      </c>
      <c r="B22" s="4"/>
      <c r="C22" s="4"/>
      <c r="D22" s="4">
        <v>6</v>
      </c>
      <c r="E22" s="4">
        <v>75</v>
      </c>
      <c r="F22" s="4">
        <v>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100</v>
      </c>
      <c r="B23" s="4"/>
      <c r="C23" s="4"/>
      <c r="D23" s="4"/>
      <c r="E23" s="4">
        <v>35</v>
      </c>
      <c r="F23" s="4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101</v>
      </c>
      <c r="B24" s="4"/>
      <c r="C24" s="4"/>
      <c r="D24" s="4"/>
      <c r="E24" s="4">
        <v>69</v>
      </c>
      <c r="F24" s="4">
        <v>4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102</v>
      </c>
      <c r="B25" s="4"/>
      <c r="C25" s="4"/>
      <c r="D25" s="4"/>
      <c r="E25" s="4">
        <v>127</v>
      </c>
      <c r="F25" s="4">
        <v>9</v>
      </c>
      <c r="G25" s="4">
        <v>1</v>
      </c>
      <c r="H25" s="4"/>
      <c r="I25" s="4"/>
      <c r="J25" s="4"/>
      <c r="K25" s="4"/>
      <c r="L25" s="4"/>
      <c r="M25" s="4"/>
      <c r="N25" s="4"/>
      <c r="O25" s="4">
        <v>1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48</v>
      </c>
      <c r="B26" s="4"/>
      <c r="C26" s="4"/>
      <c r="D26" s="4"/>
      <c r="E26" s="4"/>
      <c r="F26" s="4"/>
      <c r="G26" s="4"/>
      <c r="H26" s="4">
        <v>2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v>2</v>
      </c>
      <c r="Y27" s="4"/>
    </row>
    <row r="28" spans="1:25" x14ac:dyDescent="0.25">
      <c r="A28" s="4" t="s">
        <v>50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12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60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10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7.5</v>
      </c>
      <c r="C30" s="4">
        <f>(C19+C20+C21+C22+C23+C24+C25+C26)/25</f>
        <v>7.32</v>
      </c>
      <c r="D30" s="4">
        <f>(D19+D20+D21+D22+D23+D24+D25+D26)/10</f>
        <v>34.9</v>
      </c>
      <c r="E30" s="4">
        <f>(E19+E20+E21+E22+E23+E24+E25+E26)/10</f>
        <v>38.700000000000003</v>
      </c>
      <c r="F30" s="4">
        <f>SUM(F19,F20,F21,F22,F23,F24,F25,F26)</f>
        <v>29</v>
      </c>
      <c r="G30" s="4">
        <f>(G19+G20+G21+G22+G23+G24+G25+G26+G27+G28+G29)*6</f>
        <v>48</v>
      </c>
      <c r="H30" s="4">
        <f>(H26)*1</f>
        <v>2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22</v>
      </c>
      <c r="N30" s="4">
        <f>N27*3+N28*3+N29*3</f>
        <v>0</v>
      </c>
      <c r="O30" s="4">
        <f>(O19+O20+O21+O22+O23+O24+O25+O26+O27+O28+O29)*5</f>
        <v>25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0</v>
      </c>
      <c r="W30" s="6">
        <f>(W27+W28+W29)/10</f>
        <v>0</v>
      </c>
      <c r="X30" s="4">
        <f>(X19+X20+X21+X22+X23+X24+X25+X26)*-3+(X27+X28+X29)*3</f>
        <v>6</v>
      </c>
      <c r="Y30" s="4">
        <f>(Y19+Y20+Y21+Y22+Y23+Y24+Y25+Y26)*-3+(Y27+Y28+Y29)*3</f>
        <v>-3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221.42000000000002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tabSelected="1" workbookViewId="0">
      <selection sqref="A1:Y1"/>
    </sheetView>
  </sheetViews>
  <sheetFormatPr defaultRowHeight="15" x14ac:dyDescent="0.25"/>
  <cols>
    <col min="1" max="1" width="24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7" t="s">
        <v>36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110</v>
      </c>
      <c r="B3" s="4">
        <v>20</v>
      </c>
      <c r="C3" s="4">
        <v>220</v>
      </c>
      <c r="D3" s="4">
        <v>19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111</v>
      </c>
      <c r="B4" s="4"/>
      <c r="C4" s="4"/>
      <c r="D4" s="4">
        <v>84</v>
      </c>
      <c r="E4" s="4">
        <v>4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112</v>
      </c>
      <c r="B5" s="4"/>
      <c r="C5" s="4"/>
      <c r="D5" s="4">
        <v>75</v>
      </c>
      <c r="E5" s="4">
        <v>9</v>
      </c>
      <c r="F5" s="4">
        <v>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113</v>
      </c>
      <c r="B6" s="4"/>
      <c r="C6" s="4"/>
      <c r="D6" s="4"/>
      <c r="E6" s="4">
        <v>93</v>
      </c>
      <c r="F6" s="4">
        <v>5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114</v>
      </c>
      <c r="B7" s="4"/>
      <c r="C7" s="4"/>
      <c r="D7" s="4"/>
      <c r="E7" s="4">
        <v>84</v>
      </c>
      <c r="F7" s="4">
        <v>5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115</v>
      </c>
      <c r="B8" s="4"/>
      <c r="C8" s="4"/>
      <c r="D8" s="4"/>
      <c r="E8" s="4">
        <v>77</v>
      </c>
      <c r="F8" s="4">
        <v>6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66</v>
      </c>
      <c r="B9" s="4"/>
      <c r="C9" s="4"/>
      <c r="D9" s="4"/>
      <c r="E9" s="4">
        <v>13</v>
      </c>
      <c r="F9" s="4">
        <v>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116</v>
      </c>
      <c r="B10" s="4"/>
      <c r="C10" s="4"/>
      <c r="D10" s="4"/>
      <c r="E10" s="4"/>
      <c r="F10" s="4"/>
      <c r="G10" s="4"/>
      <c r="H10" s="4">
        <v>2</v>
      </c>
      <c r="I10" s="4">
        <v>2</v>
      </c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86</v>
      </c>
      <c r="B11" s="4"/>
      <c r="C11" s="4"/>
      <c r="D11" s="4"/>
      <c r="E11" s="4"/>
      <c r="F11" s="4"/>
      <c r="G11" s="4">
        <v>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5</v>
      </c>
      <c r="W11" s="4">
        <v>52</v>
      </c>
      <c r="X11" s="4"/>
      <c r="Y11" s="4">
        <v>2</v>
      </c>
    </row>
    <row r="12" spans="1:25" x14ac:dyDescent="0.25">
      <c r="A12" s="4" t="s">
        <v>117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119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6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10</v>
      </c>
      <c r="C14" s="4">
        <f>(C3+C4+C5+C6+C7+C8+C9+C10)/25</f>
        <v>8.8000000000000007</v>
      </c>
      <c r="D14" s="4">
        <f>(D3+D4+D5+D6+D7+D8+D9+D10)/10</f>
        <v>17.8</v>
      </c>
      <c r="E14" s="4">
        <f>(E3+E4+E5+E6+E7+E8+E9+E10)/10</f>
        <v>28</v>
      </c>
      <c r="F14" s="4">
        <f>F3+F4+F5+F6+F7+F8+F9+F10</f>
        <v>24</v>
      </c>
      <c r="G14" s="4">
        <f>(G3+G4+G5+G6+G7+G8+G9+G10+G11+G12+G13)*6</f>
        <v>36</v>
      </c>
      <c r="H14" s="4">
        <f>(H10)*1</f>
        <v>2</v>
      </c>
      <c r="I14" s="4">
        <f>(I10)*3</f>
        <v>6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14</v>
      </c>
      <c r="N14" s="4">
        <f>(N11+N12+N13)*3</f>
        <v>0</v>
      </c>
      <c r="O14" s="4">
        <f>(O3+O4+O5+O6+O7+O8+O9+O12+O13)*5</f>
        <v>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5</v>
      </c>
      <c r="W14" s="6">
        <f>(W11+W12+W13)/10</f>
        <v>5.2</v>
      </c>
      <c r="X14" s="4">
        <f>(X3+X4+X5+X6+X7+X8+X9+X10)*-3+(X11+X12+X13)*3</f>
        <v>0</v>
      </c>
      <c r="Y14" s="4">
        <f>(Y3+Y4+Y5+Y6+Y7+Y8+Y9+Y10)*-3+(Y11+Y12+Y13)*3</f>
        <v>6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171.79999999999998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12" t="s">
        <v>37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82</v>
      </c>
      <c r="B19" s="4">
        <v>19</v>
      </c>
      <c r="C19" s="4">
        <v>242</v>
      </c>
      <c r="D19" s="4">
        <v>66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1</v>
      </c>
    </row>
    <row r="20" spans="1:25" x14ac:dyDescent="0.25">
      <c r="A20" s="4" t="s">
        <v>83</v>
      </c>
      <c r="B20" s="4"/>
      <c r="C20" s="4"/>
      <c r="D20" s="4">
        <v>30</v>
      </c>
      <c r="E20" s="4">
        <v>66</v>
      </c>
      <c r="F20" s="4">
        <v>8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46</v>
      </c>
      <c r="B21" s="4"/>
      <c r="C21" s="4"/>
      <c r="D21" s="4">
        <v>53</v>
      </c>
      <c r="E21" s="4">
        <v>10</v>
      </c>
      <c r="F21" s="4">
        <v>3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84</v>
      </c>
      <c r="B22" s="4"/>
      <c r="C22" s="4"/>
      <c r="D22" s="4"/>
      <c r="E22" s="4">
        <v>104</v>
      </c>
      <c r="F22" s="4">
        <v>6</v>
      </c>
      <c r="G22" s="4">
        <v>1</v>
      </c>
      <c r="H22" s="4"/>
      <c r="I22" s="4"/>
      <c r="J22" s="4"/>
      <c r="K22" s="4"/>
      <c r="L22" s="4"/>
      <c r="M22" s="4"/>
      <c r="N22" s="4"/>
      <c r="O22" s="4">
        <v>1</v>
      </c>
      <c r="P22" s="4">
        <v>1</v>
      </c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85</v>
      </c>
      <c r="B23" s="4"/>
      <c r="C23" s="4"/>
      <c r="D23" s="4"/>
      <c r="E23" s="4">
        <v>136</v>
      </c>
      <c r="F23" s="4">
        <v>7</v>
      </c>
      <c r="G23" s="4"/>
      <c r="H23" s="4"/>
      <c r="I23" s="4"/>
      <c r="J23" s="4"/>
      <c r="K23" s="4"/>
      <c r="L23" s="4"/>
      <c r="M23" s="4"/>
      <c r="N23" s="4"/>
      <c r="O23" s="4">
        <v>1</v>
      </c>
      <c r="P23" s="4">
        <v>1</v>
      </c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63</v>
      </c>
      <c r="B24" s="4"/>
      <c r="C24" s="4"/>
      <c r="D24" s="4">
        <v>75</v>
      </c>
      <c r="E24" s="4">
        <v>10</v>
      </c>
      <c r="F24" s="4">
        <v>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39</v>
      </c>
      <c r="B25" s="4"/>
      <c r="C25" s="4"/>
      <c r="D25" s="4">
        <v>-4</v>
      </c>
      <c r="E25" s="4">
        <v>31</v>
      </c>
      <c r="F25" s="4">
        <v>1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48</v>
      </c>
      <c r="B26" s="4"/>
      <c r="C26" s="4"/>
      <c r="D26" s="4"/>
      <c r="E26" s="4"/>
      <c r="F26" s="4"/>
      <c r="G26" s="4"/>
      <c r="H26" s="4">
        <v>2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86</v>
      </c>
      <c r="B27" s="4"/>
      <c r="C27" s="4"/>
      <c r="D27" s="4"/>
      <c r="E27" s="4"/>
      <c r="F27" s="4"/>
      <c r="G27" s="4">
        <v>2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5</v>
      </c>
      <c r="W27" s="4">
        <v>52</v>
      </c>
      <c r="X27" s="4"/>
      <c r="Y27" s="4">
        <v>2</v>
      </c>
    </row>
    <row r="28" spans="1:25" x14ac:dyDescent="0.25">
      <c r="A28" s="4" t="s">
        <v>50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12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74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9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9.5</v>
      </c>
      <c r="C30" s="4">
        <f>(C19+C20+C21+C22+C23+C24+C25+C26)/25</f>
        <v>9.68</v>
      </c>
      <c r="D30" s="4">
        <f>(D19+D20+D21+D22+D23+D24+D25+D26)/10</f>
        <v>22</v>
      </c>
      <c r="E30" s="4">
        <f>(E19+E20+E21+E22+E23+E24+E25+E26)/10</f>
        <v>35.700000000000003</v>
      </c>
      <c r="F30" s="4">
        <f>SUM(F19,F20,F21,F22,F23,F24,F25,F26)</f>
        <v>27</v>
      </c>
      <c r="G30" s="4">
        <f>(G19+G20+G21+G22+G23+G24+G25+G26+G27+G28+G29)*6</f>
        <v>36</v>
      </c>
      <c r="H30" s="4">
        <f>(H26)*1</f>
        <v>2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21</v>
      </c>
      <c r="N30" s="4">
        <f>N27*3+N28*3+N29*3</f>
        <v>0</v>
      </c>
      <c r="O30" s="4">
        <f>(O19+O20+O21+O22+O23+O24+O25+O26+O27+O28+O29)*5</f>
        <v>15</v>
      </c>
      <c r="P30" s="4">
        <f>(P19+P20+P21+P22+P23+P24+P25+P26+P28+P29)*2</f>
        <v>4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5</v>
      </c>
      <c r="W30" s="6">
        <f>(W27+W28+W29)/10</f>
        <v>5.2</v>
      </c>
      <c r="X30" s="4">
        <f>(X19+X20+X21+X22+X23+X24+X25+X26)*-3+(X27+X28+X29)*3</f>
        <v>0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204.07999999999998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2025-11-11T04:33:28Z</dcterms:modified>
</cp:coreProperties>
</file>