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62" documentId="8_{512970BE-5FC1-494C-BBB6-4DC6FDAB47D9}" xr6:coauthVersionLast="47" xr6:coauthVersionMax="47" xr10:uidLastSave="{22FB1D1B-20EE-46D2-AD64-15F3DC5CAE65}"/>
  <bookViews>
    <workbookView xWindow="-120" yWindow="-120" windowWidth="29040" windowHeight="15840" activeTab="4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31" i="4" l="1"/>
  <c r="Y31" i="6"/>
  <c r="Y15" i="6"/>
  <c r="Y15" i="4"/>
  <c r="Y31" i="3"/>
  <c r="Y31" i="1"/>
  <c r="Y15" i="1"/>
  <c r="Y15" i="3"/>
  <c r="Y31" i="2"/>
  <c r="Y15" i="2"/>
</calcChain>
</file>

<file path=xl/sharedStrings.xml><?xml version="1.0" encoding="utf-8"?>
<sst xmlns="http://schemas.openxmlformats.org/spreadsheetml/2006/main" count="390" uniqueCount="117">
  <si>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</si>
  <si>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</si>
  <si>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</si>
  <si>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</si>
  <si>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</si>
  <si>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</si>
  <si>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</si>
  <si>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</si>
  <si>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</si>
  <si>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</si>
  <si>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</si>
  <si>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</si>
  <si>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</si>
  <si>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</si>
  <si>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</si>
  <si>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</si>
  <si>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</si>
  <si>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</si>
  <si>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</si>
  <si>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</si>
  <si>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</si>
  <si>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</si>
  <si>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</si>
  <si>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</si>
  <si>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</si>
  <si>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</si>
  <si>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</si>
  <si>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TEXAN TERROR</t>
  </si>
  <si>
    <t>THE OTHER BRETT</t>
  </si>
  <si>
    <t>9TH WARD NEW ORLEANS</t>
  </si>
  <si>
    <t>KTOWN NINERS</t>
  </si>
  <si>
    <t>CALI SAINTS</t>
  </si>
  <si>
    <t>PURPLE KNIGHTS</t>
  </si>
  <si>
    <t>SKIBOYZ</t>
  </si>
  <si>
    <t>RIALTO RUN GAME</t>
  </si>
  <si>
    <t>DARK TROOPERS</t>
  </si>
  <si>
    <t>SOUTHSTARS</t>
  </si>
  <si>
    <t>MATTHEW STAFFORD, LAR</t>
  </si>
  <si>
    <t>KYREN WILLIAMS, LAR</t>
  </si>
  <si>
    <t>DAVANTE ADAMS, LAR</t>
  </si>
  <si>
    <t>PUKA NACUA, LAR</t>
  </si>
  <si>
    <t>FRED WARNER, SF</t>
  </si>
  <si>
    <t>CHRISTIAN MCCAFFREY, SF</t>
  </si>
  <si>
    <t>LA RAMS</t>
  </si>
  <si>
    <t>JAMES COOK, BUF</t>
  </si>
  <si>
    <t>AMON RA ST BROWN, DET</t>
  </si>
  <si>
    <t>MARVIN HARRISON Jr., ARI</t>
  </si>
  <si>
    <t>GEORGE PICKENS, DAL</t>
  </si>
  <si>
    <t>JAKE FERGUSON, DAL</t>
  </si>
  <si>
    <t>BRANDON AUBREY, DAL</t>
  </si>
  <si>
    <t>HOUSTON</t>
  </si>
  <si>
    <t>ZAIRE FRANKLIN, IND</t>
  </si>
  <si>
    <t>BOBBY WAGNER, WAS</t>
  </si>
  <si>
    <t>DRAKE MAYE, NE</t>
  </si>
  <si>
    <t>CAM SKATTEBO, NYG</t>
  </si>
  <si>
    <t>DERRICK HENRY, BAL</t>
  </si>
  <si>
    <t>JAXON SMITH-NGIJBA, SEA</t>
  </si>
  <si>
    <t>JK DOBBINS, DEN</t>
  </si>
  <si>
    <t>JAKE BATES, DET</t>
  </si>
  <si>
    <t>ARIZONA</t>
  </si>
  <si>
    <t>ZACH BAUN, PHI</t>
  </si>
  <si>
    <t>JAXON DART, NYG</t>
  </si>
  <si>
    <t>QUISHON JUDKINS, CLE</t>
  </si>
  <si>
    <t>SAQUON BARKLEY, NYG</t>
  </si>
  <si>
    <t>KEON COLEMAN, BUF</t>
  </si>
  <si>
    <t>COURTLAND SUTTON, DEN</t>
  </si>
  <si>
    <t>SAM LAPORTA, DET</t>
  </si>
  <si>
    <t>SPENCER SHRADER, IND</t>
  </si>
  <si>
    <t>PHILLY</t>
  </si>
  <si>
    <t>FOYE OLUOKUN, JAC</t>
  </si>
  <si>
    <t>JUSTIN HERBERT, LAC</t>
  </si>
  <si>
    <t>JUSTIN JEFFERSON, MIN</t>
  </si>
  <si>
    <t>OMARION HMPTON</t>
  </si>
  <si>
    <t>JAMESON WILLIAMS, DET</t>
  </si>
  <si>
    <t>TRE TUCKER, LV</t>
  </si>
  <si>
    <t>TY WARREN, IND</t>
  </si>
  <si>
    <t>HARRISON BUTKER, KC</t>
  </si>
  <si>
    <t>TAMPA BAY</t>
  </si>
  <si>
    <t>DAIYAN HENLEY, LAC</t>
  </si>
  <si>
    <t>PATRICK MAHOMES, KC</t>
  </si>
  <si>
    <t>QUENTIN JOHNSTON, LAC</t>
  </si>
  <si>
    <t>CLEVELAND</t>
  </si>
  <si>
    <t>MICHAEL PITTMAN JR., IND</t>
  </si>
  <si>
    <t>JUSTIN FIELDS, NYJ</t>
  </si>
  <si>
    <t>NICO COLLINS, HOU</t>
  </si>
  <si>
    <t>QUINTON JOHNSTON, LAC</t>
  </si>
  <si>
    <t>ALVIN KAMARA, NO</t>
  </si>
  <si>
    <t>CHASE MCLAUGHLIN, TB</t>
  </si>
  <si>
    <t>JAMIEN SHERWOOD, NYJ</t>
  </si>
  <si>
    <t>EMEKA EGBUKA, TB</t>
  </si>
  <si>
    <t>JACOBI MEYERS, LV</t>
  </si>
  <si>
    <t>QUAY WALKER, GB</t>
  </si>
  <si>
    <t>JALEN HURTS, PHI</t>
  </si>
  <si>
    <t>JAHMYR GIBBS, DET</t>
  </si>
  <si>
    <t>DE'VON ACHANE, MIA</t>
  </si>
  <si>
    <t>KEENAN ALLEN, LAC</t>
  </si>
  <si>
    <t>ZAY FLOWERS, BAL</t>
  </si>
  <si>
    <t>KENNETH WALKER III, SEA</t>
  </si>
  <si>
    <t>TREY MCBRIDE, ARI</t>
  </si>
  <si>
    <t>TUA TAGOVIALOA, MIA</t>
  </si>
  <si>
    <t>ASHON JEANTY, LV</t>
  </si>
  <si>
    <t>TEE HIGGINS, CIN</t>
  </si>
  <si>
    <t>CHRIS GODWIN, TB</t>
  </si>
  <si>
    <t>JAKOBI MEYERS, LV</t>
  </si>
  <si>
    <t>HUNTER HENRY, NE</t>
  </si>
  <si>
    <t>DETROIT</t>
  </si>
  <si>
    <t>MAXX CROSBY, LV</t>
  </si>
  <si>
    <t>SAUCE GARDNER, NYJ</t>
  </si>
  <si>
    <t>JOSH ALLEN, BUF</t>
  </si>
  <si>
    <t>JONATHAN TAYLOR, IND</t>
  </si>
  <si>
    <t>BREECE HALL, NYJ</t>
  </si>
  <si>
    <t>JA'MARR CHASE, CIN</t>
  </si>
  <si>
    <t>GARRETT WILSON, NYJ</t>
  </si>
  <si>
    <t>CAMERON DICKER, LAC</t>
  </si>
  <si>
    <t>INDY</t>
  </si>
  <si>
    <t>JORDYN BROOKS, MIA</t>
  </si>
  <si>
    <t>ALEX SINGLETON,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</si>
</sst>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37</v>
      </c>
      <c r="B3" s="4">
        <v>30</v>
      </c>
      <c r="C3" s="4">
        <v>389</v>
      </c>
      <c r="D3" s="4"/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/>
      <c r="Y3" s="4">
        <v>1</v>
      </c>
    </row>
    <row r="4" spans="1:25" x14ac:dyDescent="0.25">
      <c r="A4" s="4" t="s">
        <v>38</v>
      </c>
      <c r="B4" s="4"/>
      <c r="C4" s="4"/>
      <c r="D4" s="4">
        <v>65</v>
      </c>
      <c r="E4" s="4">
        <v>66</v>
      </c>
      <c r="F4" s="4">
        <v>8</v>
      </c>
      <c r="G4" s="4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>
        <v>1</v>
      </c>
    </row>
    <row r="5" spans="1:25" x14ac:dyDescent="0.25">
      <c r="A5" s="4" t="s">
        <v>44</v>
      </c>
      <c r="B5" s="4"/>
      <c r="C5" s="4"/>
      <c r="D5" s="4">
        <v>49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45</v>
      </c>
      <c r="B6" s="4"/>
      <c r="C6" s="4"/>
      <c r="D6" s="4"/>
      <c r="E6" s="4">
        <v>100</v>
      </c>
      <c r="F6" s="4">
        <v>8</v>
      </c>
      <c r="G6" s="4"/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46</v>
      </c>
      <c r="B7" s="4"/>
      <c r="C7" s="4"/>
      <c r="D7" s="4"/>
      <c r="E7" s="4">
        <v>98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47</v>
      </c>
      <c r="B8" s="4"/>
      <c r="C8" s="4"/>
      <c r="D8" s="4"/>
      <c r="E8" s="4">
        <v>57</v>
      </c>
      <c r="F8" s="4">
        <v>2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48</v>
      </c>
      <c r="B9" s="4"/>
      <c r="C9" s="4"/>
      <c r="D9" s="4"/>
      <c r="E9" s="4">
        <v>49</v>
      </c>
      <c r="F9" s="4">
        <v>7</v>
      </c>
      <c r="G9" s="4">
        <v>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49</v>
      </c>
      <c r="B10" s="4"/>
      <c r="C10" s="4"/>
      <c r="D10" s="4"/>
      <c r="E10" s="4"/>
      <c r="F10" s="4"/>
      <c r="G10" s="4"/>
      <c r="H10" s="4">
        <v>3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16</v>
      </c>
      <c r="X11" s="4">
        <v>3</v>
      </c>
      <c r="Y11" s="4"/>
    </row>
    <row r="12" spans="1:25" x14ac:dyDescent="0.25">
      <c r="A12" s="4" t="s">
        <v>51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7</v>
      </c>
      <c r="N12" s="4"/>
      <c r="O12" s="4"/>
      <c r="P12" s="4"/>
      <c r="Q12" s="4"/>
      <c r="R12" s="4"/>
      <c r="S12" s="4"/>
      <c r="T12" s="4"/>
      <c r="U12" s="4"/>
      <c r="V12" s="4">
        <v>1</v>
      </c>
      <c r="W12" s="4">
        <v>14</v>
      </c>
      <c r="X12" s="4"/>
      <c r="Y12" s="4"/>
    </row>
    <row r="13" spans="1:25" x14ac:dyDescent="0.25">
      <c r="A13" s="4" t="s">
        <v>52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14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15</v>
      </c>
      <c r="C14" s="4">
        <f>(C3+C4+C5+C6+C7+C8+C9+C10)/25</f>
        <v>15.56</v>
      </c>
      <c r="D14" s="4">
        <f>(D3+D4+D5+D6+D7+D8+D9+D10)/10</f>
        <v>11.4</v>
      </c>
      <c r="E14" s="4">
        <f>(E3+E4+E5+E6+E7+E8+E9+E10)/10</f>
        <v>37</v>
      </c>
      <c r="F14" s="4">
        <f>F3+F4+F5+F6+F7+F8+F9+F10</f>
        <v>29</v>
      </c>
      <c r="G14" s="4">
        <f>(G3+G4+G5+G6+G7+G8+G9+G10+G11+G12+G13)*6</f>
        <v>48</v>
      </c>
      <c r="H14" s="4">
        <f>(H10)*1</f>
        <v>3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21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4</v>
      </c>
      <c r="W14" s="6">
        <f>(W11+W12+W13)/10</f>
        <v>3</v>
      </c>
      <c r="X14" s="4">
        <f>(X3+X4+X5+X6+X7+X8+X9+X10)*-3+(X11+X12+X13)*3</f>
        <v>9</v>
      </c>
      <c r="Y14" s="4">
        <f>(Y3+Y4+Y5+Y6+Y7+Y8+Y9+Y10)*-3+(Y11+Y12+Y13)*3</f>
        <v>-6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218.96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53</v>
      </c>
      <c r="B19" s="4">
        <v>22</v>
      </c>
      <c r="C19" s="4">
        <v>273</v>
      </c>
      <c r="D19" s="4">
        <v>12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54</v>
      </c>
      <c r="B20" s="4"/>
      <c r="C20" s="4"/>
      <c r="D20" s="4">
        <v>59</v>
      </c>
      <c r="E20" s="4">
        <v>45</v>
      </c>
      <c r="F20" s="4">
        <v>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55</v>
      </c>
      <c r="B21" s="4"/>
      <c r="C21" s="4"/>
      <c r="D21" s="4">
        <v>33</v>
      </c>
      <c r="E21" s="4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39</v>
      </c>
      <c r="B22" s="4"/>
      <c r="C22" s="4"/>
      <c r="D22" s="4"/>
      <c r="E22" s="4">
        <v>88</v>
      </c>
      <c r="F22" s="4"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56</v>
      </c>
      <c r="B23" s="4"/>
      <c r="C23" s="4"/>
      <c r="D23" s="4"/>
      <c r="E23" s="4">
        <v>132</v>
      </c>
      <c r="F23" s="4">
        <v>8</v>
      </c>
      <c r="G23" s="4">
        <v>1</v>
      </c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57</v>
      </c>
      <c r="B24" s="4"/>
      <c r="C24" s="4"/>
      <c r="D24" s="4">
        <v>79</v>
      </c>
      <c r="E24" s="4">
        <v>5</v>
      </c>
      <c r="F24" s="4">
        <v>1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48</v>
      </c>
      <c r="B25" s="4"/>
      <c r="C25" s="4"/>
      <c r="D25" s="4"/>
      <c r="E25" s="4">
        <v>49</v>
      </c>
      <c r="F25" s="4">
        <v>7</v>
      </c>
      <c r="G25" s="4">
        <v>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58</v>
      </c>
      <c r="B26" s="4"/>
      <c r="C26" s="4"/>
      <c r="D26" s="4"/>
      <c r="E26" s="4"/>
      <c r="F26" s="4"/>
      <c r="G26" s="4"/>
      <c r="H26" s="4">
        <v>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6</v>
      </c>
      <c r="W27" s="4">
        <v>35</v>
      </c>
      <c r="X27" s="4">
        <v>1</v>
      </c>
      <c r="Y27" s="4">
        <v>1</v>
      </c>
    </row>
    <row r="28" spans="1:25" x14ac:dyDescent="0.25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14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12</v>
      </c>
      <c r="N29" s="4"/>
      <c r="O29" s="4">
        <v>1</v>
      </c>
      <c r="P29" s="4"/>
      <c r="Q29" s="4"/>
      <c r="R29" s="4"/>
      <c r="S29" s="4"/>
      <c r="T29" s="4"/>
      <c r="U29" s="4"/>
      <c r="V29" s="4">
        <v>1</v>
      </c>
      <c r="W29" s="4">
        <v>1</v>
      </c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10.92</v>
      </c>
      <c r="D30" s="4">
        <f>(D19+D20+D21+D22+D23+D24+D25+D26)/10</f>
        <v>18.3</v>
      </c>
      <c r="E30" s="4">
        <f>(E19+E20+E21+E22+E23+E24+E25+E26)/10</f>
        <v>31.9</v>
      </c>
      <c r="F30" s="4">
        <f>SUM(F19,F20,F21,F22,F23,F24,F25,F26)</f>
        <v>27</v>
      </c>
      <c r="G30" s="4">
        <f>(G19+G20+G21+G22+G23+G24+G25+G26+G27+G28+G29)*6</f>
        <v>30</v>
      </c>
      <c r="H30" s="4">
        <f>(H26)*1</f>
        <v>5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26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9</v>
      </c>
      <c r="W30" s="6">
        <f>(W27+W28+W29)/10</f>
        <v>3.6</v>
      </c>
      <c r="X30" s="4">
        <f>(X19+X20+X21+X22+X23+X24+X25+X26)*-3+(X27+X28+X29)*3</f>
        <v>3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200.72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7" t="s">
        <v>29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61</v>
      </c>
      <c r="B3" s="4">
        <v>26</v>
      </c>
      <c r="C3" s="4">
        <v>202</v>
      </c>
      <c r="D3" s="4">
        <v>55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2</v>
      </c>
      <c r="Y3" s="4">
        <v>1</v>
      </c>
    </row>
    <row r="4" spans="1:25" x14ac:dyDescent="0.25">
      <c r="A4" s="4" t="s">
        <v>62</v>
      </c>
      <c r="B4" s="4"/>
      <c r="C4" s="4"/>
      <c r="D4" s="4">
        <v>110</v>
      </c>
      <c r="E4" s="4">
        <v>18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63</v>
      </c>
      <c r="B5" s="4"/>
      <c r="C5" s="4"/>
      <c r="D5" s="4">
        <v>30</v>
      </c>
      <c r="E5" s="4">
        <v>58</v>
      </c>
      <c r="F5" s="4">
        <v>3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64</v>
      </c>
      <c r="B6" s="4"/>
      <c r="C6" s="4"/>
      <c r="D6" s="4"/>
      <c r="E6" s="4">
        <v>23</v>
      </c>
      <c r="F6" s="4">
        <v>4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</row>
    <row r="7" spans="1:25" x14ac:dyDescent="0.25">
      <c r="A7" s="4" t="s">
        <v>90</v>
      </c>
      <c r="B7" s="4"/>
      <c r="C7" s="4"/>
      <c r="D7" s="4">
        <v>32</v>
      </c>
      <c r="E7" s="4">
        <v>4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65</v>
      </c>
      <c r="B8" s="4"/>
      <c r="C8" s="4"/>
      <c r="D8" s="4"/>
      <c r="E8" s="4">
        <v>99</v>
      </c>
      <c r="F8" s="4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66</v>
      </c>
      <c r="B9" s="4"/>
      <c r="C9" s="4"/>
      <c r="D9" s="4"/>
      <c r="E9" s="4">
        <v>92</v>
      </c>
      <c r="F9" s="4">
        <v>5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67</v>
      </c>
      <c r="B10" s="4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68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2</v>
      </c>
      <c r="W11" s="4">
        <v>14</v>
      </c>
      <c r="X11" s="4"/>
      <c r="Y11" s="4"/>
    </row>
    <row r="12" spans="1:25" x14ac:dyDescent="0.25">
      <c r="A12" s="4" t="s">
        <v>69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14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14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13</v>
      </c>
      <c r="C14" s="4">
        <f>(C3+C4+C5+C6+C7+C8+C9+C10)/25</f>
        <v>8.08</v>
      </c>
      <c r="D14" s="4">
        <f>(D3+D4+D5+D6+D7+D8+D9+D10)/10</f>
        <v>22.7</v>
      </c>
      <c r="E14" s="4">
        <f>(E3+E4+E5+E6+E7+E8+E9+E10)/10</f>
        <v>29.4</v>
      </c>
      <c r="F14" s="4">
        <f>F3+F4+F5+F6+F7+F8+F9+F10</f>
        <v>21</v>
      </c>
      <c r="G14" s="4">
        <f>(G3+G4+G5+G6+G7+G8+G9+G10+G11+G12+G13)*6</f>
        <v>30</v>
      </c>
      <c r="H14" s="4">
        <f>(H10)*1</f>
        <v>1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28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2</v>
      </c>
      <c r="W14" s="6">
        <f>(W11+W12+W13)/10</f>
        <v>1.4</v>
      </c>
      <c r="X14" s="4">
        <f>(X3+X4+X5+X6+X7+X8+X9+X10)*-3+(X11+X12+X13)*3</f>
        <v>-6</v>
      </c>
      <c r="Y14" s="4">
        <f>(Y3+Y4+Y5+Y6+Y7+Y8+Y9+Y10)*-3+(Y11+Y12+Y13)*3</f>
        <v>-6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164.58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70</v>
      </c>
      <c r="B19" s="4">
        <v>22</v>
      </c>
      <c r="C19" s="4">
        <v>166</v>
      </c>
      <c r="D19" s="4">
        <v>60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54</v>
      </c>
      <c r="B20" s="4"/>
      <c r="C20" s="4"/>
      <c r="D20" s="4">
        <v>59</v>
      </c>
      <c r="E20" s="4">
        <v>45</v>
      </c>
      <c r="F20" s="4">
        <v>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72</v>
      </c>
      <c r="B21" s="4"/>
      <c r="C21" s="4"/>
      <c r="D21" s="4">
        <v>44</v>
      </c>
      <c r="E21" s="4">
        <v>26</v>
      </c>
      <c r="F21" s="4">
        <v>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71</v>
      </c>
      <c r="B22" s="4"/>
      <c r="C22" s="4"/>
      <c r="D22" s="4"/>
      <c r="E22" s="4">
        <v>123</v>
      </c>
      <c r="F22" s="4">
        <v>7</v>
      </c>
      <c r="G22" s="4"/>
      <c r="H22" s="4"/>
      <c r="I22" s="4"/>
      <c r="J22" s="4"/>
      <c r="K22" s="4"/>
      <c r="L22" s="4"/>
      <c r="M22" s="4"/>
      <c r="N22" s="4"/>
      <c r="O22" s="4">
        <v>1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73</v>
      </c>
      <c r="B23" s="4"/>
      <c r="C23" s="4"/>
      <c r="D23" s="4">
        <v>1</v>
      </c>
      <c r="E23" s="4">
        <v>9</v>
      </c>
      <c r="F23" s="4">
        <v>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74</v>
      </c>
      <c r="B24" s="4"/>
      <c r="C24" s="4"/>
      <c r="D24" s="4">
        <v>9</v>
      </c>
      <c r="E24" s="4">
        <v>62</v>
      </c>
      <c r="F24" s="4">
        <v>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75</v>
      </c>
      <c r="B25" s="4"/>
      <c r="C25" s="4"/>
      <c r="D25" s="4"/>
      <c r="E25" s="4">
        <v>44</v>
      </c>
      <c r="F25" s="4">
        <v>4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76</v>
      </c>
      <c r="B26" s="4"/>
      <c r="C26" s="4"/>
      <c r="D26" s="4"/>
      <c r="E26" s="4"/>
      <c r="F26" s="4"/>
      <c r="G26" s="4"/>
      <c r="H26" s="4">
        <v>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77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v>1</v>
      </c>
      <c r="Y27" s="4">
        <v>1</v>
      </c>
    </row>
    <row r="28" spans="1:25" x14ac:dyDescent="0.25">
      <c r="A28" s="4" t="s">
        <v>78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116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6</v>
      </c>
      <c r="N29" s="4"/>
      <c r="O29" s="4"/>
      <c r="P29" s="4"/>
      <c r="Q29" s="4"/>
      <c r="R29" s="4"/>
      <c r="S29" s="4"/>
      <c r="T29" s="4"/>
      <c r="U29" s="4"/>
      <c r="V29" s="4">
        <v>1</v>
      </c>
      <c r="W29" s="4">
        <v>1</v>
      </c>
      <c r="X29" s="4"/>
      <c r="Y29" s="4"/>
    </row>
    <row r="30" spans="1:25" x14ac:dyDescent="0.25">
      <c r="A30" s="4" t="s">
        <v>19</v>
      </c>
      <c r="B30" s="4">
        <f>(B19+B20+B21+B22+B23+B24+B25+B26)*0.5</f>
        <v>11</v>
      </c>
      <c r="C30" s="4">
        <f>(C19+C20+C21+C22+C23+C24+C25+C26)/25</f>
        <v>6.64</v>
      </c>
      <c r="D30" s="4">
        <f>(D19+D20+D21+D22+D23+D24+D25+D26)/10</f>
        <v>17.3</v>
      </c>
      <c r="E30" s="4">
        <f>(E19+E20+E21+E22+E23+E24+E25+E26)/10</f>
        <v>30.9</v>
      </c>
      <c r="F30" s="4">
        <f>SUM(F19,F20,F21,F22,F23,F24,F25,F26)</f>
        <v>28</v>
      </c>
      <c r="G30" s="4">
        <f>(G19+G20+G21+G22+G23+G24+G25+G26+G27+G28+G29)*6</f>
        <v>12</v>
      </c>
      <c r="H30" s="4">
        <f>(H26)*1</f>
        <v>4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14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3</v>
      </c>
      <c r="W30" s="6">
        <f>(W27+W28+W29)/10</f>
        <v>0.1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131.94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12" t="s">
        <v>31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79</v>
      </c>
      <c r="B3" s="4">
        <v>29</v>
      </c>
      <c r="C3" s="4">
        <v>318</v>
      </c>
      <c r="D3" s="4">
        <v>60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62</v>
      </c>
      <c r="B4" s="4"/>
      <c r="C4" s="4"/>
      <c r="D4" s="4">
        <v>110</v>
      </c>
      <c r="E4" s="4">
        <v>18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54</v>
      </c>
      <c r="B5" s="4"/>
      <c r="C5" s="4"/>
      <c r="D5" s="4">
        <v>59</v>
      </c>
      <c r="E5" s="4">
        <v>45</v>
      </c>
      <c r="F5" s="4">
        <v>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>
        <v>1</v>
      </c>
    </row>
    <row r="6" spans="1:25" x14ac:dyDescent="0.25">
      <c r="A6" s="4" t="s">
        <v>40</v>
      </c>
      <c r="B6" s="4"/>
      <c r="C6" s="4"/>
      <c r="D6" s="4"/>
      <c r="E6" s="4">
        <v>85</v>
      </c>
      <c r="F6" s="4">
        <v>10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80</v>
      </c>
      <c r="B7" s="4"/>
      <c r="C7" s="4"/>
      <c r="D7" s="4"/>
      <c r="E7" s="4">
        <v>40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>
        <v>1</v>
      </c>
    </row>
    <row r="8" spans="1:25" x14ac:dyDescent="0.25">
      <c r="A8" s="4" t="s">
        <v>82</v>
      </c>
      <c r="B8" s="4"/>
      <c r="C8" s="4"/>
      <c r="D8" s="4"/>
      <c r="E8" s="4">
        <v>39</v>
      </c>
      <c r="F8" s="4">
        <v>5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48</v>
      </c>
      <c r="B9" s="4"/>
      <c r="C9" s="4"/>
      <c r="D9" s="4"/>
      <c r="E9" s="4">
        <v>49</v>
      </c>
      <c r="F9" s="4">
        <v>7</v>
      </c>
      <c r="G9" s="4">
        <v>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67</v>
      </c>
      <c r="B10" s="4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81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3</v>
      </c>
      <c r="W11" s="4">
        <v>16</v>
      </c>
      <c r="X11" s="4"/>
      <c r="Y11" s="4">
        <v>2</v>
      </c>
    </row>
    <row r="12" spans="1:25" x14ac:dyDescent="0.25">
      <c r="A12" s="4" t="s">
        <v>41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12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88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14.5</v>
      </c>
      <c r="C14" s="4">
        <f>(C3+C4+C5+C6+C7+C8+C9+C10)/25</f>
        <v>12.72</v>
      </c>
      <c r="D14" s="4">
        <f>(D3+D4+D5+D6+D7+D8+D9+D10)/10</f>
        <v>22.9</v>
      </c>
      <c r="E14" s="4">
        <f>(E3+E4+E5+E6+E7+E8+E9+E10)/10</f>
        <v>27.6</v>
      </c>
      <c r="F14" s="4">
        <f>F3+F4+F5+F6+F7+F8+F9+F10</f>
        <v>33</v>
      </c>
      <c r="G14" s="4">
        <f>(G3+G4+G5+G6+G7+G8+G9+G10+G11+G12+G13)*6</f>
        <v>36</v>
      </c>
      <c r="H14" s="4">
        <f>(H10)*1</f>
        <v>1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19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3</v>
      </c>
      <c r="W14" s="6">
        <f>(W11+W12+W13)/10</f>
        <v>1.6</v>
      </c>
      <c r="X14" s="4">
        <f>(X3+X4+X5+X6+X7+X8+X9+X10)*-3+(X11+X12+X13)*3</f>
        <v>-3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188.32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83</v>
      </c>
      <c r="B19" s="4">
        <v>32</v>
      </c>
      <c r="C19" s="4">
        <v>283</v>
      </c>
      <c r="D19" s="4">
        <v>26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>
        <v>1</v>
      </c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42</v>
      </c>
      <c r="B20" s="4"/>
      <c r="C20" s="4"/>
      <c r="D20" s="4">
        <v>57</v>
      </c>
      <c r="E20" s="4">
        <v>82</v>
      </c>
      <c r="F20" s="4">
        <v>8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54</v>
      </c>
      <c r="B21" s="4"/>
      <c r="C21" s="4"/>
      <c r="D21" s="4">
        <v>59</v>
      </c>
      <c r="E21" s="4">
        <v>45</v>
      </c>
      <c r="F21" s="4">
        <v>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</row>
    <row r="22" spans="1:25" x14ac:dyDescent="0.25">
      <c r="A22" s="4" t="s">
        <v>84</v>
      </c>
      <c r="B22" s="4"/>
      <c r="C22" s="4"/>
      <c r="D22" s="4">
        <v>8</v>
      </c>
      <c r="E22" s="4">
        <v>52</v>
      </c>
      <c r="F22" s="4">
        <v>4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85</v>
      </c>
      <c r="B23" s="4"/>
      <c r="C23" s="4"/>
      <c r="D23" s="4"/>
      <c r="E23" s="4">
        <v>40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1</v>
      </c>
    </row>
    <row r="24" spans="1:25" x14ac:dyDescent="0.25">
      <c r="A24" s="4" t="s">
        <v>86</v>
      </c>
      <c r="B24" s="4"/>
      <c r="C24" s="4"/>
      <c r="D24" s="4">
        <v>27</v>
      </c>
      <c r="E24" s="4">
        <v>28</v>
      </c>
      <c r="F24" s="4">
        <v>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48</v>
      </c>
      <c r="B25" s="4"/>
      <c r="C25" s="4"/>
      <c r="D25" s="4"/>
      <c r="E25" s="4">
        <v>49</v>
      </c>
      <c r="F25" s="4">
        <v>7</v>
      </c>
      <c r="G25" s="4">
        <v>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87</v>
      </c>
      <c r="B26" s="4"/>
      <c r="C26" s="4"/>
      <c r="D26" s="4"/>
      <c r="E26" s="4"/>
      <c r="F26" s="4"/>
      <c r="G26" s="4"/>
      <c r="H26" s="4">
        <v>3</v>
      </c>
      <c r="I26" s="4"/>
      <c r="J26" s="4">
        <v>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3</v>
      </c>
      <c r="W27" s="4">
        <v>16</v>
      </c>
      <c r="X27" s="4"/>
      <c r="Y27" s="4">
        <v>2</v>
      </c>
    </row>
    <row r="28" spans="1:25" x14ac:dyDescent="0.25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14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16</v>
      </c>
      <c r="C30" s="4">
        <f>(C19+C20+C21+C22+C23+C24+C25+C26)/25</f>
        <v>11.32</v>
      </c>
      <c r="D30" s="4">
        <f>(D19+D20+D21+D22+D23+D24+D25+D26)/10</f>
        <v>17.7</v>
      </c>
      <c r="E30" s="4">
        <f>(E19+E20+E21+E22+E23+E24+E25+E26)/10</f>
        <v>29.6</v>
      </c>
      <c r="F30" s="4">
        <f>SUM(F19,F20,F21,F22,F23,F24,F25,F26)</f>
        <v>33</v>
      </c>
      <c r="G30" s="4">
        <f>(G19+G20+G21+G22+G23+G24+G25+G26+G27+G28+G29)*6</f>
        <v>36</v>
      </c>
      <c r="H30" s="4">
        <f>(H26)*1</f>
        <v>3</v>
      </c>
      <c r="I30" s="4">
        <f>(I26)*3</f>
        <v>0</v>
      </c>
      <c r="J30" s="4">
        <f>(J26)*4</f>
        <v>12</v>
      </c>
      <c r="K30" s="4">
        <f>(K26)*5</f>
        <v>0</v>
      </c>
      <c r="L30" s="4">
        <f>(L26)*9</f>
        <v>0</v>
      </c>
      <c r="M30" s="4">
        <f>SUM(M19,M20,M21,M22,M23,M24,M25,M26,M27,M28,M29)</f>
        <v>21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3</v>
      </c>
      <c r="W30" s="6">
        <f>(W27+W28+W29)/10</f>
        <v>1.6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196.22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12" t="s">
        <v>33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70</v>
      </c>
      <c r="B3" s="4">
        <v>22</v>
      </c>
      <c r="C3" s="4">
        <v>166</v>
      </c>
      <c r="D3" s="4">
        <v>60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54</v>
      </c>
      <c r="B4" s="4"/>
      <c r="C4" s="4"/>
      <c r="D4" s="4">
        <v>55</v>
      </c>
      <c r="E4" s="4">
        <v>49</v>
      </c>
      <c r="F4" s="4">
        <v>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>
        <v>1</v>
      </c>
    </row>
    <row r="5" spans="1:25" x14ac:dyDescent="0.25">
      <c r="A5" s="4" t="s">
        <v>62</v>
      </c>
      <c r="B5" s="4"/>
      <c r="C5" s="4"/>
      <c r="D5" s="4">
        <v>110</v>
      </c>
      <c r="E5" s="4">
        <v>18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89</v>
      </c>
      <c r="B6" s="4"/>
      <c r="C6" s="4"/>
      <c r="D6" s="4"/>
      <c r="E6" s="4">
        <v>163</v>
      </c>
      <c r="F6" s="4">
        <v>7</v>
      </c>
      <c r="G6" s="4">
        <v>1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90</v>
      </c>
      <c r="B7" s="4"/>
      <c r="C7" s="4"/>
      <c r="D7" s="4"/>
      <c r="E7" s="4">
        <v>32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85</v>
      </c>
      <c r="B8" s="4"/>
      <c r="C8" s="4"/>
      <c r="D8" s="4"/>
      <c r="E8" s="4">
        <v>40</v>
      </c>
      <c r="F8" s="4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>
        <v>1</v>
      </c>
    </row>
    <row r="9" spans="1:25" x14ac:dyDescent="0.25">
      <c r="A9" s="4" t="s">
        <v>48</v>
      </c>
      <c r="B9" s="4"/>
      <c r="C9" s="4"/>
      <c r="D9" s="4"/>
      <c r="E9" s="4">
        <v>49</v>
      </c>
      <c r="F9" s="4">
        <v>7</v>
      </c>
      <c r="G9" s="4">
        <v>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67</v>
      </c>
      <c r="B10" s="4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1</v>
      </c>
      <c r="W11" s="4">
        <v>9</v>
      </c>
      <c r="X11" s="4"/>
      <c r="Y11" s="4"/>
    </row>
    <row r="12" spans="1:25" x14ac:dyDescent="0.25">
      <c r="A12" s="4" t="s">
        <v>52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14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91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11</v>
      </c>
      <c r="C14" s="4">
        <f>(C3+C4+C5+C6+C7+C8+C9+C10)/25</f>
        <v>6.64</v>
      </c>
      <c r="D14" s="4">
        <f>(D3+D4+D5+D6+D7+D8+D9+D10)/10</f>
        <v>22.5</v>
      </c>
      <c r="E14" s="4">
        <f>(E3+E4+E5+E6+E7+E8+E9+E10)/10</f>
        <v>35.1</v>
      </c>
      <c r="F14" s="4">
        <f>F3+F4+F5+F6+F7+F8+F9+F10</f>
        <v>29</v>
      </c>
      <c r="G14" s="4">
        <f>(G3+G4+G5+G6+G7+G8+G9+G10+G11+G12+G13)*6</f>
        <v>24</v>
      </c>
      <c r="H14" s="4">
        <f>(H10)*1</f>
        <v>1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14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1</v>
      </c>
      <c r="W14" s="6">
        <f>(W11+W12+W13)/10</f>
        <v>0.9</v>
      </c>
      <c r="X14" s="4">
        <f>(X3+X4+X5+X6+X7+X8+X9+X10)*-3+(X11+X12+X13)*3</f>
        <v>-3</v>
      </c>
      <c r="Y14" s="4">
        <f>(Y3+Y4+Y5+Y6+Y7+Y8+Y9+Y10)*-3+(Y11+Y12+Y13)*3</f>
        <v>-6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156.14000000000001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99</v>
      </c>
      <c r="B19" s="4">
        <v>27</v>
      </c>
      <c r="C19" s="4">
        <v>256</v>
      </c>
      <c r="D19" s="4">
        <v>5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100</v>
      </c>
      <c r="B20" s="4"/>
      <c r="C20" s="4"/>
      <c r="D20" s="4">
        <v>67</v>
      </c>
      <c r="E20" s="4">
        <v>42</v>
      </c>
      <c r="F20" s="4">
        <v>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54</v>
      </c>
      <c r="B21" s="4"/>
      <c r="C21" s="4"/>
      <c r="D21" s="4">
        <v>55</v>
      </c>
      <c r="E21" s="4">
        <v>49</v>
      </c>
      <c r="F21" s="4">
        <v>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</row>
    <row r="22" spans="1:25" x14ac:dyDescent="0.25">
      <c r="A22" s="4" t="s">
        <v>101</v>
      </c>
      <c r="B22" s="4"/>
      <c r="C22" s="4"/>
      <c r="D22" s="4"/>
      <c r="E22" s="4">
        <v>22</v>
      </c>
      <c r="F22" s="4">
        <v>3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102</v>
      </c>
      <c r="B23" s="4"/>
      <c r="C23" s="4"/>
      <c r="D23" s="4"/>
      <c r="E23" s="4">
        <v>26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103</v>
      </c>
      <c r="B24" s="4"/>
      <c r="C24" s="4"/>
      <c r="D24" s="4"/>
      <c r="E24" s="4">
        <v>32</v>
      </c>
      <c r="F24" s="4">
        <v>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104</v>
      </c>
      <c r="B25" s="4"/>
      <c r="C25" s="4"/>
      <c r="D25" s="4"/>
      <c r="E25" s="4">
        <v>46</v>
      </c>
      <c r="F25" s="4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87</v>
      </c>
      <c r="B26" s="4"/>
      <c r="C26" s="4"/>
      <c r="D26" s="4"/>
      <c r="E26" s="4"/>
      <c r="F26" s="4"/>
      <c r="G26" s="4"/>
      <c r="H26" s="4">
        <v>3</v>
      </c>
      <c r="I26" s="4"/>
      <c r="J26" s="4">
        <v>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105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v>1</v>
      </c>
      <c r="R27" s="4"/>
      <c r="S27" s="4"/>
      <c r="T27" s="4"/>
      <c r="U27" s="4">
        <v>1</v>
      </c>
      <c r="V27" s="4">
        <v>2</v>
      </c>
      <c r="W27" s="4">
        <v>14</v>
      </c>
      <c r="X27" s="4">
        <v>3</v>
      </c>
      <c r="Y27" s="4"/>
    </row>
    <row r="28" spans="1:25" x14ac:dyDescent="0.25">
      <c r="A28" s="4" t="s">
        <v>106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3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107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13.5</v>
      </c>
      <c r="C30" s="4">
        <f>(C19+C20+C21+C22+C23+C24+C25+C26)/25</f>
        <v>10.24</v>
      </c>
      <c r="D30" s="4">
        <f>(D19+D20+D21+D22+D23+D24+D25+D26)/10</f>
        <v>12.7</v>
      </c>
      <c r="E30" s="4">
        <f>(E19+E20+E21+E22+E23+E24+E25+E26)/10</f>
        <v>21.7</v>
      </c>
      <c r="F30" s="4">
        <f>SUM(F19,F20,F21,F22,F23,F24,F25,F26)</f>
        <v>23</v>
      </c>
      <c r="G30" s="4">
        <f>(G19+G20+G21+G22+G23+G24+G25+G26+G27+G28+G29)*6</f>
        <v>24</v>
      </c>
      <c r="H30" s="4">
        <f>(H26)*1</f>
        <v>3</v>
      </c>
      <c r="I30" s="4">
        <f>(I26)*3</f>
        <v>0</v>
      </c>
      <c r="J30" s="4">
        <f>(J26)*4</f>
        <v>12</v>
      </c>
      <c r="K30" s="4">
        <f>(K26)*5</f>
        <v>0</v>
      </c>
      <c r="L30" s="4">
        <f>(L26)*9</f>
        <v>0</v>
      </c>
      <c r="M30" s="4">
        <f>SUM(M19,M20,M21,M22,M23,M24,M25,M26,M27,M28,M29)</f>
        <v>5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2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2</v>
      </c>
      <c r="W30" s="6">
        <f>(W27+W28+W29)/10</f>
        <v>1.4</v>
      </c>
      <c r="X30" s="4">
        <f>(X19+X20+X21+X22+X23+X24+X25+X26)*-3+(X27+X28+X29)*3</f>
        <v>9</v>
      </c>
      <c r="Y30" s="4">
        <f>(Y19+Y20+Y21+Y22+Y23+Y24+Y25+Y26)*-3+(Y27+Y28+Y29)*3</f>
        <v>-3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141.54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tabSelected="1" workbookViewId="0">
      <selection activeCell="P6" sqref="P6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35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108</v>
      </c>
      <c r="B3" s="4">
        <v>22</v>
      </c>
      <c r="C3" s="4">
        <v>253</v>
      </c>
      <c r="D3" s="4">
        <v>53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>
        <v>1</v>
      </c>
    </row>
    <row r="4" spans="1:25" x14ac:dyDescent="0.25">
      <c r="A4" s="4" t="s">
        <v>109</v>
      </c>
      <c r="B4" s="4"/>
      <c r="C4" s="4"/>
      <c r="D4" s="4">
        <v>66</v>
      </c>
      <c r="E4" s="4">
        <v>20</v>
      </c>
      <c r="F4" s="4">
        <v>3</v>
      </c>
      <c r="G4" s="4">
        <v>3</v>
      </c>
      <c r="H4" s="4"/>
      <c r="I4" s="4"/>
      <c r="J4" s="4"/>
      <c r="K4" s="4"/>
      <c r="L4" s="4"/>
      <c r="M4" s="4"/>
      <c r="N4" s="4"/>
      <c r="O4" s="4"/>
      <c r="P4" s="4">
        <v>1</v>
      </c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110</v>
      </c>
      <c r="B5" s="4"/>
      <c r="C5" s="4"/>
      <c r="D5" s="4">
        <v>113</v>
      </c>
      <c r="E5" s="4">
        <v>42</v>
      </c>
      <c r="F5" s="4">
        <v>4</v>
      </c>
      <c r="G5" s="4"/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>
        <v>1</v>
      </c>
    </row>
    <row r="6" spans="1:25" x14ac:dyDescent="0.25">
      <c r="A6" s="4" t="s">
        <v>111</v>
      </c>
      <c r="B6" s="4"/>
      <c r="C6" s="4"/>
      <c r="D6" s="4"/>
      <c r="E6" s="4">
        <v>110</v>
      </c>
      <c r="F6" s="4">
        <v>6</v>
      </c>
      <c r="G6" s="4">
        <v>2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112</v>
      </c>
      <c r="B7" s="4"/>
      <c r="C7" s="4"/>
      <c r="D7" s="4"/>
      <c r="E7" s="4">
        <v>71</v>
      </c>
      <c r="F7" s="4">
        <v>6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95</v>
      </c>
      <c r="B8" s="4"/>
      <c r="C8" s="4"/>
      <c r="D8" s="4"/>
      <c r="E8" s="4">
        <v>58</v>
      </c>
      <c r="F8" s="4">
        <v>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48</v>
      </c>
      <c r="B9" s="4"/>
      <c r="C9" s="4"/>
      <c r="D9" s="4"/>
      <c r="E9" s="4">
        <v>49</v>
      </c>
      <c r="F9" s="4">
        <v>7</v>
      </c>
      <c r="G9" s="4">
        <v>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113</v>
      </c>
      <c r="B10" s="4"/>
      <c r="C10" s="4"/>
      <c r="D10" s="4"/>
      <c r="E10" s="4"/>
      <c r="F10" s="4"/>
      <c r="G10" s="4"/>
      <c r="H10" s="4">
        <v>1</v>
      </c>
      <c r="I10" s="4"/>
      <c r="J10" s="4"/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114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1</v>
      </c>
      <c r="T11" s="4"/>
      <c r="U11" s="4"/>
      <c r="V11" s="4">
        <v>4</v>
      </c>
      <c r="W11" s="4">
        <v>38</v>
      </c>
      <c r="X11" s="4">
        <v>2</v>
      </c>
      <c r="Y11" s="4"/>
    </row>
    <row r="12" spans="1:25" x14ac:dyDescent="0.25">
      <c r="A12" s="4" t="s">
        <v>115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13</v>
      </c>
      <c r="N12" s="4"/>
      <c r="O12" s="4">
        <v>1</v>
      </c>
      <c r="P12" s="4"/>
      <c r="Q12" s="4"/>
      <c r="R12" s="4"/>
      <c r="S12" s="4"/>
      <c r="T12" s="4"/>
      <c r="U12" s="4"/>
      <c r="V12" s="4">
        <v>0.5</v>
      </c>
      <c r="W12" s="4"/>
      <c r="X12" s="4"/>
      <c r="Y12" s="4"/>
    </row>
    <row r="13" spans="1:25" x14ac:dyDescent="0.25">
      <c r="A13" s="4" t="s">
        <v>52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14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11</v>
      </c>
      <c r="C14" s="4">
        <f>(C3+C4+C5+C6+C7+C8+C9+C10)/25</f>
        <v>10.119999999999999</v>
      </c>
      <c r="D14" s="4">
        <f>(D3+D4+D5+D6+D7+D8+D9+D10)/10</f>
        <v>23.2</v>
      </c>
      <c r="E14" s="4">
        <f>(E3+E4+E5+E6+E7+E8+E9+E10)/10</f>
        <v>35</v>
      </c>
      <c r="F14" s="4">
        <f>F3+F4+F5+F6+F7+F8+F9+F10</f>
        <v>31</v>
      </c>
      <c r="G14" s="4">
        <f>(G3+G4+G5+G6+G7+G8+G9+G10+G11+G12+G13)*6</f>
        <v>60</v>
      </c>
      <c r="H14" s="4">
        <f>(H10)*1</f>
        <v>1</v>
      </c>
      <c r="I14" s="4">
        <f>(I10)*3</f>
        <v>0</v>
      </c>
      <c r="J14" s="4">
        <f>(J10)*4</f>
        <v>0</v>
      </c>
      <c r="K14" s="4">
        <f>(K10)*5</f>
        <v>5</v>
      </c>
      <c r="L14" s="4">
        <f>(L10)*9</f>
        <v>0</v>
      </c>
      <c r="M14" s="4">
        <f>SUM(M3,M4,M5,M6,M7,M8,M9,M10,M12,M13)</f>
        <v>27</v>
      </c>
      <c r="N14" s="4">
        <f>(N11+N12+N13)*3</f>
        <v>0</v>
      </c>
      <c r="O14" s="4">
        <f>(O3+O4+O5+O6+O7+O8+O9+O12+O13)*5</f>
        <v>20</v>
      </c>
      <c r="P14" s="4">
        <f>(P3+P4+P5+P6+P7+P8+P9+P10+P12+P13)*2</f>
        <v>2</v>
      </c>
      <c r="Q14" s="4">
        <f>(Q11+Q12+Q13)*2</f>
        <v>0</v>
      </c>
      <c r="R14" s="4">
        <f>(R11)*20</f>
        <v>0</v>
      </c>
      <c r="S14" s="4">
        <f>(S11)*15</f>
        <v>15</v>
      </c>
      <c r="T14" s="4">
        <f>(T11)*10</f>
        <v>0</v>
      </c>
      <c r="U14" s="4">
        <f>(U11)*5</f>
        <v>0</v>
      </c>
      <c r="V14" s="4">
        <f>(V11)*1+V12*3+V13*3</f>
        <v>5.5</v>
      </c>
      <c r="W14" s="6">
        <f>(W11+W12+W13)/10</f>
        <v>3.8</v>
      </c>
      <c r="X14" s="4">
        <f>(X3+X4+X5+X6+X7+X8+X9+X10)*-3+(X11+X12+X13)*3</f>
        <v>3</v>
      </c>
      <c r="Y14" s="4">
        <f>(Y3+Y4+Y5+Y6+Y7+Y8+Y9+Y10)*-3+(Y11+Y12+Y13)*3</f>
        <v>-6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246.62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3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92</v>
      </c>
      <c r="B19" s="4">
        <v>23</v>
      </c>
      <c r="C19" s="4">
        <v>280</v>
      </c>
      <c r="D19" s="4">
        <v>3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93</v>
      </c>
      <c r="B20" s="4"/>
      <c r="C20" s="4"/>
      <c r="D20" s="4">
        <v>54</v>
      </c>
      <c r="E20" s="4">
        <v>33</v>
      </c>
      <c r="F20" s="4">
        <v>2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94</v>
      </c>
      <c r="B21" s="4"/>
      <c r="C21" s="4"/>
      <c r="D21" s="4">
        <v>16</v>
      </c>
      <c r="E21" s="4">
        <v>30</v>
      </c>
      <c r="F21" s="4">
        <v>6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95</v>
      </c>
      <c r="B22" s="4"/>
      <c r="C22" s="4"/>
      <c r="D22" s="4"/>
      <c r="E22" s="4">
        <v>58</v>
      </c>
      <c r="F22" s="4"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96</v>
      </c>
      <c r="B23" s="4"/>
      <c r="C23" s="4"/>
      <c r="D23" s="4"/>
      <c r="E23" s="4">
        <v>72</v>
      </c>
      <c r="F23" s="4">
        <v>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97</v>
      </c>
      <c r="B24" s="4"/>
      <c r="C24" s="4"/>
      <c r="D24" s="4">
        <v>86</v>
      </c>
      <c r="E24" s="4">
        <v>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98</v>
      </c>
      <c r="B25" s="4"/>
      <c r="C25" s="4"/>
      <c r="D25" s="4"/>
      <c r="E25" s="4">
        <v>41</v>
      </c>
      <c r="F25" s="4">
        <v>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87</v>
      </c>
      <c r="B26" s="4"/>
      <c r="C26" s="4"/>
      <c r="D26" s="4"/>
      <c r="E26" s="4"/>
      <c r="F26" s="4"/>
      <c r="G26" s="4"/>
      <c r="H26" s="4">
        <v>3</v>
      </c>
      <c r="I26" s="4"/>
      <c r="J26" s="4">
        <v>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3</v>
      </c>
      <c r="W27" s="4">
        <v>16</v>
      </c>
      <c r="X27" s="4"/>
      <c r="Y27" s="4">
        <v>2</v>
      </c>
    </row>
    <row r="28" spans="1:25" x14ac:dyDescent="0.25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14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88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11.5</v>
      </c>
      <c r="C30" s="4">
        <f>(C19+C20+C21+C22+C23+C24+C25+C26)/25</f>
        <v>11.2</v>
      </c>
      <c r="D30" s="4">
        <f>(D19+D20+D21+D22+D23+D24+D25+D26)/10</f>
        <v>15.9</v>
      </c>
      <c r="E30" s="4">
        <f>(E19+E20+E21+E22+E23+E24+E25+E26)/10</f>
        <v>23.5</v>
      </c>
      <c r="F30" s="4">
        <f>SUM(F19,F20,F21,F22,F23,F24,F25,F26)</f>
        <v>23</v>
      </c>
      <c r="G30" s="4">
        <f>(G19+G20+G21+G22+G23+G24+G25+G26+G27+G28+G29)*6</f>
        <v>24</v>
      </c>
      <c r="H30" s="4">
        <f>(H26)*1</f>
        <v>3</v>
      </c>
      <c r="I30" s="4">
        <f>(I26)*3</f>
        <v>0</v>
      </c>
      <c r="J30" s="4">
        <f>(J26)*4</f>
        <v>12</v>
      </c>
      <c r="K30" s="4">
        <f>(K26)*5</f>
        <v>0</v>
      </c>
      <c r="L30" s="4">
        <f>(L26)*9</f>
        <v>0</v>
      </c>
      <c r="M30" s="4">
        <f>SUM(M19,M20,M21,M22,M23,M24,M25,M26,M27,M28,M29)</f>
        <v>21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3</v>
      </c>
      <c r="W30" s="6">
        <f>(W27+W28+W29)/10</f>
        <v>1.6</v>
      </c>
      <c r="X30" s="4">
        <f>(X19+X20+X21+X22+X23+X24+X25+X26)*-3+(X27+X28+X29)*3</f>
        <v>0</v>
      </c>
      <c r="Y30" s="4">
        <f>(Y19+Y20+Y21+Y22+Y23+Y24+Y25+Y26)*-3+(Y27+Y28+Y29)*3</f>
        <v>6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165.7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2025-10-11T15:09:26Z</dcterms:modified>
</cp:coreProperties>
</file>