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254" documentId="8_{02E4F299-C21C-47DF-B919-ECCBE3613673}" xr6:coauthVersionLast="47" xr6:coauthVersionMax="47" xr10:uidLastSave="{2DDD3499-5F63-4B5F-A319-DE2921261A16}"/>
  <bookViews>
    <workbookView xWindow="-120" yWindow="-120" windowWidth="29040" windowHeight="15840" xr2:uid="{CB94E1BC-B6A7-4F1B-AB2F-6A25D67D9EE5}"/>
  </bookViews>
  <sheets>
    <sheet name="Match Up 1" sheetId="1" r:id="rId1"/>
    <sheet name="Match Up 2" sheetId="2" r:id="rId2"/>
    <sheet name="TOILET BOW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3" l="1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31" i="3" l="1"/>
  <c r="Y15" i="1"/>
  <c r="Y15" i="3"/>
  <c r="Y31" i="1"/>
  <c r="Y31" i="2"/>
  <c r="Y15" i="2"/>
</calcChain>
</file>

<file path=xl/sharedStrings.xml><?xml version="1.0" encoding="utf-8"?>
<sst xmlns="http://schemas.openxmlformats.org/spreadsheetml/2006/main" count="234" uniqueCount="88">
  <si>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</si>
  <si>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</si>
  <si>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</si>
  <si>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</si>
  <si>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</si>
  <si>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</si>
  <si>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</si>
  <si>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</si>
  <si>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</si>
  <si>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</si>
  <si>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</si>
  <si>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</si>
  <si>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</si>
  <si>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</si>
  <si>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</si>
  <si>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</si>
  <si>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</si>
  <si>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</si>
  <si>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</si>
  <si>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</si>
  <si>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</si>
  <si>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</si>
  <si>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</si>
  <si>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</si>
  <si>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</si>
  <si>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</si>
  <si>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</si>
  <si>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DARK TROOPERS</t>
  </si>
  <si>
    <t>THE OTHER BRETT</t>
  </si>
  <si>
    <t>CALI SAINTS</t>
  </si>
  <si>
    <t>SOUTHSTARS</t>
  </si>
  <si>
    <t>9TH WARD NEW ORLEANS</t>
  </si>
  <si>
    <t>RIALTO RUN GAME</t>
  </si>
  <si>
    <t>BIJAN ROBINSON, ATL</t>
  </si>
  <si>
    <t>MIKE EVANS, TB</t>
  </si>
  <si>
    <t>JOSH ALLEN, BUF</t>
  </si>
  <si>
    <t>JONATHAN TAYLOR, IND</t>
  </si>
  <si>
    <t>DEVIN NEAL, NO</t>
  </si>
  <si>
    <t>JA'MARR CHASE, CIN</t>
  </si>
  <si>
    <t>CHRIS OLAVE, NO</t>
  </si>
  <si>
    <t>QUINSHON JUDKINS, CLE</t>
  </si>
  <si>
    <t>GEORGE KITTLE, SF</t>
  </si>
  <si>
    <t>CAMERON DICKER, LAC</t>
  </si>
  <si>
    <t>JACKSONVILLE</t>
  </si>
  <si>
    <t>BOBBY WAGNER, WAS</t>
  </si>
  <si>
    <t>JORDYN BROOKS, MIA</t>
  </si>
  <si>
    <t>MATTHEW STAFFORD, LAR</t>
  </si>
  <si>
    <t>DERRICK HENRY, BAL</t>
  </si>
  <si>
    <t>JAXON SMITH-NJIGBA, SEA</t>
  </si>
  <si>
    <t>DAVANTE ADAMS, LAR</t>
  </si>
  <si>
    <t>JAYLEN WADDLE, MIA</t>
  </si>
  <si>
    <t>HAROLD FANNIN, CLE</t>
  </si>
  <si>
    <t>JAKE BATES, DET</t>
  </si>
  <si>
    <t>SEATTLE</t>
  </si>
  <si>
    <t>DEVIN WHITE, LV</t>
  </si>
  <si>
    <t>WOODY MARKS, HOU</t>
  </si>
  <si>
    <t>PUKA NACUA, LAR</t>
  </si>
  <si>
    <t>MICHAEL WILSON, ARI</t>
  </si>
  <si>
    <t>WAN'DALE ROBINSON, NYG</t>
  </si>
  <si>
    <t>TRAVIS KELCE, KC</t>
  </si>
  <si>
    <t>HARRISON MEVIS, LAR</t>
  </si>
  <si>
    <t>JACK CAMPBELL, DET</t>
  </si>
  <si>
    <t>JALEN HURTS, PHI</t>
  </si>
  <si>
    <t>DE'VON ACHANE, MIA</t>
  </si>
  <si>
    <t>JAHMYR GIBBS, DET</t>
  </si>
  <si>
    <t>DK METCALF, PIT</t>
  </si>
  <si>
    <t>ZAY FLOWERS, BAL</t>
  </si>
  <si>
    <t>TREY MCBRIDE, ARI</t>
  </si>
  <si>
    <t>CHRIS BOSWELL, PIT</t>
  </si>
  <si>
    <t>DRAKE MAYE, NE</t>
  </si>
  <si>
    <t>SAQUON BARKLEY, PHI</t>
  </si>
  <si>
    <t>RICE DOWDLE, CAR</t>
  </si>
  <si>
    <t>STEFON DIGGS, NE</t>
  </si>
  <si>
    <t>TETAIROA MCMILLAN, CAR</t>
  </si>
  <si>
    <t>JAKE FERGUSON, DAL</t>
  </si>
  <si>
    <t>WILL LUTZ, DEN</t>
  </si>
  <si>
    <t>PHILLY</t>
  </si>
  <si>
    <t>CEDRIC GRAY, TEN</t>
  </si>
  <si>
    <t>JACOBY BRISSETT, ARI</t>
  </si>
  <si>
    <t>ASHTON JEANTY, LV</t>
  </si>
  <si>
    <t>JOSH JACOBS, GB</t>
  </si>
  <si>
    <t>JAKOBI MEYERS, JAC</t>
  </si>
  <si>
    <t>TEE HIGGINS, CIN</t>
  </si>
  <si>
    <t>ZACH ERTZ, WAS</t>
  </si>
  <si>
    <t>CHASE MCLAUGHLIN, TB</t>
  </si>
  <si>
    <t>TAMPA BAY</t>
  </si>
  <si>
    <t>MAXX CROSBY, LV</t>
  </si>
  <si>
    <t>MICAH PARSON,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</si>
</sst>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tabSelected="1"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35</v>
      </c>
      <c r="B3" s="4">
        <v>19</v>
      </c>
      <c r="C3" s="4">
        <v>193</v>
      </c>
      <c r="D3" s="4">
        <v>48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36</v>
      </c>
      <c r="B4" s="4"/>
      <c r="C4" s="4"/>
      <c r="D4" s="4">
        <v>87</v>
      </c>
      <c r="E4" s="4">
        <v>14</v>
      </c>
      <c r="F4" s="4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37</v>
      </c>
      <c r="B5" s="4"/>
      <c r="C5" s="4"/>
      <c r="D5" s="4">
        <v>28</v>
      </c>
      <c r="E5" s="4">
        <v>4</v>
      </c>
      <c r="F5" s="4">
        <v>1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38</v>
      </c>
      <c r="B6" s="4"/>
      <c r="C6" s="4"/>
      <c r="D6" s="4"/>
      <c r="E6" s="4">
        <v>132</v>
      </c>
      <c r="F6" s="4">
        <v>10</v>
      </c>
      <c r="G6" s="4"/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39</v>
      </c>
      <c r="B7" s="4"/>
      <c r="C7" s="4"/>
      <c r="D7" s="4"/>
      <c r="E7" s="4">
        <v>85</v>
      </c>
      <c r="F7" s="4">
        <v>6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40</v>
      </c>
      <c r="B8" s="4"/>
      <c r="C8" s="4"/>
      <c r="D8" s="4">
        <v>21</v>
      </c>
      <c r="E8" s="4">
        <v>-4</v>
      </c>
      <c r="F8" s="4">
        <v>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41</v>
      </c>
      <c r="B9" s="4"/>
      <c r="C9" s="4"/>
      <c r="D9" s="4"/>
      <c r="E9" s="4">
        <v>88</v>
      </c>
      <c r="F9" s="4">
        <v>8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42</v>
      </c>
      <c r="B10" s="4"/>
      <c r="C10" s="4"/>
      <c r="D10" s="4"/>
      <c r="E10" s="4"/>
      <c r="F10" s="4"/>
      <c r="G10" s="4"/>
      <c r="H10" s="4">
        <v>1</v>
      </c>
      <c r="I10" s="4">
        <v>1</v>
      </c>
      <c r="J10" s="4">
        <v>2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3</v>
      </c>
      <c r="W11" s="4">
        <v>22</v>
      </c>
      <c r="X11" s="4">
        <v>3</v>
      </c>
      <c r="Y11" s="4"/>
    </row>
    <row r="12" spans="1:25" x14ac:dyDescent="0.25">
      <c r="A12" s="4" t="s">
        <v>44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45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13</v>
      </c>
      <c r="N13" s="4"/>
      <c r="O13" s="4">
        <v>1</v>
      </c>
      <c r="P13" s="4"/>
      <c r="Q13" s="4"/>
      <c r="R13" s="4"/>
      <c r="S13" s="4"/>
      <c r="T13" s="4"/>
      <c r="U13" s="4"/>
      <c r="V13" s="4">
        <v>1</v>
      </c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9.5</v>
      </c>
      <c r="C14" s="4">
        <f>(C3+C4+C5+C6+C7+C8+C9+C10)/25</f>
        <v>7.72</v>
      </c>
      <c r="D14" s="4">
        <f>(D3+D4+D5+D6+D7+D8+D9+D10)/10</f>
        <v>18.399999999999999</v>
      </c>
      <c r="E14" s="4">
        <f>(E3+E4+E5+E6+E7+E8+E9+E10)/10</f>
        <v>31.9</v>
      </c>
      <c r="F14" s="4">
        <f>F3+F4+F5+F6+F7+F8+F9+F10</f>
        <v>31</v>
      </c>
      <c r="G14" s="4">
        <f>(G3+G4+G5+G6+G7+G8+G9+G10+G11+G12+G13)*6</f>
        <v>36</v>
      </c>
      <c r="H14" s="4">
        <f>(H10)*1</f>
        <v>1</v>
      </c>
      <c r="I14" s="4">
        <f>(I10)*3</f>
        <v>3</v>
      </c>
      <c r="J14" s="4">
        <f>(J10)*4</f>
        <v>8</v>
      </c>
      <c r="K14" s="4">
        <f>(K10)*5</f>
        <v>0</v>
      </c>
      <c r="L14" s="4">
        <f>(L10)*9</f>
        <v>0</v>
      </c>
      <c r="M14" s="4">
        <f>SUM(M3,M4,M5,M6,M7,M8,M9,M10,M12,M13)</f>
        <v>20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6</v>
      </c>
      <c r="W14" s="6">
        <f>(W11+W12+W13)/10</f>
        <v>2.2000000000000002</v>
      </c>
      <c r="X14" s="4">
        <f>(X3+X4+X5+X6+X7+X8+X9+X10)*-3+(X11+X12+X13)*3</f>
        <v>9</v>
      </c>
      <c r="Y14" s="4">
        <f>(Y3+Y4+Y5+Y6+Y7+Y8+Y9+Y10)*-3+(Y11+Y12+Y13)*3</f>
        <v>0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198.71999999999997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28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46</v>
      </c>
      <c r="B19" s="4">
        <v>24</v>
      </c>
      <c r="C19" s="4">
        <v>368</v>
      </c>
      <c r="D19" s="4">
        <v>2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>
        <v>1</v>
      </c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33</v>
      </c>
      <c r="B20" s="4"/>
      <c r="C20" s="4"/>
      <c r="D20" s="4">
        <v>93</v>
      </c>
      <c r="E20" s="4">
        <v>82</v>
      </c>
      <c r="F20" s="4">
        <v>8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47</v>
      </c>
      <c r="B21" s="4"/>
      <c r="C21" s="4"/>
      <c r="D21" s="4">
        <v>100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48</v>
      </c>
      <c r="B22" s="4"/>
      <c r="C22" s="4"/>
      <c r="D22" s="4"/>
      <c r="E22" s="4">
        <v>113</v>
      </c>
      <c r="F22" s="4">
        <v>7</v>
      </c>
      <c r="G22" s="4"/>
      <c r="H22" s="4"/>
      <c r="I22" s="4"/>
      <c r="J22" s="4"/>
      <c r="K22" s="4"/>
      <c r="L22" s="4"/>
      <c r="M22" s="4"/>
      <c r="N22" s="4"/>
      <c r="O22" s="4">
        <v>1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49</v>
      </c>
      <c r="B23" s="4"/>
      <c r="C23" s="4"/>
      <c r="D23" s="4"/>
      <c r="E23" s="4">
        <v>71</v>
      </c>
      <c r="F23" s="4">
        <v>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50</v>
      </c>
      <c r="B24" s="4"/>
      <c r="C24" s="4"/>
      <c r="D24" s="4"/>
      <c r="E24" s="4">
        <v>26</v>
      </c>
      <c r="F24" s="4">
        <v>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51</v>
      </c>
      <c r="B25" s="4"/>
      <c r="C25" s="4"/>
      <c r="D25" s="4"/>
      <c r="E25" s="4">
        <v>48</v>
      </c>
      <c r="F25" s="4">
        <v>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52</v>
      </c>
      <c r="B26" s="4"/>
      <c r="C26" s="4"/>
      <c r="D26" s="4"/>
      <c r="E26" s="4"/>
      <c r="F26" s="4"/>
      <c r="G26" s="4"/>
      <c r="H26" s="4">
        <v>3</v>
      </c>
      <c r="I26" s="4">
        <v>1</v>
      </c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</v>
      </c>
      <c r="W27" s="4">
        <v>2</v>
      </c>
      <c r="X27" s="4">
        <v>1</v>
      </c>
      <c r="Y27" s="4"/>
    </row>
    <row r="28" spans="1:25" x14ac:dyDescent="0.25">
      <c r="A28" s="4" t="s">
        <v>45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13</v>
      </c>
      <c r="N28" s="4"/>
      <c r="O28" s="4">
        <v>1</v>
      </c>
      <c r="P28" s="4"/>
      <c r="Q28" s="4"/>
      <c r="R28" s="4"/>
      <c r="S28" s="4"/>
      <c r="T28" s="4"/>
      <c r="U28" s="4"/>
      <c r="V28" s="4">
        <v>1</v>
      </c>
      <c r="W28" s="4"/>
      <c r="X28" s="4"/>
      <c r="Y28" s="4"/>
    </row>
    <row r="29" spans="1:25" x14ac:dyDescent="0.25">
      <c r="A29" s="4" t="s">
        <v>54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16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12</v>
      </c>
      <c r="C30" s="4">
        <f>(C19+C20+C21+C22+C23+C24+C25+C26)/25</f>
        <v>14.72</v>
      </c>
      <c r="D30" s="4">
        <f>(D19+D20+D21+D22+D23+D24+D25+D26)/10</f>
        <v>19.5</v>
      </c>
      <c r="E30" s="4">
        <f>(E19+E20+E21+E22+E23+E24+E25+E26)/10</f>
        <v>34</v>
      </c>
      <c r="F30" s="4">
        <f>SUM(F19,F20,F21,F22,F23,F24,F25,F26)</f>
        <v>28</v>
      </c>
      <c r="G30" s="4">
        <f>(G19+G20+G21+G22+G23+G24+G25+G26+G27+G28+G29)*6</f>
        <v>18</v>
      </c>
      <c r="H30" s="4">
        <f>(H26)*1</f>
        <v>3</v>
      </c>
      <c r="I30" s="4">
        <f>(I26)*3</f>
        <v>3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29</v>
      </c>
      <c r="N30" s="4">
        <f>N27*3+N28*3+N29*3</f>
        <v>0</v>
      </c>
      <c r="O30" s="4">
        <f>(O19+O20+O21+O22+O23+O24+O25+O26+O27+O28+O29)*5</f>
        <v>25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4</v>
      </c>
      <c r="W30" s="6">
        <f>(W27+W28+W29)/10</f>
        <v>0.2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204.42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12" t="s">
        <v>29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46</v>
      </c>
      <c r="B3" s="4">
        <v>24</v>
      </c>
      <c r="C3" s="4">
        <v>368</v>
      </c>
      <c r="D3" s="4">
        <v>2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>
        <v>1</v>
      </c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40</v>
      </c>
      <c r="B4" s="4"/>
      <c r="C4" s="4"/>
      <c r="D4" s="4">
        <v>21</v>
      </c>
      <c r="E4" s="4">
        <v>-4</v>
      </c>
      <c r="F4" s="4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55</v>
      </c>
      <c r="B5" s="4"/>
      <c r="C5" s="4"/>
      <c r="D5" s="4">
        <v>30</v>
      </c>
      <c r="E5" s="4">
        <v>8</v>
      </c>
      <c r="F5" s="4">
        <v>1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56</v>
      </c>
      <c r="B6" s="4"/>
      <c r="C6" s="4"/>
      <c r="D6" s="4"/>
      <c r="E6" s="4">
        <v>181</v>
      </c>
      <c r="F6" s="4">
        <v>9</v>
      </c>
      <c r="G6" s="4"/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57</v>
      </c>
      <c r="B7" s="4"/>
      <c r="C7" s="4"/>
      <c r="D7" s="4"/>
      <c r="E7" s="4">
        <v>54</v>
      </c>
      <c r="F7" s="4">
        <v>5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58</v>
      </c>
      <c r="B8" s="4"/>
      <c r="C8" s="4"/>
      <c r="D8" s="4"/>
      <c r="E8" s="4">
        <v>54</v>
      </c>
      <c r="F8" s="4">
        <v>5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59</v>
      </c>
      <c r="B9" s="4"/>
      <c r="C9" s="4"/>
      <c r="D9" s="4"/>
      <c r="E9" s="4">
        <v>70</v>
      </c>
      <c r="F9" s="4">
        <v>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60</v>
      </c>
      <c r="B10" s="4"/>
      <c r="C10" s="4"/>
      <c r="D10" s="4"/>
      <c r="E10" s="4"/>
      <c r="F10" s="4"/>
      <c r="G10" s="4"/>
      <c r="H10" s="4">
        <v>5</v>
      </c>
      <c r="I10" s="4"/>
      <c r="J10" s="4">
        <v>2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53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>
        <v>2</v>
      </c>
      <c r="X11" s="4">
        <v>1</v>
      </c>
      <c r="Y11" s="4"/>
    </row>
    <row r="12" spans="1:25" x14ac:dyDescent="0.25">
      <c r="A12" s="4" t="s">
        <v>45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13</v>
      </c>
      <c r="N12" s="4"/>
      <c r="O12" s="4">
        <v>1</v>
      </c>
      <c r="P12" s="4"/>
      <c r="Q12" s="4"/>
      <c r="R12" s="4"/>
      <c r="S12" s="4"/>
      <c r="T12" s="4"/>
      <c r="U12" s="4"/>
      <c r="V12" s="4">
        <v>1</v>
      </c>
      <c r="W12" s="4"/>
      <c r="X12" s="4"/>
      <c r="Y12" s="4"/>
    </row>
    <row r="13" spans="1:25" x14ac:dyDescent="0.25">
      <c r="A13" s="4" t="s">
        <v>61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14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12</v>
      </c>
      <c r="C14" s="4">
        <f>(C3+C4+C5+C6+C7+C8+C9+C10)/25</f>
        <v>14.72</v>
      </c>
      <c r="D14" s="4">
        <f>(D3+D4+D5+D6+D7+D8+D9+D10)/10</f>
        <v>5.3</v>
      </c>
      <c r="E14" s="4">
        <f>(E3+E4+E5+E6+E7+E8+E9+E10)/10</f>
        <v>36.299999999999997</v>
      </c>
      <c r="F14" s="4">
        <f>F3+F4+F5+F6+F7+F8+F9+F10</f>
        <v>30</v>
      </c>
      <c r="G14" s="4">
        <f>(G3+G4+G5+G6+G7+G8+G9+G10+G11+G12+G13)*6</f>
        <v>30</v>
      </c>
      <c r="H14" s="4">
        <f>(H10)*1</f>
        <v>5</v>
      </c>
      <c r="I14" s="4">
        <f>(I10)*3</f>
        <v>0</v>
      </c>
      <c r="J14" s="4">
        <f>(J10)*4</f>
        <v>8</v>
      </c>
      <c r="K14" s="4">
        <f>(K10)*5</f>
        <v>0</v>
      </c>
      <c r="L14" s="4">
        <f>(L10)*9</f>
        <v>0</v>
      </c>
      <c r="M14" s="4">
        <f>SUM(M3,M4,M5,M6,M7,M8,M9,M10,M12,M13)</f>
        <v>27</v>
      </c>
      <c r="N14" s="4">
        <f>(N11+N12+N13)*3</f>
        <v>0</v>
      </c>
      <c r="O14" s="4">
        <f>(O3+O4+O5+O6+O7+O8+O9+O12+O13)*5</f>
        <v>20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4</v>
      </c>
      <c r="W14" s="6">
        <f>(W11+W12+W13)/10</f>
        <v>0.2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202.51999999999998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62</v>
      </c>
      <c r="B19" s="4">
        <v>12</v>
      </c>
      <c r="C19" s="4">
        <v>175</v>
      </c>
      <c r="D19" s="4">
        <v>39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63</v>
      </c>
      <c r="B20" s="4"/>
      <c r="C20" s="4"/>
      <c r="D20" s="4">
        <v>60</v>
      </c>
      <c r="E20" s="4">
        <v>67</v>
      </c>
      <c r="F20" s="4">
        <v>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64</v>
      </c>
      <c r="B21" s="4"/>
      <c r="C21" s="4"/>
      <c r="D21" s="4">
        <v>38</v>
      </c>
      <c r="E21" s="4">
        <v>20</v>
      </c>
      <c r="F21" s="4">
        <v>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39</v>
      </c>
      <c r="B22" s="4"/>
      <c r="C22" s="4"/>
      <c r="D22" s="4"/>
      <c r="E22" s="4">
        <v>85</v>
      </c>
      <c r="F22" s="4">
        <v>6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65</v>
      </c>
      <c r="B23" s="4"/>
      <c r="C23" s="4"/>
      <c r="D23" s="4"/>
      <c r="E23" s="4">
        <v>55</v>
      </c>
      <c r="F23" s="4">
        <v>3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66</v>
      </c>
      <c r="B24" s="4"/>
      <c r="C24" s="4"/>
      <c r="D24" s="4"/>
      <c r="E24" s="4">
        <v>68</v>
      </c>
      <c r="F24" s="4">
        <v>3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67</v>
      </c>
      <c r="B25" s="4"/>
      <c r="C25" s="4"/>
      <c r="D25" s="4"/>
      <c r="E25" s="4">
        <v>134</v>
      </c>
      <c r="F25" s="4">
        <v>12</v>
      </c>
      <c r="G25" s="4">
        <v>2</v>
      </c>
      <c r="H25" s="4"/>
      <c r="I25" s="4"/>
      <c r="J25" s="4"/>
      <c r="K25" s="4"/>
      <c r="L25" s="4"/>
      <c r="M25" s="4"/>
      <c r="N25" s="4"/>
      <c r="O25" s="4">
        <v>1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68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</v>
      </c>
      <c r="W27" s="4">
        <v>2</v>
      </c>
      <c r="X27" s="4">
        <v>1</v>
      </c>
      <c r="Y27" s="4"/>
    </row>
    <row r="28" spans="1:25" x14ac:dyDescent="0.25">
      <c r="A28" s="4" t="s">
        <v>45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13</v>
      </c>
      <c r="N28" s="4"/>
      <c r="O28" s="4">
        <v>1</v>
      </c>
      <c r="P28" s="4"/>
      <c r="Q28" s="4"/>
      <c r="R28" s="4"/>
      <c r="S28" s="4"/>
      <c r="T28" s="4"/>
      <c r="U28" s="4"/>
      <c r="V28" s="4">
        <v>1</v>
      </c>
      <c r="W28" s="4"/>
      <c r="X28" s="4"/>
      <c r="Y28" s="4"/>
    </row>
    <row r="29" spans="1:25" x14ac:dyDescent="0.25">
      <c r="A29" s="4" t="s">
        <v>61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14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6</v>
      </c>
      <c r="C30" s="4">
        <f>(C19+C20+C21+C22+C23+C24+C25+C26)/25</f>
        <v>7</v>
      </c>
      <c r="D30" s="4">
        <f>(D19+D20+D21+D22+D23+D24+D25+D26)/10</f>
        <v>13.7</v>
      </c>
      <c r="E30" s="4">
        <f>(E19+E20+E21+E22+E23+E24+E25+E26)/10</f>
        <v>42.9</v>
      </c>
      <c r="F30" s="4">
        <f>SUM(F19,F20,F21,F22,F23,F24,F25,F26)</f>
        <v>34</v>
      </c>
      <c r="G30" s="4">
        <f>(G19+G20+G21+G22+G23+G24+G25+G26+G27+G28+G29)*6</f>
        <v>48</v>
      </c>
      <c r="H30" s="4">
        <f>(H26)*1</f>
        <v>0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27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4</v>
      </c>
      <c r="W30" s="6">
        <f>(W27+W28+W29)/10</f>
        <v>0.2</v>
      </c>
      <c r="X30" s="4">
        <f>(X19+X20+X21+X22+X23+X24+X25+X26)*-3+(X27+X28+X29)*3</f>
        <v>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210.79999999999998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7" t="s">
        <v>31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69</v>
      </c>
      <c r="B3" s="4">
        <v>14</v>
      </c>
      <c r="C3" s="4">
        <v>155</v>
      </c>
      <c r="D3" s="4">
        <v>43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70</v>
      </c>
      <c r="B4" s="4"/>
      <c r="C4" s="4"/>
      <c r="D4" s="4">
        <v>78</v>
      </c>
      <c r="E4" s="4">
        <v>14</v>
      </c>
      <c r="F4" s="4">
        <v>2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71</v>
      </c>
      <c r="B5" s="4"/>
      <c r="C5" s="4"/>
      <c r="D5" s="4">
        <v>49</v>
      </c>
      <c r="E5" s="4">
        <v>5</v>
      </c>
      <c r="F5" s="4">
        <v>1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34</v>
      </c>
      <c r="B6" s="4"/>
      <c r="C6" s="4"/>
      <c r="D6" s="4"/>
      <c r="E6" s="4">
        <v>132</v>
      </c>
      <c r="F6" s="4">
        <v>6</v>
      </c>
      <c r="G6" s="4"/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72</v>
      </c>
      <c r="B7" s="4"/>
      <c r="C7" s="4"/>
      <c r="D7" s="4"/>
      <c r="E7" s="4">
        <v>26</v>
      </c>
      <c r="F7" s="4">
        <v>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74</v>
      </c>
      <c r="B9" s="4"/>
      <c r="C9" s="4"/>
      <c r="D9" s="4"/>
      <c r="E9" s="4">
        <v>16</v>
      </c>
      <c r="F9" s="4">
        <v>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75</v>
      </c>
      <c r="B10" s="4"/>
      <c r="C10" s="4"/>
      <c r="D10" s="4"/>
      <c r="E10" s="4"/>
      <c r="F10" s="4"/>
      <c r="G10" s="4"/>
      <c r="H10" s="4">
        <v>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76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v>1</v>
      </c>
      <c r="S11" s="4"/>
      <c r="T11" s="4"/>
      <c r="U11" s="4"/>
      <c r="V11" s="4">
        <v>4</v>
      </c>
      <c r="W11" s="4">
        <v>35</v>
      </c>
      <c r="X11" s="4">
        <v>1</v>
      </c>
      <c r="Y11" s="4"/>
    </row>
    <row r="12" spans="1:25" x14ac:dyDescent="0.25">
      <c r="A12" s="4" t="s">
        <v>45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13</v>
      </c>
      <c r="N12" s="4"/>
      <c r="O12" s="4">
        <v>1</v>
      </c>
      <c r="P12" s="4"/>
      <c r="Q12" s="4"/>
      <c r="R12" s="4"/>
      <c r="S12" s="4"/>
      <c r="T12" s="4"/>
      <c r="U12" s="4"/>
      <c r="V12" s="4">
        <v>1</v>
      </c>
      <c r="W12" s="4"/>
      <c r="X12" s="4"/>
      <c r="Y12" s="4"/>
    </row>
    <row r="13" spans="1:25" x14ac:dyDescent="0.25">
      <c r="A13" s="4" t="s">
        <v>77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16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7</v>
      </c>
      <c r="C14" s="4">
        <f>(C3+C4+C5+C6+C7+C8+C9+C10)/25</f>
        <v>6.2</v>
      </c>
      <c r="D14" s="4">
        <f>(D3+D4+D5+D6+D7+D8+D9+D10)/10</f>
        <v>17</v>
      </c>
      <c r="E14" s="4">
        <f>(E3+E4+E5+E6+E7+E8+E9+E10)/10</f>
        <v>19.3</v>
      </c>
      <c r="F14" s="4">
        <f>F3+F4+F5+F6+F7+F8+F9+F10</f>
        <v>14</v>
      </c>
      <c r="G14" s="4">
        <f>(G3+G4+G5+G6+G7+G8+G9+G10+G11+G12+G13)*6</f>
        <v>24</v>
      </c>
      <c r="H14" s="4">
        <f>(H10)*1</f>
        <v>4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29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20</v>
      </c>
      <c r="S14" s="4">
        <f>(S11)*15</f>
        <v>0</v>
      </c>
      <c r="T14" s="4">
        <f>(T11)*10</f>
        <v>0</v>
      </c>
      <c r="U14" s="4">
        <f>(U11)*5</f>
        <v>0</v>
      </c>
      <c r="V14" s="4">
        <f>(V11)*1+V12*3+V13*3</f>
        <v>7</v>
      </c>
      <c r="W14" s="6">
        <f>(W11+W12+W13)/10</f>
        <v>3.5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166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78</v>
      </c>
      <c r="B19" s="4">
        <v>27</v>
      </c>
      <c r="C19" s="4">
        <v>249</v>
      </c>
      <c r="D19" s="4">
        <v>6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79</v>
      </c>
      <c r="B20" s="4"/>
      <c r="C20" s="4"/>
      <c r="D20" s="4">
        <v>35</v>
      </c>
      <c r="E20" s="4">
        <v>7</v>
      </c>
      <c r="F20" s="4">
        <v>4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80</v>
      </c>
      <c r="B21" s="4"/>
      <c r="C21" s="4"/>
      <c r="D21" s="4">
        <v>73</v>
      </c>
      <c r="E21" s="4">
        <v>19</v>
      </c>
      <c r="F21" s="4">
        <v>2</v>
      </c>
      <c r="G21" s="4">
        <v>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72</v>
      </c>
      <c r="B22" s="4"/>
      <c r="C22" s="4"/>
      <c r="D22" s="4"/>
      <c r="E22" s="4">
        <v>26</v>
      </c>
      <c r="F22" s="4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81</v>
      </c>
      <c r="B23" s="4"/>
      <c r="C23" s="4"/>
      <c r="D23" s="4"/>
      <c r="E23" s="4">
        <v>71</v>
      </c>
      <c r="F23" s="4">
        <v>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82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83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 t="s">
        <v>86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4</v>
      </c>
      <c r="N28" s="4"/>
      <c r="O28" s="4"/>
      <c r="P28" s="4"/>
      <c r="Q28" s="4"/>
      <c r="R28" s="4"/>
      <c r="S28" s="4"/>
      <c r="T28" s="4"/>
      <c r="U28" s="4"/>
      <c r="V28" s="4">
        <v>1</v>
      </c>
      <c r="W28" s="4"/>
      <c r="X28" s="4"/>
      <c r="Y28" s="4"/>
    </row>
    <row r="29" spans="1:25" x14ac:dyDescent="0.25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>
        <v>1</v>
      </c>
    </row>
    <row r="30" spans="1:25" x14ac:dyDescent="0.25">
      <c r="A30" s="4" t="s">
        <v>19</v>
      </c>
      <c r="B30" s="4">
        <f>(B19+B20+B21+B22+B23+B24+B25+B26)*0.5</f>
        <v>13.5</v>
      </c>
      <c r="C30" s="4">
        <f>(C19+C20+C21+C22+C23+C24+C25+C26)/25</f>
        <v>9.9600000000000009</v>
      </c>
      <c r="D30" s="4">
        <f>(D19+D20+D21+D22+D23+D24+D25+D26)/10</f>
        <v>11.4</v>
      </c>
      <c r="E30" s="4">
        <f>(E19+E20+E21+E22+E23+E24+E25+E26)/10</f>
        <v>12.3</v>
      </c>
      <c r="F30" s="4">
        <f>SUM(F19,F20,F21,F22,F23,F24,F25,F26)</f>
        <v>14</v>
      </c>
      <c r="G30" s="4">
        <f>(G19+G20+G21+G22+G23+G24+G25+G26+G27+G28+G29)*6</f>
        <v>30</v>
      </c>
      <c r="H30" s="4">
        <f>(H26)*1</f>
        <v>0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6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3</v>
      </c>
      <c r="W30" s="6">
        <f>(W27+W28+W29)/10</f>
        <v>0</v>
      </c>
      <c r="X30" s="4">
        <f>(X19+X20+X21+X22+X23+X24+X25+X26)*-3+(X27+X28+X29)*3</f>
        <v>-3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100.16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Match Up 1</vt:lpstr>
      <vt:lpstr>Match Up 2</vt:lpstr>
      <vt:lpstr>TOILET BOWL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2025-12-16T04:43:07Z</dcterms:modified>
</cp:coreProperties>
</file>