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396" documentId="8_{2D6FCC2E-98D9-4933-B272-1F3612BC1A81}" xr6:coauthVersionLast="47" xr6:coauthVersionMax="47" xr10:uidLastSave="{F5F0A650-AAAD-4D9F-9CEE-E676CF77A7D6}"/>
  <bookViews>
    <workbookView xWindow="-120" yWindow="-120" windowWidth="29040" windowHeight="15840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3" l="1"/>
  <c r="Y31" i="1"/>
  <c r="Y31" i="3"/>
  <c r="Y31" i="4"/>
  <c r="Y15" i="4"/>
  <c r="Y15" i="1"/>
  <c r="Y31" i="6"/>
  <c r="Y15" i="6"/>
  <c r="Y31" i="2"/>
  <c r="Y15" i="2"/>
</calcChain>
</file>

<file path=xl/sharedStrings.xml><?xml version="1.0" encoding="utf-8"?>
<sst xmlns="http://schemas.openxmlformats.org/spreadsheetml/2006/main" count="390" uniqueCount="115">
  <si>
    <t>REC</t>
  </si>
  <si>
    <t>COMP</t>
  </si>
  <si>
    <t>K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</si>
  <si>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</si>
  <si>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</si>
  <si>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</si>
  <si>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</si>
  <si>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</si>
  <si>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</si>
  <si>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</si>
  <si>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</si>
  <si>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</si>
  <si>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</si>
  <si>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</si>
  <si>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</si>
  <si>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</si>
  <si>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</si>
  <si>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</si>
  <si>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</si>
  <si>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</si>
  <si>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</si>
  <si>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</si>
  <si>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</si>
  <si>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</si>
  <si>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</si>
  <si>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</si>
  <si>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</si>
  <si>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</si>
  <si>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</si>
  <si>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PURPLE KNIGHTS</t>
  </si>
  <si>
    <t>CALI SAINTS</t>
  </si>
  <si>
    <t>DARK TROOPERS</t>
  </si>
  <si>
    <t>SKIBOYZ</t>
  </si>
  <si>
    <t>RIALTO RUN GAME</t>
  </si>
  <si>
    <t>9TH WARD NEW ORLEANS</t>
  </si>
  <si>
    <t>SOUTHSTARS</t>
  </si>
  <si>
    <t>TEXAN TERROR</t>
  </si>
  <si>
    <t>THE OTHER BRETT</t>
  </si>
  <si>
    <t>JORDYN BROOKS, MIA</t>
  </si>
  <si>
    <t>DERRICK HENRY, BAL</t>
  </si>
  <si>
    <t>JAYLEN WADDLE, MIA</t>
  </si>
  <si>
    <t>MATTHEW STAFFORD, LAR</t>
  </si>
  <si>
    <t>KYREN WILLIAMS, LAR</t>
  </si>
  <si>
    <t>JAMES COOK, BUF</t>
  </si>
  <si>
    <t>AMON RA ST BROWN, DET</t>
  </si>
  <si>
    <t>GEORGE PICKENS, DAL</t>
  </si>
  <si>
    <t>TRAVIS ETIENNE, JAC</t>
  </si>
  <si>
    <t>JAKE FERGUSON, DAL</t>
  </si>
  <si>
    <t>BRANDON AUBREY, DAL</t>
  </si>
  <si>
    <t>LA RAMS</t>
  </si>
  <si>
    <t>ROBERT SPILLANE, NE</t>
  </si>
  <si>
    <t>JUSTIN HERBERT, LAC</t>
  </si>
  <si>
    <t>JK DOBBINS, DEN</t>
  </si>
  <si>
    <t>KAMINI VIDAL, LAC</t>
  </si>
  <si>
    <t>JUSTIN JEFFERSON, MIN</t>
  </si>
  <si>
    <t>JAMESON WILLIAMS, DET</t>
  </si>
  <si>
    <t>DEEBO SAMUELS, WAS</t>
  </si>
  <si>
    <t>TY WARREN, IND</t>
  </si>
  <si>
    <t>EDDY PINIERO, SF</t>
  </si>
  <si>
    <t>NICK BOLTON, KC</t>
  </si>
  <si>
    <t>DAK PRESCOTT, DAL</t>
  </si>
  <si>
    <t>JAYLEN WARREN, PIT</t>
  </si>
  <si>
    <t>RASHEE RICE, KC</t>
  </si>
  <si>
    <t>DRAKE LONDON, ATL</t>
  </si>
  <si>
    <t>NICO COLLINS, HOU</t>
  </si>
  <si>
    <t>BROCK BOWERS, LV</t>
  </si>
  <si>
    <t>CHRIS BOSWELL, PIT</t>
  </si>
  <si>
    <t>BOBBY WAGNER, WAS</t>
  </si>
  <si>
    <t>JACK CAMPBELL, DET</t>
  </si>
  <si>
    <t>PATRICK MAHOMES, KC</t>
  </si>
  <si>
    <t>KIMANI VIDAL, LAC</t>
  </si>
  <si>
    <t>PUKA NACUA, LAR</t>
  </si>
  <si>
    <t>ROME ODUNZE, CHI</t>
  </si>
  <si>
    <t>CHRIS OLAVE, NO</t>
  </si>
  <si>
    <t>TRAVIS KELCE, KC</t>
  </si>
  <si>
    <t>HARRISON BUTKER, KC</t>
  </si>
  <si>
    <t>DEMARIO DAVIS, NO</t>
  </si>
  <si>
    <t>JOSH ALLEN, BUF</t>
  </si>
  <si>
    <t>JONATHAN TAYLOR, IND</t>
  </si>
  <si>
    <t>JA'MARR CHASE, CIN</t>
  </si>
  <si>
    <t>KYLE MONANGAI, CHI</t>
  </si>
  <si>
    <t>GEORGE KITTLE, SF</t>
  </si>
  <si>
    <t>CAMERON DICKER, LAC</t>
  </si>
  <si>
    <t>INDY</t>
  </si>
  <si>
    <t>DRAKE MAYE, NE</t>
  </si>
  <si>
    <t>CEEDEE LAMB, DAL</t>
  </si>
  <si>
    <t>LADD MCCONKEY, LAC</t>
  </si>
  <si>
    <t>ORINDE GADSDEN, LAC</t>
  </si>
  <si>
    <t>TATUM BETHUNE, SF</t>
  </si>
  <si>
    <t>CHASE BROWN, CIN</t>
  </si>
  <si>
    <t>ZACH CHARBONNET, SEA</t>
  </si>
  <si>
    <t>STEFON DIGGS, NE</t>
  </si>
  <si>
    <t>COURTLAND SUTTON, DEN</t>
  </si>
  <si>
    <t>WANDALE ROBINSON, NYG</t>
  </si>
  <si>
    <t>SAM LAPORTA, DET</t>
  </si>
  <si>
    <t>GREEN BAY</t>
  </si>
  <si>
    <t>JAHMYR GIBBS, DET</t>
  </si>
  <si>
    <t>JORDAN ADDISON, MIN</t>
  </si>
  <si>
    <t>DK METCALF, PIT</t>
  </si>
  <si>
    <t>TRAY MCBRIDE, ARI</t>
  </si>
  <si>
    <t>KAYDEN ELLISS, ATL</t>
  </si>
  <si>
    <t>ASHTON JEANTY, LV</t>
  </si>
  <si>
    <t>JOSH JACOBS, GB</t>
  </si>
  <si>
    <t>TEE HIGGINS, CIN</t>
  </si>
  <si>
    <t>MATHEW GOLDEN, GB</t>
  </si>
  <si>
    <t>ZACH ERTZ, WAS</t>
  </si>
  <si>
    <t>DETROIT</t>
  </si>
  <si>
    <t>MAXX CROSBY, LV</t>
  </si>
  <si>
    <t>JORDAN LOVE, GB</t>
  </si>
  <si>
    <t>BIJAN ROBINSON, ATL</t>
  </si>
  <si>
    <t>CAM SKATTEBO, NYG</t>
  </si>
  <si>
    <t>TUCKER KRAFT, GB</t>
  </si>
  <si>
    <t>ZACH BAUN, PHI</t>
  </si>
  <si>
    <t>CHRISTIAN MCCAFFREY, SF</t>
  </si>
  <si>
    <t>MICAH PARSONS,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</si>
</sst>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28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51</v>
      </c>
      <c r="B3" s="4">
        <v>19</v>
      </c>
      <c r="C3" s="4">
        <v>250</v>
      </c>
      <c r="D3" s="4">
        <v>57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52</v>
      </c>
      <c r="B4" s="4"/>
      <c r="C4" s="4"/>
      <c r="D4" s="4">
        <v>61</v>
      </c>
      <c r="E4" s="4">
        <v>-2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53</v>
      </c>
      <c r="B5" s="4"/>
      <c r="C5" s="4"/>
      <c r="D5" s="4">
        <v>30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54</v>
      </c>
      <c r="B6" s="4"/>
      <c r="C6" s="4"/>
      <c r="D6" s="4"/>
      <c r="E6" s="4">
        <v>47</v>
      </c>
      <c r="F6" s="4">
        <v>6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55</v>
      </c>
      <c r="B7" s="4"/>
      <c r="C7" s="4"/>
      <c r="D7" s="4"/>
      <c r="E7" s="4">
        <v>66</v>
      </c>
      <c r="F7" s="4">
        <v>4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57</v>
      </c>
      <c r="B9" s="4"/>
      <c r="C9" s="4"/>
      <c r="D9" s="4"/>
      <c r="E9" s="4">
        <v>26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58</v>
      </c>
      <c r="B10" s="4"/>
      <c r="C10" s="4"/>
      <c r="D10" s="4"/>
      <c r="E10" s="4"/>
      <c r="F10" s="4"/>
      <c r="G10" s="4"/>
      <c r="H10" s="4">
        <v>4</v>
      </c>
      <c r="I10" s="4"/>
      <c r="J10" s="4">
        <v>1</v>
      </c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9</v>
      </c>
      <c r="X11" s="4">
        <v>1</v>
      </c>
      <c r="Y11" s="4">
        <v>1</v>
      </c>
    </row>
    <row r="12" spans="1:25" x14ac:dyDescent="0.25">
      <c r="A12" s="4" t="s">
        <v>88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16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9.5</v>
      </c>
      <c r="C14" s="4">
        <f>(C3+C4+C5+C6+C7+C8+C9+C10)/25</f>
        <v>10</v>
      </c>
      <c r="D14" s="4">
        <f>(D3+D4+D5+D6+D7+D8+D9+D10)/10</f>
        <v>14.8</v>
      </c>
      <c r="E14" s="4">
        <f>(E3+E4+E5+E6+E7+E8+E9+E10)/10</f>
        <v>13.7</v>
      </c>
      <c r="F14" s="4">
        <f>F3+F4+F5+F6+F7+F8+F9+F10</f>
        <v>16</v>
      </c>
      <c r="G14" s="4">
        <f>(G3+G4+G5+G6+G7+G8+G9+G10+G11+G12+G13)*6</f>
        <v>30</v>
      </c>
      <c r="H14" s="4">
        <f>(H10)*1</f>
        <v>4</v>
      </c>
      <c r="I14" s="4">
        <f>(I10)*3</f>
        <v>0</v>
      </c>
      <c r="J14" s="4">
        <f>(J10)*4</f>
        <v>4</v>
      </c>
      <c r="K14" s="4">
        <f>(K10)*5</f>
        <v>5</v>
      </c>
      <c r="L14" s="4">
        <f>(L10)*9</f>
        <v>0</v>
      </c>
      <c r="M14" s="4">
        <f>SUM(M3,M4,M5,M6,M7,M8,M9,M10,M12,M13)</f>
        <v>16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0.9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142.9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60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113</v>
      </c>
      <c r="B20" s="4"/>
      <c r="C20" s="4"/>
      <c r="D20" s="4">
        <v>106</v>
      </c>
      <c r="E20" s="4">
        <v>67</v>
      </c>
      <c r="F20" s="4">
        <v>5</v>
      </c>
      <c r="G20" s="4">
        <v>2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61</v>
      </c>
      <c r="B21" s="4"/>
      <c r="C21" s="4"/>
      <c r="D21" s="4">
        <v>31</v>
      </c>
      <c r="E21" s="4">
        <v>-2</v>
      </c>
      <c r="F21" s="4">
        <v>2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62</v>
      </c>
      <c r="B22" s="4"/>
      <c r="C22" s="4"/>
      <c r="D22" s="4"/>
      <c r="E22" s="4">
        <v>80</v>
      </c>
      <c r="F22" s="4">
        <v>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63</v>
      </c>
      <c r="B23" s="4"/>
      <c r="C23" s="4"/>
      <c r="D23" s="4"/>
      <c r="E23" s="4">
        <v>118</v>
      </c>
      <c r="F23" s="4">
        <v>9</v>
      </c>
      <c r="G23" s="4">
        <v>3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64</v>
      </c>
      <c r="B24" s="4"/>
      <c r="C24" s="4"/>
      <c r="D24" s="4"/>
      <c r="E24" s="4">
        <v>75</v>
      </c>
      <c r="F24" s="4">
        <v>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65</v>
      </c>
      <c r="B25" s="4"/>
      <c r="C25" s="4"/>
      <c r="D25" s="4"/>
      <c r="E25" s="4">
        <v>127</v>
      </c>
      <c r="F25" s="4">
        <v>12</v>
      </c>
      <c r="G25" s="4">
        <v>3</v>
      </c>
      <c r="H25" s="4"/>
      <c r="I25" s="4"/>
      <c r="J25" s="4"/>
      <c r="K25" s="4"/>
      <c r="L25" s="4"/>
      <c r="M25" s="4"/>
      <c r="N25" s="4"/>
      <c r="O25" s="4">
        <v>1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66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9</v>
      </c>
      <c r="X27" s="4">
        <v>1</v>
      </c>
      <c r="Y27" s="4">
        <v>1</v>
      </c>
    </row>
    <row r="28" spans="1:25" x14ac:dyDescent="0.25">
      <c r="A28" s="4" t="s">
        <v>67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9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0</v>
      </c>
      <c r="C30" s="4">
        <f>(C19+C20+C21+C22+C23+C24+C25+C26)/25</f>
        <v>0</v>
      </c>
      <c r="D30" s="4">
        <f>(D19+D20+D21+D22+D23+D24+D25+D26)/10</f>
        <v>13.7</v>
      </c>
      <c r="E30" s="4">
        <f>(E19+E20+E21+E22+E23+E24+E25+E26)/10</f>
        <v>46.5</v>
      </c>
      <c r="F30" s="4">
        <f>SUM(F19,F20,F21,F22,F23,F24,F25,F26)</f>
        <v>39</v>
      </c>
      <c r="G30" s="4">
        <f>(G19+G20+G21+G22+G23+G24+G25+G26+G27+G28+G29)*6</f>
        <v>60</v>
      </c>
      <c r="H30" s="4">
        <f>(H26)*1</f>
        <v>3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9</v>
      </c>
      <c r="N30" s="4">
        <f>N27*3+N28*3+N29*3</f>
        <v>0</v>
      </c>
      <c r="O30" s="4">
        <f>(O19+O20+O21+O22+O23+O24+O25+O26+O27+O28+O29)*5</f>
        <v>15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4</v>
      </c>
      <c r="W30" s="6">
        <f>(W27+W28+W29)/10</f>
        <v>0.9</v>
      </c>
      <c r="X30" s="4">
        <f>(X19+X20+X21+X22+X23+X24+X25+X26)*-3+(X27+X28+X29)*3</f>
        <v>3</v>
      </c>
      <c r="Y30" s="4">
        <f>(Y19+Y20+Y21+Y22+Y23+Y24+Y25+Y26)*-3+(Y27+Y28+Y29)*3</f>
        <v>3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214.1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4" t="s">
        <v>30</v>
      </c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69</v>
      </c>
      <c r="B3" s="4">
        <v>15</v>
      </c>
      <c r="C3" s="4">
        <v>250</v>
      </c>
      <c r="D3" s="4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>
        <v>1</v>
      </c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70</v>
      </c>
      <c r="B4" s="4"/>
      <c r="C4" s="4"/>
      <c r="D4" s="4">
        <v>30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80</v>
      </c>
      <c r="B5" s="4"/>
      <c r="C5" s="4"/>
      <c r="D5" s="4">
        <v>176</v>
      </c>
      <c r="E5" s="4">
        <v>22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71</v>
      </c>
      <c r="B6" s="4"/>
      <c r="C6" s="4"/>
      <c r="D6" s="4"/>
      <c r="E6" s="4">
        <v>95</v>
      </c>
      <c r="F6" s="4">
        <v>7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72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73</v>
      </c>
      <c r="B8" s="4"/>
      <c r="C8" s="4"/>
      <c r="D8" s="4"/>
      <c r="E8" s="4">
        <v>57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74</v>
      </c>
      <c r="B9" s="4"/>
      <c r="C9" s="4"/>
      <c r="D9" s="4"/>
      <c r="E9" s="4">
        <v>66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75</v>
      </c>
      <c r="B10" s="4"/>
      <c r="C10" s="4"/>
      <c r="D10" s="4"/>
      <c r="E10" s="4"/>
      <c r="F10" s="4"/>
      <c r="G10" s="4"/>
      <c r="H10" s="4">
        <v>1</v>
      </c>
      <c r="I10" s="4">
        <v>1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9</v>
      </c>
      <c r="X11" s="4">
        <v>1</v>
      </c>
      <c r="Y11" s="4">
        <v>1</v>
      </c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76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13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7.5</v>
      </c>
      <c r="C14" s="4">
        <f>(C3+C4+C5+C6+C7+C8+C9+C10)/25</f>
        <v>10</v>
      </c>
      <c r="D14" s="4">
        <f>(D3+D4+D5+D6+D7+D8+D9+D10)/10</f>
        <v>21.1</v>
      </c>
      <c r="E14" s="4">
        <f>(E3+E4+E5+E6+E7+E8+E9+E10)/10</f>
        <v>24</v>
      </c>
      <c r="F14" s="4">
        <f>F3+F4+F5+F6+F7+F8+F9+F10</f>
        <v>17</v>
      </c>
      <c r="G14" s="4">
        <f>(G3+G4+G5+G6+G7+G8+G9+G10+G11+G12+G13)*6</f>
        <v>6</v>
      </c>
      <c r="H14" s="4">
        <f>(H10)*1</f>
        <v>1</v>
      </c>
      <c r="I14" s="4">
        <f>(I10)*3</f>
        <v>3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20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4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0.9</v>
      </c>
      <c r="X14" s="4">
        <f>(X3+X4+X5+X6+X7+X8+X9+X10)*-3+(X11+X12+X13)*3</f>
        <v>0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142.5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77</v>
      </c>
      <c r="B19" s="4">
        <v>23</v>
      </c>
      <c r="C19" s="4">
        <v>273</v>
      </c>
      <c r="D19" s="4">
        <v>19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78</v>
      </c>
      <c r="B20" s="4"/>
      <c r="C20" s="4"/>
      <c r="D20" s="4">
        <v>45</v>
      </c>
      <c r="E20" s="4">
        <v>12</v>
      </c>
      <c r="F20" s="4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70</v>
      </c>
      <c r="B21" s="4"/>
      <c r="C21" s="4"/>
      <c r="D21" s="4">
        <v>30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79</v>
      </c>
      <c r="B22" s="4"/>
      <c r="C22" s="4"/>
      <c r="D22" s="4"/>
      <c r="E22" s="4">
        <v>111</v>
      </c>
      <c r="F22" s="4">
        <v>6</v>
      </c>
      <c r="G22" s="4"/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80</v>
      </c>
      <c r="B24" s="4"/>
      <c r="C24" s="4"/>
      <c r="D24" s="4">
        <v>176</v>
      </c>
      <c r="E24" s="4">
        <v>22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>
        <v>1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81</v>
      </c>
      <c r="B25" s="4"/>
      <c r="C25" s="4"/>
      <c r="D25" s="4"/>
      <c r="E25" s="4">
        <v>32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82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3</v>
      </c>
      <c r="W27" s="4">
        <v>16</v>
      </c>
      <c r="X27" s="4"/>
      <c r="Y27" s="4">
        <v>1</v>
      </c>
    </row>
    <row r="28" spans="1:25" x14ac:dyDescent="0.25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11.5</v>
      </c>
      <c r="C30" s="4">
        <f>(C19+C20+C21+C22+C23+C24+C25+C26)/25</f>
        <v>10.92</v>
      </c>
      <c r="D30" s="4">
        <f>(D19+D20+D21+D22+D23+D24+D25+D26)/10</f>
        <v>27</v>
      </c>
      <c r="E30" s="4">
        <f>(E19+E20+E21+E22+E23+E24+E25+E26)/10</f>
        <v>17.7</v>
      </c>
      <c r="F30" s="4">
        <f>SUM(F19,F20,F21,F22,F23,F24,F25,F26)</f>
        <v>15</v>
      </c>
      <c r="G30" s="4">
        <f>(G19+G20+G21+G22+G23+G24+G25+G26+G27+G28+G29)*6</f>
        <v>18</v>
      </c>
      <c r="H30" s="4">
        <f>(H26)*1</f>
        <v>3</v>
      </c>
      <c r="I30" s="4">
        <f>(I26)*3</f>
        <v>3</v>
      </c>
      <c r="J30" s="4">
        <f>(J26)*4</f>
        <v>0</v>
      </c>
      <c r="K30" s="4">
        <f>(K26)*5</f>
        <v>5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3</v>
      </c>
      <c r="W30" s="6">
        <f>(W27+W28+W29)/10</f>
        <v>1.6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143.72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4" t="s">
        <v>32</v>
      </c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84</v>
      </c>
      <c r="B3" s="4">
        <v>19</v>
      </c>
      <c r="C3" s="4">
        <v>259</v>
      </c>
      <c r="D3" s="4">
        <v>20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1</v>
      </c>
    </row>
    <row r="4" spans="1:25" x14ac:dyDescent="0.25">
      <c r="A4" s="4" t="s">
        <v>70</v>
      </c>
      <c r="B4" s="4"/>
      <c r="C4" s="4"/>
      <c r="D4" s="4">
        <v>30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80</v>
      </c>
      <c r="B5" s="4"/>
      <c r="C5" s="4"/>
      <c r="D5" s="4">
        <v>176</v>
      </c>
      <c r="E5" s="4">
        <v>22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86</v>
      </c>
      <c r="B7" s="4"/>
      <c r="C7" s="4"/>
      <c r="D7" s="4"/>
      <c r="E7" s="4">
        <v>56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87</v>
      </c>
      <c r="B9" s="4"/>
      <c r="C9" s="4"/>
      <c r="D9" s="4"/>
      <c r="E9" s="4">
        <v>68</v>
      </c>
      <c r="F9" s="4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58</v>
      </c>
      <c r="B10" s="4"/>
      <c r="C10" s="4"/>
      <c r="D10" s="4"/>
      <c r="E10" s="4"/>
      <c r="F10" s="4"/>
      <c r="G10" s="4"/>
      <c r="H10" s="4">
        <v>4</v>
      </c>
      <c r="I10" s="4"/>
      <c r="J10" s="4">
        <v>1</v>
      </c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9</v>
      </c>
      <c r="X11" s="4">
        <v>1</v>
      </c>
      <c r="Y11" s="4">
        <v>1</v>
      </c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88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16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9.5</v>
      </c>
      <c r="C14" s="4">
        <f>(C3+C4+C5+C6+C7+C8+C9+C10)/25</f>
        <v>10.36</v>
      </c>
      <c r="D14" s="4">
        <f>(D3+D4+D5+D6+D7+D8+D9+D10)/10</f>
        <v>22.6</v>
      </c>
      <c r="E14" s="4">
        <f>(E3+E4+E5+E6+E7+E8+E9+E10)/10</f>
        <v>14.6</v>
      </c>
      <c r="F14" s="4">
        <f>F3+F4+F5+F6+F7+F8+F9+F10</f>
        <v>12</v>
      </c>
      <c r="G14" s="4">
        <f>(G3+G4+G5+G6+G7+G8+G9+G10+G11+G12+G13)*6</f>
        <v>12</v>
      </c>
      <c r="H14" s="4">
        <f>(H10)*1</f>
        <v>4</v>
      </c>
      <c r="I14" s="4">
        <f>(I10)*3</f>
        <v>0</v>
      </c>
      <c r="J14" s="4">
        <f>(J10)*4</f>
        <v>4</v>
      </c>
      <c r="K14" s="4">
        <f>(K10)*5</f>
        <v>5</v>
      </c>
      <c r="L14" s="4">
        <f>(L10)*9</f>
        <v>0</v>
      </c>
      <c r="M14" s="4">
        <f>SUM(M3,M4,M5,M6,M7,M8,M9,M10,M12,M13)</f>
        <v>23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0.9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138.96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84</v>
      </c>
      <c r="B19" s="4">
        <v>19</v>
      </c>
      <c r="C19" s="4">
        <v>259</v>
      </c>
      <c r="D19" s="4">
        <v>20</v>
      </c>
      <c r="E19" s="4"/>
      <c r="F19" s="4"/>
      <c r="G19" s="4">
        <v>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>
        <v>1</v>
      </c>
    </row>
    <row r="20" spans="1:25" x14ac:dyDescent="0.25">
      <c r="A20" s="4" t="s">
        <v>101</v>
      </c>
      <c r="B20" s="4"/>
      <c r="C20" s="4"/>
      <c r="D20" s="4">
        <v>42</v>
      </c>
      <c r="E20" s="4">
        <v>47</v>
      </c>
      <c r="F20" s="4">
        <v>5</v>
      </c>
      <c r="G20" s="4">
        <v>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102</v>
      </c>
      <c r="B21" s="4"/>
      <c r="C21" s="4"/>
      <c r="D21" s="4">
        <v>87</v>
      </c>
      <c r="E21" s="4">
        <v>13</v>
      </c>
      <c r="F21" s="4">
        <v>4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103</v>
      </c>
      <c r="B22" s="4"/>
      <c r="C22" s="4"/>
      <c r="D22" s="4"/>
      <c r="E22" s="4">
        <v>121</v>
      </c>
      <c r="F22" s="4">
        <v>7</v>
      </c>
      <c r="G22" s="4">
        <v>2</v>
      </c>
      <c r="H22" s="4"/>
      <c r="I22" s="4"/>
      <c r="J22" s="4"/>
      <c r="K22" s="4"/>
      <c r="L22" s="4"/>
      <c r="M22" s="4"/>
      <c r="N22" s="4"/>
      <c r="O22" s="4">
        <v>1</v>
      </c>
      <c r="P22" s="4">
        <v>1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104</v>
      </c>
      <c r="B23" s="4"/>
      <c r="C23" s="4"/>
      <c r="D23" s="4"/>
      <c r="E23" s="4">
        <v>9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91</v>
      </c>
      <c r="B24" s="4"/>
      <c r="C24" s="4"/>
      <c r="D24" s="4"/>
      <c r="E24" s="4">
        <v>38</v>
      </c>
      <c r="F24" s="4">
        <v>3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105</v>
      </c>
      <c r="B25" s="4"/>
      <c r="C25" s="4"/>
      <c r="D25" s="4"/>
      <c r="E25" s="4">
        <v>46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75</v>
      </c>
      <c r="B26" s="4"/>
      <c r="C26" s="4"/>
      <c r="D26" s="4"/>
      <c r="E26" s="4"/>
      <c r="F26" s="4"/>
      <c r="G26" s="4"/>
      <c r="H26" s="4">
        <v>1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5</v>
      </c>
      <c r="W27" s="4">
        <v>27</v>
      </c>
      <c r="X27" s="4">
        <v>1</v>
      </c>
      <c r="Y27" s="4"/>
    </row>
    <row r="28" spans="1:25" x14ac:dyDescent="0.25">
      <c r="A28" s="4" t="s">
        <v>114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107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4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10.36</v>
      </c>
      <c r="D30" s="4">
        <f>(D19+D20+D21+D22+D23+D24+D25+D26)/10</f>
        <v>14.9</v>
      </c>
      <c r="E30" s="4">
        <f>(E19+E20+E21+E22+E23+E24+E25+E26)/10</f>
        <v>27.4</v>
      </c>
      <c r="F30" s="4">
        <f>SUM(F19,F20,F21,F22,F23,F24,F25,F26)</f>
        <v>25</v>
      </c>
      <c r="G30" s="4">
        <f>(G19+G20+G21+G22+G23+G24+G25+G26+G27+G28+G29)*6</f>
        <v>42</v>
      </c>
      <c r="H30" s="4">
        <f>(H26)*1</f>
        <v>1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7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2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8</v>
      </c>
      <c r="W30" s="6">
        <f>(W27+W28+W29)/10</f>
        <v>2.7</v>
      </c>
      <c r="X30" s="4">
        <f>(X19+X20+X21+X22+X23+X24+X25+X26)*-3+(X27+X28+X29)*3</f>
        <v>0</v>
      </c>
      <c r="Y30" s="4">
        <f>(Y19+Y20+Y21+Y22+Y23+Y24+Y25+Y26)*-3+(Y27+Y28+Y29)*3</f>
        <v>-3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158.85999999999999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4" t="s">
        <v>34</v>
      </c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84</v>
      </c>
      <c r="B3" s="4">
        <v>19</v>
      </c>
      <c r="C3" s="4">
        <v>259</v>
      </c>
      <c r="D3" s="4">
        <v>20</v>
      </c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>
        <v>1</v>
      </c>
    </row>
    <row r="4" spans="1:25" x14ac:dyDescent="0.25">
      <c r="A4" s="4" t="s">
        <v>89</v>
      </c>
      <c r="B4" s="4"/>
      <c r="C4" s="4"/>
      <c r="D4" s="4">
        <v>37</v>
      </c>
      <c r="E4" s="4">
        <v>75</v>
      </c>
      <c r="F4" s="4">
        <v>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90</v>
      </c>
      <c r="B5" s="4"/>
      <c r="C5" s="4"/>
      <c r="D5" s="4">
        <v>25</v>
      </c>
      <c r="E5" s="4">
        <v>21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91</v>
      </c>
      <c r="B6" s="4"/>
      <c r="C6" s="4"/>
      <c r="D6" s="4"/>
      <c r="E6" s="4">
        <v>38</v>
      </c>
      <c r="F6" s="4">
        <v>3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92</v>
      </c>
      <c r="B7" s="4"/>
      <c r="C7" s="4"/>
      <c r="D7" s="4"/>
      <c r="E7" s="4">
        <v>30</v>
      </c>
      <c r="F7" s="4">
        <v>1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93</v>
      </c>
      <c r="B8" s="4"/>
      <c r="C8" s="4"/>
      <c r="D8" s="4"/>
      <c r="E8" s="4">
        <v>46</v>
      </c>
      <c r="F8" s="4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94</v>
      </c>
      <c r="B9" s="4"/>
      <c r="C9" s="4"/>
      <c r="D9" s="4"/>
      <c r="E9" s="4">
        <v>97</v>
      </c>
      <c r="F9" s="4">
        <v>6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95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/>
      <c r="X11" s="4">
        <v>1</v>
      </c>
      <c r="Y11" s="4"/>
    </row>
    <row r="12" spans="1:25" x14ac:dyDescent="0.25">
      <c r="A12" s="4" t="s">
        <v>67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88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16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9.5</v>
      </c>
      <c r="C14" s="4">
        <f>(C3+C4+C5+C6+C7+C8+C9+C10)/25</f>
        <v>10.36</v>
      </c>
      <c r="D14" s="4">
        <f>(D3+D4+D5+D6+D7+D8+D9+D10)/10</f>
        <v>8.1999999999999993</v>
      </c>
      <c r="E14" s="4">
        <f>(E3+E4+E5+E6+E7+E8+E9+E10)/10</f>
        <v>30.7</v>
      </c>
      <c r="F14" s="4">
        <f>F3+F4+F5+F6+F7+F8+F9+F10</f>
        <v>28</v>
      </c>
      <c r="G14" s="4">
        <f>(G3+G4+G5+G6+G7+G8+G9+G10+G11+G12+G13)*6</f>
        <v>30</v>
      </c>
      <c r="H14" s="4">
        <f>(H10)*1</f>
        <v>0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23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</v>
      </c>
      <c r="X14" s="4">
        <f>(X3+X4+X5+X6+X7+X8+X9+X10)*-3+(X11+X12+X13)*3</f>
        <v>0</v>
      </c>
      <c r="Y14" s="4">
        <f>(Y3+Y4+Y5+Y6+Y7+Y8+Y9+Y10)*-3+(Y11+Y12+Y13)*3</f>
        <v>-3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152.76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51</v>
      </c>
      <c r="B19" s="4">
        <v>19</v>
      </c>
      <c r="C19" s="4">
        <v>250</v>
      </c>
      <c r="D19" s="4">
        <v>57</v>
      </c>
      <c r="E19" s="4"/>
      <c r="F19" s="4"/>
      <c r="G19" s="4">
        <v>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96</v>
      </c>
      <c r="B20" s="4"/>
      <c r="C20" s="4"/>
      <c r="D20" s="4">
        <v>25</v>
      </c>
      <c r="E20" s="4">
        <v>3</v>
      </c>
      <c r="F20" s="4">
        <v>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70</v>
      </c>
      <c r="B21" s="4"/>
      <c r="C21" s="4"/>
      <c r="D21" s="4">
        <v>30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97</v>
      </c>
      <c r="B23" s="4"/>
      <c r="C23" s="4"/>
      <c r="D23" s="4">
        <v>16</v>
      </c>
      <c r="E23" s="4">
        <v>48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98</v>
      </c>
      <c r="B24" s="4"/>
      <c r="C24" s="4"/>
      <c r="D24" s="4"/>
      <c r="E24" s="4">
        <v>6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66</v>
      </c>
      <c r="B26" s="4"/>
      <c r="C26" s="4"/>
      <c r="D26" s="4"/>
      <c r="E26" s="4"/>
      <c r="F26" s="4"/>
      <c r="G26" s="4"/>
      <c r="H26" s="4">
        <v>3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1</v>
      </c>
      <c r="W27" s="4">
        <v>9</v>
      </c>
      <c r="X27" s="4">
        <v>1</v>
      </c>
      <c r="Y27" s="4">
        <v>1</v>
      </c>
    </row>
    <row r="28" spans="1:25" x14ac:dyDescent="0.25">
      <c r="A28" s="4" t="s">
        <v>67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100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5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10</v>
      </c>
      <c r="D30" s="4">
        <f>(D19+D20+D21+D22+D23+D24+D25+D26)/10</f>
        <v>12.8</v>
      </c>
      <c r="E30" s="4">
        <f>(E19+E20+E21+E22+E23+E24+E25+E26)/10</f>
        <v>5.7</v>
      </c>
      <c r="F30" s="4">
        <f>SUM(F19,F20,F21,F22,F23,F24,F25,F26)</f>
        <v>7</v>
      </c>
      <c r="G30" s="4">
        <f>(G19+G20+G21+G22+G23+G24+G25+G26+G27+G28+G29)*6</f>
        <v>18</v>
      </c>
      <c r="H30" s="4">
        <f>(H26)*1</f>
        <v>3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12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1</v>
      </c>
      <c r="W30" s="6">
        <f>(W27+W28+W29)/10</f>
        <v>0.9</v>
      </c>
      <c r="X30" s="4">
        <f>(X19+X20+X21+X22+X23+X24+X25+X26)*-3+(X27+X28+X29)*3</f>
        <v>0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99.9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3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6</v>
      </c>
      <c r="N2" s="4" t="s">
        <v>8</v>
      </c>
      <c r="O2" s="4" t="s">
        <v>14</v>
      </c>
      <c r="P2" s="4" t="s">
        <v>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7</v>
      </c>
      <c r="X2" s="4" t="s">
        <v>5</v>
      </c>
      <c r="Y2" s="4" t="s">
        <v>27</v>
      </c>
    </row>
    <row r="3" spans="1:25" x14ac:dyDescent="0.25">
      <c r="A3" s="4" t="s">
        <v>41</v>
      </c>
      <c r="B3" s="4">
        <v>24</v>
      </c>
      <c r="C3" s="4">
        <v>281</v>
      </c>
      <c r="D3" s="4">
        <v>-4</v>
      </c>
      <c r="E3" s="4"/>
      <c r="F3" s="4"/>
      <c r="G3" s="4">
        <v>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42</v>
      </c>
      <c r="B4" s="4"/>
      <c r="C4" s="4"/>
      <c r="D4" s="4">
        <v>114</v>
      </c>
      <c r="E4" s="4"/>
      <c r="F4" s="4"/>
      <c r="G4" s="4">
        <v>1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43</v>
      </c>
      <c r="B5" s="4"/>
      <c r="C5" s="4"/>
      <c r="D5" s="4">
        <v>114</v>
      </c>
      <c r="E5" s="4">
        <v>11</v>
      </c>
      <c r="F5" s="4">
        <v>1</v>
      </c>
      <c r="G5" s="4"/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44</v>
      </c>
      <c r="B6" s="4"/>
      <c r="C6" s="4"/>
      <c r="D6" s="4"/>
      <c r="E6" s="4">
        <v>97</v>
      </c>
      <c r="F6" s="4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46</v>
      </c>
      <c r="B8" s="4"/>
      <c r="C8" s="4"/>
      <c r="D8" s="4">
        <v>84</v>
      </c>
      <c r="E8" s="4">
        <v>31</v>
      </c>
      <c r="F8" s="4"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9</v>
      </c>
      <c r="X11" s="4">
        <v>1</v>
      </c>
      <c r="Y11" s="4">
        <v>1</v>
      </c>
    </row>
    <row r="12" spans="1:25" x14ac:dyDescent="0.25">
      <c r="A12" s="4" t="s">
        <v>38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12</v>
      </c>
      <c r="C14" s="4">
        <f>(C3+C4+C5+C6+C7+C8+C9+C10)/25</f>
        <v>11.24</v>
      </c>
      <c r="D14" s="4">
        <f>(D3+D4+D5+D6+D7+D8+D9+D10)/10</f>
        <v>30.8</v>
      </c>
      <c r="E14" s="4">
        <f>(E3+E4+E5+E6+E7+E8+E9+E10)/10</f>
        <v>13.9</v>
      </c>
      <c r="F14" s="4">
        <f>F3+F4+F5+F6+F7+F8+F9+F10</f>
        <v>15</v>
      </c>
      <c r="G14" s="4">
        <f>(G3+G4+G5+G6+G7+G8+G9+G10+G11+G12+G13)*6</f>
        <v>30</v>
      </c>
      <c r="H14" s="4">
        <f>(H10)*1</f>
        <v>0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13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0.9</v>
      </c>
      <c r="X14" s="4">
        <f>(X3+X4+X5+X6+X7+X8+X9+X10)*-3+(X11+X12+X13)*3</f>
        <v>3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153.84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8" t="s">
        <v>37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3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6</v>
      </c>
      <c r="N18" s="4" t="s">
        <v>8</v>
      </c>
      <c r="O18" s="4" t="s">
        <v>14</v>
      </c>
      <c r="P18" s="4" t="s">
        <v>4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7</v>
      </c>
      <c r="X18" s="4" t="s">
        <v>5</v>
      </c>
      <c r="Y18" s="4" t="s">
        <v>27</v>
      </c>
    </row>
    <row r="19" spans="1:25" x14ac:dyDescent="0.25">
      <c r="A19" s="4" t="s">
        <v>108</v>
      </c>
      <c r="B19" s="4">
        <v>26</v>
      </c>
      <c r="C19" s="4">
        <v>273</v>
      </c>
      <c r="D19" s="4">
        <v>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39</v>
      </c>
      <c r="B20" s="4"/>
      <c r="C20" s="4"/>
      <c r="D20" s="4">
        <v>119</v>
      </c>
      <c r="E20" s="4">
        <v>2</v>
      </c>
      <c r="F20" s="4">
        <v>1</v>
      </c>
      <c r="G20" s="4"/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109</v>
      </c>
      <c r="B21" s="4"/>
      <c r="C21" s="4"/>
      <c r="D21" s="4">
        <v>46</v>
      </c>
      <c r="E21" s="4">
        <v>50</v>
      </c>
      <c r="F21" s="4">
        <v>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40</v>
      </c>
      <c r="B22" s="4"/>
      <c r="C22" s="4"/>
      <c r="D22" s="4"/>
      <c r="E22" s="4">
        <v>82</v>
      </c>
      <c r="F22" s="4">
        <v>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111</v>
      </c>
      <c r="B25" s="4"/>
      <c r="C25" s="4"/>
      <c r="D25" s="4"/>
      <c r="E25" s="4">
        <v>20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75</v>
      </c>
      <c r="B26" s="4"/>
      <c r="C26" s="4"/>
      <c r="D26" s="4"/>
      <c r="E26" s="4"/>
      <c r="F26" s="4"/>
      <c r="G26" s="4"/>
      <c r="H26" s="4">
        <v>1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3</v>
      </c>
      <c r="W27" s="4">
        <v>16</v>
      </c>
      <c r="X27" s="4"/>
      <c r="Y27" s="4">
        <v>1</v>
      </c>
    </row>
    <row r="28" spans="1:25" x14ac:dyDescent="0.25">
      <c r="A28" s="4" t="s">
        <v>112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13</v>
      </c>
      <c r="C30" s="4">
        <f>(C19+C20+C21+C22+C23+C24+C25+C26)/25</f>
        <v>10.92</v>
      </c>
      <c r="D30" s="4">
        <f>(D19+D20+D21+D22+D23+D24+D25+D26)/10</f>
        <v>16.600000000000001</v>
      </c>
      <c r="E30" s="4">
        <f>(E19+E20+E21+E22+E23+E24+E25+E26)/10</f>
        <v>15.4</v>
      </c>
      <c r="F30" s="4">
        <f>SUM(F19,F20,F21,F22,F23,F24,F25,F26)</f>
        <v>17</v>
      </c>
      <c r="G30" s="4">
        <f>(G19+G20+G21+G22+G23+G24+G25+G26+G27+G28+G29)*6</f>
        <v>0</v>
      </c>
      <c r="H30" s="4">
        <f>(H26)*1</f>
        <v>1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0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3</v>
      </c>
      <c r="W30" s="6">
        <f>(W27+W28+W29)/10</f>
        <v>1.6</v>
      </c>
      <c r="X30" s="4">
        <f>(X19+X20+X21+X22+X23+X24+X25+X26)*-3+(X27+X28+X29)*3</f>
        <v>-3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90.52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2025-11-03T13:11:40Z</dcterms:modified>
</cp:coreProperties>
</file>