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24" documentId="8_{4EA68C8A-1294-422E-82E9-9A012F2ECBB5}" xr6:coauthVersionLast="47" xr6:coauthVersionMax="47" xr10:uidLastSave="{D924215B-B82A-4032-BE85-10EAA0A3A62C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6" l="1"/>
  <c r="Y31" i="4"/>
  <c r="Y15" i="4"/>
  <c r="Y31" i="1"/>
  <c r="Y15" i="1"/>
  <c r="Y31" i="6"/>
  <c r="Y31" i="3"/>
  <c r="Y15" i="3"/>
  <c r="Y31" i="2"/>
  <c r="Y15" i="2"/>
</calcChain>
</file>

<file path=xl/sharedStrings.xml><?xml version="1.0" encoding="utf-8"?>
<sst xmlns="http://schemas.openxmlformats.org/spreadsheetml/2006/main" count="390" uniqueCount="113">
  <si>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</si>
  <si>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</si>
  <si>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</si>
  <si>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</si>
  <si>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</si>
  <si>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</si>
  <si>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</si>
  <si>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</si>
  <si>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</si>
  <si>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</si>
  <si>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</si>
  <si>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</si>
  <si>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</si>
  <si>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</si>
  <si>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</si>
  <si>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</si>
  <si>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</si>
  <si>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</si>
  <si>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</si>
  <si>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</si>
  <si>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</si>
  <si>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</si>
  <si>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</si>
  <si>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</si>
  <si>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</si>
  <si>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</si>
  <si>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</si>
  <si>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</si>
  <si>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9TH WARD NEW ORLEANS</t>
  </si>
  <si>
    <t>CALI SAINTS</t>
  </si>
  <si>
    <t>SKIBOYZ</t>
  </si>
  <si>
    <t>TEXAN TERROR</t>
  </si>
  <si>
    <t>DARK TROOPERS</t>
  </si>
  <si>
    <t>THE OTHER BRETT</t>
  </si>
  <si>
    <t>RIALTON RUN GAME</t>
  </si>
  <si>
    <t>SOUTHSTARS</t>
  </si>
  <si>
    <t>PURPLE KNIGHTS</t>
  </si>
  <si>
    <t>JAMES COOK, BUF</t>
  </si>
  <si>
    <t>JOSH ALLEN, BUF</t>
  </si>
  <si>
    <t>HOUSTON</t>
  </si>
  <si>
    <t>NICO COLLINS, HOU</t>
  </si>
  <si>
    <t>MATTHEW STAFFORD, LAR</t>
  </si>
  <si>
    <t>KYREN WILLIAMS, LAR</t>
  </si>
  <si>
    <t>AMON RA ST BROWN, DET</t>
  </si>
  <si>
    <t>GEORGE PICKENS, DAL</t>
  </si>
  <si>
    <t>BRANDON AUBREY, DAL</t>
  </si>
  <si>
    <t>ZAIRE FRANKLIN, IND</t>
  </si>
  <si>
    <t>ROBERT SPILLANE, NE</t>
  </si>
  <si>
    <t>TRAVIS ETIENNE, JAC</t>
  </si>
  <si>
    <t>JAKE FERGUSON, DAL</t>
  </si>
  <si>
    <t>JONATHAN TAYLOR, IND</t>
  </si>
  <si>
    <t>RICO DOWDLE, CAR</t>
  </si>
  <si>
    <t>STEFON DIGGS, NE</t>
  </si>
  <si>
    <t>CHRIS OLAVE, NO</t>
  </si>
  <si>
    <t>EMANUEL WILSON, GB</t>
  </si>
  <si>
    <t>GEORGE KITTLE, SF</t>
  </si>
  <si>
    <t>ANDY BORREGALES, NE</t>
  </si>
  <si>
    <t>BALTIMORE</t>
  </si>
  <si>
    <t>CEDRIC GRAY, TEN</t>
  </si>
  <si>
    <t>JACK CAMPBELL, DET</t>
  </si>
  <si>
    <t>JAYLEN WARREN, PIT</t>
  </si>
  <si>
    <t>ZACH CHARBONNETT, SEA</t>
  </si>
  <si>
    <t>JUSTIN JEFFERSON, MIN</t>
  </si>
  <si>
    <t>JAMESON WILLIAMS, DET</t>
  </si>
  <si>
    <t>TY WARREN, IND</t>
  </si>
  <si>
    <t>JAKE ELLIOT, PHI</t>
  </si>
  <si>
    <t>LA RAMS</t>
  </si>
  <si>
    <t>TJ EDWARDS, CHI</t>
  </si>
  <si>
    <t>BUBBA BAKER, ARI</t>
  </si>
  <si>
    <t>DRAKE MAYE, NE</t>
  </si>
  <si>
    <t>SAQUON BARKLEY, PHI</t>
  </si>
  <si>
    <t>ROME ODUNZE, CHI</t>
  </si>
  <si>
    <t>TETAIROA MCMILLAN, CAR</t>
  </si>
  <si>
    <t>CHRIS BOSWELL, PIT</t>
  </si>
  <si>
    <t>PHILLY</t>
  </si>
  <si>
    <t>JORDYN BROOKS, MIA</t>
  </si>
  <si>
    <t>PATRICK MAHOMES, KC</t>
  </si>
  <si>
    <t>PUKA NACUA, LAR</t>
  </si>
  <si>
    <t>TRAVIS KELCE, KC</t>
  </si>
  <si>
    <t>CLEVELAND</t>
  </si>
  <si>
    <t>DEMARIO DAVIS, NO</t>
  </si>
  <si>
    <t>CEEDEE LAMB, DAL</t>
  </si>
  <si>
    <t>EMEKA EGBUKA, TB</t>
  </si>
  <si>
    <t>KYLRE PITTS, ATL</t>
  </si>
  <si>
    <t>CHASE MCLAUGHLIN, TB</t>
  </si>
  <si>
    <t>DEVIN WHITE, LV</t>
  </si>
  <si>
    <t>BIJAN ROBINSON, ATL</t>
  </si>
  <si>
    <t>DERRICK HENRY, TEN</t>
  </si>
  <si>
    <t>JAXON SMITH-NJIGBA, SEA</t>
  </si>
  <si>
    <t>DAVANTE ADAMS, LAR</t>
  </si>
  <si>
    <t>CADE OTTON, TB</t>
  </si>
  <si>
    <t>CAM LITTLE, JAC</t>
  </si>
  <si>
    <t>SEATTLE</t>
  </si>
  <si>
    <t>ZACH BAUN, PHI</t>
  </si>
  <si>
    <t>JALEN HURTS, PHI</t>
  </si>
  <si>
    <t>JAHMYR GIBBS, DET</t>
  </si>
  <si>
    <t>DEVANTA SMITH, PHI</t>
  </si>
  <si>
    <t>ZAY FLOWERS, BAL</t>
  </si>
  <si>
    <t>TREY MCBRIDE, ARI</t>
  </si>
  <si>
    <t>NICK BOLTON, KC</t>
  </si>
  <si>
    <t>MILES GARRETT, CLE</t>
  </si>
  <si>
    <t>CHRISTIAN MCCAFFREY, SF</t>
  </si>
  <si>
    <t>RASHEE RICE, KC</t>
  </si>
  <si>
    <t>BROCK BOWERS, LV</t>
  </si>
  <si>
    <t>ASHTON JEANTY, LV</t>
  </si>
  <si>
    <t>EMMANUEL WILSON, GB</t>
  </si>
  <si>
    <t>TEE HIGGINS, CIN</t>
  </si>
  <si>
    <t>ROMEO DOUBS, GB</t>
  </si>
  <si>
    <t>ISAIAH LIKELY, BAL</t>
  </si>
  <si>
    <t>DETROIT</t>
  </si>
  <si>
    <t>MICAH PARSONS, GB</t>
  </si>
  <si>
    <t>MAXX CROSBY, LV</t>
  </si>
  <si>
    <t>BROCK PURDY,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</si>
</sst>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112</v>
      </c>
      <c r="B3" s="4">
        <v>23</v>
      </c>
      <c r="C3" s="4">
        <v>193</v>
      </c>
      <c r="D3" s="4">
        <v>16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3</v>
      </c>
      <c r="Y3" s="4"/>
    </row>
    <row r="4" spans="1:25" x14ac:dyDescent="0.25">
      <c r="A4" s="4" t="s">
        <v>60</v>
      </c>
      <c r="B4" s="4"/>
      <c r="C4" s="4"/>
      <c r="D4" s="4">
        <v>68</v>
      </c>
      <c r="E4" s="4"/>
      <c r="F4" s="4"/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61</v>
      </c>
      <c r="B5" s="4"/>
      <c r="C5" s="4"/>
      <c r="D5" s="4">
        <v>35</v>
      </c>
      <c r="E5" s="4"/>
      <c r="F5" s="4"/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62</v>
      </c>
      <c r="B6" s="4"/>
      <c r="C6" s="4"/>
      <c r="D6" s="4"/>
      <c r="E6" s="4">
        <v>48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52</v>
      </c>
      <c r="B8" s="4"/>
      <c r="C8" s="4"/>
      <c r="D8" s="4"/>
      <c r="E8" s="4">
        <v>20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64</v>
      </c>
      <c r="B9" s="4"/>
      <c r="C9" s="4"/>
      <c r="D9" s="4"/>
      <c r="E9" s="4">
        <v>45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65</v>
      </c>
      <c r="B10" s="4"/>
      <c r="C10" s="4"/>
      <c r="D10" s="4"/>
      <c r="E10" s="4"/>
      <c r="F10" s="4"/>
      <c r="G10" s="4"/>
      <c r="H10" s="4">
        <v>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66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4</v>
      </c>
      <c r="W11" s="4">
        <v>33</v>
      </c>
      <c r="X11" s="4">
        <v>2</v>
      </c>
      <c r="Y11" s="4"/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>
        <v>0.5</v>
      </c>
      <c r="W13" s="4">
        <v>3</v>
      </c>
      <c r="X13" s="4">
        <v>1</v>
      </c>
      <c r="Y13" s="4"/>
    </row>
    <row r="14" spans="1:25" x14ac:dyDescent="0.25">
      <c r="A14" s="4" t="s">
        <v>19</v>
      </c>
      <c r="B14" s="4">
        <f>(B3+B4+B5+B6+B7+B8+B9+B10)*0.5</f>
        <v>11.5</v>
      </c>
      <c r="C14" s="4">
        <f>(C3+C4+C5+C6+C7+C8+C9+C10)/25</f>
        <v>7.72</v>
      </c>
      <c r="D14" s="4">
        <f>(D3+D4+D5+D6+D7+D8+D9+D10)/10</f>
        <v>11.9</v>
      </c>
      <c r="E14" s="4">
        <f>(E3+E4+E5+E6+E7+E8+E9+E10)/10</f>
        <v>11.3</v>
      </c>
      <c r="F14" s="4">
        <f>F3+F4+F5+F6+F7+F8+F9+F10</f>
        <v>11</v>
      </c>
      <c r="G14" s="4">
        <f>(G3+G4+G5+G6+G7+G8+G9+G10+G11+G12+G13)*6</f>
        <v>24</v>
      </c>
      <c r="H14" s="4">
        <f>(H10)*1</f>
        <v>3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9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5.5</v>
      </c>
      <c r="W14" s="6">
        <f>(W11+W12+W13)/10</f>
        <v>3.6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113.52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22</v>
      </c>
      <c r="C19" s="4">
        <v>294</v>
      </c>
      <c r="D19" s="4">
        <v>22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70</v>
      </c>
      <c r="B20" s="4"/>
      <c r="C20" s="4"/>
      <c r="D20" s="4">
        <v>22</v>
      </c>
      <c r="E20" s="4">
        <v>52</v>
      </c>
      <c r="F20" s="4">
        <v>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51</v>
      </c>
      <c r="B21" s="4"/>
      <c r="C21" s="4"/>
      <c r="D21" s="4">
        <v>38</v>
      </c>
      <c r="E21" s="4">
        <v>36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71</v>
      </c>
      <c r="B22" s="4"/>
      <c r="C22" s="4"/>
      <c r="D22" s="4"/>
      <c r="E22" s="4">
        <v>53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52</v>
      </c>
      <c r="B23" s="4"/>
      <c r="C23" s="4"/>
      <c r="D23" s="4"/>
      <c r="E23" s="4">
        <v>20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72</v>
      </c>
      <c r="B24" s="4"/>
      <c r="C24" s="4"/>
      <c r="D24" s="4"/>
      <c r="E24" s="4">
        <v>35</v>
      </c>
      <c r="F24" s="4">
        <v>2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49</v>
      </c>
      <c r="B25" s="4"/>
      <c r="C25" s="4"/>
      <c r="D25" s="4"/>
      <c r="E25" s="4">
        <v>60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73</v>
      </c>
      <c r="B26" s="4"/>
      <c r="C26" s="4"/>
      <c r="D26" s="4"/>
      <c r="E26" s="4"/>
      <c r="F26" s="4"/>
      <c r="G26" s="4"/>
      <c r="H26" s="4">
        <v>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1</v>
      </c>
      <c r="W27" s="4">
        <v>6</v>
      </c>
      <c r="X27" s="4">
        <v>1</v>
      </c>
      <c r="Y27" s="4">
        <v>1</v>
      </c>
    </row>
    <row r="28" spans="1:25" x14ac:dyDescent="0.25">
      <c r="A28" s="4" t="s">
        <v>75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11.76</v>
      </c>
      <c r="D30" s="4">
        <f>(D19+D20+D21+D22+D23+D24+D25+D26)/10</f>
        <v>8.1999999999999993</v>
      </c>
      <c r="E30" s="4">
        <f>(E19+E20+E21+E22+E23+E24+E25+E26)/10</f>
        <v>25.6</v>
      </c>
      <c r="F30" s="4">
        <f>SUM(F19,F20,F21,F22,F23,F24,F25,F26)</f>
        <v>23</v>
      </c>
      <c r="G30" s="4">
        <f>(G19+G20+G21+G22+G23+G24+G25+G26+G27+G28+G29)*6</f>
        <v>12</v>
      </c>
      <c r="H30" s="4">
        <f>(H26)*1</f>
        <v>4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7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1</v>
      </c>
      <c r="W30" s="6">
        <f>(W27+W28+W29)/10</f>
        <v>0.6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109.16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2" t="s">
        <v>29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76</v>
      </c>
      <c r="B3" s="4">
        <v>29</v>
      </c>
      <c r="C3" s="4">
        <v>352</v>
      </c>
      <c r="D3" s="4">
        <v>30</v>
      </c>
      <c r="E3" s="4"/>
      <c r="F3" s="4"/>
      <c r="G3" s="4"/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51</v>
      </c>
      <c r="B4" s="4"/>
      <c r="C4" s="4"/>
      <c r="D4" s="4">
        <v>38</v>
      </c>
      <c r="E4" s="4">
        <v>36</v>
      </c>
      <c r="F4" s="4">
        <v>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60</v>
      </c>
      <c r="B5" s="4"/>
      <c r="C5" s="4"/>
      <c r="D5" s="4">
        <v>68</v>
      </c>
      <c r="E5" s="4"/>
      <c r="F5" s="4"/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77</v>
      </c>
      <c r="B6" s="4"/>
      <c r="C6" s="4"/>
      <c r="D6" s="4"/>
      <c r="E6" s="4">
        <v>97</v>
      </c>
      <c r="F6" s="4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53</v>
      </c>
      <c r="B7" s="4"/>
      <c r="C7" s="4"/>
      <c r="D7" s="4"/>
      <c r="E7" s="4">
        <v>70</v>
      </c>
      <c r="F7" s="4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52</v>
      </c>
      <c r="B8" s="4"/>
      <c r="C8" s="4"/>
      <c r="D8" s="4"/>
      <c r="E8" s="4">
        <v>20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78</v>
      </c>
      <c r="B9" s="4"/>
      <c r="C9" s="4"/>
      <c r="D9" s="4"/>
      <c r="E9" s="4">
        <v>43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56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2</v>
      </c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10</v>
      </c>
      <c r="W11" s="4">
        <v>77</v>
      </c>
      <c r="X11" s="4"/>
      <c r="Y11" s="4">
        <v>1</v>
      </c>
    </row>
    <row r="12" spans="1:25" x14ac:dyDescent="0.25">
      <c r="A12" s="4" t="s">
        <v>80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11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11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14.5</v>
      </c>
      <c r="C14" s="4">
        <f>(C3+C4+C5+C6+C7+C8+C9+C10)/25</f>
        <v>14.08</v>
      </c>
      <c r="D14" s="4">
        <f>(D3+D4+D5+D6+D7+D8+D9+D10)/10</f>
        <v>13.6</v>
      </c>
      <c r="E14" s="4">
        <f>(E3+E4+E5+E6+E7+E8+E9+E10)/10</f>
        <v>26.6</v>
      </c>
      <c r="F14" s="4">
        <f>F3+F4+F5+F6+F7+F8+F9+F10</f>
        <v>26</v>
      </c>
      <c r="G14" s="4">
        <f>(G3+G4+G5+G6+G7+G8+G9+G10+G11+G12+G13)*6</f>
        <v>6</v>
      </c>
      <c r="H14" s="4">
        <f>(H10)*1</f>
        <v>2</v>
      </c>
      <c r="I14" s="4">
        <f>(I10)*3</f>
        <v>3</v>
      </c>
      <c r="J14" s="4">
        <f>(J10)*4</f>
        <v>8</v>
      </c>
      <c r="K14" s="4">
        <f>(K10)*5</f>
        <v>5</v>
      </c>
      <c r="L14" s="4">
        <f>(L10)*9</f>
        <v>0</v>
      </c>
      <c r="M14" s="4">
        <f>SUM(M3,M4,M5,M6,M7,M8,M9,M10,M12,M13)</f>
        <v>22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10</v>
      </c>
      <c r="W14" s="6">
        <f>(W11+W12+W13)/10</f>
        <v>7.7</v>
      </c>
      <c r="X14" s="4">
        <f>(X3+X4+X5+X6+X7+X8+X9+X10)*-3+(X11+X12+X13)*3</f>
        <v>-3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183.48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22</v>
      </c>
      <c r="C19" s="4">
        <v>294</v>
      </c>
      <c r="D19" s="4">
        <v>22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51</v>
      </c>
      <c r="B20" s="4"/>
      <c r="C20" s="4"/>
      <c r="D20" s="4">
        <v>38</v>
      </c>
      <c r="E20" s="4">
        <v>36</v>
      </c>
      <c r="F20" s="4">
        <v>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60</v>
      </c>
      <c r="B21" s="4"/>
      <c r="C21" s="4"/>
      <c r="D21" s="4">
        <v>68</v>
      </c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81</v>
      </c>
      <c r="B22" s="4"/>
      <c r="C22" s="4"/>
      <c r="D22" s="4"/>
      <c r="E22" s="4">
        <v>75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52</v>
      </c>
      <c r="B23" s="4"/>
      <c r="C23" s="4"/>
      <c r="D23" s="4"/>
      <c r="E23" s="4">
        <v>20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82</v>
      </c>
      <c r="B24" s="4"/>
      <c r="C24" s="4"/>
      <c r="D24" s="4"/>
      <c r="E24" s="4">
        <v>32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83</v>
      </c>
      <c r="B25" s="4"/>
      <c r="C25" s="4"/>
      <c r="D25" s="4"/>
      <c r="E25" s="4">
        <v>25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84</v>
      </c>
      <c r="B26" s="4"/>
      <c r="C26" s="4"/>
      <c r="D26" s="4"/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10</v>
      </c>
      <c r="W27" s="4">
        <v>77</v>
      </c>
      <c r="X27" s="4">
        <v>1</v>
      </c>
      <c r="Y27" s="4"/>
    </row>
    <row r="28" spans="1:25" x14ac:dyDescent="0.25">
      <c r="A28" s="4" t="s">
        <v>58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85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6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11.76</v>
      </c>
      <c r="D30" s="4">
        <f>(D19+D20+D21+D22+D23+D24+D25+D26)/10</f>
        <v>12.8</v>
      </c>
      <c r="E30" s="4">
        <f>(E19+E20+E21+E22+E23+E24+E25+E26)/10</f>
        <v>18.8</v>
      </c>
      <c r="F30" s="4">
        <f>SUM(F19,F20,F21,F22,F23,F24,F25,F26)</f>
        <v>15</v>
      </c>
      <c r="G30" s="4">
        <f>(G19+G20+G21+G22+G23+G24+G25+G26+G27+G28+G29)*6</f>
        <v>12</v>
      </c>
      <c r="H30" s="4">
        <f>(H26)*1</f>
        <v>1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13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10</v>
      </c>
      <c r="W30" s="6">
        <f>(W27+W28+W29)/10</f>
        <v>7.7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123.06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31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41</v>
      </c>
      <c r="B3" s="4">
        <v>25</v>
      </c>
      <c r="C3" s="4">
        <v>273</v>
      </c>
      <c r="D3" s="4"/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37</v>
      </c>
      <c r="B4" s="4"/>
      <c r="C4" s="4"/>
      <c r="D4" s="4">
        <v>116</v>
      </c>
      <c r="E4" s="4">
        <v>13</v>
      </c>
      <c r="F4" s="4">
        <v>3</v>
      </c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42</v>
      </c>
      <c r="B5" s="4"/>
      <c r="C5" s="4"/>
      <c r="D5" s="4">
        <v>46</v>
      </c>
      <c r="E5" s="4">
        <v>2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43</v>
      </c>
      <c r="B6" s="4"/>
      <c r="C6" s="4"/>
      <c r="D6" s="4"/>
      <c r="E6" s="4">
        <v>149</v>
      </c>
      <c r="F6" s="4">
        <v>9</v>
      </c>
      <c r="G6" s="4">
        <v>1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44</v>
      </c>
      <c r="B7" s="4"/>
      <c r="C7" s="4"/>
      <c r="D7" s="4"/>
      <c r="E7" s="4">
        <v>146</v>
      </c>
      <c r="F7" s="4">
        <v>9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48</v>
      </c>
      <c r="B8" s="4"/>
      <c r="C8" s="4"/>
      <c r="D8" s="4">
        <v>86</v>
      </c>
      <c r="E8" s="4">
        <v>30</v>
      </c>
      <c r="F8" s="4">
        <v>3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49</v>
      </c>
      <c r="B9" s="4"/>
      <c r="C9" s="4"/>
      <c r="D9" s="4"/>
      <c r="E9" s="4">
        <v>60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45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8</v>
      </c>
      <c r="W11" s="4">
        <v>70</v>
      </c>
      <c r="X11" s="4">
        <v>2</v>
      </c>
      <c r="Y11" s="4">
        <v>1</v>
      </c>
    </row>
    <row r="12" spans="1:25" x14ac:dyDescent="0.25">
      <c r="A12" s="4" t="s">
        <v>46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14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>
        <v>1</v>
      </c>
    </row>
    <row r="13" spans="1:25" x14ac:dyDescent="0.25">
      <c r="A13" s="4" t="s">
        <v>47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12.5</v>
      </c>
      <c r="C14" s="4">
        <f>(C3+C4+C5+C6+C7+C8+C9+C10)/25</f>
        <v>10.92</v>
      </c>
      <c r="D14" s="4">
        <f>(D3+D4+D5+D6+D7+D8+D9+D10)/10</f>
        <v>24.8</v>
      </c>
      <c r="E14" s="4">
        <f>(E3+E4+E5+E6+E7+E8+E9+E10)/10</f>
        <v>40</v>
      </c>
      <c r="F14" s="4">
        <f>F3+F4+F5+F6+F7+F8+F9+F10</f>
        <v>30</v>
      </c>
      <c r="G14" s="4">
        <f>(G3+G4+G5+G6+G7+G8+G9+G10+G11+G12+G13)*6</f>
        <v>42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20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8</v>
      </c>
      <c r="W14" s="6">
        <f>(W11+W12+W13)/10</f>
        <v>7</v>
      </c>
      <c r="X14" s="4">
        <f>(X3+X4+X5+X6+X7+X8+X9+X10)*-3+(X11+X12+X13)*3</f>
        <v>6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243.22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38</v>
      </c>
      <c r="B19" s="4">
        <v>24</v>
      </c>
      <c r="C19" s="4">
        <v>253</v>
      </c>
      <c r="D19" s="4">
        <v>20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50</v>
      </c>
      <c r="B20" s="4"/>
      <c r="C20" s="4"/>
      <c r="D20" s="4">
        <v>58</v>
      </c>
      <c r="E20" s="4">
        <v>8</v>
      </c>
      <c r="F20" s="4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51</v>
      </c>
      <c r="B21" s="4"/>
      <c r="C21" s="4"/>
      <c r="D21" s="4">
        <v>38</v>
      </c>
      <c r="E21" s="4">
        <v>36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52</v>
      </c>
      <c r="B22" s="4"/>
      <c r="C22" s="4"/>
      <c r="D22" s="4"/>
      <c r="E22" s="4">
        <v>20</v>
      </c>
      <c r="F22" s="4">
        <v>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53</v>
      </c>
      <c r="B23" s="4"/>
      <c r="C23" s="4"/>
      <c r="D23" s="4"/>
      <c r="E23" s="4">
        <v>70</v>
      </c>
      <c r="F23" s="4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54</v>
      </c>
      <c r="B24" s="4"/>
      <c r="C24" s="4"/>
      <c r="D24" s="4">
        <v>107</v>
      </c>
      <c r="E24" s="4">
        <v>18</v>
      </c>
      <c r="F24" s="4">
        <v>2</v>
      </c>
      <c r="G24" s="4">
        <v>2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55</v>
      </c>
      <c r="B25" s="4"/>
      <c r="C25" s="4"/>
      <c r="D25" s="4"/>
      <c r="E25" s="4">
        <v>78</v>
      </c>
      <c r="F25" s="4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56</v>
      </c>
      <c r="B26" s="4"/>
      <c r="C26" s="4"/>
      <c r="D26" s="4"/>
      <c r="E26" s="4"/>
      <c r="F26" s="4"/>
      <c r="G26" s="4"/>
      <c r="H26" s="4">
        <v>2</v>
      </c>
      <c r="I26" s="4">
        <v>1</v>
      </c>
      <c r="J26" s="4">
        <v>2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18</v>
      </c>
      <c r="X27" s="4">
        <v>1</v>
      </c>
      <c r="Y27" s="4">
        <v>1</v>
      </c>
    </row>
    <row r="28" spans="1:25" x14ac:dyDescent="0.25">
      <c r="A28" s="4" t="s">
        <v>58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11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12</v>
      </c>
      <c r="C30" s="4">
        <f>(C19+C20+C21+C22+C23+C24+C25+C26)/25</f>
        <v>10.119999999999999</v>
      </c>
      <c r="D30" s="4">
        <f>(D19+D20+D21+D22+D23+D24+D25+D26)/10</f>
        <v>22.3</v>
      </c>
      <c r="E30" s="4">
        <f>(E19+E20+E21+E22+E23+E24+E25+E26)/10</f>
        <v>23</v>
      </c>
      <c r="F30" s="4">
        <f>SUM(F19,F20,F21,F22,F23,F24,F25,F26)</f>
        <v>25</v>
      </c>
      <c r="G30" s="4">
        <f>(G19+G20+G21+G22+G23+G24+G25+G26+G27+G28+G29)*6</f>
        <v>12</v>
      </c>
      <c r="H30" s="4">
        <f>(H26)*1</f>
        <v>2</v>
      </c>
      <c r="I30" s="4">
        <f>(I26)*3</f>
        <v>3</v>
      </c>
      <c r="J30" s="4">
        <f>(J26)*4</f>
        <v>8</v>
      </c>
      <c r="K30" s="4">
        <f>(K26)*5</f>
        <v>5</v>
      </c>
      <c r="L30" s="4">
        <f>(L26)*9</f>
        <v>0</v>
      </c>
      <c r="M30" s="4">
        <f>SUM(M19,M20,M21,M22,M23,M24,M25,M26,M27,M28,M29)</f>
        <v>18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3</v>
      </c>
      <c r="W30" s="6">
        <f>(W27+W28+W29)/10</f>
        <v>1.8</v>
      </c>
      <c r="X30" s="4">
        <f>(X19+X20+X21+X22+X23+X24+X25+X26)*-3+(X27+X28+X29)*3</f>
        <v>-3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165.22000000000003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33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41</v>
      </c>
      <c r="B3" s="4">
        <v>25</v>
      </c>
      <c r="C3" s="4">
        <v>273</v>
      </c>
      <c r="D3" s="4"/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86</v>
      </c>
      <c r="B4" s="4"/>
      <c r="C4" s="4"/>
      <c r="D4" s="4">
        <v>70</v>
      </c>
      <c r="E4" s="4">
        <v>37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>
        <v>1</v>
      </c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87</v>
      </c>
      <c r="B5" s="4"/>
      <c r="C5" s="4"/>
      <c r="D5" s="4">
        <v>64</v>
      </c>
      <c r="E5" s="4">
        <v>24</v>
      </c>
      <c r="F5" s="4">
        <v>2</v>
      </c>
      <c r="G5" s="4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88</v>
      </c>
      <c r="B6" s="4"/>
      <c r="C6" s="4"/>
      <c r="D6" s="4"/>
      <c r="E6" s="4">
        <v>167</v>
      </c>
      <c r="F6" s="4">
        <v>8</v>
      </c>
      <c r="G6" s="4">
        <v>2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89</v>
      </c>
      <c r="B7" s="4"/>
      <c r="C7" s="4"/>
      <c r="D7" s="4"/>
      <c r="E7" s="4">
        <v>62</v>
      </c>
      <c r="F7" s="4">
        <v>5</v>
      </c>
      <c r="G7" s="4">
        <v>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52</v>
      </c>
      <c r="B8" s="4"/>
      <c r="C8" s="4"/>
      <c r="D8" s="4"/>
      <c r="E8" s="4">
        <v>20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90</v>
      </c>
      <c r="B9" s="4"/>
      <c r="C9" s="4"/>
      <c r="D9" s="4"/>
      <c r="E9" s="4">
        <v>21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91</v>
      </c>
      <c r="B10" s="4"/>
      <c r="C10" s="4"/>
      <c r="D10" s="4"/>
      <c r="E10" s="4"/>
      <c r="F10" s="4"/>
      <c r="G10" s="4"/>
      <c r="H10" s="4">
        <v>3</v>
      </c>
      <c r="I10" s="4"/>
      <c r="J10" s="4"/>
      <c r="K10" s="4">
        <v>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92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4</v>
      </c>
      <c r="W11" s="4">
        <v>24</v>
      </c>
      <c r="X11" s="4"/>
      <c r="Y11" s="4"/>
    </row>
    <row r="12" spans="1:25" x14ac:dyDescent="0.25">
      <c r="A12" s="4" t="s">
        <v>93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</v>
      </c>
    </row>
    <row r="13" spans="1:25" x14ac:dyDescent="0.25">
      <c r="A13" s="4" t="s">
        <v>58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12.5</v>
      </c>
      <c r="C14" s="4">
        <f>(C3+C4+C5+C6+C7+C8+C9+C10)/25</f>
        <v>10.92</v>
      </c>
      <c r="D14" s="4">
        <f>(D3+D4+D5+D6+D7+D8+D9+D10)/10</f>
        <v>13.4</v>
      </c>
      <c r="E14" s="4">
        <f>(E3+E4+E5+E6+E7+E8+E9+E10)/10</f>
        <v>33.1</v>
      </c>
      <c r="F14" s="4">
        <f>F3+F4+F5+F6+F7+F8+F9+F10</f>
        <v>23</v>
      </c>
      <c r="G14" s="4">
        <f>(G3+G4+G5+G6+G7+G8+G9+G10+G11+G12+G13)*6</f>
        <v>54</v>
      </c>
      <c r="H14" s="4">
        <f>(H10)*1</f>
        <v>3</v>
      </c>
      <c r="I14" s="4">
        <f>(I10)*3</f>
        <v>0</v>
      </c>
      <c r="J14" s="4">
        <f>(J10)*4</f>
        <v>0</v>
      </c>
      <c r="K14" s="4">
        <f>(K10)*5</f>
        <v>10</v>
      </c>
      <c r="L14" s="4">
        <f>(L10)*9</f>
        <v>0</v>
      </c>
      <c r="M14" s="4">
        <f>SUM(M3,M4,M5,M6,M7,M8,M9,M10,M12,M13)</f>
        <v>16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2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4</v>
      </c>
      <c r="W14" s="6">
        <f>(W11+W12+W13)/10</f>
        <v>2.4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197.32000000000002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22</v>
      </c>
      <c r="C19" s="4">
        <v>294</v>
      </c>
      <c r="D19" s="4">
        <v>22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104</v>
      </c>
      <c r="B20" s="4"/>
      <c r="C20" s="4"/>
      <c r="D20" s="4">
        <v>50</v>
      </c>
      <c r="E20" s="4">
        <v>58</v>
      </c>
      <c r="F20" s="4">
        <v>8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105</v>
      </c>
      <c r="B21" s="4"/>
      <c r="C21" s="4"/>
      <c r="D21" s="4">
        <v>107</v>
      </c>
      <c r="E21" s="4">
        <v>18</v>
      </c>
      <c r="F21" s="4">
        <v>2</v>
      </c>
      <c r="G21" s="4">
        <v>2</v>
      </c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106</v>
      </c>
      <c r="B22" s="4"/>
      <c r="C22" s="4"/>
      <c r="D22" s="4"/>
      <c r="E22" s="4">
        <v>31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52</v>
      </c>
      <c r="B23" s="4"/>
      <c r="C23" s="4"/>
      <c r="D23" s="4"/>
      <c r="E23" s="4">
        <v>20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107</v>
      </c>
      <c r="B24" s="4"/>
      <c r="C24" s="4"/>
      <c r="D24" s="4"/>
      <c r="E24" s="4">
        <v>23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108</v>
      </c>
      <c r="B25" s="4"/>
      <c r="C25" s="4"/>
      <c r="D25" s="4"/>
      <c r="E25" s="4">
        <v>10</v>
      </c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84</v>
      </c>
      <c r="B26" s="4"/>
      <c r="C26" s="4"/>
      <c r="D26" s="4"/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  <c r="W27" s="4">
        <v>4</v>
      </c>
      <c r="X27" s="4">
        <v>1</v>
      </c>
      <c r="Y27" s="4"/>
    </row>
    <row r="28" spans="1:25" x14ac:dyDescent="0.25">
      <c r="A28" s="4" t="s">
        <v>110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</v>
      </c>
      <c r="N28" s="4"/>
      <c r="O28" s="4">
        <v>1</v>
      </c>
      <c r="P28" s="4"/>
      <c r="Q28" s="4"/>
      <c r="R28" s="4"/>
      <c r="S28" s="4"/>
      <c r="T28" s="4"/>
      <c r="U28" s="4"/>
      <c r="V28" s="4">
        <v>2</v>
      </c>
      <c r="W28" s="4">
        <v>12</v>
      </c>
      <c r="X28" s="4"/>
      <c r="Y28" s="4"/>
    </row>
    <row r="29" spans="1:25" x14ac:dyDescent="0.25">
      <c r="A29" s="4" t="s">
        <v>111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11.76</v>
      </c>
      <c r="D30" s="4">
        <f>(D19+D20+D21+D22+D23+D24+D25+D26)/10</f>
        <v>17.899999999999999</v>
      </c>
      <c r="E30" s="4">
        <f>(E19+E20+E21+E22+E23+E24+E25+E26)/10</f>
        <v>16</v>
      </c>
      <c r="F30" s="4">
        <f>SUM(F19,F20,F21,F22,F23,F24,F25,F26)</f>
        <v>20</v>
      </c>
      <c r="G30" s="4">
        <f>(G19+G20+G21+G22+G23+G24+G25+G26+G27+G28+G29)*6</f>
        <v>24</v>
      </c>
      <c r="H30" s="4">
        <f>(H26)*1</f>
        <v>1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10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7</v>
      </c>
      <c r="W30" s="6">
        <f>(W27+W28+W29)/10</f>
        <v>1.6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130.26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12" t="s">
        <v>35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94</v>
      </c>
      <c r="B3" s="4">
        <v>27</v>
      </c>
      <c r="C3" s="4">
        <v>289</v>
      </c>
      <c r="D3" s="4">
        <v>33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95</v>
      </c>
      <c r="B4" s="4"/>
      <c r="C4" s="4"/>
      <c r="D4" s="4">
        <v>219</v>
      </c>
      <c r="E4" s="4">
        <v>45</v>
      </c>
      <c r="F4" s="4">
        <v>11</v>
      </c>
      <c r="G4" s="4">
        <v>2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51</v>
      </c>
      <c r="B5" s="4"/>
      <c r="C5" s="4"/>
      <c r="D5" s="4">
        <v>38</v>
      </c>
      <c r="E5" s="4">
        <v>36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96</v>
      </c>
      <c r="B6" s="4"/>
      <c r="C6" s="4"/>
      <c r="D6" s="4"/>
      <c r="E6" s="4">
        <v>89</v>
      </c>
      <c r="F6" s="4">
        <v>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97</v>
      </c>
      <c r="B7" s="4"/>
      <c r="C7" s="4"/>
      <c r="D7" s="4">
        <v>11</v>
      </c>
      <c r="E7" s="4">
        <v>58</v>
      </c>
      <c r="F7" s="4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60</v>
      </c>
      <c r="B8" s="4"/>
      <c r="C8" s="4"/>
      <c r="D8" s="4"/>
      <c r="E8" s="4">
        <v>68</v>
      </c>
      <c r="F8" s="4"/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98</v>
      </c>
      <c r="B9" s="4"/>
      <c r="C9" s="4"/>
      <c r="D9" s="4"/>
      <c r="E9" s="4">
        <v>79</v>
      </c>
      <c r="F9" s="4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65</v>
      </c>
      <c r="B10" s="4"/>
      <c r="C10" s="4"/>
      <c r="D10" s="4"/>
      <c r="E10" s="4"/>
      <c r="F10" s="4"/>
      <c r="G10" s="4"/>
      <c r="H10" s="4">
        <v>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10</v>
      </c>
      <c r="W11" s="4">
        <v>77</v>
      </c>
      <c r="X11" s="4">
        <v>1</v>
      </c>
      <c r="Y11" s="4"/>
    </row>
    <row r="12" spans="1:25" x14ac:dyDescent="0.25">
      <c r="A12" s="4" t="s">
        <v>99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100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4</v>
      </c>
      <c r="N13" s="4"/>
      <c r="O13" s="4">
        <v>1</v>
      </c>
      <c r="P13" s="4"/>
      <c r="Q13" s="4"/>
      <c r="R13" s="4"/>
      <c r="S13" s="4"/>
      <c r="T13" s="4"/>
      <c r="U13" s="4"/>
      <c r="V13" s="4">
        <v>3</v>
      </c>
      <c r="W13" s="4">
        <v>26</v>
      </c>
      <c r="X13" s="4"/>
      <c r="Y13" s="4">
        <v>2</v>
      </c>
    </row>
    <row r="14" spans="1:25" x14ac:dyDescent="0.25">
      <c r="A14" s="4" t="s">
        <v>19</v>
      </c>
      <c r="B14" s="4">
        <f>(B3+B4+B5+B6+B7+B8+B9+B10)*0.5</f>
        <v>13.5</v>
      </c>
      <c r="C14" s="4">
        <f>(C3+C4+C5+C6+C7+C8+C9+C10)/25</f>
        <v>11.56</v>
      </c>
      <c r="D14" s="4">
        <f>(D3+D4+D5+D6+D7+D8+D9+D10)/10</f>
        <v>30.1</v>
      </c>
      <c r="E14" s="4">
        <f>(E3+E4+E5+E6+E7+E8+E9+E10)/10</f>
        <v>37.5</v>
      </c>
      <c r="F14" s="4">
        <f>F3+F4+F5+F6+F7+F8+F9+F10</f>
        <v>35</v>
      </c>
      <c r="G14" s="4">
        <f>(G3+G4+G5+G6+G7+G8+G9+G10+G11+G12+G13)*6</f>
        <v>36</v>
      </c>
      <c r="H14" s="4">
        <f>(H10)*1</f>
        <v>3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12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19</v>
      </c>
      <c r="W14" s="6">
        <f>(W11+W12+W13)/10</f>
        <v>10.3</v>
      </c>
      <c r="X14" s="4">
        <f>(X3+X4+X5+X6+X7+X8+X9+X10)*-3+(X11+X12+X13)*3</f>
        <v>3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236.96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22</v>
      </c>
      <c r="C19" s="4">
        <v>294</v>
      </c>
      <c r="D19" s="4">
        <v>22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101</v>
      </c>
      <c r="B20" s="4"/>
      <c r="C20" s="4"/>
      <c r="D20" s="4">
        <v>89</v>
      </c>
      <c r="E20" s="4">
        <v>53</v>
      </c>
      <c r="F20" s="4">
        <v>7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51</v>
      </c>
      <c r="B21" s="4"/>
      <c r="C21" s="4"/>
      <c r="D21" s="4">
        <v>38</v>
      </c>
      <c r="E21" s="4">
        <v>36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40</v>
      </c>
      <c r="B22" s="4"/>
      <c r="C22" s="4"/>
      <c r="D22" s="4"/>
      <c r="E22" s="4">
        <v>55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102</v>
      </c>
      <c r="B23" s="4"/>
      <c r="C23" s="4"/>
      <c r="D23" s="4"/>
      <c r="E23" s="4">
        <v>141</v>
      </c>
      <c r="F23" s="4">
        <v>8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>
        <v>1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53</v>
      </c>
      <c r="B24" s="4"/>
      <c r="C24" s="4"/>
      <c r="D24" s="4"/>
      <c r="E24" s="4">
        <v>70</v>
      </c>
      <c r="F24" s="4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103</v>
      </c>
      <c r="B25" s="4"/>
      <c r="C25" s="4"/>
      <c r="D25" s="4"/>
      <c r="E25" s="4">
        <v>55</v>
      </c>
      <c r="F25" s="4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91</v>
      </c>
      <c r="B26" s="4"/>
      <c r="C26" s="4"/>
      <c r="D26" s="4"/>
      <c r="E26" s="4"/>
      <c r="F26" s="4"/>
      <c r="G26" s="4"/>
      <c r="H26" s="4">
        <v>3</v>
      </c>
      <c r="I26" s="4"/>
      <c r="J26" s="4"/>
      <c r="K26" s="4">
        <v>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10</v>
      </c>
      <c r="W27" s="4">
        <v>77</v>
      </c>
      <c r="X27" s="4">
        <v>1</v>
      </c>
      <c r="Y27" s="4"/>
    </row>
    <row r="28" spans="1:25" x14ac:dyDescent="0.25">
      <c r="A28" s="4" t="s">
        <v>59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11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99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11.76</v>
      </c>
      <c r="D30" s="4">
        <f>(D19+D20+D21+D22+D23+D24+D25+D26)/10</f>
        <v>14.9</v>
      </c>
      <c r="E30" s="4">
        <f>(E19+E20+E21+E22+E23+E24+E25+E26)/10</f>
        <v>41</v>
      </c>
      <c r="F30" s="4">
        <f>SUM(F19,F20,F21,F22,F23,F24,F25,F26)</f>
        <v>37</v>
      </c>
      <c r="G30" s="4">
        <f>(G19+G20+G21+G22+G23+G24+G25+G26+G27+G28+G29)*6</f>
        <v>12</v>
      </c>
      <c r="H30" s="4">
        <f>(H26)*1</f>
        <v>3</v>
      </c>
      <c r="I30" s="4">
        <f>(I26)*3</f>
        <v>0</v>
      </c>
      <c r="J30" s="4">
        <f>(J26)*4</f>
        <v>0</v>
      </c>
      <c r="K30" s="4">
        <f>(K26)*5</f>
        <v>10</v>
      </c>
      <c r="L30" s="4">
        <f>(L26)*9</f>
        <v>0</v>
      </c>
      <c r="M30" s="4">
        <f>SUM(M19,M20,M21,M22,M23,M24,M25,M26,M27,M28,M29)</f>
        <v>19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10</v>
      </c>
      <c r="W30" s="6">
        <f>(W27+W28+W29)/10</f>
        <v>7.7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199.35999999999999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2025-11-25T04:38:32Z</dcterms:modified>
</cp:coreProperties>
</file>