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7887h\OneDrive\Desktop\2025 Tuesday League\2025 Tuesday Skins\"/>
    </mc:Choice>
  </mc:AlternateContent>
  <xr:revisionPtr revIDLastSave="0" documentId="13_ncr:1_{F6370C94-8062-4DB6-8596-CD134EA2237E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2025" sheetId="1" r:id="rId1"/>
    <sheet name="Ranking" sheetId="2" r:id="rId2"/>
  </sheets>
  <definedNames>
    <definedName name="_xlnm.Print_Area" localSheetId="0">'2025'!$A$1:$AF$106</definedName>
    <definedName name="_xlnm.Print_Area" localSheetId="1">Ranking!$A$1:$BB$43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8" i="1" l="1"/>
  <c r="T58" i="1"/>
  <c r="AF15" i="1"/>
  <c r="AA71" i="1" l="1"/>
  <c r="Z71" i="1"/>
  <c r="Z108" i="1"/>
  <c r="R108" i="1"/>
  <c r="S108" i="1"/>
  <c r="T108" i="1"/>
  <c r="U108" i="1"/>
  <c r="V108" i="1"/>
  <c r="W108" i="1"/>
  <c r="X108" i="1"/>
  <c r="Y108" i="1"/>
  <c r="Q108" i="1"/>
  <c r="G108" i="1"/>
  <c r="H108" i="1"/>
  <c r="I108" i="1"/>
  <c r="J108" i="1"/>
  <c r="K108" i="1"/>
  <c r="L108" i="1"/>
  <c r="M108" i="1"/>
  <c r="N108" i="1"/>
  <c r="F108" i="1"/>
  <c r="AD104" i="1"/>
  <c r="U104" i="1"/>
  <c r="Y71" i="1" l="1"/>
  <c r="M71" i="1"/>
  <c r="O19" i="1" l="1"/>
  <c r="O18" i="1"/>
  <c r="O55" i="1" l="1"/>
  <c r="O54" i="1"/>
  <c r="O28" i="1"/>
  <c r="O27" i="1"/>
  <c r="O46" i="1" l="1"/>
  <c r="O45" i="1"/>
  <c r="O49" i="1"/>
  <c r="O48" i="1"/>
  <c r="O22" i="1"/>
  <c r="O21" i="1"/>
  <c r="O43" i="1"/>
  <c r="O16" i="1"/>
  <c r="O15" i="1"/>
  <c r="O52" i="1"/>
  <c r="O51" i="1"/>
  <c r="O37" i="1"/>
  <c r="O36" i="1"/>
  <c r="O31" i="1"/>
  <c r="O30" i="1"/>
  <c r="O40" i="1"/>
  <c r="O39" i="1"/>
  <c r="O25" i="1"/>
  <c r="O24" i="1"/>
  <c r="V80" i="1" l="1"/>
  <c r="G80" i="1"/>
  <c r="Y97" i="1"/>
  <c r="X97" i="1"/>
  <c r="W97" i="1"/>
  <c r="V97" i="1"/>
  <c r="U97" i="1"/>
  <c r="T97" i="1"/>
  <c r="S97" i="1"/>
  <c r="R97" i="1"/>
  <c r="Q97" i="1"/>
  <c r="N97" i="1"/>
  <c r="M97" i="1"/>
  <c r="L97" i="1"/>
  <c r="K97" i="1"/>
  <c r="J97" i="1"/>
  <c r="I97" i="1"/>
  <c r="H97" i="1"/>
  <c r="G97" i="1"/>
  <c r="F97" i="1"/>
  <c r="B97" i="1"/>
  <c r="F75" i="1" l="1"/>
  <c r="B13" i="2" s="1"/>
  <c r="F71" i="1"/>
  <c r="Y75" i="1"/>
  <c r="S98" i="1"/>
  <c r="T98" i="1"/>
  <c r="U98" i="1"/>
  <c r="V98" i="1"/>
  <c r="W98" i="1"/>
  <c r="AU36" i="2" s="1"/>
  <c r="Q98" i="1"/>
  <c r="H98" i="1"/>
  <c r="N98" i="1"/>
  <c r="J98" i="1"/>
  <c r="K98" i="1"/>
  <c r="L98" i="1"/>
  <c r="G98" i="1"/>
  <c r="AU35" i="2"/>
  <c r="B35" i="2"/>
  <c r="R96" i="1"/>
  <c r="S96" i="1"/>
  <c r="T96" i="1"/>
  <c r="U96" i="1"/>
  <c r="V96" i="1"/>
  <c r="W96" i="1"/>
  <c r="AU34" i="2" s="1"/>
  <c r="Q96" i="1"/>
  <c r="N96" i="1"/>
  <c r="I96" i="1"/>
  <c r="J96" i="1"/>
  <c r="K96" i="1"/>
  <c r="L96" i="1"/>
  <c r="H96" i="1"/>
  <c r="G96" i="1"/>
  <c r="G95" i="1"/>
  <c r="H95" i="1"/>
  <c r="I95" i="1"/>
  <c r="J95" i="1"/>
  <c r="K95" i="1"/>
  <c r="L95" i="1"/>
  <c r="M95" i="1"/>
  <c r="N95" i="1"/>
  <c r="Q95" i="1"/>
  <c r="R95" i="1"/>
  <c r="S95" i="1"/>
  <c r="T95" i="1"/>
  <c r="U95" i="1"/>
  <c r="V95" i="1"/>
  <c r="W95" i="1"/>
  <c r="AU33" i="2" s="1"/>
  <c r="X95" i="1"/>
  <c r="Y95" i="1"/>
  <c r="F95" i="1"/>
  <c r="B33" i="2" s="1"/>
  <c r="C98" i="1"/>
  <c r="C97" i="1"/>
  <c r="C96" i="1"/>
  <c r="C95" i="1"/>
  <c r="S94" i="1"/>
  <c r="N94" i="1"/>
  <c r="L94" i="1"/>
  <c r="F94" i="1"/>
  <c r="B32" i="2" s="1"/>
  <c r="G94" i="1"/>
  <c r="H94" i="1"/>
  <c r="I94" i="1"/>
  <c r="J94" i="1"/>
  <c r="K94" i="1"/>
  <c r="M94" i="1"/>
  <c r="Q94" i="1"/>
  <c r="R94" i="1"/>
  <c r="T94" i="1"/>
  <c r="U94" i="1"/>
  <c r="V94" i="1"/>
  <c r="W94" i="1"/>
  <c r="AU32" i="2" s="1"/>
  <c r="X94" i="1"/>
  <c r="Y94" i="1"/>
  <c r="W93" i="1"/>
  <c r="AU31" i="2" s="1"/>
  <c r="V93" i="1"/>
  <c r="U93" i="1"/>
  <c r="T93" i="1"/>
  <c r="S93" i="1"/>
  <c r="Q93" i="1"/>
  <c r="N93" i="1"/>
  <c r="L93" i="1"/>
  <c r="K93" i="1"/>
  <c r="J93" i="1"/>
  <c r="H93" i="1"/>
  <c r="G93" i="1"/>
  <c r="G91" i="1"/>
  <c r="H91" i="1"/>
  <c r="I91" i="1"/>
  <c r="J91" i="1"/>
  <c r="K91" i="1"/>
  <c r="L91" i="1"/>
  <c r="M91" i="1"/>
  <c r="N91" i="1"/>
  <c r="Q91" i="1"/>
  <c r="R91" i="1"/>
  <c r="S91" i="1"/>
  <c r="T91" i="1"/>
  <c r="U91" i="1"/>
  <c r="V91" i="1"/>
  <c r="W91" i="1"/>
  <c r="AU29" i="2" s="1"/>
  <c r="X91" i="1"/>
  <c r="Y91" i="1"/>
  <c r="G92" i="1"/>
  <c r="H92" i="1"/>
  <c r="I92" i="1"/>
  <c r="J92" i="1"/>
  <c r="K92" i="1"/>
  <c r="L92" i="1"/>
  <c r="M92" i="1"/>
  <c r="N92" i="1"/>
  <c r="Q92" i="1"/>
  <c r="R92" i="1"/>
  <c r="S92" i="1"/>
  <c r="T92" i="1"/>
  <c r="U92" i="1"/>
  <c r="V92" i="1"/>
  <c r="W92" i="1"/>
  <c r="AU30" i="2" s="1"/>
  <c r="X92" i="1"/>
  <c r="Y92" i="1"/>
  <c r="F91" i="1"/>
  <c r="B29" i="2" s="1"/>
  <c r="W90" i="1"/>
  <c r="AU28" i="2" s="1"/>
  <c r="T90" i="1"/>
  <c r="Q90" i="1"/>
  <c r="K90" i="1"/>
  <c r="I90" i="1"/>
  <c r="H90" i="1"/>
  <c r="G90" i="1"/>
  <c r="J90" i="1"/>
  <c r="L90" i="1"/>
  <c r="M90" i="1"/>
  <c r="N90" i="1"/>
  <c r="R90" i="1"/>
  <c r="S90" i="1"/>
  <c r="U90" i="1"/>
  <c r="V90" i="1"/>
  <c r="X90" i="1"/>
  <c r="Y90" i="1"/>
  <c r="F90" i="1"/>
  <c r="B28" i="2" s="1"/>
  <c r="J89" i="1"/>
  <c r="U89" i="1"/>
  <c r="Y89" i="1"/>
  <c r="X89" i="1"/>
  <c r="S89" i="1"/>
  <c r="T89" i="1"/>
  <c r="V89" i="1"/>
  <c r="W89" i="1"/>
  <c r="AU27" i="2" s="1"/>
  <c r="Q89" i="1"/>
  <c r="N89" i="1"/>
  <c r="M89" i="1"/>
  <c r="I89" i="1"/>
  <c r="L89" i="1"/>
  <c r="H89" i="1"/>
  <c r="K89" i="1"/>
  <c r="G89" i="1"/>
  <c r="R89" i="1"/>
  <c r="F89" i="1"/>
  <c r="B27" i="2" s="1"/>
  <c r="Q88" i="1"/>
  <c r="R88" i="1"/>
  <c r="S88" i="1"/>
  <c r="T88" i="1"/>
  <c r="U88" i="1"/>
  <c r="V88" i="1"/>
  <c r="W88" i="1"/>
  <c r="AU26" i="2" s="1"/>
  <c r="X88" i="1"/>
  <c r="Y88" i="1"/>
  <c r="F88" i="1"/>
  <c r="B26" i="2" s="1"/>
  <c r="G88" i="1"/>
  <c r="H88" i="1"/>
  <c r="I88" i="1"/>
  <c r="J88" i="1"/>
  <c r="K88" i="1"/>
  <c r="L88" i="1"/>
  <c r="M88" i="1"/>
  <c r="N88" i="1"/>
  <c r="Y87" i="1"/>
  <c r="M87" i="1"/>
  <c r="Y86" i="1"/>
  <c r="M86" i="1"/>
  <c r="F86" i="1"/>
  <c r="B24" i="2" s="1"/>
  <c r="G86" i="1"/>
  <c r="H86" i="1"/>
  <c r="I86" i="1"/>
  <c r="J86" i="1"/>
  <c r="K86" i="1"/>
  <c r="L86" i="1"/>
  <c r="N86" i="1"/>
  <c r="Q86" i="1"/>
  <c r="R86" i="1"/>
  <c r="S86" i="1"/>
  <c r="T86" i="1"/>
  <c r="U86" i="1"/>
  <c r="V86" i="1"/>
  <c r="W86" i="1"/>
  <c r="AU24" i="2" s="1"/>
  <c r="X86" i="1"/>
  <c r="G84" i="1"/>
  <c r="H84" i="1"/>
  <c r="I84" i="1"/>
  <c r="J84" i="1"/>
  <c r="K84" i="1"/>
  <c r="L84" i="1"/>
  <c r="M84" i="1"/>
  <c r="N84" i="1"/>
  <c r="Q84" i="1"/>
  <c r="R84" i="1"/>
  <c r="S84" i="1"/>
  <c r="T84" i="1"/>
  <c r="U84" i="1"/>
  <c r="V84" i="1"/>
  <c r="W84" i="1"/>
  <c r="AU22" i="2" s="1"/>
  <c r="X84" i="1"/>
  <c r="Y84" i="1"/>
  <c r="R83" i="1"/>
  <c r="F83" i="1"/>
  <c r="B21" i="2" s="1"/>
  <c r="F82" i="1"/>
  <c r="B20" i="2" s="1"/>
  <c r="G82" i="1"/>
  <c r="H82" i="1"/>
  <c r="I82" i="1"/>
  <c r="J82" i="1"/>
  <c r="K82" i="1"/>
  <c r="L82" i="1"/>
  <c r="M82" i="1"/>
  <c r="N82" i="1"/>
  <c r="Q82" i="1"/>
  <c r="R82" i="1"/>
  <c r="S82" i="1"/>
  <c r="T82" i="1"/>
  <c r="U82" i="1"/>
  <c r="V82" i="1"/>
  <c r="W82" i="1"/>
  <c r="AU20" i="2" s="1"/>
  <c r="X82" i="1"/>
  <c r="Y82" i="1"/>
  <c r="X81" i="1"/>
  <c r="R81" i="1"/>
  <c r="I81" i="1"/>
  <c r="F81" i="1"/>
  <c r="B19" i="2" s="1"/>
  <c r="I80" i="1"/>
  <c r="W80" i="1"/>
  <c r="AU18" i="2" s="1"/>
  <c r="T80" i="1"/>
  <c r="Q80" i="1"/>
  <c r="K80" i="1"/>
  <c r="H80" i="1"/>
  <c r="J80" i="1"/>
  <c r="L80" i="1"/>
  <c r="M80" i="1"/>
  <c r="N80" i="1"/>
  <c r="R80" i="1"/>
  <c r="S80" i="1"/>
  <c r="U80" i="1"/>
  <c r="X80" i="1"/>
  <c r="Y80" i="1"/>
  <c r="F80" i="1"/>
  <c r="B18" i="2" s="1"/>
  <c r="X79" i="1"/>
  <c r="R79" i="1"/>
  <c r="F79" i="1"/>
  <c r="B17" i="2" s="1"/>
  <c r="L79" i="1"/>
  <c r="I79" i="1"/>
  <c r="W78" i="1"/>
  <c r="AU16" i="2" s="1"/>
  <c r="T78" i="1"/>
  <c r="Q78" i="1"/>
  <c r="K78" i="1"/>
  <c r="H78" i="1"/>
  <c r="I78" i="1"/>
  <c r="R77" i="1"/>
  <c r="S77" i="1"/>
  <c r="T77" i="1"/>
  <c r="U77" i="1"/>
  <c r="V77" i="1"/>
  <c r="W77" i="1"/>
  <c r="AU15" i="2" s="1"/>
  <c r="X77" i="1"/>
  <c r="Y77" i="1"/>
  <c r="L77" i="1"/>
  <c r="M77" i="1"/>
  <c r="I77" i="1"/>
  <c r="F77" i="1"/>
  <c r="B15" i="2" s="1"/>
  <c r="X74" i="1"/>
  <c r="Y73" i="1"/>
  <c r="R73" i="1"/>
  <c r="M73" i="1"/>
  <c r="F73" i="1"/>
  <c r="B11" i="2" s="1"/>
  <c r="L72" i="1"/>
  <c r="S72" i="1"/>
  <c r="Z51" i="1"/>
  <c r="Z52" i="1"/>
  <c r="Z54" i="1"/>
  <c r="Z55" i="1"/>
  <c r="M96" i="1"/>
  <c r="X96" i="1"/>
  <c r="Y96" i="1"/>
  <c r="I98" i="1"/>
  <c r="M98" i="1"/>
  <c r="R98" i="1"/>
  <c r="X98" i="1"/>
  <c r="Y98" i="1"/>
  <c r="F98" i="1"/>
  <c r="B36" i="2" s="1"/>
  <c r="F96" i="1"/>
  <c r="B34" i="2" s="1"/>
  <c r="B9" i="2" l="1"/>
  <c r="BA11" i="2"/>
  <c r="BA13" i="2"/>
  <c r="BA15" i="2"/>
  <c r="BA18" i="2"/>
  <c r="BA20" i="2"/>
  <c r="BA22" i="2"/>
  <c r="BA24" i="2"/>
  <c r="BA25" i="2"/>
  <c r="BA26" i="2"/>
  <c r="BA27" i="2"/>
  <c r="BA28" i="2"/>
  <c r="BA29" i="2"/>
  <c r="BA30" i="2"/>
  <c r="BA32" i="2"/>
  <c r="BA33" i="2"/>
  <c r="BA34" i="2"/>
  <c r="BA35" i="2"/>
  <c r="BA36" i="2"/>
  <c r="AX12" i="2"/>
  <c r="AX15" i="2"/>
  <c r="AX17" i="2"/>
  <c r="AX18" i="2"/>
  <c r="AX19" i="2"/>
  <c r="AX20" i="2"/>
  <c r="AX22" i="2"/>
  <c r="AX24" i="2"/>
  <c r="AX26" i="2"/>
  <c r="AX27" i="2"/>
  <c r="AX28" i="2"/>
  <c r="AX29" i="2"/>
  <c r="AX30" i="2"/>
  <c r="AX32" i="2"/>
  <c r="AX33" i="2"/>
  <c r="AX34" i="2"/>
  <c r="AX35" i="2"/>
  <c r="AX36" i="2"/>
  <c r="AR15" i="2"/>
  <c r="AR18" i="2"/>
  <c r="AR20" i="2"/>
  <c r="AR22" i="2"/>
  <c r="AR24" i="2"/>
  <c r="AR26" i="2"/>
  <c r="AR27" i="2"/>
  <c r="AR28" i="2"/>
  <c r="AR29" i="2"/>
  <c r="AR30" i="2"/>
  <c r="AR31" i="2"/>
  <c r="AR32" i="2"/>
  <c r="AR33" i="2"/>
  <c r="AR34" i="2"/>
  <c r="AR35" i="2"/>
  <c r="AR36" i="2"/>
  <c r="AO15" i="2"/>
  <c r="AO18" i="2"/>
  <c r="AO20" i="2"/>
  <c r="AO22" i="2"/>
  <c r="AO24" i="2"/>
  <c r="AO26" i="2"/>
  <c r="AO27" i="2"/>
  <c r="AO28" i="2"/>
  <c r="AO29" i="2"/>
  <c r="AO30" i="2"/>
  <c r="AO31" i="2"/>
  <c r="AO32" i="2"/>
  <c r="AO33" i="2"/>
  <c r="AO34" i="2"/>
  <c r="AO35" i="2"/>
  <c r="AO36" i="2"/>
  <c r="AL15" i="2"/>
  <c r="AL16" i="2"/>
  <c r="AL18" i="2"/>
  <c r="AL20" i="2"/>
  <c r="AL22" i="2"/>
  <c r="AL24" i="2"/>
  <c r="AL26" i="2"/>
  <c r="AL27" i="2"/>
  <c r="AL28" i="2"/>
  <c r="AL29" i="2"/>
  <c r="AL30" i="2"/>
  <c r="AL31" i="2"/>
  <c r="AL32" i="2"/>
  <c r="AL33" i="2"/>
  <c r="AL34" i="2"/>
  <c r="AL35" i="2"/>
  <c r="AL36" i="2"/>
  <c r="AI10" i="2"/>
  <c r="AI15" i="2"/>
  <c r="AI18" i="2"/>
  <c r="AI20" i="2"/>
  <c r="AI22" i="2"/>
  <c r="AI24" i="2"/>
  <c r="AI26" i="2"/>
  <c r="AI27" i="2"/>
  <c r="AI28" i="2"/>
  <c r="AI29" i="2"/>
  <c r="AI30" i="2"/>
  <c r="AI31" i="2"/>
  <c r="AI32" i="2"/>
  <c r="AI33" i="2"/>
  <c r="AI34" i="2"/>
  <c r="AI35" i="2"/>
  <c r="AI36" i="2"/>
  <c r="AF11" i="2"/>
  <c r="AF15" i="2"/>
  <c r="AF17" i="2"/>
  <c r="AF18" i="2"/>
  <c r="AF19" i="2"/>
  <c r="AF20" i="2"/>
  <c r="AF21" i="2"/>
  <c r="AF22" i="2"/>
  <c r="AF24" i="2"/>
  <c r="AF26" i="2"/>
  <c r="AF27" i="2"/>
  <c r="AF28" i="2"/>
  <c r="AF29" i="2"/>
  <c r="AF30" i="2"/>
  <c r="AF32" i="2"/>
  <c r="AF33" i="2"/>
  <c r="AF34" i="2"/>
  <c r="AF35" i="2"/>
  <c r="AF36" i="2"/>
  <c r="AC16" i="2"/>
  <c r="AC18" i="2"/>
  <c r="AC20" i="2"/>
  <c r="AC22" i="2"/>
  <c r="AC24" i="2"/>
  <c r="AC26" i="2"/>
  <c r="AC27" i="2"/>
  <c r="AC28" i="2"/>
  <c r="AC29" i="2"/>
  <c r="AC30" i="2"/>
  <c r="AC31" i="2"/>
  <c r="AC32" i="2"/>
  <c r="AC33" i="2"/>
  <c r="AC34" i="2"/>
  <c r="AC35" i="2"/>
  <c r="AC36" i="2"/>
  <c r="Z18" i="2"/>
  <c r="Z20" i="2"/>
  <c r="Z22" i="2"/>
  <c r="Z24" i="2"/>
  <c r="Z26" i="2"/>
  <c r="Z27" i="2"/>
  <c r="Z28" i="2"/>
  <c r="Z29" i="2"/>
  <c r="Z30" i="2"/>
  <c r="Z31" i="2"/>
  <c r="Z32" i="2"/>
  <c r="Z33" i="2"/>
  <c r="Z34" i="2"/>
  <c r="Z35" i="2"/>
  <c r="Z36" i="2"/>
  <c r="W11" i="2"/>
  <c r="W15" i="2"/>
  <c r="W18" i="2"/>
  <c r="W20" i="2"/>
  <c r="W22" i="2"/>
  <c r="W24" i="2"/>
  <c r="W25" i="2"/>
  <c r="W26" i="2"/>
  <c r="W27" i="2"/>
  <c r="W28" i="2"/>
  <c r="W29" i="2"/>
  <c r="W30" i="2"/>
  <c r="W32" i="2"/>
  <c r="W33" i="2"/>
  <c r="W34" i="2"/>
  <c r="W35" i="2"/>
  <c r="W36" i="2"/>
  <c r="T10" i="2"/>
  <c r="T15" i="2"/>
  <c r="T17" i="2"/>
  <c r="T18" i="2"/>
  <c r="T20" i="2"/>
  <c r="T22" i="2"/>
  <c r="T24" i="2"/>
  <c r="T26" i="2"/>
  <c r="T27" i="2"/>
  <c r="T28" i="2"/>
  <c r="T29" i="2"/>
  <c r="T30" i="2"/>
  <c r="T31" i="2"/>
  <c r="T32" i="2"/>
  <c r="T33" i="2"/>
  <c r="T34" i="2"/>
  <c r="T35" i="2"/>
  <c r="T36" i="2"/>
  <c r="Q16" i="2"/>
  <c r="Q18" i="2"/>
  <c r="Q20" i="2"/>
  <c r="Q22" i="2"/>
  <c r="Q24" i="2"/>
  <c r="Q26" i="2"/>
  <c r="Q27" i="2"/>
  <c r="Q28" i="2"/>
  <c r="Q29" i="2"/>
  <c r="Q30" i="2"/>
  <c r="Q31" i="2"/>
  <c r="Q32" i="2"/>
  <c r="Q33" i="2"/>
  <c r="Q34" i="2"/>
  <c r="Q35" i="2"/>
  <c r="Q36" i="2"/>
  <c r="N18" i="2"/>
  <c r="N20" i="2"/>
  <c r="N22" i="2"/>
  <c r="N24" i="2"/>
  <c r="N26" i="2"/>
  <c r="N27" i="2"/>
  <c r="N28" i="2"/>
  <c r="N29" i="2"/>
  <c r="N30" i="2"/>
  <c r="N31" i="2"/>
  <c r="N32" i="2"/>
  <c r="N33" i="2"/>
  <c r="N34" i="2"/>
  <c r="N35" i="2"/>
  <c r="N36" i="2"/>
  <c r="K15" i="2"/>
  <c r="K16" i="2"/>
  <c r="K17" i="2"/>
  <c r="K18" i="2"/>
  <c r="K19" i="2"/>
  <c r="K20" i="2"/>
  <c r="K22" i="2"/>
  <c r="K24" i="2"/>
  <c r="K26" i="2"/>
  <c r="K27" i="2"/>
  <c r="K28" i="2"/>
  <c r="K29" i="2"/>
  <c r="K30" i="2"/>
  <c r="K32" i="2"/>
  <c r="K33" i="2"/>
  <c r="K34" i="2"/>
  <c r="K35" i="2"/>
  <c r="K36" i="2"/>
  <c r="H16" i="2"/>
  <c r="H18" i="2"/>
  <c r="H20" i="2"/>
  <c r="H22" i="2"/>
  <c r="H24" i="2"/>
  <c r="H26" i="2"/>
  <c r="H27" i="2"/>
  <c r="H28" i="2"/>
  <c r="H29" i="2"/>
  <c r="H30" i="2"/>
  <c r="H31" i="2"/>
  <c r="H32" i="2"/>
  <c r="H33" i="2"/>
  <c r="H34" i="2"/>
  <c r="H35" i="2"/>
  <c r="H36" i="2"/>
  <c r="E36" i="2"/>
  <c r="E35" i="2"/>
  <c r="E34" i="2"/>
  <c r="E33" i="2"/>
  <c r="E32" i="2"/>
  <c r="E24" i="2"/>
  <c r="O1" i="2"/>
  <c r="E31" i="2"/>
  <c r="Z96" i="1"/>
  <c r="Z97" i="1"/>
  <c r="Z98" i="1"/>
  <c r="AB102" i="1"/>
  <c r="AA98" i="1"/>
  <c r="AA96" i="1"/>
  <c r="B98" i="1"/>
  <c r="B96" i="1"/>
  <c r="B95" i="1"/>
  <c r="B94" i="1"/>
  <c r="C94" i="1"/>
  <c r="Z95" i="1"/>
  <c r="AA97" i="1"/>
  <c r="B93" i="1"/>
  <c r="B92" i="1"/>
  <c r="B90" i="1"/>
  <c r="B89" i="1"/>
  <c r="B91" i="1"/>
  <c r="Z62" i="1"/>
  <c r="O62" i="1"/>
  <c r="Z7" i="1"/>
  <c r="O7" i="1"/>
  <c r="AB51" i="1"/>
  <c r="AD51" i="1" s="1"/>
  <c r="AF51" i="1" s="1"/>
  <c r="AG51" i="1" s="1"/>
  <c r="AB52" i="1"/>
  <c r="AD52" i="1" s="1"/>
  <c r="AB54" i="1"/>
  <c r="AD54" i="1" s="1"/>
  <c r="AF54" i="1" s="1"/>
  <c r="AG54" i="1" s="1"/>
  <c r="AB55" i="1"/>
  <c r="AB62" i="1" l="1"/>
  <c r="AA95" i="1"/>
  <c r="AB7" i="1"/>
  <c r="AD55" i="1"/>
  <c r="AF55" i="1" s="1"/>
  <c r="AG55" i="1" s="1"/>
  <c r="AF52" i="1"/>
  <c r="AG52" i="1" s="1"/>
  <c r="O34" i="1" l="1"/>
  <c r="O33" i="1"/>
  <c r="O42" i="1"/>
  <c r="Y83" i="1"/>
  <c r="BA21" i="2" s="1"/>
  <c r="Y81" i="1"/>
  <c r="BA19" i="2" s="1"/>
  <c r="S74" i="1"/>
  <c r="AI12" i="2" s="1"/>
  <c r="N74" i="1"/>
  <c r="Z12" i="2" s="1"/>
  <c r="L74" i="1"/>
  <c r="T12" i="2" s="1"/>
  <c r="M83" i="1" l="1"/>
  <c r="W21" i="2" s="1"/>
  <c r="M81" i="1"/>
  <c r="W19" i="2" s="1"/>
  <c r="S79" i="1"/>
  <c r="AI17" i="2" s="1"/>
  <c r="N77" i="1"/>
  <c r="Z15" i="2" s="1"/>
  <c r="J77" i="1"/>
  <c r="N15" i="2" s="1"/>
  <c r="U76" i="1"/>
  <c r="AO14" i="2" s="1"/>
  <c r="U74" i="1"/>
  <c r="AO12" i="2" s="1"/>
  <c r="C87" i="1"/>
  <c r="N76" i="1" l="1"/>
  <c r="Z14" i="2" s="1"/>
  <c r="G85" i="1"/>
  <c r="E23" i="2" s="1"/>
  <c r="H85" i="1"/>
  <c r="H23" i="2" s="1"/>
  <c r="I85" i="1"/>
  <c r="K23" i="2" s="1"/>
  <c r="J85" i="1"/>
  <c r="N23" i="2" s="1"/>
  <c r="K85" i="1"/>
  <c r="Q23" i="2" s="1"/>
  <c r="L85" i="1"/>
  <c r="T23" i="2" s="1"/>
  <c r="M85" i="1"/>
  <c r="W23" i="2" s="1"/>
  <c r="N85" i="1"/>
  <c r="Z23" i="2" s="1"/>
  <c r="Q85" i="1"/>
  <c r="AC23" i="2" s="1"/>
  <c r="R85" i="1"/>
  <c r="AF23" i="2" s="1"/>
  <c r="S85" i="1"/>
  <c r="AI23" i="2" s="1"/>
  <c r="T85" i="1"/>
  <c r="AL23" i="2" s="1"/>
  <c r="U85" i="1"/>
  <c r="AO23" i="2" s="1"/>
  <c r="V85" i="1"/>
  <c r="AR23" i="2" s="1"/>
  <c r="W85" i="1"/>
  <c r="AU23" i="2" s="1"/>
  <c r="X85" i="1"/>
  <c r="AX23" i="2" s="1"/>
  <c r="Y85" i="1"/>
  <c r="BA23" i="2" s="1"/>
  <c r="F85" i="1"/>
  <c r="B23" i="2" s="1"/>
  <c r="F84" i="1"/>
  <c r="B22" i="2" s="1"/>
  <c r="C86" i="1"/>
  <c r="AA86" i="1" s="1"/>
  <c r="C85" i="1"/>
  <c r="AA85" i="1" s="1"/>
  <c r="B86" i="1"/>
  <c r="B85" i="1"/>
  <c r="Z37" i="1"/>
  <c r="AB37" i="1" s="1"/>
  <c r="AD37" i="1" s="1"/>
  <c r="AF37" i="1" s="1"/>
  <c r="AG37" i="1" s="1"/>
  <c r="Z36" i="1"/>
  <c r="Y93" i="1"/>
  <c r="BA31" i="2" s="1"/>
  <c r="X93" i="1"/>
  <c r="AX31" i="2" s="1"/>
  <c r="R93" i="1"/>
  <c r="AF31" i="2" s="1"/>
  <c r="M93" i="1"/>
  <c r="W31" i="2" s="1"/>
  <c r="I93" i="1"/>
  <c r="K31" i="2" s="1"/>
  <c r="F93" i="1"/>
  <c r="B31" i="2" s="1"/>
  <c r="BA6" i="2"/>
  <c r="Z6" i="2"/>
  <c r="Z86" i="1" l="1"/>
  <c r="Z85" i="1"/>
  <c r="BD6" i="2"/>
  <c r="BA1" i="2" s="1"/>
  <c r="AB36" i="1"/>
  <c r="AD36" i="1" s="1"/>
  <c r="AF36" i="1" s="1"/>
  <c r="AG36" i="1" s="1"/>
  <c r="Y74" i="1" l="1"/>
  <c r="BA12" i="2" s="1"/>
  <c r="W74" i="1"/>
  <c r="AU12" i="2" s="1"/>
  <c r="V74" i="1"/>
  <c r="AR12" i="2" s="1"/>
  <c r="T74" i="1"/>
  <c r="AL12" i="2" s="1"/>
  <c r="R74" i="1"/>
  <c r="AF12" i="2" s="1"/>
  <c r="Q74" i="1"/>
  <c r="AC12" i="2" s="1"/>
  <c r="C64" i="1"/>
  <c r="E28" i="2"/>
  <c r="E27" i="2"/>
  <c r="C90" i="1"/>
  <c r="C89" i="1"/>
  <c r="E30" i="2"/>
  <c r="F92" i="1"/>
  <c r="B30" i="2" s="1"/>
  <c r="R87" i="1"/>
  <c r="AF25" i="2" s="1"/>
  <c r="S87" i="1"/>
  <c r="AI25" i="2" s="1"/>
  <c r="T87" i="1"/>
  <c r="AL25" i="2" s="1"/>
  <c r="U87" i="1"/>
  <c r="AO25" i="2" s="1"/>
  <c r="V87" i="1"/>
  <c r="AR25" i="2" s="1"/>
  <c r="W87" i="1"/>
  <c r="AU25" i="2" s="1"/>
  <c r="X87" i="1"/>
  <c r="AX25" i="2" s="1"/>
  <c r="G87" i="1"/>
  <c r="E25" i="2" s="1"/>
  <c r="H87" i="1"/>
  <c r="H25" i="2" s="1"/>
  <c r="I87" i="1"/>
  <c r="K25" i="2" s="1"/>
  <c r="J87" i="1"/>
  <c r="N25" i="2" s="1"/>
  <c r="K87" i="1"/>
  <c r="Q25" i="2" s="1"/>
  <c r="L87" i="1"/>
  <c r="T25" i="2" s="1"/>
  <c r="N87" i="1"/>
  <c r="Z25" i="2" s="1"/>
  <c r="F87" i="1"/>
  <c r="B25" i="2" s="1"/>
  <c r="S73" i="1"/>
  <c r="AI11" i="2" s="1"/>
  <c r="T73" i="1"/>
  <c r="AL11" i="2" s="1"/>
  <c r="U73" i="1"/>
  <c r="AO11" i="2" s="1"/>
  <c r="V73" i="1"/>
  <c r="AR11" i="2" s="1"/>
  <c r="W73" i="1"/>
  <c r="AU11" i="2" s="1"/>
  <c r="X73" i="1"/>
  <c r="AX11" i="2" s="1"/>
  <c r="Q73" i="1"/>
  <c r="AC11" i="2" s="1"/>
  <c r="G73" i="1"/>
  <c r="E11" i="2" s="1"/>
  <c r="H73" i="1"/>
  <c r="H11" i="2" s="1"/>
  <c r="I73" i="1"/>
  <c r="K11" i="2" s="1"/>
  <c r="J73" i="1"/>
  <c r="N11" i="2" s="1"/>
  <c r="K73" i="1"/>
  <c r="Q11" i="2" s="1"/>
  <c r="L73" i="1"/>
  <c r="T11" i="2" s="1"/>
  <c r="N73" i="1"/>
  <c r="Z11" i="2" s="1"/>
  <c r="E22" i="2"/>
  <c r="S83" i="1"/>
  <c r="AI21" i="2" s="1"/>
  <c r="T83" i="1"/>
  <c r="AL21" i="2" s="1"/>
  <c r="U83" i="1"/>
  <c r="AO21" i="2" s="1"/>
  <c r="V83" i="1"/>
  <c r="AR21" i="2" s="1"/>
  <c r="W83" i="1"/>
  <c r="AU21" i="2" s="1"/>
  <c r="X83" i="1"/>
  <c r="AX21" i="2" s="1"/>
  <c r="Q83" i="1"/>
  <c r="AC21" i="2" s="1"/>
  <c r="G83" i="1"/>
  <c r="E21" i="2" s="1"/>
  <c r="H83" i="1"/>
  <c r="H21" i="2" s="1"/>
  <c r="I83" i="1"/>
  <c r="K21" i="2" s="1"/>
  <c r="J83" i="1"/>
  <c r="N21" i="2" s="1"/>
  <c r="K83" i="1"/>
  <c r="Q21" i="2" s="1"/>
  <c r="L83" i="1"/>
  <c r="T21" i="2" s="1"/>
  <c r="N83" i="1"/>
  <c r="Z21" i="2" s="1"/>
  <c r="E20" i="2"/>
  <c r="S81" i="1"/>
  <c r="AI19" i="2" s="1"/>
  <c r="T81" i="1"/>
  <c r="AL19" i="2" s="1"/>
  <c r="U81" i="1"/>
  <c r="AO19" i="2" s="1"/>
  <c r="V81" i="1"/>
  <c r="AR19" i="2" s="1"/>
  <c r="W81" i="1"/>
  <c r="AU19" i="2" s="1"/>
  <c r="Q81" i="1"/>
  <c r="AC19" i="2" s="1"/>
  <c r="G81" i="1"/>
  <c r="E19" i="2" s="1"/>
  <c r="H81" i="1"/>
  <c r="H19" i="2" s="1"/>
  <c r="J81" i="1"/>
  <c r="N19" i="2" s="1"/>
  <c r="K81" i="1"/>
  <c r="Q19" i="2" s="1"/>
  <c r="L81" i="1"/>
  <c r="T19" i="2" s="1"/>
  <c r="N81" i="1"/>
  <c r="Z19" i="2" s="1"/>
  <c r="X76" i="1"/>
  <c r="AX14" i="2" s="1"/>
  <c r="W76" i="1"/>
  <c r="AU14" i="2" s="1"/>
  <c r="V76" i="1"/>
  <c r="AR14" i="2" s="1"/>
  <c r="T76" i="1"/>
  <c r="AL14" i="2" s="1"/>
  <c r="S76" i="1"/>
  <c r="AI14" i="2" s="1"/>
  <c r="Y76" i="1"/>
  <c r="BA14" i="2" s="1"/>
  <c r="R76" i="1"/>
  <c r="AF14" i="2" s="1"/>
  <c r="Q76" i="1"/>
  <c r="AC14" i="2" s="1"/>
  <c r="L76" i="1"/>
  <c r="T14" i="2" s="1"/>
  <c r="I76" i="1"/>
  <c r="K14" i="2" s="1"/>
  <c r="M76" i="1"/>
  <c r="W14" i="2" s="1"/>
  <c r="K76" i="1"/>
  <c r="Q14" i="2" s="1"/>
  <c r="J76" i="1"/>
  <c r="N14" i="2" s="1"/>
  <c r="H76" i="1"/>
  <c r="H14" i="2" s="1"/>
  <c r="G76" i="1"/>
  <c r="E14" i="2" s="1"/>
  <c r="F76" i="1"/>
  <c r="B14" i="2" s="1"/>
  <c r="M75" i="1"/>
  <c r="W13" i="2" s="1"/>
  <c r="R75" i="1"/>
  <c r="AF13" i="2" s="1"/>
  <c r="S75" i="1"/>
  <c r="AI13" i="2" s="1"/>
  <c r="T75" i="1"/>
  <c r="AL13" i="2" s="1"/>
  <c r="U75" i="1"/>
  <c r="AO13" i="2" s="1"/>
  <c r="V75" i="1"/>
  <c r="AR13" i="2" s="1"/>
  <c r="W75" i="1"/>
  <c r="AU13" i="2" s="1"/>
  <c r="X75" i="1"/>
  <c r="AX13" i="2" s="1"/>
  <c r="Q75" i="1"/>
  <c r="AC13" i="2" s="1"/>
  <c r="G75" i="1"/>
  <c r="E13" i="2" s="1"/>
  <c r="H75" i="1"/>
  <c r="H13" i="2" s="1"/>
  <c r="I75" i="1"/>
  <c r="K13" i="2" s="1"/>
  <c r="J75" i="1"/>
  <c r="N13" i="2" s="1"/>
  <c r="K75" i="1"/>
  <c r="Q13" i="2" s="1"/>
  <c r="L75" i="1"/>
  <c r="T13" i="2" s="1"/>
  <c r="N75" i="1"/>
  <c r="Z13" i="2" s="1"/>
  <c r="K74" i="1"/>
  <c r="Q12" i="2" s="1"/>
  <c r="J74" i="1"/>
  <c r="N12" i="2" s="1"/>
  <c r="H74" i="1"/>
  <c r="H12" i="2" s="1"/>
  <c r="G74" i="1"/>
  <c r="E12" i="2" s="1"/>
  <c r="I74" i="1"/>
  <c r="K12" i="2" s="1"/>
  <c r="M74" i="1"/>
  <c r="W12" i="2" s="1"/>
  <c r="F74" i="1"/>
  <c r="B12" i="2" s="1"/>
  <c r="BA9" i="2"/>
  <c r="X71" i="1"/>
  <c r="R71" i="1"/>
  <c r="L71" i="1"/>
  <c r="I71" i="1"/>
  <c r="E29" i="2"/>
  <c r="C91" i="1"/>
  <c r="C84" i="1"/>
  <c r="C83" i="1"/>
  <c r="B84" i="1"/>
  <c r="B83" i="1"/>
  <c r="C77" i="1"/>
  <c r="B77" i="1"/>
  <c r="C76" i="1"/>
  <c r="B76" i="1"/>
  <c r="C75" i="1"/>
  <c r="B75" i="1"/>
  <c r="C74" i="1"/>
  <c r="C73" i="1"/>
  <c r="B74" i="1"/>
  <c r="B73" i="1"/>
  <c r="Z94" i="1"/>
  <c r="C80" i="1"/>
  <c r="C93" i="1"/>
  <c r="C92" i="1"/>
  <c r="AA92" i="1" s="1"/>
  <c r="C82" i="1"/>
  <c r="C81" i="1"/>
  <c r="B82" i="1"/>
  <c r="B81" i="1"/>
  <c r="T9" i="2" l="1"/>
  <c r="K9" i="2"/>
  <c r="AF9" i="2"/>
  <c r="AX9" i="2"/>
  <c r="AA94" i="1"/>
  <c r="X72" i="1"/>
  <c r="AX10" i="2" s="1"/>
  <c r="Y79" i="1" l="1"/>
  <c r="BA17" i="2" s="1"/>
  <c r="I72" i="1"/>
  <c r="Z102" i="1"/>
  <c r="K10" i="2" l="1"/>
  <c r="K42" i="2" s="1"/>
  <c r="I100" i="1"/>
  <c r="A1" i="2"/>
  <c r="E26" i="2"/>
  <c r="Q87" i="1"/>
  <c r="AC25" i="2" s="1"/>
  <c r="E18" i="2"/>
  <c r="T79" i="1"/>
  <c r="AL17" i="2" s="1"/>
  <c r="U79" i="1"/>
  <c r="AO17" i="2" s="1"/>
  <c r="V79" i="1"/>
  <c r="AR17" i="2" s="1"/>
  <c r="W79" i="1"/>
  <c r="AU17" i="2" s="1"/>
  <c r="Q79" i="1"/>
  <c r="AC17" i="2" s="1"/>
  <c r="M79" i="1"/>
  <c r="W17" i="2" s="1"/>
  <c r="G79" i="1"/>
  <c r="E17" i="2" s="1"/>
  <c r="H79" i="1"/>
  <c r="H17" i="2" s="1"/>
  <c r="J79" i="1"/>
  <c r="N17" i="2" s="1"/>
  <c r="K79" i="1"/>
  <c r="Q17" i="2" s="1"/>
  <c r="N79" i="1"/>
  <c r="Z17" i="2" s="1"/>
  <c r="R78" i="1"/>
  <c r="AF16" i="2" s="1"/>
  <c r="S78" i="1"/>
  <c r="AI16" i="2" s="1"/>
  <c r="U78" i="1"/>
  <c r="AO16" i="2" s="1"/>
  <c r="V78" i="1"/>
  <c r="AR16" i="2" s="1"/>
  <c r="X78" i="1"/>
  <c r="Y78" i="1"/>
  <c r="BA16" i="2" s="1"/>
  <c r="M78" i="1"/>
  <c r="W16" i="2" s="1"/>
  <c r="N78" i="1"/>
  <c r="Z16" i="2" s="1"/>
  <c r="L78" i="1"/>
  <c r="G78" i="1"/>
  <c r="E16" i="2" s="1"/>
  <c r="J78" i="1"/>
  <c r="N16" i="2" s="1"/>
  <c r="F78" i="1"/>
  <c r="B16" i="2" s="1"/>
  <c r="Q77" i="1"/>
  <c r="AC15" i="2" s="1"/>
  <c r="G77" i="1"/>
  <c r="E15" i="2" s="1"/>
  <c r="H77" i="1"/>
  <c r="H15" i="2" s="1"/>
  <c r="K77" i="1"/>
  <c r="Q15" i="2" s="1"/>
  <c r="F72" i="1"/>
  <c r="Y72" i="1"/>
  <c r="W72" i="1"/>
  <c r="AU10" i="2" s="1"/>
  <c r="V72" i="1"/>
  <c r="AR10" i="2" s="1"/>
  <c r="U72" i="1"/>
  <c r="AO10" i="2" s="1"/>
  <c r="T72" i="1"/>
  <c r="AL10" i="2" s="1"/>
  <c r="R72" i="1"/>
  <c r="Q72" i="1"/>
  <c r="AC10" i="2" s="1"/>
  <c r="N72" i="1"/>
  <c r="Z10" i="2" s="1"/>
  <c r="M72" i="1"/>
  <c r="K72" i="1"/>
  <c r="Q10" i="2" s="1"/>
  <c r="J72" i="1"/>
  <c r="N10" i="2" s="1"/>
  <c r="H72" i="1"/>
  <c r="H10" i="2" s="1"/>
  <c r="G72" i="1"/>
  <c r="E10" i="2" s="1"/>
  <c r="W9" i="2"/>
  <c r="Z90" i="1"/>
  <c r="Z89" i="1"/>
  <c r="AA93" i="1"/>
  <c r="Z92" i="1"/>
  <c r="AA91" i="1"/>
  <c r="C88" i="1"/>
  <c r="Z88" i="1" s="1"/>
  <c r="AA87" i="1"/>
  <c r="Z84" i="1"/>
  <c r="Z83" i="1"/>
  <c r="AA82" i="1"/>
  <c r="AA81" i="1"/>
  <c r="AA80" i="1"/>
  <c r="C79" i="1"/>
  <c r="AA79" i="1" s="1"/>
  <c r="C78" i="1"/>
  <c r="Z78" i="1" s="1"/>
  <c r="Z77" i="1"/>
  <c r="Z76" i="1"/>
  <c r="AA75" i="1"/>
  <c r="AA74" i="1"/>
  <c r="AA73" i="1"/>
  <c r="B72" i="1"/>
  <c r="B78" i="1"/>
  <c r="B79" i="1"/>
  <c r="B80" i="1"/>
  <c r="B87" i="1"/>
  <c r="B88" i="1"/>
  <c r="B71" i="1"/>
  <c r="L23" i="2" l="1"/>
  <c r="L31" i="2"/>
  <c r="L20" i="2"/>
  <c r="L16" i="2"/>
  <c r="L14" i="2"/>
  <c r="L27" i="2"/>
  <c r="L24" i="2"/>
  <c r="L33" i="2"/>
  <c r="L13" i="2"/>
  <c r="L30" i="2"/>
  <c r="L12" i="2"/>
  <c r="L26" i="2"/>
  <c r="L35" i="2"/>
  <c r="L32" i="2"/>
  <c r="L9" i="2"/>
  <c r="AF10" i="2"/>
  <c r="AG10" i="2" s="1"/>
  <c r="R100" i="1"/>
  <c r="L29" i="2"/>
  <c r="L25" i="2"/>
  <c r="L15" i="2"/>
  <c r="L11" i="2"/>
  <c r="B10" i="2"/>
  <c r="B42" i="2" s="1"/>
  <c r="F100" i="1"/>
  <c r="W10" i="2"/>
  <c r="X30" i="2" s="1"/>
  <c r="M100" i="1"/>
  <c r="T16" i="2"/>
  <c r="T42" i="2" s="1"/>
  <c r="L100" i="1"/>
  <c r="L34" i="2"/>
  <c r="L19" i="2"/>
  <c r="L36" i="2"/>
  <c r="L28" i="2"/>
  <c r="BA10" i="2"/>
  <c r="BA42" i="2" s="1"/>
  <c r="Y100" i="1"/>
  <c r="L17" i="2"/>
  <c r="L21" i="2"/>
  <c r="L10" i="2"/>
  <c r="AX16" i="2"/>
  <c r="AX42" i="2" s="1"/>
  <c r="X100" i="1"/>
  <c r="L22" i="2"/>
  <c r="L18" i="2"/>
  <c r="AY24" i="2"/>
  <c r="AY22" i="2"/>
  <c r="Z81" i="1"/>
  <c r="Z93" i="1"/>
  <c r="AA76" i="1"/>
  <c r="AA77" i="1"/>
  <c r="AA88" i="1"/>
  <c r="Z82" i="1"/>
  <c r="AA89" i="1"/>
  <c r="Z80" i="1"/>
  <c r="AA78" i="1"/>
  <c r="AA90" i="1"/>
  <c r="Z91" i="1"/>
  <c r="Z79" i="1"/>
  <c r="Z87" i="1"/>
  <c r="Z75" i="1"/>
  <c r="AA83" i="1"/>
  <c r="Z74" i="1"/>
  <c r="AA84" i="1"/>
  <c r="Z73" i="1"/>
  <c r="BB14" i="2" l="1"/>
  <c r="BB31" i="2"/>
  <c r="AY21" i="2"/>
  <c r="AY32" i="2"/>
  <c r="AY11" i="2"/>
  <c r="AY35" i="2"/>
  <c r="X17" i="2"/>
  <c r="AY34" i="2"/>
  <c r="X35" i="2"/>
  <c r="AY15" i="2"/>
  <c r="AG30" i="2"/>
  <c r="AY12" i="2"/>
  <c r="AY10" i="2"/>
  <c r="AY13" i="2"/>
  <c r="X23" i="2"/>
  <c r="X18" i="2"/>
  <c r="X32" i="2"/>
  <c r="U30" i="2"/>
  <c r="U34" i="2"/>
  <c r="AY31" i="2"/>
  <c r="AY29" i="2"/>
  <c r="AY25" i="2"/>
  <c r="X9" i="2"/>
  <c r="AY18" i="2"/>
  <c r="AY20" i="2"/>
  <c r="U19" i="2"/>
  <c r="AY17" i="2"/>
  <c r="AY30" i="2"/>
  <c r="AY26" i="2"/>
  <c r="AY23" i="2"/>
  <c r="AY33" i="2"/>
  <c r="BB26" i="2"/>
  <c r="U22" i="2"/>
  <c r="AY36" i="2"/>
  <c r="AY14" i="2"/>
  <c r="BB22" i="2"/>
  <c r="U24" i="2"/>
  <c r="AY28" i="2"/>
  <c r="AY27" i="2"/>
  <c r="X14" i="2"/>
  <c r="U21" i="2"/>
  <c r="U12" i="2"/>
  <c r="U36" i="2"/>
  <c r="U26" i="2"/>
  <c r="U16" i="2"/>
  <c r="AY16" i="2"/>
  <c r="U20" i="2"/>
  <c r="U11" i="2"/>
  <c r="AG13" i="2"/>
  <c r="AG27" i="2"/>
  <c r="AG32" i="2"/>
  <c r="AG23" i="2"/>
  <c r="AG22" i="2"/>
  <c r="AG15" i="2"/>
  <c r="AG33" i="2"/>
  <c r="AG24" i="2"/>
  <c r="AG28" i="2"/>
  <c r="AG29" i="2"/>
  <c r="BB32" i="2"/>
  <c r="AG16" i="2"/>
  <c r="BB30" i="2"/>
  <c r="BB35" i="2"/>
  <c r="BB10" i="2"/>
  <c r="AG21" i="2"/>
  <c r="AG25" i="2"/>
  <c r="AF42" i="2"/>
  <c r="BB18" i="2"/>
  <c r="BB27" i="2"/>
  <c r="BB24" i="2"/>
  <c r="BB23" i="2"/>
  <c r="AG20" i="2"/>
  <c r="AG18" i="2"/>
  <c r="BB9" i="2"/>
  <c r="BB29" i="2"/>
  <c r="AG14" i="2"/>
  <c r="AG19" i="2"/>
  <c r="BB33" i="2"/>
  <c r="BB25" i="2"/>
  <c r="AG26" i="2"/>
  <c r="BB13" i="2"/>
  <c r="BB34" i="2"/>
  <c r="AG34" i="2"/>
  <c r="BB17" i="2"/>
  <c r="AY19" i="2"/>
  <c r="BB20" i="2"/>
  <c r="BB36" i="2"/>
  <c r="AG36" i="2"/>
  <c r="AG9" i="2"/>
  <c r="BB11" i="2"/>
  <c r="BB12" i="2"/>
  <c r="AG31" i="2"/>
  <c r="AG12" i="2"/>
  <c r="AY9" i="2"/>
  <c r="BB21" i="2"/>
  <c r="BB28" i="2"/>
  <c r="AG11" i="2"/>
  <c r="AG17" i="2"/>
  <c r="BB16" i="2"/>
  <c r="BB19" i="2"/>
  <c r="BB15" i="2"/>
  <c r="AG35" i="2"/>
  <c r="C12" i="2"/>
  <c r="D12" i="2" s="1"/>
  <c r="C11" i="2"/>
  <c r="D11" i="2" s="1"/>
  <c r="X19" i="2"/>
  <c r="X26" i="2"/>
  <c r="U28" i="2"/>
  <c r="U14" i="2"/>
  <c r="X21" i="2"/>
  <c r="X29" i="2"/>
  <c r="U31" i="2"/>
  <c r="U9" i="2"/>
  <c r="W42" i="2"/>
  <c r="X25" i="2"/>
  <c r="X27" i="2"/>
  <c r="X11" i="2"/>
  <c r="U15" i="2"/>
  <c r="U35" i="2"/>
  <c r="X20" i="2"/>
  <c r="X24" i="2"/>
  <c r="U17" i="2"/>
  <c r="U18" i="2"/>
  <c r="X10" i="2"/>
  <c r="X36" i="2"/>
  <c r="X28" i="2"/>
  <c r="X16" i="2"/>
  <c r="X15" i="2"/>
  <c r="X22" i="2"/>
  <c r="U32" i="2"/>
  <c r="U10" i="2"/>
  <c r="C13" i="2"/>
  <c r="D13" i="2" s="1"/>
  <c r="X13" i="2"/>
  <c r="X33" i="2"/>
  <c r="U25" i="2"/>
  <c r="U23" i="2"/>
  <c r="U13" i="2"/>
  <c r="C26" i="2"/>
  <c r="D26" i="2" s="1"/>
  <c r="X12" i="2"/>
  <c r="X34" i="2"/>
  <c r="U27" i="2"/>
  <c r="U33" i="2"/>
  <c r="U29" i="2"/>
  <c r="C10" i="2"/>
  <c r="D10" i="2" s="1"/>
  <c r="X31" i="2"/>
  <c r="C17" i="2"/>
  <c r="D17" i="2" s="1"/>
  <c r="C14" i="2"/>
  <c r="D14" i="2" s="1"/>
  <c r="C35" i="2"/>
  <c r="D35" i="2" s="1"/>
  <c r="C24" i="2"/>
  <c r="D24" i="2" s="1"/>
  <c r="C29" i="2"/>
  <c r="D29" i="2" s="1"/>
  <c r="C36" i="2"/>
  <c r="D36" i="2" s="1"/>
  <c r="C23" i="2"/>
  <c r="D23" i="2" s="1"/>
  <c r="C9" i="2"/>
  <c r="C34" i="2"/>
  <c r="D34" i="2" s="1"/>
  <c r="C21" i="2"/>
  <c r="D21" i="2" s="1"/>
  <c r="C28" i="2"/>
  <c r="D28" i="2" s="1"/>
  <c r="C15" i="2"/>
  <c r="D15" i="2" s="1"/>
  <c r="C31" i="2"/>
  <c r="D31" i="2" s="1"/>
  <c r="C32" i="2"/>
  <c r="D32" i="2" s="1"/>
  <c r="C20" i="2"/>
  <c r="D20" i="2" s="1"/>
  <c r="C25" i="2"/>
  <c r="D25" i="2" s="1"/>
  <c r="C27" i="2"/>
  <c r="D27" i="2" s="1"/>
  <c r="C19" i="2"/>
  <c r="D19" i="2" s="1"/>
  <c r="C22" i="2"/>
  <c r="D22" i="2" s="1"/>
  <c r="C30" i="2"/>
  <c r="D30" i="2" s="1"/>
  <c r="C33" i="2"/>
  <c r="D33" i="2" s="1"/>
  <c r="C16" i="2"/>
  <c r="D16" i="2" s="1"/>
  <c r="C18" i="2"/>
  <c r="D18" i="2" s="1"/>
  <c r="Z19" i="1"/>
  <c r="C58" i="1" l="1"/>
  <c r="AF69" i="1" l="1"/>
  <c r="AF95" i="1" l="1"/>
  <c r="AF97" i="1"/>
  <c r="AF98" i="1"/>
  <c r="AF96" i="1"/>
  <c r="AF86" i="1"/>
  <c r="AF85" i="1"/>
  <c r="AF71" i="1"/>
  <c r="AF94" i="1"/>
  <c r="AF92" i="1"/>
  <c r="AF93" i="1"/>
  <c r="Z40" i="1"/>
  <c r="Z39" i="1"/>
  <c r="C61" i="1"/>
  <c r="A60" i="1"/>
  <c r="R61" i="1"/>
  <c r="S61" i="1"/>
  <c r="T61" i="1"/>
  <c r="U61" i="1"/>
  <c r="V61" i="1"/>
  <c r="W61" i="1"/>
  <c r="X61" i="1"/>
  <c r="Y61" i="1"/>
  <c r="Q61" i="1"/>
  <c r="G61" i="1"/>
  <c r="H61" i="1"/>
  <c r="I61" i="1"/>
  <c r="J61" i="1"/>
  <c r="K61" i="1"/>
  <c r="L61" i="1"/>
  <c r="M61" i="1"/>
  <c r="N61" i="1"/>
  <c r="F61" i="1"/>
  <c r="R64" i="1"/>
  <c r="S64" i="1"/>
  <c r="T64" i="1"/>
  <c r="U64" i="1"/>
  <c r="V64" i="1"/>
  <c r="W64" i="1"/>
  <c r="X64" i="1"/>
  <c r="Y64" i="1"/>
  <c r="Q64" i="1"/>
  <c r="G64" i="1"/>
  <c r="H64" i="1"/>
  <c r="J64" i="1"/>
  <c r="K64" i="1"/>
  <c r="M64" i="1"/>
  <c r="N64" i="1"/>
  <c r="F64" i="1"/>
  <c r="O102" i="1"/>
  <c r="Z104" i="1" s="1"/>
  <c r="Z31" i="1"/>
  <c r="Z15" i="1"/>
  <c r="C56" i="1"/>
  <c r="Z43" i="1"/>
  <c r="Z42" i="1"/>
  <c r="Z6" i="1"/>
  <c r="O6" i="1"/>
  <c r="Z28" i="1"/>
  <c r="Z21" i="1"/>
  <c r="Z33" i="1"/>
  <c r="Z34" i="1"/>
  <c r="Z46" i="1"/>
  <c r="AB46" i="1" s="1"/>
  <c r="AD46" i="1" s="1"/>
  <c r="Z24" i="1"/>
  <c r="Z25" i="1"/>
  <c r="Z30" i="1"/>
  <c r="Z48" i="1"/>
  <c r="Z49" i="1"/>
  <c r="Z22" i="1"/>
  <c r="Z16" i="1"/>
  <c r="Z18" i="1"/>
  <c r="Z27" i="1"/>
  <c r="Z45" i="1"/>
  <c r="N71" i="1"/>
  <c r="N100" i="1" l="1"/>
  <c r="Z9" i="2"/>
  <c r="Z42" i="2" s="1"/>
  <c r="AF82" i="1"/>
  <c r="O61" i="1"/>
  <c r="Z61" i="1"/>
  <c r="AB28" i="1"/>
  <c r="AB16" i="1"/>
  <c r="AB31" i="1"/>
  <c r="AD31" i="1" s="1"/>
  <c r="AF31" i="1" s="1"/>
  <c r="AG31" i="1" s="1"/>
  <c r="AB22" i="1"/>
  <c r="AD22" i="1" s="1"/>
  <c r="AB6" i="1"/>
  <c r="AF87" i="1"/>
  <c r="AF88" i="1"/>
  <c r="AF81" i="1"/>
  <c r="AF78" i="1"/>
  <c r="AF89" i="1"/>
  <c r="AF83" i="1"/>
  <c r="AF76" i="1"/>
  <c r="AF79" i="1"/>
  <c r="AB19" i="1"/>
  <c r="AD19" i="1" s="1"/>
  <c r="AF19" i="1" s="1"/>
  <c r="AG19" i="1" s="1"/>
  <c r="AB34" i="1"/>
  <c r="AD34" i="1" s="1"/>
  <c r="AB25" i="1"/>
  <c r="AB45" i="1"/>
  <c r="AD45" i="1" s="1"/>
  <c r="AB39" i="1"/>
  <c r="AB42" i="1"/>
  <c r="AB40" i="1"/>
  <c r="AD40" i="1" s="1"/>
  <c r="AB43" i="1"/>
  <c r="AD43" i="1" s="1"/>
  <c r="AB21" i="1"/>
  <c r="AD21" i="1" s="1"/>
  <c r="AB15" i="1"/>
  <c r="AF90" i="1"/>
  <c r="AF74" i="1"/>
  <c r="AF77" i="1"/>
  <c r="AF72" i="1"/>
  <c r="AF91" i="1"/>
  <c r="AF80" i="1"/>
  <c r="AF75" i="1"/>
  <c r="AF84" i="1"/>
  <c r="AB49" i="1"/>
  <c r="AD49" i="1" s="1"/>
  <c r="AF73" i="1"/>
  <c r="C72" i="1"/>
  <c r="AA72" i="1" s="1"/>
  <c r="T71" i="1"/>
  <c r="H71" i="1"/>
  <c r="S71" i="1"/>
  <c r="U71" i="1"/>
  <c r="V71" i="1"/>
  <c r="K71" i="1"/>
  <c r="C71" i="1"/>
  <c r="W71" i="1"/>
  <c r="Q71" i="1"/>
  <c r="G71" i="1"/>
  <c r="J71" i="1"/>
  <c r="AB30" i="1"/>
  <c r="AF46" i="1"/>
  <c r="AG46" i="1" s="1"/>
  <c r="AB27" i="1"/>
  <c r="AB18" i="1"/>
  <c r="AD18" i="1" s="1"/>
  <c r="AB33" i="1"/>
  <c r="AD33" i="1" s="1"/>
  <c r="AB48" i="1"/>
  <c r="AD48" i="1" s="1"/>
  <c r="AB24" i="1"/>
  <c r="U100" i="1" l="1"/>
  <c r="S100" i="1"/>
  <c r="K100" i="1"/>
  <c r="T100" i="1"/>
  <c r="AU9" i="2"/>
  <c r="AU42" i="2" s="1"/>
  <c r="W100" i="1"/>
  <c r="H9" i="2"/>
  <c r="H42" i="2" s="1"/>
  <c r="H100" i="1"/>
  <c r="J100" i="1"/>
  <c r="AR9" i="2"/>
  <c r="AR42" i="2" s="1"/>
  <c r="V100" i="1"/>
  <c r="G100" i="1"/>
  <c r="Q100" i="1"/>
  <c r="C107" i="1"/>
  <c r="AA9" i="2"/>
  <c r="AA28" i="2"/>
  <c r="AA29" i="2"/>
  <c r="AA30" i="2"/>
  <c r="AA18" i="2"/>
  <c r="AA33" i="2"/>
  <c r="AA24" i="2"/>
  <c r="AA35" i="2"/>
  <c r="AA32" i="2"/>
  <c r="AA27" i="2"/>
  <c r="AA26" i="2"/>
  <c r="AA31" i="2"/>
  <c r="AA20" i="2"/>
  <c r="AA36" i="2"/>
  <c r="AA22" i="2"/>
  <c r="AA34" i="2"/>
  <c r="AA12" i="2"/>
  <c r="AA15" i="2"/>
  <c r="AA14" i="2"/>
  <c r="AA23" i="2"/>
  <c r="AA11" i="2"/>
  <c r="AA19" i="2"/>
  <c r="AA21" i="2"/>
  <c r="AA25" i="2"/>
  <c r="AA13" i="2"/>
  <c r="AA10" i="2"/>
  <c r="AA16" i="2"/>
  <c r="AA17" i="2"/>
  <c r="AF102" i="1"/>
  <c r="E9" i="2"/>
  <c r="E42" i="2" s="1"/>
  <c r="AC9" i="2"/>
  <c r="AC42" i="2" s="1"/>
  <c r="AL9" i="2"/>
  <c r="AL42" i="2" s="1"/>
  <c r="Q9" i="2"/>
  <c r="Q42" i="2" s="1"/>
  <c r="AD42" i="1"/>
  <c r="AF42" i="1" s="1"/>
  <c r="AG42" i="1" s="1"/>
  <c r="AI9" i="2"/>
  <c r="AI42" i="2" s="1"/>
  <c r="N9" i="2"/>
  <c r="N42" i="2" s="1"/>
  <c r="AO9" i="2"/>
  <c r="AO42" i="2" s="1"/>
  <c r="AD30" i="1"/>
  <c r="AF30" i="1" s="1"/>
  <c r="AG30" i="1" s="1"/>
  <c r="AD25" i="1"/>
  <c r="AF25" i="1" s="1"/>
  <c r="AG25" i="1" s="1"/>
  <c r="AF33" i="1"/>
  <c r="AG33" i="1" s="1"/>
  <c r="AD39" i="1"/>
  <c r="AF39" i="1" s="1"/>
  <c r="AG39" i="1" s="1"/>
  <c r="AD27" i="1"/>
  <c r="AF27" i="1" s="1"/>
  <c r="AG27" i="1" s="1"/>
  <c r="AF49" i="1"/>
  <c r="AG49" i="1" s="1"/>
  <c r="AD24" i="1"/>
  <c r="AF24" i="1" s="1"/>
  <c r="AG24" i="1" s="1"/>
  <c r="Z72" i="1"/>
  <c r="AD15" i="1"/>
  <c r="AD28" i="1"/>
  <c r="AF28" i="1" s="1"/>
  <c r="AG28" i="1" s="1"/>
  <c r="AF48" i="1"/>
  <c r="AG48" i="1" s="1"/>
  <c r="AD16" i="1"/>
  <c r="AF16" i="1" s="1"/>
  <c r="AG16" i="1" s="1"/>
  <c r="AB61" i="1"/>
  <c r="AF34" i="1"/>
  <c r="AG34" i="1" s="1"/>
  <c r="AF22" i="1"/>
  <c r="AG22" i="1" s="1"/>
  <c r="AF40" i="1"/>
  <c r="AG40" i="1" s="1"/>
  <c r="AF21" i="1"/>
  <c r="AG21" i="1" s="1"/>
  <c r="AF43" i="1"/>
  <c r="AG43" i="1" s="1"/>
  <c r="AF45" i="1"/>
  <c r="AG45" i="1" s="1"/>
  <c r="AV17" i="2" l="1"/>
  <c r="AV18" i="2"/>
  <c r="AV11" i="2"/>
  <c r="AV22" i="2"/>
  <c r="AV30" i="2"/>
  <c r="AV34" i="2"/>
  <c r="AV16" i="2"/>
  <c r="AV28" i="2"/>
  <c r="AV9" i="2"/>
  <c r="AV10" i="2"/>
  <c r="AS36" i="2"/>
  <c r="AS15" i="2"/>
  <c r="AS20" i="2"/>
  <c r="AV19" i="2"/>
  <c r="AV27" i="2"/>
  <c r="AS22" i="2"/>
  <c r="AS27" i="2"/>
  <c r="AS35" i="2"/>
  <c r="AS18" i="2"/>
  <c r="I11" i="2"/>
  <c r="AS16" i="2"/>
  <c r="I18" i="2"/>
  <c r="AS21" i="2"/>
  <c r="AS13" i="2"/>
  <c r="AS9" i="2"/>
  <c r="AV25" i="2"/>
  <c r="AS23" i="2"/>
  <c r="I33" i="2"/>
  <c r="AV13" i="2"/>
  <c r="I20" i="2"/>
  <c r="I26" i="2"/>
  <c r="I10" i="2"/>
  <c r="I17" i="2"/>
  <c r="AV26" i="2"/>
  <c r="AS10" i="2"/>
  <c r="AS26" i="2"/>
  <c r="AS24" i="2"/>
  <c r="I21" i="2"/>
  <c r="AV21" i="2"/>
  <c r="AV31" i="2"/>
  <c r="AS17" i="2"/>
  <c r="AS34" i="2"/>
  <c r="AS29" i="2"/>
  <c r="I24" i="2"/>
  <c r="I31" i="2"/>
  <c r="I16" i="2"/>
  <c r="AV24" i="2"/>
  <c r="I19" i="2"/>
  <c r="AV14" i="2"/>
  <c r="AV36" i="2"/>
  <c r="AS12" i="2"/>
  <c r="AS28" i="2"/>
  <c r="I12" i="2"/>
  <c r="I15" i="2"/>
  <c r="I13" i="2"/>
  <c r="I32" i="2"/>
  <c r="I28" i="2"/>
  <c r="AV29" i="2"/>
  <c r="AS32" i="2"/>
  <c r="I9" i="2"/>
  <c r="I34" i="2"/>
  <c r="AV23" i="2"/>
  <c r="AV35" i="2"/>
  <c r="AS11" i="2"/>
  <c r="AS33" i="2"/>
  <c r="I29" i="2"/>
  <c r="I14" i="2"/>
  <c r="I36" i="2"/>
  <c r="AS19" i="2"/>
  <c r="Z107" i="1"/>
  <c r="AV32" i="2"/>
  <c r="AV33" i="2"/>
  <c r="AS25" i="2"/>
  <c r="AS30" i="2"/>
  <c r="I25" i="2"/>
  <c r="I22" i="2"/>
  <c r="I27" i="2"/>
  <c r="I35" i="2"/>
  <c r="AV12" i="2"/>
  <c r="AV20" i="2"/>
  <c r="AV15" i="2"/>
  <c r="AS14" i="2"/>
  <c r="AS31" i="2"/>
  <c r="I30" i="2"/>
  <c r="I23" i="2"/>
  <c r="Z100" i="1"/>
  <c r="O9" i="2"/>
  <c r="O24" i="2"/>
  <c r="O29" i="2"/>
  <c r="O26" i="2"/>
  <c r="O33" i="2"/>
  <c r="O32" i="2"/>
  <c r="O30" i="2"/>
  <c r="O34" i="2"/>
  <c r="O36" i="2"/>
  <c r="O35" i="2"/>
  <c r="O18" i="2"/>
  <c r="O20" i="2"/>
  <c r="O28" i="2"/>
  <c r="O22" i="2"/>
  <c r="O31" i="2"/>
  <c r="O27" i="2"/>
  <c r="O15" i="2"/>
  <c r="O23" i="2"/>
  <c r="O12" i="2"/>
  <c r="O21" i="2"/>
  <c r="O19" i="2"/>
  <c r="O13" i="2"/>
  <c r="O25" i="2"/>
  <c r="O11" i="2"/>
  <c r="O14" i="2"/>
  <c r="O16" i="2"/>
  <c r="O10" i="2"/>
  <c r="O17" i="2"/>
  <c r="AD9" i="2"/>
  <c r="AD27" i="2"/>
  <c r="AD31" i="2"/>
  <c r="AD32" i="2"/>
  <c r="AD33" i="2"/>
  <c r="AD24" i="2"/>
  <c r="AD36" i="2"/>
  <c r="AD16" i="2"/>
  <c r="AD28" i="2"/>
  <c r="AD22" i="2"/>
  <c r="AD35" i="2"/>
  <c r="AD18" i="2"/>
  <c r="AD34" i="2"/>
  <c r="AD26" i="2"/>
  <c r="AD20" i="2"/>
  <c r="AD30" i="2"/>
  <c r="AD29" i="2"/>
  <c r="AD23" i="2"/>
  <c r="AD21" i="2"/>
  <c r="AD14" i="2"/>
  <c r="AD11" i="2"/>
  <c r="AD19" i="2"/>
  <c r="AD13" i="2"/>
  <c r="AD12" i="2"/>
  <c r="AD10" i="2"/>
  <c r="AD17" i="2"/>
  <c r="AD15" i="2"/>
  <c r="AD25" i="2"/>
  <c r="R9" i="2"/>
  <c r="R18" i="2"/>
  <c r="R32" i="2"/>
  <c r="R29" i="2"/>
  <c r="R28" i="2"/>
  <c r="R36" i="2"/>
  <c r="R35" i="2"/>
  <c r="R22" i="2"/>
  <c r="R20" i="2"/>
  <c r="R33" i="2"/>
  <c r="R16" i="2"/>
  <c r="R24" i="2"/>
  <c r="R26" i="2"/>
  <c r="R31" i="2"/>
  <c r="R27" i="2"/>
  <c r="R34" i="2"/>
  <c r="R30" i="2"/>
  <c r="R23" i="2"/>
  <c r="R12" i="2"/>
  <c r="R11" i="2"/>
  <c r="R25" i="2"/>
  <c r="R14" i="2"/>
  <c r="R19" i="2"/>
  <c r="R21" i="2"/>
  <c r="R13" i="2"/>
  <c r="R17" i="2"/>
  <c r="R15" i="2"/>
  <c r="R10" i="2"/>
  <c r="AP9" i="2"/>
  <c r="AP32" i="2"/>
  <c r="AP35" i="2"/>
  <c r="AP31" i="2"/>
  <c r="AP20" i="2"/>
  <c r="AP27" i="2"/>
  <c r="AP26" i="2"/>
  <c r="AP36" i="2"/>
  <c r="AP22" i="2"/>
  <c r="AP28" i="2"/>
  <c r="AP29" i="2"/>
  <c r="AP34" i="2"/>
  <c r="AP30" i="2"/>
  <c r="AP18" i="2"/>
  <c r="AP33" i="2"/>
  <c r="AP24" i="2"/>
  <c r="AP15" i="2"/>
  <c r="AP14" i="2"/>
  <c r="AP12" i="2"/>
  <c r="AP23" i="2"/>
  <c r="AP25" i="2"/>
  <c r="AP19" i="2"/>
  <c r="AP13" i="2"/>
  <c r="AP11" i="2"/>
  <c r="AP21" i="2"/>
  <c r="AP16" i="2"/>
  <c r="AP17" i="2"/>
  <c r="AP10" i="2"/>
  <c r="AJ9" i="2"/>
  <c r="AJ15" i="2"/>
  <c r="AJ29" i="2"/>
  <c r="AJ28" i="2"/>
  <c r="AJ26" i="2"/>
  <c r="AJ30" i="2"/>
  <c r="AJ31" i="2"/>
  <c r="AJ36" i="2"/>
  <c r="AJ35" i="2"/>
  <c r="AJ32" i="2"/>
  <c r="AJ22" i="2"/>
  <c r="AJ10" i="2"/>
  <c r="AJ27" i="2"/>
  <c r="AJ20" i="2"/>
  <c r="AJ34" i="2"/>
  <c r="AJ33" i="2"/>
  <c r="AJ24" i="2"/>
  <c r="AJ18" i="2"/>
  <c r="AJ12" i="2"/>
  <c r="AJ17" i="2"/>
  <c r="AJ23" i="2"/>
  <c r="AJ19" i="2"/>
  <c r="AJ13" i="2"/>
  <c r="AJ14" i="2"/>
  <c r="AJ25" i="2"/>
  <c r="AJ21" i="2"/>
  <c r="AJ11" i="2"/>
  <c r="AJ16" i="2"/>
  <c r="F9" i="2"/>
  <c r="F36" i="2"/>
  <c r="F35" i="2"/>
  <c r="F31" i="2"/>
  <c r="F32" i="2"/>
  <c r="F24" i="2"/>
  <c r="F33" i="2"/>
  <c r="F34" i="2"/>
  <c r="F23" i="2"/>
  <c r="F25" i="2"/>
  <c r="F14" i="2"/>
  <c r="F13" i="2"/>
  <c r="F27" i="2"/>
  <c r="F29" i="2"/>
  <c r="F21" i="2"/>
  <c r="F11" i="2"/>
  <c r="F22" i="2"/>
  <c r="F12" i="2"/>
  <c r="F30" i="2"/>
  <c r="F19" i="2"/>
  <c r="F28" i="2"/>
  <c r="F20" i="2"/>
  <c r="F26" i="2"/>
  <c r="F10" i="2"/>
  <c r="F16" i="2"/>
  <c r="F17" i="2"/>
  <c r="F18" i="2"/>
  <c r="F15" i="2"/>
  <c r="AM9" i="2"/>
  <c r="AM30" i="2"/>
  <c r="AM27" i="2"/>
  <c r="AM34" i="2"/>
  <c r="AM26" i="2"/>
  <c r="AM18" i="2"/>
  <c r="AM16" i="2"/>
  <c r="AM31" i="2"/>
  <c r="AM35" i="2"/>
  <c r="AM36" i="2"/>
  <c r="AM20" i="2"/>
  <c r="AM22" i="2"/>
  <c r="AM32" i="2"/>
  <c r="AM28" i="2"/>
  <c r="AM29" i="2"/>
  <c r="AM24" i="2"/>
  <c r="AM15" i="2"/>
  <c r="AM33" i="2"/>
  <c r="AM23" i="2"/>
  <c r="AM13" i="2"/>
  <c r="AM19" i="2"/>
  <c r="AM11" i="2"/>
  <c r="AM25" i="2"/>
  <c r="AM12" i="2"/>
  <c r="AM21" i="2"/>
  <c r="AM14" i="2"/>
  <c r="AM10" i="2"/>
  <c r="AM17" i="2"/>
  <c r="AF107" i="1"/>
  <c r="AG15" i="1"/>
  <c r="AF18" i="1"/>
  <c r="AG18" i="1" s="1"/>
  <c r="BA43" i="2" l="1"/>
  <c r="W69" i="1"/>
  <c r="AU3" i="2" s="1"/>
  <c r="AU40" i="2" s="1"/>
  <c r="K69" i="1"/>
  <c r="Q3" i="2" s="1"/>
  <c r="Q40" i="2" s="1"/>
  <c r="J69" i="1"/>
  <c r="N3" i="2" s="1"/>
  <c r="N40" i="2" s="1"/>
  <c r="H69" i="1"/>
  <c r="H3" i="2" s="1"/>
  <c r="H40" i="2" s="1"/>
  <c r="M69" i="1"/>
  <c r="Y69" i="1"/>
  <c r="BA3" i="2" s="1"/>
  <c r="BA40" i="2" s="1"/>
  <c r="U69" i="1"/>
  <c r="AO3" i="2" s="1"/>
  <c r="AO40" i="2" s="1"/>
  <c r="I69" i="1"/>
  <c r="K3" i="2" s="1"/>
  <c r="K40" i="2" s="1"/>
  <c r="L69" i="1"/>
  <c r="T3" i="2" s="1"/>
  <c r="T40" i="2" s="1"/>
  <c r="W3" i="2" l="1"/>
  <c r="W40" i="2" s="1"/>
  <c r="S69" i="1"/>
  <c r="AI3" i="2" s="1"/>
  <c r="AI40" i="2" s="1"/>
  <c r="G69" i="1"/>
  <c r="Q69" i="1"/>
  <c r="AC3" i="2" s="1"/>
  <c r="AC40" i="2" s="1"/>
  <c r="R69" i="1"/>
  <c r="AF3" i="2" s="1"/>
  <c r="AF40" i="2" s="1"/>
  <c r="X69" i="1"/>
  <c r="AX3" i="2" s="1"/>
  <c r="AX40" i="2" s="1"/>
  <c r="T69" i="1"/>
  <c r="AL3" i="2" s="1"/>
  <c r="AL40" i="2" s="1"/>
  <c r="V69" i="1"/>
  <c r="AR3" i="2" s="1"/>
  <c r="AR40" i="2" s="1"/>
  <c r="N69" i="1"/>
  <c r="Z3" i="2" s="1"/>
  <c r="Z40" i="2" s="1"/>
  <c r="E3" i="2" l="1"/>
  <c r="E40" i="2" s="1"/>
  <c r="F69" i="1"/>
  <c r="Z69" i="1" s="1"/>
  <c r="B3" i="2" l="1"/>
  <c r="AD71" i="1" l="1"/>
  <c r="AD86" i="1"/>
  <c r="AD85" i="1"/>
  <c r="AD84" i="1"/>
  <c r="B40" i="2"/>
  <c r="AU43" i="2" s="1"/>
  <c r="AU1" i="2"/>
  <c r="AD96" i="1"/>
  <c r="AD97" i="1"/>
  <c r="AD98" i="1"/>
  <c r="AD95" i="1"/>
  <c r="AD72" i="1"/>
  <c r="AD94" i="1"/>
  <c r="AD75" i="1"/>
  <c r="AD87" i="1"/>
  <c r="AD88" i="1"/>
  <c r="AD92" i="1"/>
  <c r="AD82" i="1"/>
  <c r="AD76" i="1"/>
  <c r="AD78" i="1"/>
  <c r="AD79" i="1"/>
  <c r="AD77" i="1"/>
  <c r="AD80" i="1"/>
  <c r="AD91" i="1"/>
  <c r="AD83" i="1"/>
  <c r="AD73" i="1"/>
  <c r="AD74" i="1"/>
  <c r="AD89" i="1"/>
  <c r="AD93" i="1"/>
  <c r="AD81" i="1"/>
  <c r="AD90" i="1"/>
  <c r="AD102" i="1" l="1"/>
  <c r="AD106" i="1" s="1"/>
</calcChain>
</file>

<file path=xl/sharedStrings.xml><?xml version="1.0" encoding="utf-8"?>
<sst xmlns="http://schemas.openxmlformats.org/spreadsheetml/2006/main" count="129" uniqueCount="113">
  <si>
    <t>Page</t>
  </si>
  <si>
    <t>1 of 2</t>
  </si>
  <si>
    <t>7</t>
  </si>
  <si>
    <t>Out</t>
  </si>
  <si>
    <t>In</t>
  </si>
  <si>
    <t>Total</t>
  </si>
  <si>
    <t>HCP</t>
  </si>
  <si>
    <t>Gross</t>
  </si>
  <si>
    <t>Net</t>
  </si>
  <si>
    <t>Rounded</t>
  </si>
  <si>
    <t>2 of 2</t>
  </si>
  <si>
    <t>1 / 3</t>
  </si>
  <si>
    <t>8 / 1</t>
  </si>
  <si>
    <t>9 / 9</t>
  </si>
  <si>
    <t>10 / 16</t>
  </si>
  <si>
    <t>13 / 18</t>
  </si>
  <si>
    <t>16 / 14</t>
  </si>
  <si>
    <t>17 / 6</t>
  </si>
  <si>
    <t>18 / 2</t>
  </si>
  <si>
    <t>Rounded:</t>
  </si>
  <si>
    <t>Date Played:</t>
  </si>
  <si>
    <t>Teams</t>
  </si>
  <si>
    <t>Glacier Club Mens Tuesday Team Golf League</t>
  </si>
  <si>
    <t xml:space="preserve">$ Reserve: &gt;         </t>
  </si>
  <si>
    <t>√ / HCP</t>
  </si>
  <si>
    <t>Glacier Club                     Yardage:</t>
  </si>
  <si>
    <t>White Tees:</t>
  </si>
  <si>
    <t>2 / 13</t>
  </si>
  <si>
    <t>3 / 15</t>
  </si>
  <si>
    <t>6 / 17</t>
  </si>
  <si>
    <t>11 / 4</t>
  </si>
  <si>
    <t>12 / 8</t>
  </si>
  <si>
    <t>14 / 10</t>
  </si>
  <si>
    <t>15 / 12</t>
  </si>
  <si>
    <t>Corcoran, Tim</t>
  </si>
  <si>
    <t>Walsh, Rick</t>
  </si>
  <si>
    <t>4 / 5</t>
  </si>
  <si>
    <t>5 / 11</t>
  </si>
  <si>
    <t>7 / 7</t>
  </si>
  <si>
    <t>Week:</t>
  </si>
  <si>
    <t>Week</t>
  </si>
  <si>
    <t>Uleski, Greg</t>
  </si>
  <si>
    <t>Carr, Bruce</t>
  </si>
  <si>
    <t>Bernhardt, Al</t>
  </si>
  <si>
    <t>Guhy, Wayne</t>
  </si>
  <si>
    <t>Daniels, Bill</t>
  </si>
  <si>
    <t>DelPapa, Ron</t>
  </si>
  <si>
    <t>Wise, Mike</t>
  </si>
  <si>
    <t>Zoyes, Bill</t>
  </si>
  <si>
    <t>Hibberd, Chris</t>
  </si>
  <si>
    <t>Markham, Roger</t>
  </si>
  <si>
    <t>West, Denny</t>
  </si>
  <si>
    <t>Neeper, Steve</t>
  </si>
  <si>
    <t>Muza, Bob</t>
  </si>
  <si>
    <t>Gregorich, John</t>
  </si>
  <si>
    <t>#</t>
  </si>
  <si>
    <t>Abraham, Joe</t>
  </si>
  <si>
    <t>Abraham, John</t>
  </si>
  <si>
    <t>Carlson, Tom</t>
  </si>
  <si>
    <t>Butler, Alan</t>
  </si>
  <si>
    <t>Gentile, Steve</t>
  </si>
  <si>
    <t>Stroke Index:</t>
  </si>
  <si>
    <t>Hole:</t>
  </si>
  <si>
    <t>Par:</t>
  </si>
  <si>
    <t>DelPapa</t>
  </si>
  <si>
    <t>Hibberd</t>
  </si>
  <si>
    <t>Markham</t>
  </si>
  <si>
    <t>Goralewski</t>
  </si>
  <si>
    <t>Carr</t>
  </si>
  <si>
    <t>Neeper</t>
  </si>
  <si>
    <t>Muza</t>
  </si>
  <si>
    <t>Corcoran</t>
  </si>
  <si>
    <t>Gregorich</t>
  </si>
  <si>
    <t>Walsh</t>
  </si>
  <si>
    <t>Uleski</t>
  </si>
  <si>
    <t>Guhy</t>
  </si>
  <si>
    <t>West</t>
  </si>
  <si>
    <t>Carlson</t>
  </si>
  <si>
    <t>Wise</t>
  </si>
  <si>
    <t>Zoyes</t>
  </si>
  <si>
    <t>Butler</t>
  </si>
  <si>
    <t>Daniels</t>
  </si>
  <si>
    <t>Gentile</t>
  </si>
  <si>
    <t>2025 Weekly Skins Event</t>
  </si>
  <si>
    <t>Goralewski, Bob</t>
  </si>
  <si>
    <t>Osborne, Ozzie</t>
  </si>
  <si>
    <t>Merivirta, Kurt</t>
  </si>
  <si>
    <t>Cadarean, Nick</t>
  </si>
  <si>
    <t>Red Tees:</t>
  </si>
  <si>
    <t>Leone, Mark</t>
  </si>
  <si>
    <t>Sutherland, Tim</t>
  </si>
  <si>
    <t>Berhardt</t>
  </si>
  <si>
    <t>Osborne</t>
  </si>
  <si>
    <t>Abraham, Jn</t>
  </si>
  <si>
    <t>Abraham, Jo</t>
  </si>
  <si>
    <t>Leone</t>
  </si>
  <si>
    <t>Sutherland</t>
  </si>
  <si>
    <t>Cadarean</t>
  </si>
  <si>
    <t xml:space="preserve">$ per               Skin                                 </t>
  </si>
  <si>
    <t xml:space="preserve">    # Players: &gt;</t>
  </si>
  <si>
    <t xml:space="preserve">    $ Pool: &gt;</t>
  </si>
  <si>
    <t xml:space="preserve"> # Skins: &gt;</t>
  </si>
  <si>
    <t>$ / Skins: &gt;</t>
  </si>
  <si>
    <t>Scores:    Gross &amp; Net</t>
  </si>
  <si>
    <t>Larry Leniczek</t>
  </si>
  <si>
    <t>Leniczek</t>
  </si>
  <si>
    <t>Merivirta</t>
  </si>
  <si>
    <t>#                   Skins</t>
  </si>
  <si>
    <t>Skins: &gt;</t>
  </si>
  <si>
    <t>Totals:</t>
  </si>
  <si>
    <t>Skins Holes:</t>
  </si>
  <si>
    <t>Rounded                    @</t>
  </si>
  <si>
    <t>Lowest Net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</si>
</sst>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0.0"/>
    <numFmt numFmtId="166" formatCode="_(&quot;$&quot;* #,##0_);_(&quot;$&quot;* \(#,##0\);_(&quot;$&quot;* &quot;-&quot;??_);_(@_)"/>
    <numFmt numFmtId="167" formatCode="[$-F800]dddd\,\ mmmm\ dd\,\ yyyy"/>
  </numFmts>
  <fonts count="50" x14ac:knownFonts="1">
    <font>
      <sz val="11"/>
      <color theme="1"/>
      <name val="Comic Sans MS"/>
      <family val="2"/>
    </font>
    <font>
      <sz val="11"/>
      <color theme="1"/>
      <name val="Calibri"/>
      <family val="2"/>
      <scheme val="minor"/>
    </font>
    <font>
      <sz val="11"/>
      <color indexed="8"/>
      <name val="Comic Sans MS"/>
      <family val="2"/>
    </font>
    <font>
      <sz val="11"/>
      <name val="Comic Sans MS"/>
      <family val="4"/>
    </font>
    <font>
      <sz val="10"/>
      <name val="Comic Sans MS"/>
      <family val="4"/>
    </font>
    <font>
      <sz val="8"/>
      <name val="Comic Sans MS"/>
      <family val="4"/>
    </font>
    <font>
      <sz val="9"/>
      <name val="Comic Sans MS"/>
      <family val="4"/>
    </font>
    <font>
      <sz val="8"/>
      <name val="Arial"/>
      <family val="2"/>
    </font>
    <font>
      <sz val="10"/>
      <name val="Comic Sans MS"/>
      <family val="2"/>
    </font>
    <font>
      <sz val="8"/>
      <name val="Comic Sans MS"/>
      <family val="2"/>
    </font>
    <font>
      <sz val="10"/>
      <name val="Arial"/>
      <family val="2"/>
    </font>
    <font>
      <sz val="16"/>
      <name val="Comic Sans MS"/>
      <family val="4"/>
    </font>
    <font>
      <sz val="9"/>
      <color indexed="10"/>
      <name val="Comic Sans MS"/>
      <family val="4"/>
    </font>
    <font>
      <sz val="11"/>
      <color theme="1"/>
      <name val="Comic Sans MS"/>
      <family val="2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10"/>
      <color theme="1"/>
      <name val="Comic Sans MS"/>
      <family val="2"/>
    </font>
    <font>
      <sz val="8"/>
      <color theme="1"/>
      <name val="Comic Sans MS"/>
      <family val="4"/>
    </font>
    <font>
      <sz val="8"/>
      <color theme="1"/>
      <name val="Comic Sans MS"/>
      <family val="2"/>
    </font>
    <font>
      <sz val="12"/>
      <name val="Comic Sans MS"/>
      <family val="4"/>
    </font>
    <font>
      <sz val="8"/>
      <color rgb="FFFF0000"/>
      <name val="Comic Sans MS"/>
      <family val="4"/>
    </font>
    <font>
      <sz val="9"/>
      <color theme="1"/>
      <name val="Comic Sans MS"/>
      <family val="4"/>
    </font>
    <font>
      <sz val="11"/>
      <color rgb="FFFF0000"/>
      <name val="Comic Sans MS"/>
      <family val="4"/>
    </font>
    <font>
      <sz val="12"/>
      <color theme="1"/>
      <name val="Comic Sans MS"/>
      <family val="2"/>
    </font>
    <font>
      <sz val="9"/>
      <color rgb="FFFF0000"/>
      <name val="Comic Sans MS"/>
      <family val="2"/>
    </font>
    <font>
      <sz val="10"/>
      <color rgb="FFFF0000"/>
      <name val="Comic Sans MS"/>
      <family val="4"/>
    </font>
    <font>
      <sz val="7"/>
      <color rgb="FFFF0000"/>
      <name val="Comic Sans MS"/>
      <family val="2"/>
    </font>
    <font>
      <sz val="8"/>
      <color rgb="FFFF0000"/>
      <name val="Arial"/>
      <family val="2"/>
    </font>
    <font>
      <sz val="8"/>
      <color rgb="FFFF0000"/>
      <name val="Comic Sans MS"/>
      <family val="2"/>
    </font>
    <font>
      <sz val="9"/>
      <color rgb="FFFF0000"/>
      <name val="Comic Sans MS"/>
      <family val="4"/>
    </font>
    <font>
      <sz val="12"/>
      <color rgb="FFFF0000"/>
      <name val="Comic Sans MS"/>
      <family val="4"/>
    </font>
    <font>
      <sz val="12"/>
      <color theme="0"/>
      <name val="Comic Sans MS"/>
      <family val="4"/>
    </font>
    <font>
      <sz val="9"/>
      <name val="Comic Sans MS"/>
      <family val="2"/>
    </font>
    <font>
      <sz val="18"/>
      <name val="Comic Sans MS"/>
      <family val="4"/>
    </font>
    <font>
      <sz val="15"/>
      <name val="Comic Sans MS"/>
      <family val="4"/>
    </font>
    <font>
      <sz val="10"/>
      <color theme="0"/>
      <name val="Comic Sans MS"/>
      <family val="4"/>
    </font>
    <font>
      <sz val="11"/>
      <color indexed="8"/>
      <name val="Comic Sans MS"/>
      <family val="4"/>
    </font>
    <font>
      <sz val="12"/>
      <color theme="1"/>
      <name val="Comic Sans MS"/>
      <family val="4"/>
    </font>
    <font>
      <sz val="12"/>
      <color rgb="FFFF0000"/>
      <name val="Arial"/>
      <family val="2"/>
    </font>
    <font>
      <sz val="12"/>
      <name val="Arial"/>
      <family val="2"/>
    </font>
    <font>
      <sz val="11"/>
      <color rgb="FF000000"/>
      <name val="Comic Sans MS"/>
      <family val="4"/>
    </font>
    <font>
      <sz val="11"/>
      <name val="Comic Sans MS"/>
      <family val="2"/>
    </font>
    <font>
      <sz val="11"/>
      <color rgb="FFFF0000"/>
      <name val="Comic Sans MS"/>
      <family val="2"/>
    </font>
    <font>
      <sz val="9"/>
      <color theme="1"/>
      <name val="Comic Sans MS"/>
      <family val="2"/>
    </font>
    <font>
      <sz val="7"/>
      <color rgb="FFFF0000"/>
      <name val="Comic Sans MS"/>
      <family val="4"/>
    </font>
    <font>
      <sz val="12"/>
      <name val="Comic Sans MS"/>
      <family val="2"/>
    </font>
    <font>
      <sz val="10"/>
      <color indexed="8"/>
      <name val="Comic Sans MS"/>
      <family val="4"/>
    </font>
    <font>
      <sz val="7"/>
      <color theme="0"/>
      <name val="Comic Sans MS"/>
      <family val="4"/>
    </font>
    <font>
      <sz val="11"/>
      <color theme="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426">
    <xf numFmtId="0" fontId="0" fillId="0" borderId="0" xfId="0"/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/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7" fillId="3" borderId="0" xfId="0" applyFont="1" applyFill="1" applyAlignment="1">
      <alignment horizontal="center" vertical="center"/>
    </xf>
    <xf numFmtId="41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3" borderId="0" xfId="0" applyNumberFormat="1" applyFont="1" applyFill="1" applyAlignment="1">
      <alignment horizontal="center" vertical="center"/>
    </xf>
    <xf numFmtId="41" fontId="4" fillId="0" borderId="0" xfId="0" applyNumberFormat="1" applyFont="1" applyAlignment="1">
      <alignment horizontal="left" vertical="center"/>
    </xf>
    <xf numFmtId="0" fontId="16" fillId="0" borderId="0" xfId="0" applyFont="1"/>
    <xf numFmtId="41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4" fontId="4" fillId="3" borderId="0" xfId="0" applyNumberFormat="1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41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41" fontId="4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1" fontId="11" fillId="3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66" fontId="4" fillId="3" borderId="0" xfId="1" applyNumberFormat="1" applyFont="1" applyFill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8" fillId="3" borderId="0" xfId="0" applyNumberFormat="1" applyFont="1" applyFill="1" applyAlignment="1">
      <alignment vertical="top"/>
    </xf>
    <xf numFmtId="41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center" wrapText="1"/>
    </xf>
    <xf numFmtId="166" fontId="4" fillId="3" borderId="0" xfId="1" applyNumberFormat="1" applyFont="1" applyFill="1" applyBorder="1" applyAlignment="1">
      <alignment vertical="center"/>
    </xf>
    <xf numFmtId="0" fontId="18" fillId="0" borderId="0" xfId="0" applyFont="1"/>
    <xf numFmtId="44" fontId="4" fillId="3" borderId="0" xfId="0" applyNumberFormat="1" applyFont="1" applyFill="1" applyAlignment="1">
      <alignment vertical="center"/>
    </xf>
    <xf numFmtId="2" fontId="4" fillId="3" borderId="0" xfId="0" applyNumberFormat="1" applyFont="1" applyFill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0" fontId="16" fillId="0" borderId="0" xfId="1" applyNumberFormat="1" applyFont="1" applyBorder="1" applyAlignment="1">
      <alignment horizontal="center" vertical="center" wrapText="1"/>
    </xf>
    <xf numFmtId="44" fontId="6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1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7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6" fillId="3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44" fontId="4" fillId="3" borderId="11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vertical="center"/>
    </xf>
    <xf numFmtId="44" fontId="3" fillId="0" borderId="0" xfId="0" applyNumberFormat="1" applyFont="1" applyAlignment="1">
      <alignment vertical="center"/>
    </xf>
    <xf numFmtId="41" fontId="4" fillId="2" borderId="0" xfId="0" applyNumberFormat="1" applyFont="1" applyFill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44" fontId="4" fillId="3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165" fontId="23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1" fontId="21" fillId="0" borderId="0" xfId="0" quotePrefix="1" applyNumberFormat="1" applyFont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16" fontId="21" fillId="0" borderId="0" xfId="0" quotePrefix="1" applyNumberFormat="1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7" borderId="0" xfId="0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1" applyNumberFormat="1" applyFont="1" applyBorder="1" applyAlignment="1">
      <alignment horizontal="center" vertical="center"/>
    </xf>
    <xf numFmtId="0" fontId="17" fillId="3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5" fillId="3" borderId="0" xfId="0" applyFont="1" applyFill="1" applyAlignment="1">
      <alignment horizontal="center" vertical="center"/>
    </xf>
    <xf numFmtId="0" fontId="3" fillId="3" borderId="0" xfId="1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44" fontId="4" fillId="0" borderId="4" xfId="1" applyFont="1" applyFill="1" applyBorder="1" applyAlignment="1">
      <alignment horizontal="center" vertical="center"/>
    </xf>
    <xf numFmtId="166" fontId="17" fillId="5" borderId="4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4" fillId="6" borderId="5" xfId="1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1" fillId="3" borderId="0" xfId="2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4" fontId="4" fillId="0" borderId="13" xfId="1" applyFont="1" applyFill="1" applyBorder="1" applyAlignment="1">
      <alignment horizontal="center" vertical="center"/>
    </xf>
    <xf numFmtId="166" fontId="17" fillId="5" borderId="13" xfId="1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165" fontId="26" fillId="3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41" fontId="21" fillId="0" borderId="0" xfId="0" applyNumberFormat="1" applyFont="1" applyAlignment="1">
      <alignment horizontal="center" vertical="center"/>
    </xf>
    <xf numFmtId="41" fontId="21" fillId="0" borderId="0" xfId="0" applyNumberFormat="1" applyFont="1" applyAlignment="1">
      <alignment vertical="center"/>
    </xf>
    <xf numFmtId="41" fontId="21" fillId="0" borderId="0" xfId="0" applyNumberFormat="1" applyFont="1" applyAlignment="1">
      <alignment horizontal="center" vertical="center" wrapText="1"/>
    </xf>
    <xf numFmtId="41" fontId="21" fillId="3" borderId="0" xfId="0" applyNumberFormat="1" applyFont="1" applyFill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41" fontId="29" fillId="0" borderId="0" xfId="0" applyNumberFormat="1" applyFont="1" applyAlignment="1">
      <alignment vertical="center"/>
    </xf>
    <xf numFmtId="41" fontId="29" fillId="3" borderId="0" xfId="0" applyNumberFormat="1" applyFont="1" applyFill="1" applyAlignment="1">
      <alignment vertical="center"/>
    </xf>
    <xf numFmtId="0" fontId="29" fillId="3" borderId="0" xfId="0" applyFont="1" applyFill="1" applyAlignment="1">
      <alignment horizontal="center" vertical="center"/>
    </xf>
    <xf numFmtId="41" fontId="21" fillId="3" borderId="0" xfId="0" applyNumberFormat="1" applyFont="1" applyFill="1" applyAlignment="1">
      <alignment vertical="center"/>
    </xf>
    <xf numFmtId="41" fontId="29" fillId="3" borderId="0" xfId="0" applyNumberFormat="1" applyFont="1" applyFill="1" applyAlignment="1">
      <alignment vertical="top"/>
    </xf>
    <xf numFmtId="0" fontId="21" fillId="0" borderId="0" xfId="0" applyFont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43" fontId="29" fillId="0" borderId="0" xfId="0" applyNumberFormat="1" applyFont="1" applyAlignment="1">
      <alignment vertical="center"/>
    </xf>
    <xf numFmtId="43" fontId="29" fillId="3" borderId="0" xfId="0" applyNumberFormat="1" applyFont="1" applyFill="1" applyAlignment="1">
      <alignment vertical="center"/>
    </xf>
    <xf numFmtId="167" fontId="22" fillId="0" borderId="0" xfId="0" applyNumberFormat="1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1" fontId="22" fillId="3" borderId="0" xfId="0" applyNumberFormat="1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165" fontId="30" fillId="3" borderId="0" xfId="0" applyNumberFormat="1" applyFont="1" applyFill="1" applyAlignment="1">
      <alignment horizontal="center" vertical="center"/>
    </xf>
    <xf numFmtId="1" fontId="22" fillId="3" borderId="10" xfId="0" applyNumberFormat="1" applyFont="1" applyFill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165" fontId="0" fillId="3" borderId="0" xfId="0" applyNumberFormat="1" applyFill="1" applyAlignment="1">
      <alignment vertical="center"/>
    </xf>
    <xf numFmtId="165" fontId="0" fillId="3" borderId="0" xfId="0" applyNumberFormat="1" applyFill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44" fontId="19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165" fontId="5" fillId="5" borderId="0" xfId="0" applyNumberFormat="1" applyFont="1" applyFill="1" applyAlignment="1">
      <alignment vertical="center"/>
    </xf>
    <xf numFmtId="0" fontId="30" fillId="3" borderId="12" xfId="0" applyFont="1" applyFill="1" applyBorder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0" fontId="26" fillId="4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44" fontId="19" fillId="3" borderId="0" xfId="0" applyNumberFormat="1" applyFont="1" applyFill="1" applyAlignment="1">
      <alignment horizontal="left" vertical="center"/>
    </xf>
    <xf numFmtId="165" fontId="22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0" fontId="24" fillId="3" borderId="0" xfId="0" quotePrefix="1" applyFont="1" applyFill="1" applyAlignment="1">
      <alignment vertical="center" wrapText="1"/>
    </xf>
    <xf numFmtId="41" fontId="35" fillId="3" borderId="0" xfId="0" applyNumberFormat="1" applyFont="1" applyFill="1" applyAlignment="1">
      <alignment vertical="center"/>
    </xf>
    <xf numFmtId="167" fontId="4" fillId="3" borderId="0" xfId="0" applyNumberFormat="1" applyFont="1" applyFill="1" applyAlignment="1">
      <alignment vertical="center"/>
    </xf>
    <xf numFmtId="41" fontId="20" fillId="3" borderId="0" xfId="0" applyNumberFormat="1" applyFont="1" applyFill="1" applyAlignment="1">
      <alignment vertical="center"/>
    </xf>
    <xf numFmtId="0" fontId="4" fillId="3" borderId="12" xfId="0" applyFont="1" applyFill="1" applyBorder="1" applyAlignment="1">
      <alignment horizontal="center" vertical="center" textRotation="90"/>
    </xf>
    <xf numFmtId="0" fontId="4" fillId="3" borderId="1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165" fontId="22" fillId="3" borderId="10" xfId="0" applyNumberFormat="1" applyFont="1" applyFill="1" applyBorder="1" applyAlignment="1">
      <alignment horizontal="center" vertical="center"/>
    </xf>
    <xf numFmtId="44" fontId="15" fillId="0" borderId="16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44" fontId="15" fillId="0" borderId="17" xfId="0" applyNumberFormat="1" applyFont="1" applyBorder="1" applyAlignment="1">
      <alignment vertical="center"/>
    </xf>
    <xf numFmtId="44" fontId="15" fillId="3" borderId="0" xfId="0" applyNumberFormat="1" applyFont="1" applyFill="1" applyAlignment="1">
      <alignment horizontal="left" vertical="center"/>
    </xf>
    <xf numFmtId="44" fontId="15" fillId="3" borderId="11" xfId="0" applyNumberFormat="1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44" fontId="15" fillId="3" borderId="0" xfId="0" applyNumberFormat="1" applyFont="1" applyFill="1" applyAlignment="1">
      <alignment vertical="center"/>
    </xf>
    <xf numFmtId="4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4" fontId="37" fillId="0" borderId="13" xfId="3" applyNumberFormat="1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37" fillId="0" borderId="10" xfId="3" applyNumberFormat="1" applyFont="1" applyBorder="1" applyAlignment="1">
      <alignment horizontal="left" vertical="center"/>
    </xf>
    <xf numFmtId="44" fontId="37" fillId="0" borderId="5" xfId="3" applyNumberFormat="1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41" fontId="38" fillId="0" borderId="7" xfId="0" applyNumberFormat="1" applyFont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1" fontId="20" fillId="2" borderId="4" xfId="0" applyNumberFormat="1" applyFont="1" applyFill="1" applyBorder="1" applyAlignment="1">
      <alignment horizontal="center" vertical="center" wrapText="1"/>
    </xf>
    <xf numFmtId="41" fontId="20" fillId="0" borderId="0" xfId="0" applyNumberFormat="1" applyFont="1" applyAlignment="1">
      <alignment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2" borderId="4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3" fillId="3" borderId="0" xfId="2" applyFont="1" applyFill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3" borderId="18" xfId="2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41" fontId="20" fillId="2" borderId="4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23" fillId="3" borderId="4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/>
    </xf>
    <xf numFmtId="165" fontId="15" fillId="3" borderId="4" xfId="0" applyNumberFormat="1" applyFont="1" applyFill="1" applyBorder="1" applyAlignment="1">
      <alignment horizontal="center" vertical="center"/>
    </xf>
    <xf numFmtId="165" fontId="23" fillId="3" borderId="3" xfId="0" applyNumberFormat="1" applyFont="1" applyFill="1" applyBorder="1" applyAlignment="1">
      <alignment horizontal="center" vertical="center"/>
    </xf>
    <xf numFmtId="165" fontId="23" fillId="3" borderId="9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vertical="center"/>
    </xf>
    <xf numFmtId="0" fontId="23" fillId="3" borderId="9" xfId="0" applyFont="1" applyFill="1" applyBorder="1" applyAlignment="1">
      <alignment vertical="center"/>
    </xf>
    <xf numFmtId="165" fontId="15" fillId="3" borderId="3" xfId="0" applyNumberFormat="1" applyFont="1" applyFill="1" applyBorder="1" applyAlignment="1">
      <alignment horizontal="center" vertical="center"/>
    </xf>
    <xf numFmtId="165" fontId="15" fillId="3" borderId="9" xfId="0" applyNumberFormat="1" applyFont="1" applyFill="1" applyBorder="1" applyAlignment="1">
      <alignment horizontal="center" vertical="center"/>
    </xf>
    <xf numFmtId="165" fontId="41" fillId="3" borderId="4" xfId="0" applyNumberFormat="1" applyFont="1" applyFill="1" applyBorder="1" applyAlignment="1">
      <alignment horizontal="center" vertical="center"/>
    </xf>
    <xf numFmtId="165" fontId="41" fillId="3" borderId="3" xfId="0" applyNumberFormat="1" applyFont="1" applyFill="1" applyBorder="1" applyAlignment="1">
      <alignment horizontal="center" vertical="center"/>
    </xf>
    <xf numFmtId="165" fontId="41" fillId="3" borderId="9" xfId="0" applyNumberFormat="1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top"/>
    </xf>
    <xf numFmtId="0" fontId="42" fillId="0" borderId="4" xfId="0" applyFont="1" applyBorder="1" applyAlignment="1">
      <alignment horizontal="center" vertical="center"/>
    </xf>
    <xf numFmtId="0" fontId="42" fillId="4" borderId="4" xfId="0" applyFont="1" applyFill="1" applyBorder="1" applyAlignment="1">
      <alignment horizontal="center" vertical="center"/>
    </xf>
    <xf numFmtId="41" fontId="42" fillId="3" borderId="0" xfId="0" applyNumberFormat="1" applyFont="1" applyFill="1" applyAlignment="1">
      <alignment vertical="top"/>
    </xf>
    <xf numFmtId="0" fontId="0" fillId="3" borderId="0" xfId="0" applyFill="1" applyAlignment="1">
      <alignment horizontal="center"/>
    </xf>
    <xf numFmtId="0" fontId="42" fillId="3" borderId="10" xfId="0" applyFont="1" applyFill="1" applyBorder="1" applyAlignment="1">
      <alignment horizontal="center" vertical="center"/>
    </xf>
    <xf numFmtId="166" fontId="42" fillId="3" borderId="4" xfId="1" applyNumberFormat="1" applyFont="1" applyFill="1" applyBorder="1" applyAlignment="1">
      <alignment horizontal="center" vertical="center"/>
    </xf>
    <xf numFmtId="0" fontId="42" fillId="3" borderId="10" xfId="1" applyNumberFormat="1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top"/>
    </xf>
    <xf numFmtId="41" fontId="43" fillId="3" borderId="0" xfId="0" applyNumberFormat="1" applyFont="1" applyFill="1" applyAlignment="1">
      <alignment vertical="top"/>
    </xf>
    <xf numFmtId="0" fontId="42" fillId="3" borderId="0" xfId="0" applyFont="1" applyFill="1" applyAlignment="1">
      <alignment vertical="top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1" fontId="23" fillId="0" borderId="0" xfId="0" applyNumberFormat="1" applyFont="1" applyAlignment="1">
      <alignment vertical="center"/>
    </xf>
    <xf numFmtId="166" fontId="3" fillId="3" borderId="0" xfId="1" applyNumberFormat="1" applyFont="1" applyFill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166" fontId="21" fillId="3" borderId="0" xfId="1" applyNumberFormat="1" applyFont="1" applyFill="1" applyAlignment="1">
      <alignment horizontal="center" vertical="center"/>
    </xf>
    <xf numFmtId="165" fontId="45" fillId="0" borderId="0" xfId="0" applyNumberFormat="1" applyFont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26" fillId="0" borderId="0" xfId="1" applyNumberFormat="1" applyFont="1" applyFill="1" applyBorder="1" applyAlignment="1">
      <alignment horizontal="center" vertical="center"/>
    </xf>
    <xf numFmtId="41" fontId="26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top" wrapText="1"/>
    </xf>
    <xf numFmtId="44" fontId="3" fillId="0" borderId="4" xfId="1" applyFont="1" applyFill="1" applyBorder="1" applyAlignment="1">
      <alignment horizontal="center" vertical="center"/>
    </xf>
    <xf numFmtId="165" fontId="27" fillId="3" borderId="0" xfId="0" quotePrefix="1" applyNumberFormat="1" applyFont="1" applyFill="1" applyAlignment="1">
      <alignment horizontal="center" vertical="center" wrapText="1"/>
    </xf>
    <xf numFmtId="165" fontId="32" fillId="3" borderId="18" xfId="0" applyNumberFormat="1" applyFont="1" applyFill="1" applyBorder="1" applyAlignment="1">
      <alignment horizontal="center" vertical="center"/>
    </xf>
    <xf numFmtId="44" fontId="37" fillId="0" borderId="0" xfId="3" applyNumberFormat="1" applyFont="1" applyAlignment="1">
      <alignment horizontal="left" vertical="center"/>
    </xf>
    <xf numFmtId="165" fontId="23" fillId="3" borderId="0" xfId="0" applyNumberFormat="1" applyFont="1" applyFill="1" applyAlignment="1">
      <alignment horizontal="center" vertical="center"/>
    </xf>
    <xf numFmtId="165" fontId="15" fillId="3" borderId="0" xfId="0" applyNumberFormat="1" applyFont="1" applyFill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165" fontId="32" fillId="3" borderId="0" xfId="0" applyNumberFormat="1" applyFont="1" applyFill="1" applyAlignment="1">
      <alignment horizontal="center" vertical="center"/>
    </xf>
    <xf numFmtId="165" fontId="31" fillId="3" borderId="0" xfId="0" applyNumberFormat="1" applyFont="1" applyFill="1"/>
    <xf numFmtId="0" fontId="4" fillId="3" borderId="12" xfId="0" applyFont="1" applyFill="1" applyBorder="1" applyAlignment="1">
      <alignment horizontal="center" vertical="center" wrapText="1"/>
    </xf>
    <xf numFmtId="0" fontId="16" fillId="3" borderId="12" xfId="1" applyNumberFormat="1" applyFont="1" applyFill="1" applyBorder="1" applyAlignment="1">
      <alignment horizontal="center" vertical="center" wrapText="1"/>
    </xf>
    <xf numFmtId="166" fontId="16" fillId="3" borderId="11" xfId="1" applyNumberFormat="1" applyFont="1" applyFill="1" applyBorder="1" applyAlignment="1">
      <alignment horizontal="center" vertical="center" wrapText="1"/>
    </xf>
    <xf numFmtId="41" fontId="26" fillId="3" borderId="0" xfId="0" applyNumberFormat="1" applyFont="1" applyFill="1" applyAlignment="1">
      <alignment vertical="center"/>
    </xf>
    <xf numFmtId="165" fontId="26" fillId="0" borderId="0" xfId="0" applyNumberFormat="1" applyFont="1"/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textRotation="90"/>
    </xf>
    <xf numFmtId="0" fontId="8" fillId="3" borderId="0" xfId="0" applyFont="1" applyFill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0" fontId="16" fillId="0" borderId="4" xfId="4" applyFont="1" applyBorder="1" applyAlignment="1">
      <alignment horizontal="center" vertical="center"/>
    </xf>
    <xf numFmtId="0" fontId="16" fillId="3" borderId="4" xfId="4" applyFont="1" applyFill="1" applyBorder="1" applyAlignment="1">
      <alignment horizontal="center" vertical="center"/>
    </xf>
    <xf numFmtId="0" fontId="16" fillId="3" borderId="0" xfId="4" applyFont="1" applyFill="1" applyAlignment="1">
      <alignment horizontal="center" vertical="center"/>
    </xf>
    <xf numFmtId="0" fontId="47" fillId="3" borderId="4" xfId="0" applyFont="1" applyFill="1" applyBorder="1" applyAlignment="1">
      <alignment horizontal="center" vertical="center"/>
    </xf>
    <xf numFmtId="0" fontId="47" fillId="3" borderId="8" xfId="0" applyFont="1" applyFill="1" applyBorder="1" applyAlignment="1">
      <alignment horizontal="center" vertical="center"/>
    </xf>
    <xf numFmtId="166" fontId="17" fillId="3" borderId="0" xfId="1" applyNumberFormat="1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165" fontId="41" fillId="5" borderId="4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165" fontId="3" fillId="5" borderId="4" xfId="0" applyNumberFormat="1" applyFont="1" applyFill="1" applyBorder="1" applyAlignment="1">
      <alignment horizontal="center" vertical="center"/>
    </xf>
    <xf numFmtId="165" fontId="15" fillId="5" borderId="4" xfId="0" applyNumberFormat="1" applyFont="1" applyFill="1" applyBorder="1" applyAlignment="1">
      <alignment horizontal="center" vertical="center"/>
    </xf>
    <xf numFmtId="0" fontId="46" fillId="3" borderId="0" xfId="0" applyFont="1" applyFill="1" applyAlignment="1">
      <alignment vertical="center" wrapText="1"/>
    </xf>
    <xf numFmtId="41" fontId="36" fillId="3" borderId="0" xfId="0" applyNumberFormat="1" applyFont="1" applyFill="1" applyAlignment="1">
      <alignment vertical="center"/>
    </xf>
    <xf numFmtId="0" fontId="48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left" vertical="center" wrapText="1"/>
    </xf>
    <xf numFmtId="0" fontId="36" fillId="3" borderId="0" xfId="0" applyFont="1" applyFill="1" applyAlignment="1">
      <alignment vertical="center" wrapText="1"/>
    </xf>
    <xf numFmtId="41" fontId="49" fillId="3" borderId="0" xfId="0" applyNumberFormat="1" applyFont="1" applyFill="1" applyAlignment="1">
      <alignment horizontal="center" vertical="center"/>
    </xf>
    <xf numFmtId="165" fontId="36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165" fontId="48" fillId="3" borderId="0" xfId="0" applyNumberFormat="1" applyFont="1" applyFill="1" applyAlignment="1">
      <alignment horizontal="center" vertical="center"/>
    </xf>
    <xf numFmtId="0" fontId="42" fillId="3" borderId="4" xfId="0" applyFont="1" applyFill="1" applyBorder="1" applyAlignment="1">
      <alignment horizontal="center" vertical="center"/>
    </xf>
    <xf numFmtId="166" fontId="16" fillId="3" borderId="5" xfId="1" applyNumberFormat="1" applyFont="1" applyFill="1" applyBorder="1" applyAlignment="1">
      <alignment horizontal="center" vertical="center" wrapText="1"/>
    </xf>
    <xf numFmtId="0" fontId="44" fillId="3" borderId="0" xfId="0" quotePrefix="1" applyFont="1" applyFill="1" applyAlignment="1">
      <alignment vertical="center" wrapText="1"/>
    </xf>
    <xf numFmtId="0" fontId="27" fillId="3" borderId="9" xfId="0" applyFont="1" applyFill="1" applyBorder="1" applyAlignment="1">
      <alignment horizontal="center" vertical="center"/>
    </xf>
    <xf numFmtId="0" fontId="44" fillId="3" borderId="0" xfId="0" quotePrefix="1" applyFont="1" applyFill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/>
    </xf>
    <xf numFmtId="0" fontId="27" fillId="3" borderId="9" xfId="0" quotePrefix="1" applyFont="1" applyFill="1" applyBorder="1" applyAlignment="1">
      <alignment horizontal="center" vertical="center"/>
    </xf>
    <xf numFmtId="165" fontId="16" fillId="4" borderId="0" xfId="0" applyNumberFormat="1" applyFont="1" applyFill="1" applyAlignment="1">
      <alignment horizontal="center" vertical="center"/>
    </xf>
    <xf numFmtId="165" fontId="16" fillId="4" borderId="18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4" fontId="35" fillId="3" borderId="0" xfId="0" applyNumberFormat="1" applyFont="1" applyFill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0" fillId="3" borderId="9" xfId="0" applyFont="1" applyFill="1" applyBorder="1" applyAlignment="1">
      <alignment vertical="center"/>
    </xf>
    <xf numFmtId="41" fontId="20" fillId="2" borderId="9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35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6" fillId="3" borderId="0" xfId="0" applyFont="1" applyFill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4" fontId="15" fillId="3" borderId="0" xfId="0" applyNumberFormat="1" applyFont="1" applyFill="1" applyAlignment="1">
      <alignment horizontal="center" vertical="center"/>
    </xf>
    <xf numFmtId="44" fontId="6" fillId="0" borderId="4" xfId="0" applyNumberFormat="1" applyFont="1" applyBorder="1" applyAlignment="1">
      <alignment horizontal="left" vertical="center"/>
    </xf>
    <xf numFmtId="41" fontId="35" fillId="9" borderId="0" xfId="0" applyNumberFormat="1" applyFont="1" applyFill="1" applyAlignment="1">
      <alignment horizontal="left" vertical="center"/>
    </xf>
    <xf numFmtId="44" fontId="34" fillId="0" borderId="0" xfId="0" applyNumberFormat="1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center" vertical="center" wrapText="1"/>
    </xf>
    <xf numFmtId="41" fontId="4" fillId="0" borderId="3" xfId="0" applyNumberFormat="1" applyFont="1" applyBorder="1" applyAlignment="1">
      <alignment horizontal="center" vertical="center" wrapText="1"/>
    </xf>
    <xf numFmtId="41" fontId="4" fillId="0" borderId="9" xfId="0" applyNumberFormat="1" applyFont="1" applyBorder="1" applyAlignment="1">
      <alignment horizontal="center" vertical="center" wrapText="1"/>
    </xf>
    <xf numFmtId="41" fontId="4" fillId="0" borderId="17" xfId="0" applyNumberFormat="1" applyFont="1" applyBorder="1" applyAlignment="1">
      <alignment horizontal="center" vertical="center" wrapText="1"/>
    </xf>
    <xf numFmtId="41" fontId="4" fillId="0" borderId="15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1" fontId="4" fillId="0" borderId="0" xfId="0" applyNumberFormat="1" applyFont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3" fillId="3" borderId="8" xfId="1" applyNumberFormat="1" applyFont="1" applyFill="1" applyBorder="1" applyAlignment="1">
      <alignment horizontal="center" vertical="center"/>
    </xf>
    <xf numFmtId="166" fontId="3" fillId="3" borderId="7" xfId="1" applyNumberFormat="1" applyFont="1" applyFill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66" fontId="3" fillId="6" borderId="13" xfId="1" applyNumberFormat="1" applyFont="1" applyFill="1" applyBorder="1" applyAlignment="1">
      <alignment horizontal="center" vertical="center"/>
    </xf>
    <xf numFmtId="166" fontId="3" fillId="6" borderId="1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3" fillId="4" borderId="8" xfId="0" applyNumberFormat="1" applyFont="1" applyFill="1" applyBorder="1" applyAlignment="1">
      <alignment horizontal="center" vertical="center"/>
    </xf>
    <xf numFmtId="41" fontId="3" fillId="4" borderId="12" xfId="0" applyNumberFormat="1" applyFont="1" applyFill="1" applyBorder="1" applyAlignment="1">
      <alignment horizontal="center" vertical="center"/>
    </xf>
    <xf numFmtId="41" fontId="3" fillId="4" borderId="7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167" fontId="20" fillId="3" borderId="12" xfId="0" applyNumberFormat="1" applyFont="1" applyFill="1" applyBorder="1" applyAlignment="1">
      <alignment horizontal="center" vertical="center"/>
    </xf>
    <xf numFmtId="167" fontId="20" fillId="3" borderId="7" xfId="0" applyNumberFormat="1" applyFont="1" applyFill="1" applyBorder="1" applyAlignment="1">
      <alignment horizontal="center" vertical="center"/>
    </xf>
    <xf numFmtId="41" fontId="20" fillId="2" borderId="8" xfId="0" applyNumberFormat="1" applyFont="1" applyFill="1" applyBorder="1" applyAlignment="1">
      <alignment horizontal="center" vertical="center"/>
    </xf>
    <xf numFmtId="41" fontId="20" fillId="2" borderId="12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26" fillId="3" borderId="0" xfId="0" applyNumberFormat="1" applyFont="1" applyFill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1" fontId="22" fillId="3" borderId="8" xfId="0" applyNumberFormat="1" applyFont="1" applyFill="1" applyBorder="1" applyAlignment="1">
      <alignment horizontal="center" vertical="center"/>
    </xf>
    <xf numFmtId="1" fontId="22" fillId="3" borderId="7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5" fontId="18" fillId="5" borderId="0" xfId="0" applyNumberFormat="1" applyFont="1" applyFill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0" fontId="31" fillId="8" borderId="8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2 2" xfId="4" xr:uid="{BAB475AF-1C9B-499C-ADAF-61FE675C53E2}"/>
    <cellStyle name="Normal_Friday" xfId="3" xr:uid="{00000000-0005-0000-0000-000003000000}"/>
  </cellStyles>
  <dxfs count="0"/>
  <tableStyles count="0" defaultTableStyle="TableStyleMedium2" defaultPivotStyle="PivotStyleLight16"/>
  <colors>
    <mruColors>
      <color rgb="FFCCECFF"/>
      <color rgb="FFFF7C80"/>
      <color rgb="FFFF5050"/>
      <color rgb="FFFF3300"/>
      <color rgb="FFFF6600"/>
      <color rgb="FF000000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296717</xdr:colOff>
      <xdr:row>0</xdr:row>
      <xdr:rowOff>114937</xdr:rowOff>
    </xdr:from>
    <xdr:to>
      <xdr:col>1</xdr:col>
      <xdr:colOff>734786</xdr:colOff>
      <xdr:row>2</xdr:row>
      <xdr:rowOff>146041</xdr:rowOff>
    </xdr:to>
    <xdr:pic>
      <xdr:nvPicPr>
        <xdr:cNvPr id="1467" name="Picture 13" descr="GlacierClr">
          <a:extLst>
            <a:ext uri="{FF2B5EF4-FFF2-40B4-BE49-F238E27FC236}">
              <a16:creationId xmlns:a16="http://schemas.microsoft.com/office/drawing/2014/main" id="{31A0DE2A-FD88-4D88-9C08-9AA633311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60" y="241937"/>
          <a:ext cx="438069" cy="4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216538</xdr:colOff>
      <xdr:row>55</xdr:row>
      <xdr:rowOff>124759</xdr:rowOff>
    </xdr:from>
    <xdr:to>
      <xdr:col>1</xdr:col>
      <xdr:colOff>675979</xdr:colOff>
      <xdr:row>57</xdr:row>
      <xdr:rowOff>191858</xdr:rowOff>
    </xdr:to>
    <xdr:pic>
      <xdr:nvPicPr>
        <xdr:cNvPr id="5" name="Picture 13" descr="GlacierClr">
          <a:extLst>
            <a:ext uri="{FF2B5EF4-FFF2-40B4-BE49-F238E27FC236}">
              <a16:creationId xmlns:a16="http://schemas.microsoft.com/office/drawing/2014/main" id="{C0FA4A0A-FCE2-4DFF-9D5B-7878D47C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81" y="11391473"/>
          <a:ext cx="459441" cy="484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28"/>
  <sheetViews>
    <sheetView tabSelected="1" topLeftCell="A52" zoomScale="70" zoomScaleNormal="70" workbookViewId="0">
      <selection activeCell="E66" sqref="E66"/>
    </sheetView>
  </sheetViews>
  <sheetFormatPr defaultColWidth="7.6640625" defaultRowHeight="17" x14ac:dyDescent="1"/>
  <cols>
    <col min="1" max="1" width="3.14453125" style="4" customWidth="1"/>
    <col min="2" max="2" width="15.92578125" style="3" customWidth="1"/>
    <col min="3" max="3" width="5.62890625" style="7" customWidth="1"/>
    <col min="4" max="4" width="5.62890625" style="306" customWidth="1"/>
    <col min="5" max="5" width="3.14453125" style="3" customWidth="1"/>
    <col min="6" max="6" width="5.62890625" style="4" customWidth="1"/>
    <col min="7" max="15" width="5.62890625" style="3" customWidth="1"/>
    <col min="16" max="16" width="3.14453125" style="3" customWidth="1"/>
    <col min="17" max="25" width="5.62890625" style="3" customWidth="1"/>
    <col min="26" max="26" width="5.62890625" style="4" customWidth="1"/>
    <col min="27" max="27" width="3.14453125" style="88" customWidth="1"/>
    <col min="28" max="28" width="7.62890625" style="4" customWidth="1"/>
    <col min="29" max="29" width="3.18359375" style="88" customWidth="1"/>
    <col min="30" max="30" width="7.62890625" style="95" customWidth="1"/>
    <col min="31" max="31" width="3.14453125" style="96" customWidth="1"/>
    <col min="32" max="32" width="7.62890625" style="4" customWidth="1"/>
    <col min="33" max="33" width="4.62890625" style="112" customWidth="1"/>
    <col min="34" max="34" width="4.62890625" style="124" customWidth="1"/>
    <col min="35" max="35" width="4.62890625" style="112" customWidth="1"/>
    <col min="36" max="36" width="4.77734375" style="12" customWidth="1"/>
    <col min="37" max="37" width="7.6640625" style="3" customWidth="1"/>
    <col min="38" max="253" width="8.88671875" style="3" customWidth="1"/>
    <col min="254" max="254" width="7.6640625" style="3" bestFit="1"/>
    <col min="255" max="16384" width="7.6640625" style="3"/>
  </cols>
  <sheetData>
    <row r="1" spans="1:43" ht="24" customHeight="1" x14ac:dyDescent="1">
      <c r="B1" s="68"/>
      <c r="C1" s="366" t="s">
        <v>22</v>
      </c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R1" s="30"/>
      <c r="S1" s="30"/>
      <c r="T1" s="30"/>
      <c r="AD1" s="4"/>
      <c r="AE1" s="99"/>
    </row>
    <row r="2" spans="1:43" ht="10" customHeight="1" x14ac:dyDescent="1">
      <c r="C2" s="25"/>
      <c r="D2" s="84"/>
      <c r="E2" s="67"/>
      <c r="F2" s="72"/>
      <c r="G2" s="67"/>
      <c r="H2" s="67"/>
      <c r="M2" s="30"/>
      <c r="N2" s="31"/>
      <c r="O2" s="31"/>
      <c r="R2" s="31"/>
      <c r="S2" s="31"/>
      <c r="T2" s="31"/>
      <c r="AC2" s="4"/>
      <c r="AD2" s="4"/>
      <c r="AE2" s="4"/>
      <c r="AH2" s="125"/>
      <c r="AI2" s="143"/>
      <c r="AJ2" s="11"/>
    </row>
    <row r="3" spans="1:43" s="16" customFormat="1" ht="24" customHeight="1" x14ac:dyDescent="1">
      <c r="A3" s="7"/>
      <c r="B3" s="69"/>
      <c r="C3" s="365" t="s">
        <v>83</v>
      </c>
      <c r="D3" s="365"/>
      <c r="E3" s="365"/>
      <c r="F3" s="365"/>
      <c r="G3" s="365"/>
      <c r="H3" s="365"/>
      <c r="I3" s="365"/>
      <c r="J3" s="182"/>
      <c r="Q3" s="400" t="s">
        <v>20</v>
      </c>
      <c r="R3" s="401"/>
      <c r="S3" s="401"/>
      <c r="T3" s="398">
        <v>45797</v>
      </c>
      <c r="U3" s="398"/>
      <c r="V3" s="398"/>
      <c r="W3" s="398"/>
      <c r="X3" s="399"/>
      <c r="Y3" s="350"/>
      <c r="Z3" s="396" t="s">
        <v>39</v>
      </c>
      <c r="AA3" s="397"/>
      <c r="AB3" s="349">
        <v>1</v>
      </c>
      <c r="AC3" s="25"/>
      <c r="AD3" s="96" t="s">
        <v>0</v>
      </c>
      <c r="AE3" s="4"/>
      <c r="AF3" s="4" t="s">
        <v>1</v>
      </c>
      <c r="AG3" s="126"/>
      <c r="AH3" s="126"/>
      <c r="AI3" s="126"/>
      <c r="AJ3" s="23"/>
    </row>
    <row r="4" spans="1:43" s="16" customFormat="1" ht="10" customHeight="1" x14ac:dyDescent="1">
      <c r="A4" s="7"/>
      <c r="B4" s="18"/>
      <c r="C4" s="7"/>
      <c r="D4" s="300"/>
      <c r="Z4" s="7"/>
      <c r="AA4" s="25"/>
      <c r="AB4" s="7"/>
      <c r="AC4" s="25"/>
      <c r="AD4" s="92"/>
      <c r="AE4" s="92"/>
      <c r="AF4" s="7"/>
      <c r="AG4" s="112"/>
      <c r="AH4" s="127"/>
      <c r="AI4" s="112"/>
    </row>
    <row r="5" spans="1:43" s="16" customFormat="1" ht="18" customHeight="1" x14ac:dyDescent="0.95">
      <c r="A5" s="372" t="s">
        <v>25</v>
      </c>
      <c r="B5" s="373"/>
      <c r="C5" s="364" t="s">
        <v>62</v>
      </c>
      <c r="D5" s="364"/>
      <c r="E5" s="49"/>
      <c r="F5" s="70">
        <v>1</v>
      </c>
      <c r="G5" s="70">
        <v>2</v>
      </c>
      <c r="H5" s="70">
        <v>3</v>
      </c>
      <c r="I5" s="70">
        <v>4</v>
      </c>
      <c r="J5" s="70">
        <v>5</v>
      </c>
      <c r="K5" s="70">
        <v>6</v>
      </c>
      <c r="L5" s="70" t="s">
        <v>2</v>
      </c>
      <c r="M5" s="70">
        <v>8</v>
      </c>
      <c r="N5" s="70">
        <v>9</v>
      </c>
      <c r="O5" s="71" t="s">
        <v>3</v>
      </c>
      <c r="P5" s="47"/>
      <c r="Q5" s="50">
        <v>10</v>
      </c>
      <c r="R5" s="50">
        <v>11</v>
      </c>
      <c r="S5" s="50">
        <v>12</v>
      </c>
      <c r="T5" s="50">
        <v>13</v>
      </c>
      <c r="U5" s="50">
        <v>14</v>
      </c>
      <c r="V5" s="50">
        <v>15</v>
      </c>
      <c r="W5" s="50">
        <v>16</v>
      </c>
      <c r="X5" s="50">
        <v>17</v>
      </c>
      <c r="Y5" s="50">
        <v>18</v>
      </c>
      <c r="Z5" s="50" t="s">
        <v>4</v>
      </c>
      <c r="AA5" s="93"/>
      <c r="AB5" s="50" t="s">
        <v>5</v>
      </c>
      <c r="AC5" s="25"/>
      <c r="AD5" s="92"/>
      <c r="AE5" s="92"/>
      <c r="AF5" s="92"/>
      <c r="AG5" s="112"/>
      <c r="AH5" s="127"/>
      <c r="AI5" s="112"/>
      <c r="AJ5" s="7"/>
      <c r="AK5" s="19"/>
      <c r="AL5" s="19"/>
      <c r="AM5" s="19"/>
    </row>
    <row r="6" spans="1:43" s="6" customFormat="1" ht="18" customHeight="1" x14ac:dyDescent="0.95">
      <c r="A6" s="374"/>
      <c r="B6" s="375"/>
      <c r="C6" s="364" t="s">
        <v>26</v>
      </c>
      <c r="D6" s="364"/>
      <c r="E6" s="49"/>
      <c r="F6" s="53">
        <v>479</v>
      </c>
      <c r="G6" s="53">
        <v>318</v>
      </c>
      <c r="H6" s="53">
        <v>142</v>
      </c>
      <c r="I6" s="53">
        <v>336</v>
      </c>
      <c r="J6" s="53">
        <v>458</v>
      </c>
      <c r="K6" s="53">
        <v>126</v>
      </c>
      <c r="L6" s="53">
        <v>367</v>
      </c>
      <c r="M6" s="53">
        <v>354</v>
      </c>
      <c r="N6" s="53">
        <v>345</v>
      </c>
      <c r="O6" s="53">
        <f>SUM(F6:N6)</f>
        <v>2925</v>
      </c>
      <c r="P6" s="45"/>
      <c r="Q6" s="53">
        <v>272</v>
      </c>
      <c r="R6" s="53">
        <v>494</v>
      </c>
      <c r="S6" s="53">
        <v>322</v>
      </c>
      <c r="T6" s="53">
        <v>107</v>
      </c>
      <c r="U6" s="53">
        <v>478</v>
      </c>
      <c r="V6" s="53">
        <v>335</v>
      </c>
      <c r="W6" s="53">
        <v>130</v>
      </c>
      <c r="X6" s="53">
        <v>320</v>
      </c>
      <c r="Y6" s="53">
        <v>330</v>
      </c>
      <c r="Z6" s="53">
        <f>SUM(Q6:Y6)</f>
        <v>2788</v>
      </c>
      <c r="AA6" s="93"/>
      <c r="AB6" s="53">
        <f>O6+Z6</f>
        <v>5713</v>
      </c>
      <c r="AC6" s="25"/>
      <c r="AD6" s="102"/>
      <c r="AE6" s="92"/>
      <c r="AF6" s="92"/>
      <c r="AG6" s="112"/>
      <c r="AH6" s="128"/>
      <c r="AI6" s="112"/>
      <c r="AJ6" s="7"/>
      <c r="AK6" s="19"/>
      <c r="AL6" s="19"/>
      <c r="AM6" s="19"/>
    </row>
    <row r="7" spans="1:43" s="6" customFormat="1" ht="18" customHeight="1" x14ac:dyDescent="0.95">
      <c r="A7" s="374"/>
      <c r="B7" s="375"/>
      <c r="C7" s="364" t="s">
        <v>88</v>
      </c>
      <c r="D7" s="364"/>
      <c r="E7" s="49"/>
      <c r="F7" s="53">
        <v>376</v>
      </c>
      <c r="G7" s="53">
        <v>289</v>
      </c>
      <c r="H7" s="53">
        <v>73</v>
      </c>
      <c r="I7" s="53">
        <v>227</v>
      </c>
      <c r="J7" s="53">
        <v>429</v>
      </c>
      <c r="K7" s="53">
        <v>102</v>
      </c>
      <c r="L7" s="53">
        <v>269</v>
      </c>
      <c r="M7" s="53">
        <v>294</v>
      </c>
      <c r="N7" s="53">
        <v>290</v>
      </c>
      <c r="O7" s="53">
        <f>SUM(F7:N7)</f>
        <v>2349</v>
      </c>
      <c r="P7" s="45"/>
      <c r="Q7" s="53">
        <v>246</v>
      </c>
      <c r="R7" s="53">
        <v>421</v>
      </c>
      <c r="S7" s="53">
        <v>258</v>
      </c>
      <c r="T7" s="53">
        <v>85</v>
      </c>
      <c r="U7" s="53">
        <v>424</v>
      </c>
      <c r="V7" s="53">
        <v>314</v>
      </c>
      <c r="W7" s="53">
        <v>106</v>
      </c>
      <c r="X7" s="53">
        <v>258</v>
      </c>
      <c r="Y7" s="53">
        <v>317</v>
      </c>
      <c r="Z7" s="53">
        <f>SUM(Q7:Y7)</f>
        <v>2429</v>
      </c>
      <c r="AA7" s="93"/>
      <c r="AB7" s="53">
        <f>O7+Z7</f>
        <v>4778</v>
      </c>
      <c r="AC7" s="25"/>
      <c r="AD7" s="102"/>
      <c r="AE7" s="92"/>
      <c r="AF7" s="92"/>
      <c r="AG7" s="112"/>
      <c r="AH7" s="128"/>
      <c r="AI7" s="112"/>
      <c r="AJ7" s="7"/>
      <c r="AK7" s="19"/>
      <c r="AL7" s="19"/>
      <c r="AM7" s="19"/>
    </row>
    <row r="8" spans="1:43" s="6" customFormat="1" ht="18" customHeight="1" x14ac:dyDescent="0.95">
      <c r="A8" s="374"/>
      <c r="B8" s="375"/>
      <c r="C8" s="364" t="s">
        <v>63</v>
      </c>
      <c r="D8" s="364"/>
      <c r="E8" s="49"/>
      <c r="F8" s="50">
        <v>5</v>
      </c>
      <c r="G8" s="50">
        <v>4</v>
      </c>
      <c r="H8" s="50">
        <v>3</v>
      </c>
      <c r="I8" s="50">
        <v>4</v>
      </c>
      <c r="J8" s="50">
        <v>5</v>
      </c>
      <c r="K8" s="50">
        <v>3</v>
      </c>
      <c r="L8" s="50">
        <v>4</v>
      </c>
      <c r="M8" s="50">
        <v>4</v>
      </c>
      <c r="N8" s="50">
        <v>4</v>
      </c>
      <c r="O8" s="50">
        <v>36</v>
      </c>
      <c r="P8" s="45"/>
      <c r="Q8" s="50">
        <v>4</v>
      </c>
      <c r="R8" s="50">
        <v>5</v>
      </c>
      <c r="S8" s="50">
        <v>4</v>
      </c>
      <c r="T8" s="50">
        <v>3</v>
      </c>
      <c r="U8" s="50">
        <v>5</v>
      </c>
      <c r="V8" s="50">
        <v>4</v>
      </c>
      <c r="W8" s="50">
        <v>3</v>
      </c>
      <c r="X8" s="50">
        <v>4</v>
      </c>
      <c r="Y8" s="50">
        <v>4</v>
      </c>
      <c r="Z8" s="50">
        <v>36</v>
      </c>
      <c r="AA8" s="93"/>
      <c r="AB8" s="50">
        <v>72</v>
      </c>
      <c r="AC8" s="25"/>
      <c r="AD8" s="102"/>
      <c r="AE8" s="92"/>
      <c r="AF8" s="92"/>
      <c r="AG8" s="112"/>
      <c r="AH8" s="128"/>
      <c r="AI8" s="112"/>
      <c r="AJ8" s="7"/>
      <c r="AK8" s="19"/>
      <c r="AL8" s="19"/>
      <c r="AM8" s="19"/>
    </row>
    <row r="9" spans="1:43" s="6" customFormat="1" ht="18" customHeight="1" x14ac:dyDescent="0.95">
      <c r="A9" s="376"/>
      <c r="B9" s="377"/>
      <c r="C9" s="364" t="s">
        <v>61</v>
      </c>
      <c r="D9" s="364"/>
      <c r="E9" s="49"/>
      <c r="F9" s="51">
        <v>3</v>
      </c>
      <c r="G9" s="52">
        <v>13</v>
      </c>
      <c r="H9" s="51">
        <v>15</v>
      </c>
      <c r="I9" s="51">
        <v>5</v>
      </c>
      <c r="J9" s="51">
        <v>11</v>
      </c>
      <c r="K9" s="51">
        <v>17</v>
      </c>
      <c r="L9" s="51">
        <v>7</v>
      </c>
      <c r="M9" s="51">
        <v>1</v>
      </c>
      <c r="N9" s="51">
        <v>9</v>
      </c>
      <c r="O9" s="46"/>
      <c r="P9" s="45"/>
      <c r="Q9" s="51">
        <v>16</v>
      </c>
      <c r="R9" s="51">
        <v>4</v>
      </c>
      <c r="S9" s="51">
        <v>8</v>
      </c>
      <c r="T9" s="51">
        <v>18</v>
      </c>
      <c r="U9" s="51">
        <v>10</v>
      </c>
      <c r="V9" s="51">
        <v>12</v>
      </c>
      <c r="W9" s="51">
        <v>14</v>
      </c>
      <c r="X9" s="51">
        <v>6</v>
      </c>
      <c r="Y9" s="51">
        <v>2</v>
      </c>
      <c r="Z9" s="46"/>
      <c r="AA9" s="93"/>
      <c r="AB9" s="46"/>
      <c r="AC9" s="25"/>
      <c r="AD9" s="92"/>
      <c r="AE9" s="92"/>
      <c r="AF9" s="92"/>
      <c r="AG9" s="112"/>
      <c r="AH9" s="128"/>
      <c r="AI9" s="112"/>
      <c r="AJ9" s="7"/>
      <c r="AK9" s="19"/>
      <c r="AL9" s="19"/>
      <c r="AM9" s="19"/>
    </row>
    <row r="10" spans="1:43" s="6" customFormat="1" ht="10" customHeight="1" x14ac:dyDescent="1">
      <c r="A10" s="7"/>
      <c r="B10" s="16"/>
      <c r="C10" s="7"/>
      <c r="D10" s="300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7"/>
      <c r="AA10" s="25"/>
      <c r="AB10" s="7"/>
      <c r="AC10" s="25"/>
      <c r="AD10" s="7"/>
      <c r="AE10" s="7"/>
      <c r="AF10" s="7"/>
      <c r="AG10" s="112"/>
      <c r="AH10" s="129"/>
      <c r="AI10" s="112"/>
      <c r="AJ10" s="20"/>
    </row>
    <row r="11" spans="1:43" s="6" customFormat="1" ht="24" customHeight="1" x14ac:dyDescent="1">
      <c r="A11" s="354" t="s">
        <v>103</v>
      </c>
      <c r="B11" s="354"/>
      <c r="C11" s="354"/>
      <c r="D11" s="354"/>
      <c r="E11" s="348"/>
      <c r="F11" s="348"/>
      <c r="G11" s="43"/>
      <c r="H11" s="363"/>
      <c r="I11" s="363"/>
      <c r="J11" s="363"/>
      <c r="K11" s="363"/>
      <c r="L11" s="363"/>
      <c r="M11" s="378"/>
      <c r="N11" s="378"/>
      <c r="O11" s="25"/>
      <c r="P11" s="378"/>
      <c r="Q11" s="378"/>
      <c r="R11" s="43"/>
      <c r="S11" s="43"/>
      <c r="T11" s="43"/>
      <c r="U11" s="43"/>
      <c r="V11" s="43"/>
      <c r="W11" s="43"/>
      <c r="X11" s="43"/>
      <c r="Y11" s="43"/>
      <c r="Z11" s="25"/>
      <c r="AA11" s="25"/>
      <c r="AB11" s="25"/>
      <c r="AC11" s="25"/>
      <c r="AD11" s="25"/>
      <c r="AE11" s="25"/>
      <c r="AF11" s="25"/>
      <c r="AG11" s="137"/>
      <c r="AH11" s="129"/>
      <c r="AI11" s="112"/>
      <c r="AJ11" s="21"/>
    </row>
    <row r="12" spans="1:43" s="27" customFormat="1" ht="10" customHeight="1" x14ac:dyDescent="1">
      <c r="A12" s="86"/>
      <c r="B12" s="64"/>
      <c r="C12" s="186"/>
      <c r="D12" s="84"/>
      <c r="E12" s="22"/>
      <c r="F12" s="7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5"/>
      <c r="AA12" s="25"/>
      <c r="AB12" s="25"/>
      <c r="AC12" s="25"/>
      <c r="AD12" s="25"/>
      <c r="AE12" s="25"/>
      <c r="AF12" s="25"/>
      <c r="AG12" s="138"/>
      <c r="AH12" s="130"/>
      <c r="AI12" s="85"/>
      <c r="AJ12" s="26"/>
    </row>
    <row r="13" spans="1:43" s="212" customFormat="1" ht="20" customHeight="1" x14ac:dyDescent="1">
      <c r="A13" s="205" t="s">
        <v>55</v>
      </c>
      <c r="B13" s="206" t="s">
        <v>21</v>
      </c>
      <c r="C13" s="207" t="s">
        <v>6</v>
      </c>
      <c r="D13" s="301"/>
      <c r="E13" s="208"/>
      <c r="F13" s="187">
        <v>1</v>
      </c>
      <c r="G13" s="209">
        <v>2</v>
      </c>
      <c r="H13" s="210">
        <v>3</v>
      </c>
      <c r="I13" s="210">
        <v>4</v>
      </c>
      <c r="J13" s="210">
        <v>5</v>
      </c>
      <c r="K13" s="210">
        <v>6</v>
      </c>
      <c r="L13" s="210">
        <v>7</v>
      </c>
      <c r="M13" s="210">
        <v>8</v>
      </c>
      <c r="N13" s="210">
        <v>9</v>
      </c>
      <c r="O13" s="211" t="s">
        <v>3</v>
      </c>
      <c r="Q13" s="210">
        <v>10</v>
      </c>
      <c r="R13" s="210">
        <v>11</v>
      </c>
      <c r="S13" s="210">
        <v>12</v>
      </c>
      <c r="T13" s="210">
        <v>13</v>
      </c>
      <c r="U13" s="210">
        <v>14</v>
      </c>
      <c r="V13" s="210">
        <v>15</v>
      </c>
      <c r="W13" s="210">
        <v>16</v>
      </c>
      <c r="X13" s="210">
        <v>17</v>
      </c>
      <c r="Y13" s="210">
        <v>18</v>
      </c>
      <c r="Z13" s="213" t="s">
        <v>4</v>
      </c>
      <c r="AA13" s="214"/>
      <c r="AB13" s="215" t="s">
        <v>7</v>
      </c>
      <c r="AC13" s="216"/>
      <c r="AD13" s="217" t="s">
        <v>8</v>
      </c>
      <c r="AE13" s="214"/>
      <c r="AF13" s="347" t="s">
        <v>24</v>
      </c>
      <c r="AG13" s="218"/>
      <c r="AH13" s="219"/>
      <c r="AI13" s="220"/>
      <c r="AJ13" s="221"/>
    </row>
    <row r="14" spans="1:43" s="6" customFormat="1" ht="10" customHeight="1" x14ac:dyDescent="1">
      <c r="A14" s="7"/>
      <c r="C14" s="185"/>
      <c r="D14" s="302"/>
      <c r="E14" s="28"/>
      <c r="F14" s="7"/>
      <c r="G14" s="58"/>
      <c r="H14" s="7"/>
      <c r="I14" s="7"/>
      <c r="J14" s="7"/>
      <c r="K14" s="7"/>
      <c r="L14" s="7"/>
      <c r="M14" s="7"/>
      <c r="N14" s="7"/>
      <c r="O14" s="24"/>
      <c r="Q14" s="7"/>
      <c r="R14" s="7"/>
      <c r="S14" s="7"/>
      <c r="T14" s="7"/>
      <c r="U14" s="7"/>
      <c r="V14" s="7"/>
      <c r="W14" s="7"/>
      <c r="X14" s="7"/>
      <c r="Y14" s="7"/>
      <c r="Z14" s="40"/>
      <c r="AA14" s="40"/>
      <c r="AB14" s="103"/>
      <c r="AC14" s="104"/>
      <c r="AD14" s="7"/>
      <c r="AE14" s="7"/>
      <c r="AF14" s="105"/>
      <c r="AG14" s="139"/>
      <c r="AH14" s="131"/>
      <c r="AI14" s="112"/>
      <c r="AJ14" s="29"/>
    </row>
    <row r="15" spans="1:43" s="14" customFormat="1" ht="20" customHeight="1" x14ac:dyDescent="1">
      <c r="A15" s="367">
        <v>1</v>
      </c>
      <c r="B15" s="191" t="s">
        <v>49</v>
      </c>
      <c r="C15" s="192">
        <v>16</v>
      </c>
      <c r="D15" s="299"/>
      <c r="E15" s="15"/>
      <c r="F15" s="315">
        <v>7</v>
      </c>
      <c r="G15" s="315">
        <v>5</v>
      </c>
      <c r="H15" s="315">
        <v>3</v>
      </c>
      <c r="I15" s="315">
        <v>4</v>
      </c>
      <c r="J15" s="315">
        <v>6</v>
      </c>
      <c r="K15" s="315">
        <v>4</v>
      </c>
      <c r="L15" s="315">
        <v>5</v>
      </c>
      <c r="M15" s="315">
        <v>6</v>
      </c>
      <c r="N15" s="316">
        <v>5</v>
      </c>
      <c r="O15" s="313">
        <f>SUM(F15:N15)</f>
        <v>45</v>
      </c>
      <c r="P15" s="314"/>
      <c r="Q15" s="312">
        <v>5</v>
      </c>
      <c r="R15" s="312">
        <v>6</v>
      </c>
      <c r="S15" s="312">
        <v>5</v>
      </c>
      <c r="T15" s="313">
        <v>3</v>
      </c>
      <c r="U15" s="313">
        <v>8</v>
      </c>
      <c r="V15" s="312">
        <v>5</v>
      </c>
      <c r="W15" s="312">
        <v>5</v>
      </c>
      <c r="X15" s="312">
        <v>4</v>
      </c>
      <c r="Y15" s="313">
        <v>4</v>
      </c>
      <c r="Z15" s="201">
        <f t="shared" ref="Z15:Z55" si="0">SUM(Q15:Y15)</f>
        <v>45</v>
      </c>
      <c r="AA15" s="225"/>
      <c r="AB15" s="226">
        <f t="shared" ref="AB15:AB49" si="1">O15+Z15</f>
        <v>90</v>
      </c>
      <c r="AC15" s="227"/>
      <c r="AD15" s="228">
        <f>AB15-C15</f>
        <v>74</v>
      </c>
      <c r="AE15" s="227"/>
      <c r="AF15" s="342">
        <f>AB15-AD15</f>
        <v>16</v>
      </c>
      <c r="AG15" s="229">
        <f>C15-AF15</f>
        <v>0</v>
      </c>
      <c r="AH15" s="115"/>
      <c r="AI15" s="144"/>
      <c r="AJ15" s="63"/>
      <c r="AK15" s="63"/>
      <c r="AL15" s="62"/>
      <c r="AM15" s="62"/>
      <c r="AN15" s="63"/>
      <c r="AO15" s="63"/>
      <c r="AP15" s="63"/>
      <c r="AQ15" s="62"/>
    </row>
    <row r="16" spans="1:43" s="14" customFormat="1" ht="20" customHeight="1" x14ac:dyDescent="1">
      <c r="A16" s="368"/>
      <c r="B16" s="193" t="s">
        <v>50</v>
      </c>
      <c r="C16" s="192">
        <v>24</v>
      </c>
      <c r="D16" s="299"/>
      <c r="E16" s="15"/>
      <c r="F16" s="312">
        <v>8</v>
      </c>
      <c r="G16" s="312">
        <v>4</v>
      </c>
      <c r="H16" s="312">
        <v>4</v>
      </c>
      <c r="I16" s="313">
        <v>7</v>
      </c>
      <c r="J16" s="313">
        <v>6</v>
      </c>
      <c r="K16" s="312">
        <v>4</v>
      </c>
      <c r="L16" s="312">
        <v>6</v>
      </c>
      <c r="M16" s="312">
        <v>8</v>
      </c>
      <c r="N16" s="313">
        <v>6</v>
      </c>
      <c r="O16" s="313">
        <f>SUM(F16:N16)</f>
        <v>53</v>
      </c>
      <c r="P16" s="314"/>
      <c r="Q16" s="312">
        <v>5</v>
      </c>
      <c r="R16" s="312">
        <v>10</v>
      </c>
      <c r="S16" s="312">
        <v>7</v>
      </c>
      <c r="T16" s="313">
        <v>3</v>
      </c>
      <c r="U16" s="313">
        <v>7</v>
      </c>
      <c r="V16" s="312">
        <v>7</v>
      </c>
      <c r="W16" s="312">
        <v>4</v>
      </c>
      <c r="X16" s="312">
        <v>8</v>
      </c>
      <c r="Y16" s="313">
        <v>7</v>
      </c>
      <c r="Z16" s="201">
        <f t="shared" si="0"/>
        <v>58</v>
      </c>
      <c r="AA16" s="88"/>
      <c r="AB16" s="226">
        <f t="shared" si="1"/>
        <v>111</v>
      </c>
      <c r="AC16" s="108"/>
      <c r="AD16" s="201">
        <f>AB16-C16</f>
        <v>87</v>
      </c>
      <c r="AE16" s="88"/>
      <c r="AF16" s="343">
        <f t="shared" ref="AF16:AF49" si="2">AB16-AD16</f>
        <v>24</v>
      </c>
      <c r="AG16" s="229">
        <f t="shared" ref="AG16:AG43" si="3">C16-AF16</f>
        <v>0</v>
      </c>
      <c r="AH16" s="132"/>
      <c r="AI16" s="145"/>
    </row>
    <row r="17" spans="1:73" s="37" customFormat="1" ht="10" customHeight="1" x14ac:dyDescent="1">
      <c r="A17" s="65"/>
      <c r="B17" s="194"/>
      <c r="C17" s="107"/>
      <c r="D17" s="303"/>
      <c r="E17" s="65"/>
      <c r="F17" s="230"/>
      <c r="G17" s="230"/>
      <c r="H17" s="230"/>
      <c r="I17" s="230"/>
      <c r="J17" s="230"/>
      <c r="K17" s="230"/>
      <c r="L17" s="230"/>
      <c r="M17" s="230"/>
      <c r="N17" s="230"/>
      <c r="O17" s="231"/>
      <c r="P17" s="224"/>
      <c r="Q17" s="230"/>
      <c r="R17" s="230"/>
      <c r="S17" s="230"/>
      <c r="T17" s="230"/>
      <c r="U17" s="230"/>
      <c r="V17" s="230"/>
      <c r="W17" s="230"/>
      <c r="X17" s="230"/>
      <c r="Y17" s="230"/>
      <c r="Z17" s="232"/>
      <c r="AA17" s="88"/>
      <c r="AB17" s="233"/>
      <c r="AC17" s="108"/>
      <c r="AD17" s="232"/>
      <c r="AE17" s="88"/>
      <c r="AF17" s="344"/>
      <c r="AG17" s="229"/>
      <c r="AH17" s="133"/>
      <c r="AI17" s="146"/>
    </row>
    <row r="18" spans="1:73" s="14" customFormat="1" ht="20" customHeight="1" x14ac:dyDescent="1">
      <c r="A18" s="367">
        <v>2</v>
      </c>
      <c r="B18" s="191" t="s">
        <v>35</v>
      </c>
      <c r="C18" s="192">
        <v>22</v>
      </c>
      <c r="D18" s="299"/>
      <c r="E18" s="15"/>
      <c r="F18" s="312">
        <v>7</v>
      </c>
      <c r="G18" s="312">
        <v>4</v>
      </c>
      <c r="H18" s="312">
        <v>3</v>
      </c>
      <c r="I18" s="313">
        <v>4</v>
      </c>
      <c r="J18" s="313">
        <v>6</v>
      </c>
      <c r="K18" s="312">
        <v>3</v>
      </c>
      <c r="L18" s="312">
        <v>6</v>
      </c>
      <c r="M18" s="312">
        <v>6</v>
      </c>
      <c r="N18" s="313">
        <v>5</v>
      </c>
      <c r="O18" s="313">
        <f>SUM(F18:N18)</f>
        <v>44</v>
      </c>
      <c r="P18" s="314"/>
      <c r="Q18" s="312">
        <v>5</v>
      </c>
      <c r="R18" s="312">
        <v>7</v>
      </c>
      <c r="S18" s="312">
        <v>5</v>
      </c>
      <c r="T18" s="313">
        <v>2</v>
      </c>
      <c r="U18" s="313">
        <v>8</v>
      </c>
      <c r="V18" s="312">
        <v>4</v>
      </c>
      <c r="W18" s="312">
        <v>5</v>
      </c>
      <c r="X18" s="312">
        <v>5</v>
      </c>
      <c r="Y18" s="313">
        <v>5</v>
      </c>
      <c r="Z18" s="201">
        <f t="shared" si="0"/>
        <v>46</v>
      </c>
      <c r="AA18" s="88"/>
      <c r="AB18" s="226">
        <f t="shared" si="1"/>
        <v>90</v>
      </c>
      <c r="AC18" s="108"/>
      <c r="AD18" s="201">
        <f>AB18-C18</f>
        <v>68</v>
      </c>
      <c r="AE18" s="88"/>
      <c r="AF18" s="343">
        <f t="shared" si="2"/>
        <v>22</v>
      </c>
      <c r="AG18" s="229">
        <f>C18-AF18</f>
        <v>0</v>
      </c>
      <c r="AH18" s="132"/>
      <c r="AI18" s="146"/>
      <c r="AJ18" s="15"/>
    </row>
    <row r="19" spans="1:73" s="14" customFormat="1" ht="20" customHeight="1" x14ac:dyDescent="1">
      <c r="A19" s="368"/>
      <c r="B19" s="193" t="s">
        <v>41</v>
      </c>
      <c r="C19" s="192">
        <v>23</v>
      </c>
      <c r="D19" s="299"/>
      <c r="E19" s="15"/>
      <c r="F19" s="312">
        <v>6</v>
      </c>
      <c r="G19" s="312">
        <v>7</v>
      </c>
      <c r="H19" s="312">
        <v>4</v>
      </c>
      <c r="I19" s="313">
        <v>4</v>
      </c>
      <c r="J19" s="313">
        <v>6</v>
      </c>
      <c r="K19" s="312">
        <v>3</v>
      </c>
      <c r="L19" s="312">
        <v>6</v>
      </c>
      <c r="M19" s="312">
        <v>5</v>
      </c>
      <c r="N19" s="313">
        <v>5</v>
      </c>
      <c r="O19" s="313">
        <f>SUM(F19:N19)</f>
        <v>46</v>
      </c>
      <c r="P19" s="314"/>
      <c r="Q19" s="312">
        <v>6</v>
      </c>
      <c r="R19" s="312">
        <v>5</v>
      </c>
      <c r="S19" s="312">
        <v>6</v>
      </c>
      <c r="T19" s="313">
        <v>3</v>
      </c>
      <c r="U19" s="313">
        <v>8</v>
      </c>
      <c r="V19" s="312">
        <v>6</v>
      </c>
      <c r="W19" s="312">
        <v>6</v>
      </c>
      <c r="X19" s="312">
        <v>6</v>
      </c>
      <c r="Y19" s="313">
        <v>7</v>
      </c>
      <c r="Z19" s="223">
        <f>SUM(Q19:Y19)</f>
        <v>53</v>
      </c>
      <c r="AA19" s="88"/>
      <c r="AB19" s="226">
        <f t="shared" si="1"/>
        <v>99</v>
      </c>
      <c r="AC19" s="108"/>
      <c r="AD19" s="201">
        <f>AB19-C19</f>
        <v>76</v>
      </c>
      <c r="AE19" s="88"/>
      <c r="AF19" s="343">
        <f>AB19-AD19</f>
        <v>23</v>
      </c>
      <c r="AG19" s="229">
        <f>C19-AF19</f>
        <v>0</v>
      </c>
      <c r="AH19" s="126"/>
      <c r="AI19" s="126"/>
      <c r="AJ19" s="15"/>
    </row>
    <row r="20" spans="1:73" s="37" customFormat="1" ht="10" customHeight="1" x14ac:dyDescent="1">
      <c r="A20" s="65"/>
      <c r="B20" s="195"/>
      <c r="C20" s="196"/>
      <c r="D20" s="303"/>
      <c r="E20" s="65"/>
      <c r="F20" s="230"/>
      <c r="G20" s="230"/>
      <c r="H20" s="230"/>
      <c r="I20" s="230"/>
      <c r="J20" s="230"/>
      <c r="K20" s="230"/>
      <c r="L20" s="230"/>
      <c r="M20" s="230"/>
      <c r="N20" s="230"/>
      <c r="O20" s="231"/>
      <c r="P20" s="224"/>
      <c r="Q20" s="230"/>
      <c r="R20" s="230"/>
      <c r="S20" s="230"/>
      <c r="T20" s="230"/>
      <c r="U20" s="230"/>
      <c r="V20" s="230"/>
      <c r="W20" s="230"/>
      <c r="X20" s="230"/>
      <c r="Y20" s="230"/>
      <c r="Z20" s="232"/>
      <c r="AA20" s="88"/>
      <c r="AB20" s="233"/>
      <c r="AC20" s="108"/>
      <c r="AD20" s="232"/>
      <c r="AE20" s="88"/>
      <c r="AF20" s="344"/>
      <c r="AG20" s="229"/>
      <c r="AH20" s="134"/>
      <c r="AI20" s="134"/>
      <c r="AJ20" s="65"/>
    </row>
    <row r="21" spans="1:73" s="14" customFormat="1" ht="20" customHeight="1" x14ac:dyDescent="1">
      <c r="A21" s="367">
        <v>3</v>
      </c>
      <c r="B21" s="191" t="s">
        <v>84</v>
      </c>
      <c r="C21" s="192">
        <v>19</v>
      </c>
      <c r="D21" s="299"/>
      <c r="E21" s="15"/>
      <c r="F21" s="312">
        <v>7</v>
      </c>
      <c r="G21" s="312">
        <v>5</v>
      </c>
      <c r="H21" s="312">
        <v>4</v>
      </c>
      <c r="I21" s="313">
        <v>5</v>
      </c>
      <c r="J21" s="313">
        <v>6</v>
      </c>
      <c r="K21" s="312">
        <v>5</v>
      </c>
      <c r="L21" s="312">
        <v>5</v>
      </c>
      <c r="M21" s="312">
        <v>5</v>
      </c>
      <c r="N21" s="313">
        <v>4</v>
      </c>
      <c r="O21" s="313">
        <f>SUM(F21:N21)</f>
        <v>46</v>
      </c>
      <c r="P21" s="314"/>
      <c r="Q21" s="312">
        <v>5</v>
      </c>
      <c r="R21" s="312">
        <v>7</v>
      </c>
      <c r="S21" s="312">
        <v>5</v>
      </c>
      <c r="T21" s="313">
        <v>3</v>
      </c>
      <c r="U21" s="313">
        <v>7</v>
      </c>
      <c r="V21" s="312">
        <v>5</v>
      </c>
      <c r="W21" s="312">
        <v>4</v>
      </c>
      <c r="X21" s="312">
        <v>6</v>
      </c>
      <c r="Y21" s="313">
        <v>5</v>
      </c>
      <c r="Z21" s="201">
        <f t="shared" si="0"/>
        <v>47</v>
      </c>
      <c r="AA21" s="88"/>
      <c r="AB21" s="226">
        <f t="shared" si="1"/>
        <v>93</v>
      </c>
      <c r="AC21" s="108"/>
      <c r="AD21" s="201">
        <f>AB21-C21</f>
        <v>74</v>
      </c>
      <c r="AE21" s="88"/>
      <c r="AF21" s="343">
        <f t="shared" si="2"/>
        <v>19</v>
      </c>
      <c r="AG21" s="229">
        <f>C21-AF21</f>
        <v>0</v>
      </c>
      <c r="AH21" s="126"/>
      <c r="AI21" s="126"/>
      <c r="AJ21" s="15"/>
    </row>
    <row r="22" spans="1:73" s="14" customFormat="1" ht="20" customHeight="1" x14ac:dyDescent="1">
      <c r="A22" s="368"/>
      <c r="B22" s="193" t="s">
        <v>42</v>
      </c>
      <c r="C22" s="192">
        <v>28</v>
      </c>
      <c r="D22" s="299"/>
      <c r="E22" s="15"/>
      <c r="F22" s="312">
        <v>8</v>
      </c>
      <c r="G22" s="312">
        <v>5</v>
      </c>
      <c r="H22" s="312">
        <v>5</v>
      </c>
      <c r="I22" s="313">
        <v>5</v>
      </c>
      <c r="J22" s="313">
        <v>8</v>
      </c>
      <c r="K22" s="312">
        <v>3</v>
      </c>
      <c r="L22" s="312">
        <v>6</v>
      </c>
      <c r="M22" s="312">
        <v>8</v>
      </c>
      <c r="N22" s="313">
        <v>6</v>
      </c>
      <c r="O22" s="313">
        <f>SUM(F22:N22)</f>
        <v>54</v>
      </c>
      <c r="P22" s="314"/>
      <c r="Q22" s="312">
        <v>4</v>
      </c>
      <c r="R22" s="312">
        <v>6</v>
      </c>
      <c r="S22" s="312">
        <v>6</v>
      </c>
      <c r="T22" s="313">
        <v>3</v>
      </c>
      <c r="U22" s="313">
        <v>5</v>
      </c>
      <c r="V22" s="312">
        <v>5</v>
      </c>
      <c r="W22" s="312">
        <v>4</v>
      </c>
      <c r="X22" s="312">
        <v>7</v>
      </c>
      <c r="Y22" s="313">
        <v>5</v>
      </c>
      <c r="Z22" s="201">
        <f t="shared" si="0"/>
        <v>45</v>
      </c>
      <c r="AA22" s="88"/>
      <c r="AB22" s="226">
        <f t="shared" si="1"/>
        <v>99</v>
      </c>
      <c r="AC22" s="108"/>
      <c r="AD22" s="201">
        <f>AB22-C22</f>
        <v>71</v>
      </c>
      <c r="AE22" s="88"/>
      <c r="AF22" s="343">
        <f t="shared" si="2"/>
        <v>28</v>
      </c>
      <c r="AG22" s="229">
        <f>C22-AF22</f>
        <v>0</v>
      </c>
      <c r="AH22" s="126"/>
      <c r="AI22" s="126"/>
      <c r="AJ22" s="15"/>
    </row>
    <row r="23" spans="1:73" s="37" customFormat="1" ht="10" customHeight="1" x14ac:dyDescent="1">
      <c r="A23" s="65"/>
      <c r="B23" s="194"/>
      <c r="C23" s="107"/>
      <c r="D23" s="303"/>
      <c r="E23" s="65"/>
      <c r="F23" s="230"/>
      <c r="G23" s="230"/>
      <c r="H23" s="230"/>
      <c r="I23" s="230"/>
      <c r="J23" s="230"/>
      <c r="K23" s="230"/>
      <c r="L23" s="230"/>
      <c r="M23" s="230"/>
      <c r="N23" s="230"/>
      <c r="O23" s="231"/>
      <c r="P23" s="224"/>
      <c r="Q23" s="230"/>
      <c r="R23" s="230"/>
      <c r="S23" s="230"/>
      <c r="T23" s="230"/>
      <c r="U23" s="230"/>
      <c r="V23" s="230"/>
      <c r="W23" s="230"/>
      <c r="X23" s="230"/>
      <c r="Y23" s="230"/>
      <c r="Z23" s="232"/>
      <c r="AA23" s="88"/>
      <c r="AB23" s="233"/>
      <c r="AC23" s="108"/>
      <c r="AD23" s="232"/>
      <c r="AE23" s="88"/>
      <c r="AF23" s="344"/>
      <c r="AG23" s="229"/>
      <c r="AH23" s="134"/>
      <c r="AI23" s="134"/>
      <c r="AJ23" s="65"/>
    </row>
    <row r="24" spans="1:73" s="14" customFormat="1" ht="20" customHeight="1" x14ac:dyDescent="1">
      <c r="A24" s="367">
        <v>4</v>
      </c>
      <c r="B24" s="191" t="s">
        <v>44</v>
      </c>
      <c r="C24" s="192">
        <v>15</v>
      </c>
      <c r="D24" s="299"/>
      <c r="E24" s="15"/>
      <c r="F24" s="312">
        <v>5</v>
      </c>
      <c r="G24" s="312">
        <v>5</v>
      </c>
      <c r="H24" s="312">
        <v>3</v>
      </c>
      <c r="I24" s="313">
        <v>4</v>
      </c>
      <c r="J24" s="313">
        <v>6</v>
      </c>
      <c r="K24" s="312">
        <v>4</v>
      </c>
      <c r="L24" s="312">
        <v>5</v>
      </c>
      <c r="M24" s="312">
        <v>7</v>
      </c>
      <c r="N24" s="313">
        <v>5</v>
      </c>
      <c r="O24" s="313">
        <f>SUM(F24:N24)</f>
        <v>44</v>
      </c>
      <c r="P24" s="314"/>
      <c r="Q24" s="312">
        <v>4</v>
      </c>
      <c r="R24" s="312">
        <v>8</v>
      </c>
      <c r="S24" s="312">
        <v>5</v>
      </c>
      <c r="T24" s="313">
        <v>5</v>
      </c>
      <c r="U24" s="313">
        <v>6</v>
      </c>
      <c r="V24" s="312">
        <v>5</v>
      </c>
      <c r="W24" s="312">
        <v>5</v>
      </c>
      <c r="X24" s="312">
        <v>6</v>
      </c>
      <c r="Y24" s="313">
        <v>6</v>
      </c>
      <c r="Z24" s="201">
        <f t="shared" si="0"/>
        <v>50</v>
      </c>
      <c r="AA24" s="88"/>
      <c r="AB24" s="226">
        <f t="shared" si="1"/>
        <v>94</v>
      </c>
      <c r="AC24" s="108"/>
      <c r="AD24" s="201">
        <f t="shared" ref="AD24:AD25" si="4">AB24-C24</f>
        <v>79</v>
      </c>
      <c r="AE24" s="88"/>
      <c r="AF24" s="343">
        <f t="shared" si="2"/>
        <v>15</v>
      </c>
      <c r="AG24" s="229">
        <f t="shared" si="3"/>
        <v>0</v>
      </c>
      <c r="AH24" s="126"/>
      <c r="AI24" s="126"/>
      <c r="AJ24" s="15"/>
    </row>
    <row r="25" spans="1:73" s="14" customFormat="1" ht="20" customHeight="1" x14ac:dyDescent="1">
      <c r="A25" s="368"/>
      <c r="B25" s="193" t="s">
        <v>45</v>
      </c>
      <c r="C25" s="201">
        <v>30</v>
      </c>
      <c r="D25" s="358"/>
      <c r="E25" s="359"/>
      <c r="F25" s="312">
        <v>6</v>
      </c>
      <c r="G25" s="312">
        <v>5</v>
      </c>
      <c r="H25" s="312">
        <v>4</v>
      </c>
      <c r="I25" s="313">
        <v>5</v>
      </c>
      <c r="J25" s="313">
        <v>6</v>
      </c>
      <c r="K25" s="312">
        <v>4</v>
      </c>
      <c r="L25" s="312">
        <v>6</v>
      </c>
      <c r="M25" s="312">
        <v>9</v>
      </c>
      <c r="N25" s="313">
        <v>6</v>
      </c>
      <c r="O25" s="313">
        <f>SUM(F25:N25)</f>
        <v>51</v>
      </c>
      <c r="P25" s="314"/>
      <c r="Q25" s="312">
        <v>4</v>
      </c>
      <c r="R25" s="312">
        <v>6</v>
      </c>
      <c r="S25" s="312">
        <v>6</v>
      </c>
      <c r="T25" s="313">
        <v>3</v>
      </c>
      <c r="U25" s="313">
        <v>7</v>
      </c>
      <c r="V25" s="312">
        <v>6</v>
      </c>
      <c r="W25" s="312">
        <v>6</v>
      </c>
      <c r="X25" s="312">
        <v>9</v>
      </c>
      <c r="Y25" s="313">
        <v>7</v>
      </c>
      <c r="Z25" s="201">
        <f t="shared" si="0"/>
        <v>54</v>
      </c>
      <c r="AA25" s="88"/>
      <c r="AB25" s="226">
        <f t="shared" si="1"/>
        <v>105</v>
      </c>
      <c r="AC25" s="108"/>
      <c r="AD25" s="201">
        <f t="shared" si="4"/>
        <v>75</v>
      </c>
      <c r="AE25" s="88"/>
      <c r="AF25" s="343">
        <f t="shared" si="2"/>
        <v>30</v>
      </c>
      <c r="AG25" s="229">
        <f t="shared" si="3"/>
        <v>0</v>
      </c>
      <c r="AH25" s="132"/>
      <c r="AI25" s="126"/>
      <c r="AJ25" s="15"/>
    </row>
    <row r="26" spans="1:73" s="37" customFormat="1" ht="10" customHeight="1" x14ac:dyDescent="1">
      <c r="A26" s="65"/>
      <c r="B26" s="194"/>
      <c r="C26" s="107"/>
      <c r="D26" s="303"/>
      <c r="E26" s="65"/>
      <c r="F26" s="230"/>
      <c r="G26" s="230"/>
      <c r="H26" s="230"/>
      <c r="I26" s="230"/>
      <c r="J26" s="230"/>
      <c r="K26" s="230"/>
      <c r="L26" s="230"/>
      <c r="M26" s="230"/>
      <c r="N26" s="230"/>
      <c r="O26" s="231"/>
      <c r="P26" s="224"/>
      <c r="Q26" s="230"/>
      <c r="R26" s="230"/>
      <c r="S26" s="230"/>
      <c r="T26" s="230"/>
      <c r="U26" s="230"/>
      <c r="V26" s="230"/>
      <c r="W26" s="230"/>
      <c r="X26" s="230"/>
      <c r="Y26" s="230"/>
      <c r="Z26" s="232"/>
      <c r="AA26" s="88"/>
      <c r="AB26" s="233"/>
      <c r="AC26" s="108"/>
      <c r="AD26" s="232"/>
      <c r="AE26" s="88"/>
      <c r="AF26" s="344"/>
      <c r="AG26" s="229"/>
      <c r="AH26" s="133"/>
      <c r="AI26" s="134"/>
      <c r="AJ26" s="65"/>
    </row>
    <row r="27" spans="1:73" s="14" customFormat="1" ht="20" customHeight="1" x14ac:dyDescent="1">
      <c r="A27" s="367">
        <v>5</v>
      </c>
      <c r="B27" s="191" t="s">
        <v>51</v>
      </c>
      <c r="C27" s="192">
        <v>20</v>
      </c>
      <c r="D27" s="299"/>
      <c r="E27" s="65"/>
      <c r="F27" s="312">
        <v>6</v>
      </c>
      <c r="G27" s="312">
        <v>4</v>
      </c>
      <c r="H27" s="312">
        <v>6</v>
      </c>
      <c r="I27" s="313">
        <v>4</v>
      </c>
      <c r="J27" s="313">
        <v>6</v>
      </c>
      <c r="K27" s="312">
        <v>3</v>
      </c>
      <c r="L27" s="312">
        <v>5</v>
      </c>
      <c r="M27" s="312">
        <v>5</v>
      </c>
      <c r="N27" s="313">
        <v>5</v>
      </c>
      <c r="O27" s="313">
        <f>SUM(F27:N27)</f>
        <v>44</v>
      </c>
      <c r="P27" s="314"/>
      <c r="Q27" s="312">
        <v>5</v>
      </c>
      <c r="R27" s="312">
        <v>9</v>
      </c>
      <c r="S27" s="312">
        <v>5</v>
      </c>
      <c r="T27" s="313">
        <v>3</v>
      </c>
      <c r="U27" s="313">
        <v>6</v>
      </c>
      <c r="V27" s="312">
        <v>5</v>
      </c>
      <c r="W27" s="312">
        <v>4</v>
      </c>
      <c r="X27" s="312">
        <v>7</v>
      </c>
      <c r="Y27" s="313">
        <v>6</v>
      </c>
      <c r="Z27" s="201">
        <f t="shared" si="0"/>
        <v>50</v>
      </c>
      <c r="AA27" s="88"/>
      <c r="AB27" s="226">
        <f t="shared" si="1"/>
        <v>94</v>
      </c>
      <c r="AC27" s="108"/>
      <c r="AD27" s="201">
        <f t="shared" ref="AD27:AD31" si="5">AB27-C27</f>
        <v>74</v>
      </c>
      <c r="AE27" s="88"/>
      <c r="AF27" s="343">
        <f t="shared" si="2"/>
        <v>20</v>
      </c>
      <c r="AG27" s="229">
        <f t="shared" si="3"/>
        <v>0</v>
      </c>
      <c r="AH27" s="132"/>
      <c r="AI27" s="126"/>
      <c r="AJ27" s="15"/>
    </row>
    <row r="28" spans="1:73" s="14" customFormat="1" ht="20" customHeight="1" x14ac:dyDescent="1">
      <c r="A28" s="368"/>
      <c r="B28" s="193" t="s">
        <v>58</v>
      </c>
      <c r="C28" s="201">
        <v>29</v>
      </c>
      <c r="D28" s="358"/>
      <c r="E28" s="359"/>
      <c r="F28" s="312">
        <v>7</v>
      </c>
      <c r="G28" s="312">
        <v>5</v>
      </c>
      <c r="H28" s="312">
        <v>4</v>
      </c>
      <c r="I28" s="313">
        <v>5</v>
      </c>
      <c r="J28" s="313">
        <v>5</v>
      </c>
      <c r="K28" s="312">
        <v>4</v>
      </c>
      <c r="L28" s="312">
        <v>5</v>
      </c>
      <c r="M28" s="312">
        <v>6</v>
      </c>
      <c r="N28" s="313">
        <v>7</v>
      </c>
      <c r="O28" s="313">
        <f>SUM(F28:N28)</f>
        <v>48</v>
      </c>
      <c r="P28" s="314"/>
      <c r="Q28" s="312">
        <v>4</v>
      </c>
      <c r="R28" s="312">
        <v>8</v>
      </c>
      <c r="S28" s="312">
        <v>7</v>
      </c>
      <c r="T28" s="313">
        <v>4</v>
      </c>
      <c r="U28" s="313">
        <v>6</v>
      </c>
      <c r="V28" s="312">
        <v>5</v>
      </c>
      <c r="W28" s="312">
        <v>6</v>
      </c>
      <c r="X28" s="312">
        <v>7</v>
      </c>
      <c r="Y28" s="313">
        <v>10</v>
      </c>
      <c r="Z28" s="201">
        <f t="shared" si="0"/>
        <v>57</v>
      </c>
      <c r="AA28" s="88"/>
      <c r="AB28" s="226">
        <f t="shared" si="1"/>
        <v>105</v>
      </c>
      <c r="AC28" s="108"/>
      <c r="AD28" s="201">
        <f t="shared" si="5"/>
        <v>76</v>
      </c>
      <c r="AE28" s="88"/>
      <c r="AF28" s="343">
        <f t="shared" si="2"/>
        <v>29</v>
      </c>
      <c r="AG28" s="229">
        <f t="shared" si="3"/>
        <v>0</v>
      </c>
      <c r="AH28" s="126"/>
      <c r="AI28" s="126"/>
      <c r="AJ28" s="15"/>
    </row>
    <row r="29" spans="1:73" s="37" customFormat="1" ht="10" customHeight="1" x14ac:dyDescent="1">
      <c r="A29" s="65"/>
      <c r="B29" s="197"/>
      <c r="C29" s="107"/>
      <c r="D29" s="303"/>
      <c r="E29" s="65"/>
      <c r="F29" s="230"/>
      <c r="G29" s="230"/>
      <c r="H29" s="230"/>
      <c r="I29" s="230"/>
      <c r="J29" s="230"/>
      <c r="K29" s="230"/>
      <c r="L29" s="230"/>
      <c r="M29" s="230"/>
      <c r="N29" s="230"/>
      <c r="O29" s="231"/>
      <c r="P29" s="224"/>
      <c r="Q29" s="230"/>
      <c r="R29" s="230"/>
      <c r="S29" s="230"/>
      <c r="T29" s="230"/>
      <c r="U29" s="230"/>
      <c r="V29" s="230"/>
      <c r="W29" s="230"/>
      <c r="X29" s="230"/>
      <c r="Y29" s="230"/>
      <c r="Z29" s="232"/>
      <c r="AA29" s="88"/>
      <c r="AB29" s="233"/>
      <c r="AC29" s="108"/>
      <c r="AD29" s="232"/>
      <c r="AE29" s="88"/>
      <c r="AF29" s="344"/>
      <c r="AG29" s="229"/>
      <c r="AH29" s="134"/>
      <c r="AI29" s="134"/>
      <c r="AJ29" s="65"/>
    </row>
    <row r="30" spans="1:73" s="14" customFormat="1" ht="20" customHeight="1" x14ac:dyDescent="1">
      <c r="A30" s="367">
        <v>6</v>
      </c>
      <c r="B30" s="191" t="s">
        <v>54</v>
      </c>
      <c r="C30" s="192">
        <v>24</v>
      </c>
      <c r="D30" s="299"/>
      <c r="E30" s="15"/>
      <c r="F30" s="312">
        <v>8</v>
      </c>
      <c r="G30" s="312">
        <v>6</v>
      </c>
      <c r="H30" s="312">
        <v>3</v>
      </c>
      <c r="I30" s="313">
        <v>7</v>
      </c>
      <c r="J30" s="313">
        <v>7</v>
      </c>
      <c r="K30" s="312">
        <v>4</v>
      </c>
      <c r="L30" s="312">
        <v>6</v>
      </c>
      <c r="M30" s="312">
        <v>7</v>
      </c>
      <c r="N30" s="313">
        <v>6</v>
      </c>
      <c r="O30" s="313">
        <f>SUM(F30:N30)</f>
        <v>54</v>
      </c>
      <c r="P30" s="314"/>
      <c r="Q30" s="312">
        <v>5</v>
      </c>
      <c r="R30" s="312">
        <v>7</v>
      </c>
      <c r="S30" s="312">
        <v>6</v>
      </c>
      <c r="T30" s="313">
        <v>4</v>
      </c>
      <c r="U30" s="313">
        <v>6</v>
      </c>
      <c r="V30" s="312">
        <v>5</v>
      </c>
      <c r="W30" s="312">
        <v>5</v>
      </c>
      <c r="X30" s="312">
        <v>6</v>
      </c>
      <c r="Y30" s="313">
        <v>5</v>
      </c>
      <c r="Z30" s="201">
        <f t="shared" si="0"/>
        <v>49</v>
      </c>
      <c r="AA30" s="88"/>
      <c r="AB30" s="226">
        <f t="shared" si="1"/>
        <v>103</v>
      </c>
      <c r="AC30" s="108"/>
      <c r="AD30" s="201">
        <f t="shared" si="5"/>
        <v>79</v>
      </c>
      <c r="AE30" s="88"/>
      <c r="AF30" s="343">
        <f>AB30-AD30</f>
        <v>24</v>
      </c>
      <c r="AG30" s="229">
        <f>C30-AF30</f>
        <v>0</v>
      </c>
      <c r="AH30" s="126"/>
      <c r="AI30" s="126"/>
      <c r="AJ30" s="15"/>
    </row>
    <row r="31" spans="1:73" s="35" customFormat="1" ht="20" customHeight="1" x14ac:dyDescent="1">
      <c r="A31" s="369"/>
      <c r="B31" s="193" t="s">
        <v>34</v>
      </c>
      <c r="C31" s="192">
        <v>24</v>
      </c>
      <c r="D31" s="299"/>
      <c r="E31" s="6"/>
      <c r="F31" s="312">
        <v>6</v>
      </c>
      <c r="G31" s="312">
        <v>6</v>
      </c>
      <c r="H31" s="312">
        <v>5</v>
      </c>
      <c r="I31" s="313">
        <v>5</v>
      </c>
      <c r="J31" s="313">
        <v>7</v>
      </c>
      <c r="K31" s="312">
        <v>4</v>
      </c>
      <c r="L31" s="312">
        <v>5</v>
      </c>
      <c r="M31" s="312">
        <v>5</v>
      </c>
      <c r="N31" s="313">
        <v>4</v>
      </c>
      <c r="O31" s="313">
        <f>SUM(F31:N31)</f>
        <v>47</v>
      </c>
      <c r="P31" s="314"/>
      <c r="Q31" s="312">
        <v>5</v>
      </c>
      <c r="R31" s="312">
        <v>8</v>
      </c>
      <c r="S31" s="312">
        <v>4</v>
      </c>
      <c r="T31" s="313">
        <v>4</v>
      </c>
      <c r="U31" s="313">
        <v>6</v>
      </c>
      <c r="V31" s="312">
        <v>5</v>
      </c>
      <c r="W31" s="312">
        <v>5</v>
      </c>
      <c r="X31" s="312">
        <v>8</v>
      </c>
      <c r="Y31" s="313">
        <v>6</v>
      </c>
      <c r="Z31" s="201">
        <f>SUM(Q31:Y31)</f>
        <v>51</v>
      </c>
      <c r="AA31" s="88"/>
      <c r="AB31" s="226">
        <f>O31+Z31</f>
        <v>98</v>
      </c>
      <c r="AC31" s="108"/>
      <c r="AD31" s="201">
        <f t="shared" si="5"/>
        <v>74</v>
      </c>
      <c r="AE31" s="88"/>
      <c r="AF31" s="343">
        <f t="shared" si="2"/>
        <v>24</v>
      </c>
      <c r="AG31" s="229">
        <f>C31-AF31</f>
        <v>0</v>
      </c>
      <c r="AH31" s="128"/>
      <c r="AI31" s="112"/>
      <c r="AJ31" s="32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34"/>
    </row>
    <row r="32" spans="1:73" s="27" customFormat="1" ht="10" customHeight="1" x14ac:dyDescent="1">
      <c r="A32" s="65"/>
      <c r="B32" s="194"/>
      <c r="C32" s="107"/>
      <c r="D32" s="303"/>
      <c r="F32" s="230"/>
      <c r="G32" s="230"/>
      <c r="H32" s="230"/>
      <c r="I32" s="230"/>
      <c r="J32" s="230"/>
      <c r="K32" s="230"/>
      <c r="L32" s="230"/>
      <c r="M32" s="230"/>
      <c r="N32" s="230"/>
      <c r="O32" s="231"/>
      <c r="P32" s="224"/>
      <c r="Q32" s="230"/>
      <c r="R32" s="230"/>
      <c r="S32" s="230"/>
      <c r="T32" s="230"/>
      <c r="U32" s="230"/>
      <c r="V32" s="230"/>
      <c r="W32" s="230"/>
      <c r="X32" s="230"/>
      <c r="Y32" s="230"/>
      <c r="Z32" s="232"/>
      <c r="AA32" s="88"/>
      <c r="AB32" s="233"/>
      <c r="AC32" s="108"/>
      <c r="AD32" s="232"/>
      <c r="AE32" s="88"/>
      <c r="AF32" s="344"/>
      <c r="AG32" s="229"/>
      <c r="AH32" s="135"/>
      <c r="AI32" s="85"/>
      <c r="AJ32" s="75"/>
    </row>
    <row r="33" spans="1:36" s="14" customFormat="1" ht="20" customHeight="1" x14ac:dyDescent="1">
      <c r="A33" s="367">
        <v>7</v>
      </c>
      <c r="B33" s="191" t="s">
        <v>52</v>
      </c>
      <c r="C33" s="192">
        <v>22</v>
      </c>
      <c r="D33" s="299"/>
      <c r="E33" s="15"/>
      <c r="F33" s="222">
        <v>9</v>
      </c>
      <c r="G33" s="222">
        <v>9</v>
      </c>
      <c r="H33" s="222">
        <v>9</v>
      </c>
      <c r="I33" s="223">
        <v>9</v>
      </c>
      <c r="J33" s="223">
        <v>9</v>
      </c>
      <c r="K33" s="222">
        <v>9</v>
      </c>
      <c r="L33" s="222">
        <v>9</v>
      </c>
      <c r="M33" s="222">
        <v>9</v>
      </c>
      <c r="N33" s="223">
        <v>9</v>
      </c>
      <c r="O33" s="223">
        <f>SUM(F33:N33)</f>
        <v>81</v>
      </c>
      <c r="P33" s="224"/>
      <c r="Q33" s="222">
        <v>9</v>
      </c>
      <c r="R33" s="222">
        <v>9</v>
      </c>
      <c r="S33" s="222">
        <v>9</v>
      </c>
      <c r="T33" s="223">
        <v>9</v>
      </c>
      <c r="U33" s="223">
        <v>9</v>
      </c>
      <c r="V33" s="222">
        <v>9</v>
      </c>
      <c r="W33" s="222">
        <v>9</v>
      </c>
      <c r="X33" s="222">
        <v>9</v>
      </c>
      <c r="Y33" s="223">
        <v>9</v>
      </c>
      <c r="Z33" s="201">
        <f t="shared" si="0"/>
        <v>81</v>
      </c>
      <c r="AA33" s="88"/>
      <c r="AB33" s="226">
        <f t="shared" si="1"/>
        <v>162</v>
      </c>
      <c r="AC33" s="108"/>
      <c r="AD33" s="201">
        <f>AB33-C33</f>
        <v>140</v>
      </c>
      <c r="AE33" s="88"/>
      <c r="AF33" s="343">
        <f t="shared" si="2"/>
        <v>22</v>
      </c>
      <c r="AG33" s="229">
        <f>C33-AF33</f>
        <v>0</v>
      </c>
      <c r="AH33" s="126"/>
      <c r="AI33" s="126"/>
      <c r="AJ33" s="15"/>
    </row>
    <row r="34" spans="1:36" s="14" customFormat="1" ht="20" customHeight="1" x14ac:dyDescent="1">
      <c r="A34" s="368"/>
      <c r="B34" s="193" t="s">
        <v>53</v>
      </c>
      <c r="C34" s="192">
        <v>36</v>
      </c>
      <c r="D34" s="299"/>
      <c r="E34" s="65"/>
      <c r="F34" s="222">
        <v>9</v>
      </c>
      <c r="G34" s="222">
        <v>9</v>
      </c>
      <c r="H34" s="222">
        <v>9</v>
      </c>
      <c r="I34" s="223">
        <v>9</v>
      </c>
      <c r="J34" s="223">
        <v>9</v>
      </c>
      <c r="K34" s="222">
        <v>9</v>
      </c>
      <c r="L34" s="222">
        <v>9</v>
      </c>
      <c r="M34" s="222">
        <v>9</v>
      </c>
      <c r="N34" s="223">
        <v>9</v>
      </c>
      <c r="O34" s="223">
        <f>SUM(F34:N34)</f>
        <v>81</v>
      </c>
      <c r="P34" s="224"/>
      <c r="Q34" s="222">
        <v>9</v>
      </c>
      <c r="R34" s="222">
        <v>9</v>
      </c>
      <c r="S34" s="222">
        <v>9</v>
      </c>
      <c r="T34" s="223">
        <v>9</v>
      </c>
      <c r="U34" s="223">
        <v>9</v>
      </c>
      <c r="V34" s="222">
        <v>9</v>
      </c>
      <c r="W34" s="222">
        <v>9</v>
      </c>
      <c r="X34" s="222">
        <v>9</v>
      </c>
      <c r="Y34" s="223">
        <v>9</v>
      </c>
      <c r="Z34" s="201">
        <f t="shared" si="0"/>
        <v>81</v>
      </c>
      <c r="AA34" s="88"/>
      <c r="AB34" s="226">
        <f t="shared" si="1"/>
        <v>162</v>
      </c>
      <c r="AC34" s="108"/>
      <c r="AD34" s="201">
        <f>AB34-C34</f>
        <v>126</v>
      </c>
      <c r="AE34" s="88"/>
      <c r="AF34" s="343">
        <f t="shared" si="2"/>
        <v>36</v>
      </c>
      <c r="AG34" s="229">
        <f>C34-AF34</f>
        <v>0</v>
      </c>
      <c r="AH34" s="126"/>
      <c r="AI34" s="126"/>
      <c r="AJ34" s="15"/>
    </row>
    <row r="35" spans="1:36" s="37" customFormat="1" ht="10" customHeight="1" x14ac:dyDescent="1">
      <c r="A35" s="65"/>
      <c r="B35" s="194"/>
      <c r="C35" s="107"/>
      <c r="D35" s="303"/>
      <c r="E35" s="65"/>
      <c r="F35" s="230"/>
      <c r="G35" s="230"/>
      <c r="H35" s="230"/>
      <c r="I35" s="230"/>
      <c r="J35" s="230"/>
      <c r="K35" s="230"/>
      <c r="L35" s="230"/>
      <c r="M35" s="230"/>
      <c r="N35" s="230"/>
      <c r="O35" s="231"/>
      <c r="P35" s="224"/>
      <c r="Q35" s="230"/>
      <c r="R35" s="230"/>
      <c r="S35" s="230"/>
      <c r="T35" s="230"/>
      <c r="U35" s="230"/>
      <c r="V35" s="230"/>
      <c r="W35" s="230"/>
      <c r="X35" s="230"/>
      <c r="Y35" s="230"/>
      <c r="Z35" s="232"/>
      <c r="AA35" s="88"/>
      <c r="AB35" s="233"/>
      <c r="AC35" s="108"/>
      <c r="AD35" s="232"/>
      <c r="AE35" s="88"/>
      <c r="AF35" s="344"/>
      <c r="AG35" s="229"/>
      <c r="AH35" s="134"/>
      <c r="AI35" s="134"/>
      <c r="AJ35" s="65"/>
    </row>
    <row r="36" spans="1:36" s="37" customFormat="1" ht="20" customHeight="1" x14ac:dyDescent="1">
      <c r="A36" s="370">
        <v>8</v>
      </c>
      <c r="B36" s="191" t="s">
        <v>43</v>
      </c>
      <c r="C36" s="192">
        <v>18</v>
      </c>
      <c r="D36" s="303"/>
      <c r="E36" s="65"/>
      <c r="F36" s="312">
        <v>5</v>
      </c>
      <c r="G36" s="312">
        <v>4</v>
      </c>
      <c r="H36" s="312">
        <v>4</v>
      </c>
      <c r="I36" s="313">
        <v>6</v>
      </c>
      <c r="J36" s="313">
        <v>6</v>
      </c>
      <c r="K36" s="312">
        <v>4</v>
      </c>
      <c r="L36" s="312">
        <v>6</v>
      </c>
      <c r="M36" s="312">
        <v>5</v>
      </c>
      <c r="N36" s="313">
        <v>6</v>
      </c>
      <c r="O36" s="313">
        <f>SUM(F36:N36)</f>
        <v>46</v>
      </c>
      <c r="P36" s="314"/>
      <c r="Q36" s="312">
        <v>5</v>
      </c>
      <c r="R36" s="312">
        <v>4</v>
      </c>
      <c r="S36" s="312">
        <v>5</v>
      </c>
      <c r="T36" s="313">
        <v>4</v>
      </c>
      <c r="U36" s="313">
        <v>8</v>
      </c>
      <c r="V36" s="312">
        <v>7</v>
      </c>
      <c r="W36" s="312">
        <v>5</v>
      </c>
      <c r="X36" s="312">
        <v>5</v>
      </c>
      <c r="Y36" s="313">
        <v>5</v>
      </c>
      <c r="Z36" s="201">
        <f t="shared" ref="Z36:Z37" si="6">SUM(Q36:Y36)</f>
        <v>48</v>
      </c>
      <c r="AA36" s="88"/>
      <c r="AB36" s="226">
        <f t="shared" ref="AB36:AB37" si="7">O36+Z36</f>
        <v>94</v>
      </c>
      <c r="AC36" s="108"/>
      <c r="AD36" s="201">
        <f>AB36-C36</f>
        <v>76</v>
      </c>
      <c r="AE36" s="88"/>
      <c r="AF36" s="343">
        <f t="shared" ref="AF36" si="8">AB36-AD36</f>
        <v>18</v>
      </c>
      <c r="AG36" s="229">
        <f>C36-AF36</f>
        <v>0</v>
      </c>
      <c r="AH36" s="134"/>
      <c r="AI36" s="134"/>
      <c r="AJ36" s="65"/>
    </row>
    <row r="37" spans="1:36" s="37" customFormat="1" ht="20" customHeight="1" x14ac:dyDescent="1">
      <c r="A37" s="371"/>
      <c r="B37" s="193" t="s">
        <v>85</v>
      </c>
      <c r="C37" s="192">
        <v>20</v>
      </c>
      <c r="D37" s="303"/>
      <c r="E37" s="65"/>
      <c r="F37" s="312">
        <v>6</v>
      </c>
      <c r="G37" s="312">
        <v>6</v>
      </c>
      <c r="H37" s="312">
        <v>3</v>
      </c>
      <c r="I37" s="313">
        <v>7</v>
      </c>
      <c r="J37" s="313">
        <v>8</v>
      </c>
      <c r="K37" s="312">
        <v>3</v>
      </c>
      <c r="L37" s="312">
        <v>5</v>
      </c>
      <c r="M37" s="312">
        <v>7</v>
      </c>
      <c r="N37" s="313">
        <v>7</v>
      </c>
      <c r="O37" s="313">
        <f>SUM(F37:N37)</f>
        <v>52</v>
      </c>
      <c r="P37" s="314"/>
      <c r="Q37" s="312">
        <v>5</v>
      </c>
      <c r="R37" s="312">
        <v>9</v>
      </c>
      <c r="S37" s="312">
        <v>5</v>
      </c>
      <c r="T37" s="313">
        <v>4</v>
      </c>
      <c r="U37" s="313">
        <v>5</v>
      </c>
      <c r="V37" s="312">
        <v>4</v>
      </c>
      <c r="W37" s="312">
        <v>4</v>
      </c>
      <c r="X37" s="312">
        <v>5</v>
      </c>
      <c r="Y37" s="313">
        <v>5</v>
      </c>
      <c r="Z37" s="201">
        <f t="shared" si="6"/>
        <v>46</v>
      </c>
      <c r="AA37" s="88"/>
      <c r="AB37" s="226">
        <f t="shared" si="7"/>
        <v>98</v>
      </c>
      <c r="AC37" s="108"/>
      <c r="AD37" s="201">
        <f t="shared" ref="AD37" si="9">AB37-C37</f>
        <v>78</v>
      </c>
      <c r="AE37" s="88"/>
      <c r="AF37" s="343">
        <f t="shared" ref="AF37" si="10">AB37-AD37</f>
        <v>20</v>
      </c>
      <c r="AG37" s="229">
        <f t="shared" ref="AG37" si="11">C37-AF37</f>
        <v>0</v>
      </c>
      <c r="AH37" s="134"/>
      <c r="AI37" s="134"/>
      <c r="AJ37" s="65"/>
    </row>
    <row r="38" spans="1:36" s="37" customFormat="1" ht="10" customHeight="1" x14ac:dyDescent="1">
      <c r="A38" s="65"/>
      <c r="B38" s="194"/>
      <c r="C38" s="107"/>
      <c r="D38" s="303"/>
      <c r="E38" s="65"/>
      <c r="F38" s="230"/>
      <c r="G38" s="230"/>
      <c r="H38" s="230"/>
      <c r="I38" s="230"/>
      <c r="J38" s="230"/>
      <c r="K38" s="230"/>
      <c r="L38" s="230"/>
      <c r="M38" s="230"/>
      <c r="N38" s="230"/>
      <c r="O38" s="231"/>
      <c r="P38" s="224"/>
      <c r="Q38" s="230"/>
      <c r="R38" s="230"/>
      <c r="S38" s="230"/>
      <c r="T38" s="230"/>
      <c r="U38" s="230"/>
      <c r="V38" s="230"/>
      <c r="W38" s="230"/>
      <c r="X38" s="230"/>
      <c r="Y38" s="230"/>
      <c r="Z38" s="232"/>
      <c r="AA38" s="88"/>
      <c r="AB38" s="233"/>
      <c r="AC38" s="108"/>
      <c r="AD38" s="232"/>
      <c r="AE38" s="88"/>
      <c r="AF38" s="344"/>
      <c r="AG38" s="229"/>
      <c r="AH38" s="134"/>
      <c r="AI38" s="134"/>
      <c r="AJ38" s="65"/>
    </row>
    <row r="39" spans="1:36" s="14" customFormat="1" ht="20" customHeight="1" x14ac:dyDescent="1">
      <c r="A39" s="367">
        <v>9</v>
      </c>
      <c r="B39" s="191" t="s">
        <v>57</v>
      </c>
      <c r="C39" s="192">
        <v>15</v>
      </c>
      <c r="D39" s="299"/>
      <c r="E39" s="15"/>
      <c r="F39" s="312">
        <v>5</v>
      </c>
      <c r="G39" s="312">
        <v>6</v>
      </c>
      <c r="H39" s="312">
        <v>5</v>
      </c>
      <c r="I39" s="313">
        <v>5</v>
      </c>
      <c r="J39" s="313">
        <v>7</v>
      </c>
      <c r="K39" s="312">
        <v>4</v>
      </c>
      <c r="L39" s="312">
        <v>4</v>
      </c>
      <c r="M39" s="312">
        <v>6</v>
      </c>
      <c r="N39" s="313">
        <v>5</v>
      </c>
      <c r="O39" s="313">
        <f>SUM(F39:N39)</f>
        <v>47</v>
      </c>
      <c r="P39" s="314"/>
      <c r="Q39" s="312">
        <v>4</v>
      </c>
      <c r="R39" s="312">
        <v>6</v>
      </c>
      <c r="S39" s="312">
        <v>4</v>
      </c>
      <c r="T39" s="313">
        <v>3</v>
      </c>
      <c r="U39" s="313">
        <v>7</v>
      </c>
      <c r="V39" s="312">
        <v>4</v>
      </c>
      <c r="W39" s="312">
        <v>4</v>
      </c>
      <c r="X39" s="312">
        <v>6</v>
      </c>
      <c r="Y39" s="313">
        <v>5</v>
      </c>
      <c r="Z39" s="223">
        <f>SUM(Q39:Y39)</f>
        <v>43</v>
      </c>
      <c r="AA39" s="88"/>
      <c r="AB39" s="226">
        <f>O39+Z39</f>
        <v>90</v>
      </c>
      <c r="AC39" s="108"/>
      <c r="AD39" s="201">
        <f t="shared" ref="AD39:AD42" si="12">AB39-C39</f>
        <v>75</v>
      </c>
      <c r="AE39" s="88"/>
      <c r="AF39" s="343">
        <f>AB39-AD39</f>
        <v>15</v>
      </c>
      <c r="AG39" s="229">
        <f t="shared" si="3"/>
        <v>0</v>
      </c>
      <c r="AH39" s="126"/>
      <c r="AI39" s="126"/>
      <c r="AJ39" s="15"/>
    </row>
    <row r="40" spans="1:36" s="14" customFormat="1" ht="20" customHeight="1" x14ac:dyDescent="1">
      <c r="A40" s="368"/>
      <c r="B40" s="193" t="s">
        <v>56</v>
      </c>
      <c r="C40" s="192">
        <v>17</v>
      </c>
      <c r="D40" s="299"/>
      <c r="E40" s="15"/>
      <c r="F40" s="312">
        <v>6</v>
      </c>
      <c r="G40" s="312">
        <v>5</v>
      </c>
      <c r="H40" s="312">
        <v>3</v>
      </c>
      <c r="I40" s="313">
        <v>4</v>
      </c>
      <c r="J40" s="313">
        <v>7</v>
      </c>
      <c r="K40" s="312">
        <v>4</v>
      </c>
      <c r="L40" s="312">
        <v>6</v>
      </c>
      <c r="M40" s="312">
        <v>4</v>
      </c>
      <c r="N40" s="313">
        <v>5</v>
      </c>
      <c r="O40" s="313">
        <f>SUM(F40:N40)</f>
        <v>44</v>
      </c>
      <c r="P40" s="314"/>
      <c r="Q40" s="312">
        <v>4</v>
      </c>
      <c r="R40" s="312">
        <v>6</v>
      </c>
      <c r="S40" s="312">
        <v>6</v>
      </c>
      <c r="T40" s="313">
        <v>4</v>
      </c>
      <c r="U40" s="313">
        <v>6</v>
      </c>
      <c r="V40" s="312">
        <v>4</v>
      </c>
      <c r="W40" s="312">
        <v>5</v>
      </c>
      <c r="X40" s="312">
        <v>4</v>
      </c>
      <c r="Y40" s="313">
        <v>6</v>
      </c>
      <c r="Z40" s="223">
        <f>SUM(Q40:Y40)</f>
        <v>45</v>
      </c>
      <c r="AA40" s="88"/>
      <c r="AB40" s="226">
        <f t="shared" si="1"/>
        <v>89</v>
      </c>
      <c r="AC40" s="108"/>
      <c r="AD40" s="201">
        <f>AB40-C40</f>
        <v>72</v>
      </c>
      <c r="AE40" s="88"/>
      <c r="AF40" s="343">
        <f t="shared" si="2"/>
        <v>17</v>
      </c>
      <c r="AG40" s="229">
        <f t="shared" si="3"/>
        <v>0</v>
      </c>
      <c r="AH40" s="126"/>
      <c r="AI40" s="126"/>
      <c r="AJ40" s="15"/>
    </row>
    <row r="41" spans="1:36" s="37" customFormat="1" ht="10" customHeight="1" x14ac:dyDescent="1">
      <c r="A41" s="65"/>
      <c r="B41" s="194"/>
      <c r="C41" s="107"/>
      <c r="D41" s="303"/>
      <c r="E41" s="65"/>
      <c r="F41" s="230"/>
      <c r="G41" s="230"/>
      <c r="H41" s="230"/>
      <c r="I41" s="230"/>
      <c r="J41" s="230"/>
      <c r="K41" s="230"/>
      <c r="L41" s="230"/>
      <c r="M41" s="230"/>
      <c r="N41" s="230"/>
      <c r="O41" s="231"/>
      <c r="P41" s="224"/>
      <c r="Q41" s="230"/>
      <c r="R41" s="230"/>
      <c r="S41" s="230"/>
      <c r="T41" s="230"/>
      <c r="U41" s="230"/>
      <c r="V41" s="230"/>
      <c r="W41" s="230"/>
      <c r="X41" s="230"/>
      <c r="Y41" s="230"/>
      <c r="Z41" s="231"/>
      <c r="AA41" s="88"/>
      <c r="AB41" s="233"/>
      <c r="AC41" s="108"/>
      <c r="AD41" s="232"/>
      <c r="AE41" s="88"/>
      <c r="AF41" s="344"/>
      <c r="AG41" s="229"/>
      <c r="AH41" s="134"/>
      <c r="AI41" s="134"/>
      <c r="AJ41" s="65"/>
    </row>
    <row r="42" spans="1:36" s="37" customFormat="1" ht="20" customHeight="1" x14ac:dyDescent="1">
      <c r="A42" s="367">
        <v>10</v>
      </c>
      <c r="B42" s="191" t="s">
        <v>47</v>
      </c>
      <c r="C42" s="192">
        <v>29</v>
      </c>
      <c r="D42" s="299"/>
      <c r="E42" s="65"/>
      <c r="F42" s="222">
        <v>9</v>
      </c>
      <c r="G42" s="222">
        <v>9</v>
      </c>
      <c r="H42" s="222">
        <v>9</v>
      </c>
      <c r="I42" s="223">
        <v>9</v>
      </c>
      <c r="J42" s="223">
        <v>9</v>
      </c>
      <c r="K42" s="222">
        <v>9</v>
      </c>
      <c r="L42" s="222">
        <v>9</v>
      </c>
      <c r="M42" s="222">
        <v>9</v>
      </c>
      <c r="N42" s="223">
        <v>9</v>
      </c>
      <c r="O42" s="223">
        <f>SUM(F42:N42)</f>
        <v>81</v>
      </c>
      <c r="P42" s="224"/>
      <c r="Q42" s="222">
        <v>9</v>
      </c>
      <c r="R42" s="222">
        <v>9</v>
      </c>
      <c r="S42" s="222">
        <v>9</v>
      </c>
      <c r="T42" s="223">
        <v>9</v>
      </c>
      <c r="U42" s="223">
        <v>9</v>
      </c>
      <c r="V42" s="222">
        <v>9</v>
      </c>
      <c r="W42" s="222">
        <v>9</v>
      </c>
      <c r="X42" s="222">
        <v>9</v>
      </c>
      <c r="Y42" s="223">
        <v>9</v>
      </c>
      <c r="Z42" s="201">
        <f>SUM(Q42:Y42)</f>
        <v>81</v>
      </c>
      <c r="AA42" s="88"/>
      <c r="AB42" s="234">
        <f>O42+Z42</f>
        <v>162</v>
      </c>
      <c r="AC42" s="108"/>
      <c r="AD42" s="201">
        <f t="shared" si="12"/>
        <v>133</v>
      </c>
      <c r="AE42" s="88"/>
      <c r="AF42" s="345">
        <f>AB42-AD42</f>
        <v>29</v>
      </c>
      <c r="AG42" s="229">
        <f t="shared" si="3"/>
        <v>0</v>
      </c>
      <c r="AH42" s="133"/>
      <c r="AI42" s="134"/>
      <c r="AJ42" s="65"/>
    </row>
    <row r="43" spans="1:36" s="14" customFormat="1" ht="20" customHeight="1" x14ac:dyDescent="1">
      <c r="A43" s="368"/>
      <c r="B43" s="193" t="s">
        <v>48</v>
      </c>
      <c r="C43" s="201">
        <v>30</v>
      </c>
      <c r="D43" s="358"/>
      <c r="E43" s="359"/>
      <c r="F43" s="312">
        <v>6</v>
      </c>
      <c r="G43" s="312">
        <v>8</v>
      </c>
      <c r="H43" s="312">
        <v>3</v>
      </c>
      <c r="I43" s="313">
        <v>5</v>
      </c>
      <c r="J43" s="313">
        <v>8</v>
      </c>
      <c r="K43" s="312">
        <v>6</v>
      </c>
      <c r="L43" s="312">
        <v>6</v>
      </c>
      <c r="M43" s="312">
        <v>7</v>
      </c>
      <c r="N43" s="313">
        <v>7</v>
      </c>
      <c r="O43" s="313">
        <f>SUM(F43:N43)</f>
        <v>56</v>
      </c>
      <c r="P43" s="314"/>
      <c r="Q43" s="312">
        <v>4</v>
      </c>
      <c r="R43" s="312">
        <v>9</v>
      </c>
      <c r="S43" s="312">
        <v>7</v>
      </c>
      <c r="T43" s="313">
        <v>6</v>
      </c>
      <c r="U43" s="313">
        <v>8</v>
      </c>
      <c r="V43" s="312">
        <v>6</v>
      </c>
      <c r="W43" s="312">
        <v>5</v>
      </c>
      <c r="X43" s="312">
        <v>7</v>
      </c>
      <c r="Y43" s="313">
        <v>6</v>
      </c>
      <c r="Z43" s="201">
        <f>SUM(Q43:Y43)</f>
        <v>58</v>
      </c>
      <c r="AA43" s="88"/>
      <c r="AB43" s="226">
        <f>O43+Z43</f>
        <v>114</v>
      </c>
      <c r="AC43" s="108"/>
      <c r="AD43" s="201">
        <f>AB43-C43</f>
        <v>84</v>
      </c>
      <c r="AE43" s="88"/>
      <c r="AF43" s="343">
        <f>AB43-AD43</f>
        <v>30</v>
      </c>
      <c r="AG43" s="229">
        <f t="shared" si="3"/>
        <v>0</v>
      </c>
      <c r="AH43" s="132"/>
      <c r="AI43" s="126"/>
      <c r="AJ43" s="15"/>
    </row>
    <row r="44" spans="1:36" s="37" customFormat="1" ht="10" customHeight="1" x14ac:dyDescent="1">
      <c r="A44" s="65"/>
      <c r="B44" s="194"/>
      <c r="C44" s="107"/>
      <c r="D44" s="303"/>
      <c r="E44" s="65"/>
      <c r="F44" s="230"/>
      <c r="G44" s="230"/>
      <c r="H44" s="230"/>
      <c r="I44" s="230"/>
      <c r="J44" s="230"/>
      <c r="K44" s="230"/>
      <c r="L44" s="230"/>
      <c r="M44" s="230"/>
      <c r="N44" s="230"/>
      <c r="O44" s="231"/>
      <c r="P44" s="224"/>
      <c r="Q44" s="230"/>
      <c r="R44" s="230"/>
      <c r="S44" s="230"/>
      <c r="T44" s="230"/>
      <c r="U44" s="230"/>
      <c r="V44" s="230"/>
      <c r="W44" s="230"/>
      <c r="X44" s="230"/>
      <c r="Y44" s="230"/>
      <c r="Z44" s="232"/>
      <c r="AA44" s="88"/>
      <c r="AB44" s="233"/>
      <c r="AC44" s="108"/>
      <c r="AD44" s="232"/>
      <c r="AE44" s="88"/>
      <c r="AF44" s="344"/>
      <c r="AG44" s="229"/>
      <c r="AH44" s="133"/>
      <c r="AI44" s="134"/>
      <c r="AJ44" s="65"/>
    </row>
    <row r="45" spans="1:36" s="14" customFormat="1" ht="20" customHeight="1" x14ac:dyDescent="1">
      <c r="A45" s="367">
        <v>11</v>
      </c>
      <c r="B45" s="191" t="s">
        <v>59</v>
      </c>
      <c r="C45" s="192">
        <v>36</v>
      </c>
      <c r="D45" s="299"/>
      <c r="E45" s="15"/>
      <c r="F45" s="312">
        <v>6</v>
      </c>
      <c r="G45" s="312">
        <v>6</v>
      </c>
      <c r="H45" s="312">
        <v>6</v>
      </c>
      <c r="I45" s="313">
        <v>7</v>
      </c>
      <c r="J45" s="313">
        <v>7</v>
      </c>
      <c r="K45" s="312">
        <v>7</v>
      </c>
      <c r="L45" s="312">
        <v>8</v>
      </c>
      <c r="M45" s="312">
        <v>7</v>
      </c>
      <c r="N45" s="313">
        <v>7</v>
      </c>
      <c r="O45" s="313">
        <f>SUM(F45:N45)</f>
        <v>61</v>
      </c>
      <c r="P45" s="314"/>
      <c r="Q45" s="312">
        <v>5</v>
      </c>
      <c r="R45" s="312">
        <v>8</v>
      </c>
      <c r="S45" s="312">
        <v>9</v>
      </c>
      <c r="T45" s="313">
        <v>4</v>
      </c>
      <c r="U45" s="313">
        <v>6</v>
      </c>
      <c r="V45" s="312">
        <v>7</v>
      </c>
      <c r="W45" s="312">
        <v>5</v>
      </c>
      <c r="X45" s="312">
        <v>7</v>
      </c>
      <c r="Y45" s="313">
        <v>7</v>
      </c>
      <c r="Z45" s="201">
        <f t="shared" si="0"/>
        <v>58</v>
      </c>
      <c r="AA45" s="88"/>
      <c r="AB45" s="226">
        <f t="shared" si="1"/>
        <v>119</v>
      </c>
      <c r="AC45" s="108"/>
      <c r="AD45" s="201">
        <f t="shared" ref="AD45:AD46" si="13">AB45-C45</f>
        <v>83</v>
      </c>
      <c r="AE45" s="88"/>
      <c r="AF45" s="343">
        <f t="shared" si="2"/>
        <v>36</v>
      </c>
      <c r="AG45" s="229">
        <f>C45-AF45</f>
        <v>0</v>
      </c>
      <c r="AH45" s="126"/>
      <c r="AI45" s="126"/>
      <c r="AJ45" s="15"/>
    </row>
    <row r="46" spans="1:36" s="14" customFormat="1" ht="20" customHeight="1" x14ac:dyDescent="1">
      <c r="A46" s="368"/>
      <c r="B46" s="193" t="s">
        <v>60</v>
      </c>
      <c r="C46" s="192">
        <v>36</v>
      </c>
      <c r="D46" s="299"/>
      <c r="E46" s="15"/>
      <c r="F46" s="312">
        <v>9</v>
      </c>
      <c r="G46" s="312">
        <v>6</v>
      </c>
      <c r="H46" s="312">
        <v>7</v>
      </c>
      <c r="I46" s="313">
        <v>8</v>
      </c>
      <c r="J46" s="313">
        <v>9</v>
      </c>
      <c r="K46" s="312">
        <v>3</v>
      </c>
      <c r="L46" s="312">
        <v>6</v>
      </c>
      <c r="M46" s="312">
        <v>9</v>
      </c>
      <c r="N46" s="313">
        <v>8</v>
      </c>
      <c r="O46" s="313">
        <f>SUM(F46:N46)</f>
        <v>65</v>
      </c>
      <c r="P46" s="314"/>
      <c r="Q46" s="312">
        <v>5</v>
      </c>
      <c r="R46" s="312">
        <v>8</v>
      </c>
      <c r="S46" s="312">
        <v>5</v>
      </c>
      <c r="T46" s="313">
        <v>7</v>
      </c>
      <c r="U46" s="313">
        <v>12</v>
      </c>
      <c r="V46" s="312">
        <v>7</v>
      </c>
      <c r="W46" s="312">
        <v>4</v>
      </c>
      <c r="X46" s="312">
        <v>9</v>
      </c>
      <c r="Y46" s="313">
        <v>8</v>
      </c>
      <c r="Z46" s="201">
        <f t="shared" si="0"/>
        <v>65</v>
      </c>
      <c r="AA46" s="88"/>
      <c r="AB46" s="226">
        <f t="shared" si="1"/>
        <v>130</v>
      </c>
      <c r="AC46" s="108"/>
      <c r="AD46" s="201">
        <f t="shared" si="13"/>
        <v>94</v>
      </c>
      <c r="AE46" s="88"/>
      <c r="AF46" s="343">
        <f t="shared" si="2"/>
        <v>36</v>
      </c>
      <c r="AG46" s="229">
        <f>C46-AF46</f>
        <v>0</v>
      </c>
      <c r="AH46" s="126"/>
      <c r="AI46" s="126"/>
      <c r="AJ46" s="15"/>
    </row>
    <row r="47" spans="1:36" s="37" customFormat="1" ht="10" customHeight="1" x14ac:dyDescent="1">
      <c r="A47" s="65"/>
      <c r="B47" s="194"/>
      <c r="C47" s="107"/>
      <c r="D47" s="303"/>
      <c r="E47" s="65"/>
      <c r="F47" s="230"/>
      <c r="G47" s="230"/>
      <c r="H47" s="230"/>
      <c r="I47" s="230"/>
      <c r="J47" s="230"/>
      <c r="K47" s="230"/>
      <c r="L47" s="230"/>
      <c r="M47" s="230"/>
      <c r="N47" s="230"/>
      <c r="O47" s="231"/>
      <c r="P47" s="224"/>
      <c r="Q47" s="230"/>
      <c r="R47" s="230"/>
      <c r="S47" s="230"/>
      <c r="T47" s="230"/>
      <c r="U47" s="230"/>
      <c r="V47" s="230"/>
      <c r="W47" s="230"/>
      <c r="X47" s="230"/>
      <c r="Y47" s="230"/>
      <c r="Z47" s="232"/>
      <c r="AA47" s="88"/>
      <c r="AB47" s="233"/>
      <c r="AC47" s="108"/>
      <c r="AD47" s="232"/>
      <c r="AE47" s="88"/>
      <c r="AF47" s="344"/>
      <c r="AG47" s="229"/>
      <c r="AH47" s="134"/>
      <c r="AI47" s="134"/>
      <c r="AJ47" s="65"/>
    </row>
    <row r="48" spans="1:36" s="14" customFormat="1" ht="20" customHeight="1" x14ac:dyDescent="1">
      <c r="A48" s="367">
        <v>12</v>
      </c>
      <c r="B48" s="191" t="s">
        <v>89</v>
      </c>
      <c r="C48" s="192">
        <v>24</v>
      </c>
      <c r="D48" s="299"/>
      <c r="E48" s="15"/>
      <c r="F48" s="312">
        <v>7</v>
      </c>
      <c r="G48" s="312">
        <v>6</v>
      </c>
      <c r="H48" s="312">
        <v>4</v>
      </c>
      <c r="I48" s="313">
        <v>7</v>
      </c>
      <c r="J48" s="313">
        <v>8</v>
      </c>
      <c r="K48" s="312">
        <v>5</v>
      </c>
      <c r="L48" s="312">
        <v>7</v>
      </c>
      <c r="M48" s="312">
        <v>5</v>
      </c>
      <c r="N48" s="313">
        <v>5</v>
      </c>
      <c r="O48" s="313">
        <f>SUM(F48:N48)</f>
        <v>54</v>
      </c>
      <c r="P48" s="314"/>
      <c r="Q48" s="312">
        <v>5</v>
      </c>
      <c r="R48" s="312">
        <v>7</v>
      </c>
      <c r="S48" s="312">
        <v>6</v>
      </c>
      <c r="T48" s="313">
        <v>4</v>
      </c>
      <c r="U48" s="313">
        <v>6</v>
      </c>
      <c r="V48" s="312">
        <v>5</v>
      </c>
      <c r="W48" s="312">
        <v>5</v>
      </c>
      <c r="X48" s="312">
        <v>6</v>
      </c>
      <c r="Y48" s="313">
        <v>6</v>
      </c>
      <c r="Z48" s="201">
        <f t="shared" si="0"/>
        <v>50</v>
      </c>
      <c r="AA48" s="88"/>
      <c r="AB48" s="226">
        <f t="shared" si="1"/>
        <v>104</v>
      </c>
      <c r="AC48" s="108"/>
      <c r="AD48" s="201">
        <f t="shared" ref="AD48:AD49" si="14">AB48-C48</f>
        <v>80</v>
      </c>
      <c r="AE48" s="88"/>
      <c r="AF48" s="343">
        <f t="shared" si="2"/>
        <v>24</v>
      </c>
      <c r="AG48" s="229">
        <f>C48-AF48</f>
        <v>0</v>
      </c>
      <c r="AH48" s="126"/>
      <c r="AI48" s="126"/>
      <c r="AJ48" s="15"/>
    </row>
    <row r="49" spans="1:39" s="37" customFormat="1" ht="20" customHeight="1" x14ac:dyDescent="1">
      <c r="A49" s="368"/>
      <c r="B49" s="193" t="s">
        <v>90</v>
      </c>
      <c r="C49" s="192">
        <v>27</v>
      </c>
      <c r="D49" s="304"/>
      <c r="E49" s="65"/>
      <c r="F49" s="312">
        <v>10</v>
      </c>
      <c r="G49" s="312">
        <v>5</v>
      </c>
      <c r="H49" s="312">
        <v>5</v>
      </c>
      <c r="I49" s="313">
        <v>4</v>
      </c>
      <c r="J49" s="313">
        <v>8</v>
      </c>
      <c r="K49" s="312">
        <v>5</v>
      </c>
      <c r="L49" s="312">
        <v>7</v>
      </c>
      <c r="M49" s="312">
        <v>7</v>
      </c>
      <c r="N49" s="313">
        <v>5</v>
      </c>
      <c r="O49" s="313">
        <f>SUM(F49:N49)</f>
        <v>56</v>
      </c>
      <c r="P49" s="314"/>
      <c r="Q49" s="312">
        <v>4</v>
      </c>
      <c r="R49" s="312">
        <v>10</v>
      </c>
      <c r="S49" s="312">
        <v>5</v>
      </c>
      <c r="T49" s="313">
        <v>3</v>
      </c>
      <c r="U49" s="313">
        <v>7</v>
      </c>
      <c r="V49" s="312">
        <v>6</v>
      </c>
      <c r="W49" s="312">
        <v>6</v>
      </c>
      <c r="X49" s="312">
        <v>9</v>
      </c>
      <c r="Y49" s="313">
        <v>6</v>
      </c>
      <c r="Z49" s="201">
        <f t="shared" si="0"/>
        <v>56</v>
      </c>
      <c r="AA49" s="88"/>
      <c r="AB49" s="234">
        <f t="shared" si="1"/>
        <v>112</v>
      </c>
      <c r="AC49" s="108"/>
      <c r="AD49" s="201">
        <f t="shared" si="14"/>
        <v>85</v>
      </c>
      <c r="AE49" s="88"/>
      <c r="AF49" s="345">
        <f t="shared" si="2"/>
        <v>27</v>
      </c>
      <c r="AG49" s="229">
        <f>C49-AF49</f>
        <v>0</v>
      </c>
      <c r="AH49" s="134"/>
      <c r="AI49" s="134"/>
      <c r="AJ49" s="65"/>
    </row>
    <row r="50" spans="1:39" s="37" customFormat="1" ht="10" customHeight="1" x14ac:dyDescent="1">
      <c r="A50" s="15"/>
      <c r="B50" s="194"/>
      <c r="C50" s="107"/>
      <c r="D50" s="305"/>
      <c r="E50" s="65"/>
      <c r="F50" s="235"/>
      <c r="G50" s="235"/>
      <c r="H50" s="235"/>
      <c r="I50" s="236"/>
      <c r="J50" s="236"/>
      <c r="K50" s="235"/>
      <c r="L50" s="235"/>
      <c r="M50" s="235"/>
      <c r="N50" s="236"/>
      <c r="O50" s="231"/>
      <c r="P50" s="224"/>
      <c r="Q50" s="235"/>
      <c r="R50" s="235"/>
      <c r="S50" s="235"/>
      <c r="T50" s="236"/>
      <c r="U50" s="236"/>
      <c r="V50" s="235"/>
      <c r="W50" s="235"/>
      <c r="X50" s="235"/>
      <c r="Y50" s="236"/>
      <c r="Z50" s="232"/>
      <c r="AA50" s="88"/>
      <c r="AB50" s="237"/>
      <c r="AC50" s="108"/>
      <c r="AD50" s="232"/>
      <c r="AE50" s="88"/>
      <c r="AF50" s="346"/>
      <c r="AG50" s="229"/>
      <c r="AH50" s="134"/>
      <c r="AI50" s="134"/>
      <c r="AJ50" s="65"/>
    </row>
    <row r="51" spans="1:39" s="37" customFormat="1" ht="20" customHeight="1" x14ac:dyDescent="1">
      <c r="A51" s="367">
        <v>13</v>
      </c>
      <c r="B51" s="191" t="s">
        <v>86</v>
      </c>
      <c r="C51" s="192">
        <v>16</v>
      </c>
      <c r="D51" s="305"/>
      <c r="E51" s="65"/>
      <c r="F51" s="312">
        <v>4</v>
      </c>
      <c r="G51" s="312">
        <v>5</v>
      </c>
      <c r="H51" s="312">
        <v>4</v>
      </c>
      <c r="I51" s="313">
        <v>6</v>
      </c>
      <c r="J51" s="313">
        <v>7</v>
      </c>
      <c r="K51" s="312">
        <v>4</v>
      </c>
      <c r="L51" s="312">
        <v>4</v>
      </c>
      <c r="M51" s="312">
        <v>4</v>
      </c>
      <c r="N51" s="313">
        <v>4</v>
      </c>
      <c r="O51" s="313">
        <f>SUM(F51:N51)</f>
        <v>42</v>
      </c>
      <c r="P51" s="314"/>
      <c r="Q51" s="312">
        <v>5</v>
      </c>
      <c r="R51" s="312">
        <v>6</v>
      </c>
      <c r="S51" s="312">
        <v>5</v>
      </c>
      <c r="T51" s="313">
        <v>4</v>
      </c>
      <c r="U51" s="313">
        <v>5</v>
      </c>
      <c r="V51" s="312">
        <v>5</v>
      </c>
      <c r="W51" s="312">
        <v>3</v>
      </c>
      <c r="X51" s="312">
        <v>6</v>
      </c>
      <c r="Y51" s="313">
        <v>5</v>
      </c>
      <c r="Z51" s="201">
        <f t="shared" si="0"/>
        <v>44</v>
      </c>
      <c r="AA51" s="88"/>
      <c r="AB51" s="234">
        <f t="shared" ref="AB51:AB55" si="15">O51+Z51</f>
        <v>86</v>
      </c>
      <c r="AC51" s="108"/>
      <c r="AD51" s="201">
        <f t="shared" ref="AD51:AD55" si="16">AB51-C51</f>
        <v>70</v>
      </c>
      <c r="AE51" s="88"/>
      <c r="AF51" s="345">
        <f t="shared" ref="AF51:AF55" si="17">AB51-AD51</f>
        <v>16</v>
      </c>
      <c r="AG51" s="229">
        <f t="shared" ref="AG51:AG55" si="18">C51-AF51</f>
        <v>0</v>
      </c>
      <c r="AH51" s="134"/>
      <c r="AI51" s="134"/>
      <c r="AJ51" s="65"/>
    </row>
    <row r="52" spans="1:39" s="37" customFormat="1" ht="20" customHeight="1" x14ac:dyDescent="1">
      <c r="A52" s="368"/>
      <c r="B52" s="193" t="s">
        <v>46</v>
      </c>
      <c r="C52" s="192">
        <v>24</v>
      </c>
      <c r="D52" s="305"/>
      <c r="E52" s="65"/>
      <c r="F52" s="312">
        <v>6</v>
      </c>
      <c r="G52" s="312">
        <v>4</v>
      </c>
      <c r="H52" s="312">
        <v>4</v>
      </c>
      <c r="I52" s="313">
        <v>7</v>
      </c>
      <c r="J52" s="313">
        <v>6</v>
      </c>
      <c r="K52" s="312">
        <v>4</v>
      </c>
      <c r="L52" s="312">
        <v>6</v>
      </c>
      <c r="M52" s="312">
        <v>6</v>
      </c>
      <c r="N52" s="313">
        <v>5</v>
      </c>
      <c r="O52" s="313">
        <f>SUM(F52:N52)</f>
        <v>48</v>
      </c>
      <c r="P52" s="314"/>
      <c r="Q52" s="312">
        <v>4</v>
      </c>
      <c r="R52" s="312">
        <v>6</v>
      </c>
      <c r="S52" s="312">
        <v>6</v>
      </c>
      <c r="T52" s="313">
        <v>4</v>
      </c>
      <c r="U52" s="313">
        <v>7</v>
      </c>
      <c r="V52" s="312">
        <v>6</v>
      </c>
      <c r="W52" s="312">
        <v>4</v>
      </c>
      <c r="X52" s="312">
        <v>5</v>
      </c>
      <c r="Y52" s="313">
        <v>6</v>
      </c>
      <c r="Z52" s="201">
        <f t="shared" si="0"/>
        <v>48</v>
      </c>
      <c r="AA52" s="88"/>
      <c r="AB52" s="226">
        <f t="shared" si="15"/>
        <v>96</v>
      </c>
      <c r="AC52" s="108"/>
      <c r="AD52" s="201">
        <f t="shared" si="16"/>
        <v>72</v>
      </c>
      <c r="AE52" s="88"/>
      <c r="AF52" s="343">
        <f t="shared" si="17"/>
        <v>24</v>
      </c>
      <c r="AG52" s="229">
        <f t="shared" si="18"/>
        <v>0</v>
      </c>
      <c r="AH52" s="134"/>
      <c r="AI52" s="134"/>
      <c r="AJ52" s="65"/>
    </row>
    <row r="53" spans="1:39" s="37" customFormat="1" ht="10" customHeight="1" x14ac:dyDescent="1">
      <c r="A53" s="15"/>
      <c r="B53" s="198"/>
      <c r="C53" s="199"/>
      <c r="D53" s="305"/>
      <c r="E53" s="65"/>
      <c r="F53" s="238"/>
      <c r="G53" s="238"/>
      <c r="H53" s="238"/>
      <c r="I53" s="224"/>
      <c r="J53" s="224"/>
      <c r="K53" s="238"/>
      <c r="L53" s="238"/>
      <c r="M53" s="238"/>
      <c r="N53" s="224"/>
      <c r="O53" s="231"/>
      <c r="P53" s="224"/>
      <c r="Q53" s="238"/>
      <c r="R53" s="238"/>
      <c r="S53" s="238"/>
      <c r="T53" s="224"/>
      <c r="U53" s="224"/>
      <c r="V53" s="238"/>
      <c r="W53" s="238"/>
      <c r="X53" s="238"/>
      <c r="Y53" s="224"/>
      <c r="Z53" s="232"/>
      <c r="AA53" s="88"/>
      <c r="AB53" s="233"/>
      <c r="AC53" s="108"/>
      <c r="AD53" s="232"/>
      <c r="AE53" s="88"/>
      <c r="AF53" s="344"/>
      <c r="AG53" s="229"/>
      <c r="AH53" s="134"/>
      <c r="AI53" s="134"/>
      <c r="AJ53" s="65"/>
    </row>
    <row r="54" spans="1:39" s="37" customFormat="1" ht="20" customHeight="1" x14ac:dyDescent="1">
      <c r="A54" s="367">
        <v>14</v>
      </c>
      <c r="B54" s="191" t="s">
        <v>104</v>
      </c>
      <c r="C54" s="192">
        <v>24</v>
      </c>
      <c r="D54" s="305"/>
      <c r="E54" s="65"/>
      <c r="F54" s="312">
        <v>8</v>
      </c>
      <c r="G54" s="312">
        <v>6</v>
      </c>
      <c r="H54" s="312">
        <v>5</v>
      </c>
      <c r="I54" s="313">
        <v>6</v>
      </c>
      <c r="J54" s="313">
        <v>9</v>
      </c>
      <c r="K54" s="312">
        <v>4</v>
      </c>
      <c r="L54" s="312">
        <v>7</v>
      </c>
      <c r="M54" s="312">
        <v>7</v>
      </c>
      <c r="N54" s="313">
        <v>4</v>
      </c>
      <c r="O54" s="313">
        <f>SUM(F54:N54)</f>
        <v>56</v>
      </c>
      <c r="P54" s="314"/>
      <c r="Q54" s="312">
        <v>5</v>
      </c>
      <c r="R54" s="312">
        <v>5</v>
      </c>
      <c r="S54" s="312">
        <v>5</v>
      </c>
      <c r="T54" s="313">
        <v>5</v>
      </c>
      <c r="U54" s="313">
        <v>7</v>
      </c>
      <c r="V54" s="312">
        <v>7</v>
      </c>
      <c r="W54" s="312">
        <v>4</v>
      </c>
      <c r="X54" s="312">
        <v>6</v>
      </c>
      <c r="Y54" s="313">
        <v>10</v>
      </c>
      <c r="Z54" s="201">
        <f t="shared" si="0"/>
        <v>54</v>
      </c>
      <c r="AA54" s="88"/>
      <c r="AB54" s="226">
        <f t="shared" si="15"/>
        <v>110</v>
      </c>
      <c r="AC54" s="108"/>
      <c r="AD54" s="201">
        <f t="shared" si="16"/>
        <v>86</v>
      </c>
      <c r="AE54" s="88"/>
      <c r="AF54" s="343">
        <f t="shared" si="17"/>
        <v>24</v>
      </c>
      <c r="AG54" s="229">
        <f t="shared" si="18"/>
        <v>0</v>
      </c>
      <c r="AH54" s="134"/>
      <c r="AI54" s="134"/>
      <c r="AJ54" s="65"/>
    </row>
    <row r="55" spans="1:39" s="37" customFormat="1" ht="20" customHeight="1" x14ac:dyDescent="1">
      <c r="A55" s="368"/>
      <c r="B55" s="193" t="s">
        <v>87</v>
      </c>
      <c r="C55" s="192">
        <v>24</v>
      </c>
      <c r="D55" s="305"/>
      <c r="E55" s="65"/>
      <c r="F55" s="312">
        <v>9</v>
      </c>
      <c r="G55" s="312">
        <v>4</v>
      </c>
      <c r="H55" s="312">
        <v>5</v>
      </c>
      <c r="I55" s="313">
        <v>5</v>
      </c>
      <c r="J55" s="313">
        <v>7</v>
      </c>
      <c r="K55" s="312">
        <v>3</v>
      </c>
      <c r="L55" s="312">
        <v>6</v>
      </c>
      <c r="M55" s="312">
        <v>5</v>
      </c>
      <c r="N55" s="313">
        <v>7</v>
      </c>
      <c r="O55" s="313">
        <f>SUM(F55:N55)</f>
        <v>51</v>
      </c>
      <c r="P55" s="314"/>
      <c r="Q55" s="312">
        <v>5</v>
      </c>
      <c r="R55" s="312">
        <v>4</v>
      </c>
      <c r="S55" s="312">
        <v>6</v>
      </c>
      <c r="T55" s="313">
        <v>5</v>
      </c>
      <c r="U55" s="313">
        <v>6</v>
      </c>
      <c r="V55" s="312">
        <v>5</v>
      </c>
      <c r="W55" s="312">
        <v>4</v>
      </c>
      <c r="X55" s="312">
        <v>7</v>
      </c>
      <c r="Y55" s="313">
        <v>6</v>
      </c>
      <c r="Z55" s="201">
        <f t="shared" si="0"/>
        <v>48</v>
      </c>
      <c r="AA55" s="88"/>
      <c r="AB55" s="234">
        <f t="shared" si="15"/>
        <v>99</v>
      </c>
      <c r="AC55" s="108"/>
      <c r="AD55" s="201">
        <f t="shared" si="16"/>
        <v>75</v>
      </c>
      <c r="AE55" s="88"/>
      <c r="AF55" s="345">
        <f t="shared" si="17"/>
        <v>24</v>
      </c>
      <c r="AG55" s="229">
        <f t="shared" si="18"/>
        <v>0</v>
      </c>
      <c r="AH55" s="134"/>
      <c r="AI55" s="134"/>
      <c r="AJ55" s="65"/>
    </row>
    <row r="56" spans="1:39" ht="23" customHeight="1" x14ac:dyDescent="1">
      <c r="B56" s="68"/>
      <c r="C56" s="366" t="str">
        <f>C1</f>
        <v>Glacier Club Mens Tuesday Team Golf League</v>
      </c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U56" s="4"/>
      <c r="AC56" s="4"/>
      <c r="AE56" s="99"/>
      <c r="AH56" s="125"/>
      <c r="AI56" s="143"/>
      <c r="AJ56" s="11"/>
    </row>
    <row r="57" spans="1:39" ht="10" customHeight="1" x14ac:dyDescent="1"/>
    <row r="58" spans="1:39" s="16" customFormat="1" ht="24" customHeight="1" x14ac:dyDescent="1">
      <c r="A58" s="7"/>
      <c r="B58" s="69"/>
      <c r="C58" s="365" t="str">
        <f>C3</f>
        <v>2025 Weekly Skins Event</v>
      </c>
      <c r="D58" s="365"/>
      <c r="E58" s="365"/>
      <c r="F58" s="365"/>
      <c r="G58" s="365"/>
      <c r="H58" s="365"/>
      <c r="I58" s="365"/>
      <c r="J58" s="184"/>
      <c r="K58" s="183"/>
      <c r="L58" s="183"/>
      <c r="M58" s="183"/>
      <c r="N58" s="183"/>
      <c r="P58" s="351"/>
      <c r="Q58" s="400" t="s">
        <v>20</v>
      </c>
      <c r="R58" s="401"/>
      <c r="S58" s="401"/>
      <c r="T58" s="398">
        <f>T3</f>
        <v>45797</v>
      </c>
      <c r="U58" s="398"/>
      <c r="V58" s="398"/>
      <c r="W58" s="398"/>
      <c r="X58" s="399"/>
      <c r="Y58" s="350"/>
      <c r="Z58" s="396" t="s">
        <v>39</v>
      </c>
      <c r="AA58" s="397"/>
      <c r="AB58" s="349">
        <f>AB3</f>
        <v>1</v>
      </c>
      <c r="AC58" s="25"/>
      <c r="AD58" s="96" t="s">
        <v>0</v>
      </c>
      <c r="AE58" s="4"/>
      <c r="AF58" s="4" t="s">
        <v>10</v>
      </c>
      <c r="AG58" s="126"/>
      <c r="AH58" s="126"/>
      <c r="AI58" s="126"/>
      <c r="AJ58" s="23"/>
    </row>
    <row r="59" spans="1:39" s="16" customFormat="1" ht="10" customHeight="1" x14ac:dyDescent="1">
      <c r="A59" s="7"/>
      <c r="B59" s="18"/>
      <c r="C59" s="7"/>
      <c r="D59" s="300"/>
      <c r="Z59" s="7"/>
      <c r="AA59" s="25"/>
      <c r="AB59" s="7"/>
      <c r="AC59" s="25"/>
      <c r="AD59" s="92"/>
      <c r="AE59" s="92"/>
      <c r="AF59" s="7"/>
      <c r="AG59" s="112"/>
      <c r="AH59" s="127"/>
      <c r="AI59" s="112"/>
    </row>
    <row r="60" spans="1:39" s="10" customFormat="1" ht="18" customHeight="1" x14ac:dyDescent="0.8">
      <c r="A60" s="372" t="str">
        <f>A5</f>
        <v>Glacier Club                     Yardage:</v>
      </c>
      <c r="B60" s="373"/>
      <c r="C60" s="364" t="s">
        <v>62</v>
      </c>
      <c r="D60" s="364"/>
      <c r="E60" s="49"/>
      <c r="F60" s="54">
        <v>1</v>
      </c>
      <c r="G60" s="54">
        <v>2</v>
      </c>
      <c r="H60" s="54">
        <v>3</v>
      </c>
      <c r="I60" s="54">
        <v>4</v>
      </c>
      <c r="J60" s="54">
        <v>5</v>
      </c>
      <c r="K60" s="54">
        <v>6</v>
      </c>
      <c r="L60" s="54" t="s">
        <v>2</v>
      </c>
      <c r="M60" s="54">
        <v>8</v>
      </c>
      <c r="N60" s="54">
        <v>9</v>
      </c>
      <c r="O60" s="55" t="s">
        <v>3</v>
      </c>
      <c r="P60" s="47"/>
      <c r="Q60" s="56">
        <v>10</v>
      </c>
      <c r="R60" s="56">
        <v>11</v>
      </c>
      <c r="S60" s="56">
        <v>12</v>
      </c>
      <c r="T60" s="56">
        <v>13</v>
      </c>
      <c r="U60" s="56">
        <v>14</v>
      </c>
      <c r="V60" s="56">
        <v>15</v>
      </c>
      <c r="W60" s="56">
        <v>16</v>
      </c>
      <c r="X60" s="56">
        <v>17</v>
      </c>
      <c r="Y60" s="56">
        <v>18</v>
      </c>
      <c r="Z60" s="56" t="s">
        <v>4</v>
      </c>
      <c r="AA60" s="93"/>
      <c r="AB60" s="56" t="s">
        <v>5</v>
      </c>
      <c r="AC60" s="89"/>
      <c r="AD60" s="380"/>
      <c r="AE60" s="380"/>
      <c r="AF60" s="380"/>
      <c r="AG60" s="112"/>
      <c r="AH60" s="127"/>
      <c r="AI60" s="112"/>
      <c r="AJ60" s="8"/>
      <c r="AK60" s="42"/>
      <c r="AL60" s="42"/>
      <c r="AM60" s="42"/>
    </row>
    <row r="61" spans="1:39" s="9" customFormat="1" ht="18" customHeight="1" x14ac:dyDescent="0.8">
      <c r="A61" s="374"/>
      <c r="B61" s="375"/>
      <c r="C61" s="364" t="str">
        <f>C6</f>
        <v>White Tees:</v>
      </c>
      <c r="D61" s="364"/>
      <c r="E61" s="49"/>
      <c r="F61" s="53">
        <f t="shared" ref="F61:N61" si="19">F6</f>
        <v>479</v>
      </c>
      <c r="G61" s="53">
        <f t="shared" si="19"/>
        <v>318</v>
      </c>
      <c r="H61" s="53">
        <f t="shared" si="19"/>
        <v>142</v>
      </c>
      <c r="I61" s="53">
        <f t="shared" si="19"/>
        <v>336</v>
      </c>
      <c r="J61" s="53">
        <f t="shared" si="19"/>
        <v>458</v>
      </c>
      <c r="K61" s="53">
        <f t="shared" si="19"/>
        <v>126</v>
      </c>
      <c r="L61" s="53">
        <f t="shared" si="19"/>
        <v>367</v>
      </c>
      <c r="M61" s="53">
        <f t="shared" si="19"/>
        <v>354</v>
      </c>
      <c r="N61" s="53">
        <f t="shared" si="19"/>
        <v>345</v>
      </c>
      <c r="O61" s="53">
        <f>SUM(F61:N61)</f>
        <v>2925</v>
      </c>
      <c r="P61" s="45"/>
      <c r="Q61" s="53">
        <f t="shared" ref="Q61:Y61" si="20">Q6</f>
        <v>272</v>
      </c>
      <c r="R61" s="53">
        <f t="shared" si="20"/>
        <v>494</v>
      </c>
      <c r="S61" s="53">
        <f t="shared" si="20"/>
        <v>322</v>
      </c>
      <c r="T61" s="53">
        <f t="shared" si="20"/>
        <v>107</v>
      </c>
      <c r="U61" s="53">
        <f t="shared" si="20"/>
        <v>478</v>
      </c>
      <c r="V61" s="53">
        <f t="shared" si="20"/>
        <v>335</v>
      </c>
      <c r="W61" s="53">
        <f t="shared" si="20"/>
        <v>130</v>
      </c>
      <c r="X61" s="53">
        <f t="shared" si="20"/>
        <v>320</v>
      </c>
      <c r="Y61" s="53">
        <f t="shared" si="20"/>
        <v>330</v>
      </c>
      <c r="Z61" s="53">
        <f>SUM(Q61:Y61)</f>
        <v>2788</v>
      </c>
      <c r="AA61" s="93"/>
      <c r="AB61" s="53">
        <f>O61+Z61</f>
        <v>5713</v>
      </c>
      <c r="AC61" s="89"/>
      <c r="AD61" s="380"/>
      <c r="AE61" s="380"/>
      <c r="AF61" s="380"/>
      <c r="AG61" s="112"/>
      <c r="AH61" s="128"/>
      <c r="AI61" s="112"/>
      <c r="AJ61" s="8"/>
      <c r="AK61" s="42"/>
      <c r="AL61" s="42"/>
      <c r="AM61" s="42"/>
    </row>
    <row r="62" spans="1:39" s="6" customFormat="1" ht="18" customHeight="1" x14ac:dyDescent="0.95">
      <c r="A62" s="374"/>
      <c r="B62" s="375"/>
      <c r="C62" s="364" t="s">
        <v>88</v>
      </c>
      <c r="D62" s="364"/>
      <c r="E62" s="49"/>
      <c r="F62" s="53">
        <v>376</v>
      </c>
      <c r="G62" s="53">
        <v>289</v>
      </c>
      <c r="H62" s="53">
        <v>73</v>
      </c>
      <c r="I62" s="53">
        <v>227</v>
      </c>
      <c r="J62" s="53">
        <v>429</v>
      </c>
      <c r="K62" s="53">
        <v>102</v>
      </c>
      <c r="L62" s="53">
        <v>269</v>
      </c>
      <c r="M62" s="53">
        <v>294</v>
      </c>
      <c r="N62" s="53">
        <v>290</v>
      </c>
      <c r="O62" s="53">
        <f>SUM(F62:N62)</f>
        <v>2349</v>
      </c>
      <c r="P62" s="45"/>
      <c r="Q62" s="53">
        <v>246</v>
      </c>
      <c r="R62" s="53">
        <v>421</v>
      </c>
      <c r="S62" s="53">
        <v>258</v>
      </c>
      <c r="T62" s="53">
        <v>85</v>
      </c>
      <c r="U62" s="53">
        <v>424</v>
      </c>
      <c r="V62" s="53">
        <v>314</v>
      </c>
      <c r="W62" s="53">
        <v>106</v>
      </c>
      <c r="X62" s="53">
        <v>258</v>
      </c>
      <c r="Y62" s="53">
        <v>317</v>
      </c>
      <c r="Z62" s="53">
        <f>SUM(Q62:Y62)</f>
        <v>2429</v>
      </c>
      <c r="AA62" s="93"/>
      <c r="AB62" s="53">
        <f>O62+Z62</f>
        <v>4778</v>
      </c>
      <c r="AC62" s="25"/>
      <c r="AD62" s="380"/>
      <c r="AE62" s="380"/>
      <c r="AF62" s="380"/>
      <c r="AG62" s="112"/>
      <c r="AH62" s="128"/>
      <c r="AI62" s="112"/>
      <c r="AJ62" s="7"/>
      <c r="AK62" s="19"/>
      <c r="AL62" s="19"/>
      <c r="AM62" s="19"/>
    </row>
    <row r="63" spans="1:39" s="6" customFormat="1" ht="18" customHeight="1" x14ac:dyDescent="0.95">
      <c r="A63" s="374"/>
      <c r="B63" s="375"/>
      <c r="C63" s="364" t="s">
        <v>63</v>
      </c>
      <c r="D63" s="364"/>
      <c r="E63" s="49"/>
      <c r="F63" s="50">
        <v>5</v>
      </c>
      <c r="G63" s="50">
        <v>4</v>
      </c>
      <c r="H63" s="50">
        <v>3</v>
      </c>
      <c r="I63" s="50">
        <v>4</v>
      </c>
      <c r="J63" s="50">
        <v>5</v>
      </c>
      <c r="K63" s="50">
        <v>3</v>
      </c>
      <c r="L63" s="50">
        <v>4</v>
      </c>
      <c r="M63" s="50">
        <v>4</v>
      </c>
      <c r="N63" s="50">
        <v>4</v>
      </c>
      <c r="O63" s="50">
        <v>36</v>
      </c>
      <c r="P63" s="45"/>
      <c r="Q63" s="50">
        <v>4</v>
      </c>
      <c r="R63" s="50">
        <v>5</v>
      </c>
      <c r="S63" s="50">
        <v>4</v>
      </c>
      <c r="T63" s="50">
        <v>3</v>
      </c>
      <c r="U63" s="50">
        <v>5</v>
      </c>
      <c r="V63" s="50">
        <v>4</v>
      </c>
      <c r="W63" s="50">
        <v>3</v>
      </c>
      <c r="X63" s="50">
        <v>4</v>
      </c>
      <c r="Y63" s="50">
        <v>4</v>
      </c>
      <c r="Z63" s="50">
        <v>36</v>
      </c>
      <c r="AA63" s="93"/>
      <c r="AB63" s="50">
        <v>72</v>
      </c>
      <c r="AC63" s="25"/>
      <c r="AD63" s="380"/>
      <c r="AE63" s="380"/>
      <c r="AF63" s="380"/>
      <c r="AG63" s="112"/>
      <c r="AH63" s="128"/>
      <c r="AI63" s="112"/>
      <c r="AJ63" s="7"/>
      <c r="AK63" s="19"/>
      <c r="AL63" s="19"/>
      <c r="AM63" s="19"/>
    </row>
    <row r="64" spans="1:39" s="9" customFormat="1" ht="18" customHeight="1" x14ac:dyDescent="0.8">
      <c r="A64" s="376"/>
      <c r="B64" s="377"/>
      <c r="C64" s="364" t="str">
        <f>C9</f>
        <v>Stroke Index:</v>
      </c>
      <c r="D64" s="364"/>
      <c r="E64" s="49"/>
      <c r="F64" s="51">
        <f>F9</f>
        <v>3</v>
      </c>
      <c r="G64" s="51">
        <f>G9</f>
        <v>13</v>
      </c>
      <c r="H64" s="51">
        <f>H9</f>
        <v>15</v>
      </c>
      <c r="I64" s="51">
        <v>5</v>
      </c>
      <c r="J64" s="51">
        <f>J9</f>
        <v>11</v>
      </c>
      <c r="K64" s="51">
        <f>K9</f>
        <v>17</v>
      </c>
      <c r="L64" s="51">
        <v>7</v>
      </c>
      <c r="M64" s="51">
        <f>M9</f>
        <v>1</v>
      </c>
      <c r="N64" s="51">
        <f>N9</f>
        <v>9</v>
      </c>
      <c r="O64" s="46"/>
      <c r="P64" s="45"/>
      <c r="Q64" s="51">
        <f t="shared" ref="Q64:Y64" si="21">Q9</f>
        <v>16</v>
      </c>
      <c r="R64" s="51">
        <f t="shared" si="21"/>
        <v>4</v>
      </c>
      <c r="S64" s="51">
        <f t="shared" si="21"/>
        <v>8</v>
      </c>
      <c r="T64" s="51">
        <f t="shared" si="21"/>
        <v>18</v>
      </c>
      <c r="U64" s="51">
        <f t="shared" si="21"/>
        <v>10</v>
      </c>
      <c r="V64" s="51">
        <f t="shared" si="21"/>
        <v>12</v>
      </c>
      <c r="W64" s="51">
        <f t="shared" si="21"/>
        <v>14</v>
      </c>
      <c r="X64" s="51">
        <f t="shared" si="21"/>
        <v>6</v>
      </c>
      <c r="Y64" s="51">
        <f t="shared" si="21"/>
        <v>2</v>
      </c>
      <c r="Z64" s="90"/>
      <c r="AA64" s="93"/>
      <c r="AB64" s="46"/>
      <c r="AC64" s="89"/>
      <c r="AD64" s="380"/>
      <c r="AE64" s="380"/>
      <c r="AF64" s="380"/>
      <c r="AG64" s="112"/>
      <c r="AH64" s="128"/>
      <c r="AI64" s="112"/>
      <c r="AJ64" s="8"/>
      <c r="AK64" s="42"/>
      <c r="AL64" s="42"/>
      <c r="AM64" s="42"/>
    </row>
    <row r="65" spans="1:73" s="6" customFormat="1" ht="10" customHeight="1" x14ac:dyDescent="1">
      <c r="A65" s="7"/>
      <c r="B65" s="32"/>
      <c r="C65" s="7"/>
      <c r="D65" s="300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106"/>
      <c r="AA65" s="25"/>
      <c r="AB65" s="7"/>
      <c r="AC65" s="25"/>
      <c r="AD65" s="92"/>
      <c r="AE65" s="92"/>
      <c r="AF65" s="7"/>
      <c r="AG65" s="112"/>
      <c r="AH65" s="112"/>
      <c r="AI65" s="112"/>
      <c r="AJ65" s="7"/>
    </row>
    <row r="66" spans="1:73" s="6" customFormat="1" ht="23" customHeight="1" x14ac:dyDescent="1">
      <c r="A66" s="354" t="s">
        <v>110</v>
      </c>
      <c r="B66" s="354"/>
      <c r="C66" s="354"/>
      <c r="D66" s="354"/>
      <c r="E66" s="348"/>
      <c r="F66" s="348"/>
      <c r="G66" s="32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AB66" s="378"/>
      <c r="AC66" s="378"/>
      <c r="AD66" s="378"/>
      <c r="AE66" s="378"/>
      <c r="AF66" s="378"/>
      <c r="AG66" s="112"/>
      <c r="AH66" s="112"/>
      <c r="AI66" s="112"/>
      <c r="AJ66" s="7"/>
    </row>
    <row r="67" spans="1:73" s="27" customFormat="1" ht="10" customHeight="1" x14ac:dyDescent="1">
      <c r="A67" s="87"/>
      <c r="B67" s="25"/>
      <c r="C67" s="25"/>
      <c r="D67" s="84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181"/>
      <c r="AB67" s="25"/>
      <c r="AC67" s="25"/>
      <c r="AD67" s="97"/>
      <c r="AE67" s="97"/>
      <c r="AF67" s="394" t="s">
        <v>111</v>
      </c>
      <c r="AG67" s="85"/>
      <c r="AH67" s="112"/>
      <c r="AI67" s="112"/>
      <c r="AJ67" s="7"/>
      <c r="AK67" s="6"/>
      <c r="AL67" s="6"/>
      <c r="AM67" s="6"/>
      <c r="AN67" s="6"/>
    </row>
    <row r="68" spans="1:73" s="6" customFormat="1" ht="24" customHeight="1" x14ac:dyDescent="1">
      <c r="A68" s="205" t="s">
        <v>55</v>
      </c>
      <c r="B68" s="239" t="s">
        <v>21</v>
      </c>
      <c r="C68" s="217" t="s">
        <v>6</v>
      </c>
      <c r="D68" s="307"/>
      <c r="E68" s="240"/>
      <c r="F68" s="241">
        <v>1</v>
      </c>
      <c r="G68" s="241">
        <v>2</v>
      </c>
      <c r="H68" s="241">
        <v>3</v>
      </c>
      <c r="I68" s="241">
        <v>4</v>
      </c>
      <c r="J68" s="241">
        <v>5</v>
      </c>
      <c r="K68" s="241">
        <v>6</v>
      </c>
      <c r="L68" s="241">
        <v>7</v>
      </c>
      <c r="M68" s="241">
        <v>8</v>
      </c>
      <c r="N68" s="241">
        <v>9</v>
      </c>
      <c r="O68" s="240"/>
      <c r="P68" s="242"/>
      <c r="Q68" s="210">
        <v>10</v>
      </c>
      <c r="R68" s="210">
        <v>11</v>
      </c>
      <c r="S68" s="210">
        <v>12</v>
      </c>
      <c r="T68" s="210">
        <v>13</v>
      </c>
      <c r="U68" s="210">
        <v>14</v>
      </c>
      <c r="V68" s="210">
        <v>15</v>
      </c>
      <c r="W68" s="210">
        <v>16</v>
      </c>
      <c r="X68" s="210">
        <v>17</v>
      </c>
      <c r="Y68" s="210">
        <v>18</v>
      </c>
      <c r="Z68" s="335"/>
      <c r="AB68" s="382" t="s">
        <v>107</v>
      </c>
      <c r="AC68" s="40"/>
      <c r="AD68" s="381" t="s">
        <v>98</v>
      </c>
      <c r="AE68" s="48"/>
      <c r="AF68" s="395"/>
      <c r="AG68" s="112"/>
      <c r="AH68" s="112"/>
      <c r="AI68" s="112"/>
      <c r="AJ68" s="7"/>
    </row>
    <row r="69" spans="1:73" s="6" customFormat="1" ht="20" customHeight="1" x14ac:dyDescent="0.95">
      <c r="A69" s="7"/>
      <c r="B69" s="16"/>
      <c r="C69" s="390" t="s">
        <v>112</v>
      </c>
      <c r="D69" s="390"/>
      <c r="E69" s="390"/>
      <c r="F69" s="340">
        <f t="shared" ref="F69:N69" si="22">F100</f>
        <v>3.5</v>
      </c>
      <c r="G69" s="340">
        <f t="shared" si="22"/>
        <v>3.5</v>
      </c>
      <c r="H69" s="340">
        <f t="shared" si="22"/>
        <v>2.5</v>
      </c>
      <c r="I69" s="340">
        <f t="shared" si="22"/>
        <v>3</v>
      </c>
      <c r="J69" s="340">
        <f t="shared" si="22"/>
        <v>4</v>
      </c>
      <c r="K69" s="340">
        <f t="shared" si="22"/>
        <v>2</v>
      </c>
      <c r="L69" s="340">
        <f t="shared" si="22"/>
        <v>3.5</v>
      </c>
      <c r="M69" s="340">
        <f t="shared" si="22"/>
        <v>3.5</v>
      </c>
      <c r="N69" s="340">
        <f t="shared" si="22"/>
        <v>3.5</v>
      </c>
      <c r="O69" s="298"/>
      <c r="P69" s="298"/>
      <c r="Q69" s="340">
        <f t="shared" ref="Q69:Y69" si="23">Q100</f>
        <v>3.5</v>
      </c>
      <c r="R69" s="340">
        <f t="shared" si="23"/>
        <v>3</v>
      </c>
      <c r="S69" s="340">
        <f t="shared" si="23"/>
        <v>3.5</v>
      </c>
      <c r="T69" s="340">
        <f t="shared" si="23"/>
        <v>1.5</v>
      </c>
      <c r="U69" s="340">
        <f t="shared" si="23"/>
        <v>4</v>
      </c>
      <c r="V69" s="340">
        <f t="shared" si="23"/>
        <v>3.5</v>
      </c>
      <c r="W69" s="340">
        <f t="shared" si="23"/>
        <v>2.5</v>
      </c>
      <c r="X69" s="340">
        <f t="shared" si="23"/>
        <v>3.5</v>
      </c>
      <c r="Y69" s="341">
        <f t="shared" si="23"/>
        <v>3.5</v>
      </c>
      <c r="Z69" s="286">
        <f>SUM(F69:Y69)</f>
        <v>57.5</v>
      </c>
      <c r="AA69" s="339">
        <v>18</v>
      </c>
      <c r="AB69" s="382"/>
      <c r="AC69" s="98"/>
      <c r="AD69" s="381"/>
      <c r="AE69" s="99"/>
      <c r="AF69" s="334">
        <f>AF104</f>
        <v>31</v>
      </c>
      <c r="AG69" s="112"/>
      <c r="AH69" s="112"/>
      <c r="AI69" s="112"/>
      <c r="AJ69" s="7"/>
    </row>
    <row r="70" spans="1:73" s="27" customFormat="1" ht="5" customHeight="1" x14ac:dyDescent="1.1000000000000001">
      <c r="A70" s="25"/>
      <c r="B70" s="17"/>
      <c r="C70" s="25"/>
      <c r="D70" s="84"/>
      <c r="E70" s="17"/>
      <c r="F70" s="292"/>
      <c r="G70" s="292"/>
      <c r="H70" s="292"/>
      <c r="I70" s="292"/>
      <c r="J70" s="292"/>
      <c r="K70" s="292"/>
      <c r="L70" s="292"/>
      <c r="M70" s="292"/>
      <c r="N70" s="292"/>
      <c r="O70" s="293"/>
      <c r="P70" s="293"/>
      <c r="Q70" s="292"/>
      <c r="R70" s="292"/>
      <c r="S70" s="292"/>
      <c r="T70" s="292"/>
      <c r="U70" s="292"/>
      <c r="V70" s="292"/>
      <c r="W70" s="292"/>
      <c r="X70" s="292"/>
      <c r="Y70" s="287"/>
      <c r="Z70" s="337"/>
      <c r="AA70" s="286"/>
      <c r="AB70" s="294"/>
      <c r="AC70" s="98"/>
      <c r="AD70" s="295"/>
      <c r="AE70" s="97"/>
      <c r="AF70" s="296"/>
      <c r="AG70" s="85"/>
      <c r="AH70" s="85"/>
      <c r="AI70" s="85"/>
      <c r="AJ70" s="25"/>
    </row>
    <row r="71" spans="1:73" s="35" customFormat="1" ht="20" customHeight="1" x14ac:dyDescent="1">
      <c r="A71" s="352">
        <v>1</v>
      </c>
      <c r="B71" s="200" t="str">
        <f>B15</f>
        <v>Hibberd, Chris</v>
      </c>
      <c r="C71" s="201">
        <f>C15</f>
        <v>16</v>
      </c>
      <c r="D71" s="308"/>
      <c r="E71" s="13"/>
      <c r="F71" s="243">
        <f>IF(($C15-F$9)&gt;-0.5,'2025'!F15-0.5,'2025'!F15)</f>
        <v>6.5</v>
      </c>
      <c r="G71" s="243">
        <f>IF(($C15-G$9)&gt;-0.5,'2025'!G15-0.5,'2025'!G15)</f>
        <v>4.5</v>
      </c>
      <c r="H71" s="243">
        <f>IF(($C15-H$9)&gt;-0.5,'2025'!H15-0.5,'2025'!H15)</f>
        <v>2.5</v>
      </c>
      <c r="I71" s="243">
        <f>IF(($C15-I$9)&gt;-0.5,'2025'!I15-0.5,'2025'!I15)</f>
        <v>3.5</v>
      </c>
      <c r="J71" s="243">
        <f>IF(($C15-J$9)&gt;-0.5,'2025'!J15-0.5,'2025'!J15)</f>
        <v>5.5</v>
      </c>
      <c r="K71" s="243">
        <f>IF(($C15-K$9)&gt;-0.5,'2025'!K15-0.5,'2025'!K15)</f>
        <v>4</v>
      </c>
      <c r="L71" s="243">
        <f>IF(($C15-L$9)&gt;-0.5,'2025'!L15-0.5,'2025'!L15)</f>
        <v>4.5</v>
      </c>
      <c r="M71" s="247">
        <f>IF(($C15-M$9)&gt;-0.5,'2025'!M15-1,'2025'!M15)</f>
        <v>5</v>
      </c>
      <c r="N71" s="243">
        <f>IF(($C15-N$9)&gt;-0.5,'2025'!N15-0.5,'2025'!N15)</f>
        <v>4.5</v>
      </c>
      <c r="O71" s="245"/>
      <c r="P71" s="246"/>
      <c r="Q71" s="243">
        <f>IF(($C15-Q$9)&gt;-0.5,'2025'!Q15-0.5,'2025'!Q15)</f>
        <v>4.5</v>
      </c>
      <c r="R71" s="243">
        <f>IF(($C15-R$9)&gt;-0.5,'2025'!R15-0.5,'2025'!R15)</f>
        <v>5.5</v>
      </c>
      <c r="S71" s="243">
        <f>IF(($C15-S$9)&gt;-0.5,'2025'!S15-0.5,'2025'!S15)</f>
        <v>4.5</v>
      </c>
      <c r="T71" s="243">
        <f>IF(($C15-T$9)&gt;-0.5,'2025'!T15-0.5,'2025'!T15)</f>
        <v>3</v>
      </c>
      <c r="U71" s="243">
        <f>IF(($C15-U$9)&gt;-0.5,'2025'!U15-0.5,'2025'!U15)</f>
        <v>7.5</v>
      </c>
      <c r="V71" s="243">
        <f>IF(($C15-V$9)&gt;-0.5,'2025'!V15-0.5,'2025'!V15)</f>
        <v>4.5</v>
      </c>
      <c r="W71" s="243">
        <f>IF(($C15-W$9)&gt;-0.5,'2025'!W15-0.5,'2025'!W15)</f>
        <v>4.5</v>
      </c>
      <c r="X71" s="243">
        <f>IF(($C15-X$9)&gt;-0.5,'2025'!X15-0.5,'2025'!X15)</f>
        <v>3.5</v>
      </c>
      <c r="Y71" s="322">
        <f>IF(($C15-Y$9)&gt;-0.5,'2025'!Y15-0.5,'2025'!Y15)</f>
        <v>3.5</v>
      </c>
      <c r="Z71" s="338">
        <f>C71</f>
        <v>16</v>
      </c>
      <c r="AA71" s="119">
        <f>C71-AA69</f>
        <v>-2</v>
      </c>
      <c r="AB71" s="57">
        <v>1</v>
      </c>
      <c r="AC71" s="25"/>
      <c r="AD71" s="110">
        <f>AB71*AD104</f>
        <v>31.25</v>
      </c>
      <c r="AE71" s="92"/>
      <c r="AF71" s="111">
        <f>AB71*AF69</f>
        <v>31</v>
      </c>
      <c r="AG71" s="140"/>
      <c r="AH71" s="123"/>
      <c r="AI71" s="123"/>
      <c r="AJ71" s="32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34"/>
    </row>
    <row r="72" spans="1:73" s="35" customFormat="1" ht="20" customHeight="1" x14ac:dyDescent="1">
      <c r="A72" s="353"/>
      <c r="B72" s="202" t="str">
        <f>B16</f>
        <v>Markham, Roger</v>
      </c>
      <c r="C72" s="201">
        <f>C16</f>
        <v>24</v>
      </c>
      <c r="D72" s="308"/>
      <c r="E72" s="13"/>
      <c r="F72" s="244">
        <f>IF(($C16-F$9)&gt;-1,'2025'!F16-1,'2025'!F16)</f>
        <v>7</v>
      </c>
      <c r="G72" s="243">
        <f>IF(($C16-G$9)&gt;-0.5,'2025'!G16-0.5,'2025'!G16)</f>
        <v>3.5</v>
      </c>
      <c r="H72" s="243">
        <f>IF(($C16-H$9)&gt;-0.5,'2025'!H16-0.5,'2025'!H16)</f>
        <v>3.5</v>
      </c>
      <c r="I72" s="244">
        <f>IF(($C16-I$9)&gt;1,'2025'!I16-1,'2025'!I16)</f>
        <v>6</v>
      </c>
      <c r="J72" s="243">
        <f>IF(($C16-J$9)&gt;-0.5,'2025'!J16-0.5,'2025'!J16)</f>
        <v>5.5</v>
      </c>
      <c r="K72" s="243">
        <f>IF(($C16-K$9)&gt;-0.5,'2025'!K16-0.5,'2025'!K16)</f>
        <v>3.5</v>
      </c>
      <c r="L72" s="243">
        <f>IF(($C16-L$9)&gt;-0.5,'2025'!L16-0.5,'2025'!L16)</f>
        <v>5.5</v>
      </c>
      <c r="M72" s="244">
        <f>IF(($C16-M$9)&gt;-1,'2025'!M16-1,'2025'!M16)</f>
        <v>7</v>
      </c>
      <c r="N72" s="243">
        <f>IF(($C16-N$9)&gt;-0.5,'2025'!N16-0.5,'2025'!N16)</f>
        <v>5.5</v>
      </c>
      <c r="O72" s="245"/>
      <c r="P72" s="246"/>
      <c r="Q72" s="243">
        <f>IF(($C16-Q$9)&gt;-0.5,'2025'!Q16-0.5,'2025'!Q16)</f>
        <v>4.5</v>
      </c>
      <c r="R72" s="244">
        <f>IF(($C16-R$9)&gt;-1,'2025'!R16-1,'2025'!R16)</f>
        <v>9</v>
      </c>
      <c r="S72" s="243">
        <f>IF(($C16-S$9)&gt;-1,'2025'!S16-1,'2025'!S16)</f>
        <v>6</v>
      </c>
      <c r="T72" s="243">
        <f>IF(($C16-T$9)&gt;-0.5,'2025'!T16-0.5,'2025'!T16)</f>
        <v>2.5</v>
      </c>
      <c r="U72" s="243">
        <f>IF(($C16-U$9)&gt;-0.5,'2025'!U16-0.5,'2025'!U16)</f>
        <v>6.5</v>
      </c>
      <c r="V72" s="243">
        <f>IF(($C16-V$9)&gt;-0.5,'2025'!V16-0.5,'2025'!V16)</f>
        <v>6.5</v>
      </c>
      <c r="W72" s="243">
        <f>IF(($C16-W$9)&gt;-0.5,'2025'!W16-0.5,'2025'!W16)</f>
        <v>3.5</v>
      </c>
      <c r="X72" s="244">
        <f>IF(($C16-X$9)&gt;-1,'2025'!X16-1,'2025'!X16)</f>
        <v>7</v>
      </c>
      <c r="Y72" s="244">
        <f>IF(($C16-Y$9)&gt;-1,'2025'!Y16-1,'2025'!Y16)</f>
        <v>6</v>
      </c>
      <c r="Z72" s="338">
        <f t="shared" ref="Z72:Z92" si="24">C72</f>
        <v>24</v>
      </c>
      <c r="AA72" s="119">
        <f>C72-AA69</f>
        <v>6</v>
      </c>
      <c r="AB72" s="57"/>
      <c r="AC72" s="25"/>
      <c r="AD72" s="110">
        <f>AB72*AD104</f>
        <v>0</v>
      </c>
      <c r="AE72" s="92"/>
      <c r="AF72" s="111">
        <f>AB72*AF69</f>
        <v>0</v>
      </c>
      <c r="AG72" s="140"/>
      <c r="AH72" s="123"/>
      <c r="AI72" s="123"/>
      <c r="AJ72" s="32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34"/>
    </row>
    <row r="73" spans="1:73" s="35" customFormat="1" ht="20" customHeight="1" x14ac:dyDescent="1">
      <c r="A73" s="352">
        <v>2</v>
      </c>
      <c r="B73" s="200" t="str">
        <f>B18</f>
        <v>Walsh, Rick</v>
      </c>
      <c r="C73" s="201">
        <f>C18</f>
        <v>22</v>
      </c>
      <c r="D73" s="308"/>
      <c r="E73" s="59"/>
      <c r="F73" s="244">
        <f>IF(($C18-F$9)&gt;-1,'2025'!F18-1,'2025'!F18)</f>
        <v>6</v>
      </c>
      <c r="G73" s="243">
        <f>IF(($C18-G$9)&gt;-0.5,'2025'!G18-0.5,'2025'!G18)</f>
        <v>3.5</v>
      </c>
      <c r="H73" s="243">
        <f>IF(($C18-H$9)&gt;-0.5,'2025'!H18-0.5,'2025'!H18)</f>
        <v>2.5</v>
      </c>
      <c r="I73" s="243">
        <f>IF(($C18-I$9)&gt;-0.5,'2025'!I18-0.5,'2025'!I18)</f>
        <v>3.5</v>
      </c>
      <c r="J73" s="243">
        <f>IF(($C18-J$9)&gt;-0.5,'2025'!J18-0.5,'2025'!J18)</f>
        <v>5.5</v>
      </c>
      <c r="K73" s="243">
        <f>IF(($C18-K$9)&gt;-0.5,'2025'!K18-0.5,'2025'!K18)</f>
        <v>2.5</v>
      </c>
      <c r="L73" s="243">
        <f>IF(($C18-L$9)&gt;-0.5,'2025'!L18-0.5,'2025'!L18)</f>
        <v>5.5</v>
      </c>
      <c r="M73" s="244">
        <f>IF(($C18-M$9)&gt;-1,'2025'!M18-1,'2025'!M18)</f>
        <v>5</v>
      </c>
      <c r="N73" s="243">
        <f>IF(($C18-N$9)&gt;-0.5,'2025'!N18-0.5,'2025'!N18)</f>
        <v>4.5</v>
      </c>
      <c r="O73" s="245"/>
      <c r="P73" s="246"/>
      <c r="Q73" s="243">
        <f>IF(($C18-Q$9)&gt;-0.5,'2025'!Q18-0.5,'2025'!Q18)</f>
        <v>4.5</v>
      </c>
      <c r="R73" s="244">
        <f>IF(($C18-R$9)&gt;-1,'2025'!R18-1,'2025'!R18)</f>
        <v>6</v>
      </c>
      <c r="S73" s="243">
        <f>IF(($C18-S$9)&gt;-0.5,'2025'!S18-0.5,'2025'!S18)</f>
        <v>4.5</v>
      </c>
      <c r="T73" s="321">
        <f>IF(($C18-T$9)&gt;-0.5,'2025'!T18-0.5,'2025'!T18)</f>
        <v>1.5</v>
      </c>
      <c r="U73" s="243">
        <f>IF(($C18-U$9)&gt;-0.5,'2025'!U18-0.5,'2025'!U18)</f>
        <v>7.5</v>
      </c>
      <c r="V73" s="243">
        <f>IF(($C18-V$9)&gt;-0.5,'2025'!V18-0.5,'2025'!V18)</f>
        <v>3.5</v>
      </c>
      <c r="W73" s="243">
        <f>IF(($C18-W$9)&gt;-0.5,'2025'!W18-0.5,'2025'!W18)</f>
        <v>4.5</v>
      </c>
      <c r="X73" s="243">
        <f>IF(($C18-X$9)&gt;-0.5,'2025'!X18-0.5,'2025'!X18)</f>
        <v>4.5</v>
      </c>
      <c r="Y73" s="244">
        <f>IF(($C18-Y$9)&gt;-1,'2025'!Y18-1,'2025'!Y18)</f>
        <v>4</v>
      </c>
      <c r="Z73" s="338">
        <f t="shared" si="24"/>
        <v>22</v>
      </c>
      <c r="AA73" s="119">
        <f>C73-AA69</f>
        <v>4</v>
      </c>
      <c r="AB73" s="57">
        <v>1</v>
      </c>
      <c r="AC73" s="25"/>
      <c r="AD73" s="110">
        <f>AB73*AD104</f>
        <v>31.25</v>
      </c>
      <c r="AE73" s="92"/>
      <c r="AF73" s="111">
        <f>AB73*AF69</f>
        <v>31</v>
      </c>
      <c r="AG73" s="140"/>
      <c r="AH73" s="123"/>
      <c r="AI73" s="123"/>
      <c r="AJ73" s="32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34"/>
    </row>
    <row r="74" spans="1:73" s="35" customFormat="1" ht="20" customHeight="1" x14ac:dyDescent="1">
      <c r="A74" s="353"/>
      <c r="B74" s="202" t="str">
        <f>B19</f>
        <v>Uleski, Greg</v>
      </c>
      <c r="C74" s="201">
        <f>C19</f>
        <v>23</v>
      </c>
      <c r="D74" s="308"/>
      <c r="E74" s="13"/>
      <c r="F74" s="244">
        <f>IF(($C19-F$9)&gt;-1,'2025'!F19-1,'2025'!F19)</f>
        <v>5</v>
      </c>
      <c r="G74" s="243">
        <f>IF(($C19-G$9)&gt;-0.5,'2025'!G19-0.5,'2025'!G19)</f>
        <v>6.5</v>
      </c>
      <c r="H74" s="243">
        <f>IF(($C19-H$9)&gt;-0.5,'2025'!H19-0.5,'2025'!H19)</f>
        <v>3.5</v>
      </c>
      <c r="I74" s="244">
        <f>IF(($C19-I$9)&gt;-1,'2025'!I19-1,'2025'!I19)</f>
        <v>3</v>
      </c>
      <c r="J74" s="243">
        <f>IF(($C19-J$9)&gt;-0.5,'2025'!J19-0.5,'2025'!J19)</f>
        <v>5.5</v>
      </c>
      <c r="K74" s="243">
        <f>IF(($C19-K$9)&gt;-0.5,'2025'!K19-0.5,'2025'!K19)</f>
        <v>2.5</v>
      </c>
      <c r="L74" s="243">
        <f>IF(($C19-L$9)&gt;-0.5,'2025'!L19-0.5,'2025'!L19)</f>
        <v>5.5</v>
      </c>
      <c r="M74" s="244">
        <f>IF(($C19-M$9)&gt;-1,'2025'!M19-1,'2025'!M19)</f>
        <v>4</v>
      </c>
      <c r="N74" s="243">
        <f>IF(($C19-N$9)&gt;-0.5,'2025'!N19-0.5,'2025'!N19)</f>
        <v>4.5</v>
      </c>
      <c r="O74" s="245"/>
      <c r="P74" s="246"/>
      <c r="Q74" s="243">
        <f>IF(($C19-Q$9)&gt;-0.5,'2025'!Q19-0.5,'2025'!Q19)</f>
        <v>5.5</v>
      </c>
      <c r="R74" s="244">
        <f>IF(($C19-R$9)&gt;-1,'2025'!R19-1,'2025'!R19)</f>
        <v>4</v>
      </c>
      <c r="S74" s="243">
        <f>IF(($C19-S$9)&gt;-0.5,'2025'!S19-0.5,'2025'!S19)</f>
        <v>5.5</v>
      </c>
      <c r="T74" s="243">
        <f>IF(($C19-T$9)&gt;-0.5,'2025'!T19-0.5,'2025'!T19)</f>
        <v>2.5</v>
      </c>
      <c r="U74" s="243">
        <f>IF(($C19-U$9)&gt;-0.5,'2025'!U19-0.5,'2025'!U19)</f>
        <v>7.5</v>
      </c>
      <c r="V74" s="243">
        <f>IF(($C19-V$9)&gt;-0.5,'2025'!V19-0.5,'2025'!V19)</f>
        <v>5.5</v>
      </c>
      <c r="W74" s="243">
        <f>IF(($C19-W$9)&gt;-0.5,'2025'!W19-0.5,'2025'!W19)</f>
        <v>5.5</v>
      </c>
      <c r="X74" s="243">
        <f>IF(($C19-X$9)&gt;-0.5,'2025'!X19-0.5,'2025'!X19)</f>
        <v>5.5</v>
      </c>
      <c r="Y74" s="244">
        <f>IF(($C19-Y$9)&gt;-1,'2025'!Y19-1,'2025'!Y19)</f>
        <v>6</v>
      </c>
      <c r="Z74" s="338">
        <f t="shared" si="24"/>
        <v>23</v>
      </c>
      <c r="AA74" s="119">
        <f>C74-AA69</f>
        <v>5</v>
      </c>
      <c r="AB74" s="57"/>
      <c r="AC74" s="25"/>
      <c r="AD74" s="110">
        <f>AB74*AD104</f>
        <v>0</v>
      </c>
      <c r="AE74" s="92"/>
      <c r="AF74" s="111">
        <f>AB74*AF69</f>
        <v>0</v>
      </c>
      <c r="AG74" s="140"/>
      <c r="AH74" s="123"/>
      <c r="AI74" s="123"/>
      <c r="AJ74" s="32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34"/>
    </row>
    <row r="75" spans="1:73" s="35" customFormat="1" ht="20" customHeight="1" x14ac:dyDescent="1">
      <c r="A75" s="352">
        <v>3</v>
      </c>
      <c r="B75" s="200" t="str">
        <f>B21</f>
        <v>Goralewski, Bob</v>
      </c>
      <c r="C75" s="201">
        <f>C21</f>
        <v>19</v>
      </c>
      <c r="D75" s="308"/>
      <c r="E75" s="13"/>
      <c r="F75" s="243">
        <f>IF(($C21-F$9)&gt;-0.5,'2025'!F21-0.5,'2025'!F21)</f>
        <v>6.5</v>
      </c>
      <c r="G75" s="243">
        <f>IF(($C21-G$9)&gt;0.5,'2025'!G21-0.5,'2025'!G21)</f>
        <v>4.5</v>
      </c>
      <c r="H75" s="243">
        <f>IF(($C21-H$9)&gt;0.5,'2025'!H21-0.5,'2025'!H21)</f>
        <v>3.5</v>
      </c>
      <c r="I75" s="243">
        <f>IF(($C21-I$9)&gt;0.5,'2025'!I21-0.5,'2025'!I21)</f>
        <v>4.5</v>
      </c>
      <c r="J75" s="243">
        <f>IF(($C21-J$9)&gt;0.5,'2025'!J21-0.5,'2025'!J21)</f>
        <v>5.5</v>
      </c>
      <c r="K75" s="243">
        <f>IF(($C21-K$9)&gt;0.5,'2025'!K21-0.5,'2025'!K21)</f>
        <v>4.5</v>
      </c>
      <c r="L75" s="243">
        <f>IF(($C21-L$9)&gt;0.5,'2025'!L21-0.5,'2025'!L21)</f>
        <v>4.5</v>
      </c>
      <c r="M75" s="244">
        <f>IF(($C21-M$9)&gt;-1,'2025'!M21-1,'2025'!M21)</f>
        <v>4</v>
      </c>
      <c r="N75" s="243">
        <f>IF(($C21-N$9)&gt;0.5,'2025'!N21-0.5,'2025'!N21)</f>
        <v>3.5</v>
      </c>
      <c r="O75" s="245"/>
      <c r="P75" s="246"/>
      <c r="Q75" s="243">
        <f>IF(($C21-Q$9)&gt;0.5,'2025'!Q21-0.5,'2025'!Q21)</f>
        <v>4.5</v>
      </c>
      <c r="R75" s="243">
        <f>IF(($C21-R$9)&gt;0.5,'2025'!R21-0.5,'2025'!R21)</f>
        <v>6.5</v>
      </c>
      <c r="S75" s="243">
        <f>IF(($C21-S$9)&gt;0.5,'2025'!S21-0.5,'2025'!S21)</f>
        <v>4.5</v>
      </c>
      <c r="T75" s="243">
        <f>IF(($C21-T$9)&gt;0.5,'2025'!T21-0.5,'2025'!T21)</f>
        <v>2.5</v>
      </c>
      <c r="U75" s="243">
        <f>IF(($C21-U$9)&gt;0.5,'2025'!U21-0.5,'2025'!U21)</f>
        <v>6.5</v>
      </c>
      <c r="V75" s="243">
        <f>IF(($C21-V$9)&gt;0.5,'2025'!V21-0.5,'2025'!V21)</f>
        <v>4.5</v>
      </c>
      <c r="W75" s="243">
        <f>IF(($C21-W$9)&gt;0.5,'2025'!W21-0.5,'2025'!W21)</f>
        <v>3.5</v>
      </c>
      <c r="X75" s="243">
        <f>IF(($C21-X$9)&gt;0.5,'2025'!X21-0.5,'2025'!X21)</f>
        <v>5.5</v>
      </c>
      <c r="Y75" s="247">
        <f>IF(($C21-Y$9)&gt;-0.5,'2025'!Y21-0.5,'2025'!Y21)</f>
        <v>4.5</v>
      </c>
      <c r="Z75" s="338">
        <f t="shared" si="24"/>
        <v>19</v>
      </c>
      <c r="AA75" s="119">
        <f>C75-AA69</f>
        <v>1</v>
      </c>
      <c r="AB75" s="57"/>
      <c r="AC75" s="25"/>
      <c r="AD75" s="110">
        <f>AB75*AD104</f>
        <v>0</v>
      </c>
      <c r="AE75" s="92"/>
      <c r="AF75" s="111">
        <f>AB75*AF69</f>
        <v>0</v>
      </c>
      <c r="AG75" s="140"/>
      <c r="AH75" s="123"/>
      <c r="AI75" s="123"/>
      <c r="AJ75" s="32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34"/>
    </row>
    <row r="76" spans="1:73" s="35" customFormat="1" ht="20" customHeight="1" x14ac:dyDescent="1">
      <c r="A76" s="353"/>
      <c r="B76" s="202" t="str">
        <f>B22</f>
        <v>Carr, Bruce</v>
      </c>
      <c r="C76" s="201">
        <f>C22</f>
        <v>28</v>
      </c>
      <c r="D76" s="308"/>
      <c r="E76" s="13"/>
      <c r="F76" s="244">
        <f>IF(($C22-F$9)&gt;-1,'2025'!F22-1,'2025'!F22)</f>
        <v>7</v>
      </c>
      <c r="G76" s="243">
        <f>IF(($C22-G$9)&gt;-0.5,'2025'!G22-0.5,'2025'!G22)</f>
        <v>4.5</v>
      </c>
      <c r="H76" s="243">
        <f>IF(($C22-H$9)&gt;-0.5,'2025'!H22-0.5,'2025'!H22)</f>
        <v>4.5</v>
      </c>
      <c r="I76" s="244">
        <f>IF(($C22-I$9)&gt;-1,'2025'!I22-1,'2025'!I22)</f>
        <v>4</v>
      </c>
      <c r="J76" s="243">
        <f>IF(($C22-J$9)&gt;-0.5,'2025'!J22-0.5,'2025'!J22)</f>
        <v>7.5</v>
      </c>
      <c r="K76" s="243">
        <f>IF(($C22-K$9)&gt;-0.5,'2025'!K22-0.5,'2025'!K22)</f>
        <v>2.5</v>
      </c>
      <c r="L76" s="244">
        <f>IF(($C22-L$9)&gt;-1,'2025'!L22-1,'2025'!L22)</f>
        <v>5</v>
      </c>
      <c r="M76" s="244">
        <f>IF(($C22-M$9)&gt;-1,'2025'!M22-1,'2025'!M22)</f>
        <v>7</v>
      </c>
      <c r="N76" s="244">
        <f>IF(($C22-N$9)&gt;-1,'2025'!N22-1,'2025'!N22)</f>
        <v>5</v>
      </c>
      <c r="O76" s="245"/>
      <c r="P76" s="246"/>
      <c r="Q76" s="243">
        <f>IF(($C22-Q$9)&gt;-0.5,'2025'!Q22-0.5,'2025'!Q22)</f>
        <v>3.5</v>
      </c>
      <c r="R76" s="244">
        <f>IF(($C22-R$9)&gt;1,'2025'!R22-1,'2025'!R22)</f>
        <v>5</v>
      </c>
      <c r="S76" s="244">
        <f>IF(($C22-S$9)&gt;-1,'2025'!S22-1,'2025'!S22)</f>
        <v>5</v>
      </c>
      <c r="T76" s="243">
        <f>IF(($C22-T$9)&gt;-0.5,'2025'!T22-0.5,'2025'!T22)</f>
        <v>2.5</v>
      </c>
      <c r="U76" s="320">
        <f>IF(($C22-U$9)&gt;-1,'2025'!U22-1,'2025'!U22)</f>
        <v>4</v>
      </c>
      <c r="V76" s="243">
        <f>IF(($C22-V$9)&gt;-0.5,'2025'!V22-0.5,'2025'!V22)</f>
        <v>4.5</v>
      </c>
      <c r="W76" s="243">
        <f>IF(($C22-W$9)&gt;-0.5,'2025'!W22-0.5,'2025'!W22)</f>
        <v>3.5</v>
      </c>
      <c r="X76" s="244">
        <f>IF(($C22-X$9)&gt;-1,'2025'!X22-1,'2025'!X22)</f>
        <v>6</v>
      </c>
      <c r="Y76" s="244">
        <f>IF(($C22-Y$9)&gt;-1,'2025'!Y22-1,'2025'!Y22)</f>
        <v>4</v>
      </c>
      <c r="Z76" s="338">
        <f t="shared" si="24"/>
        <v>28</v>
      </c>
      <c r="AA76" s="119">
        <f>C76-AA69</f>
        <v>10</v>
      </c>
      <c r="AB76" s="61">
        <v>1</v>
      </c>
      <c r="AC76" s="25"/>
      <c r="AD76" s="110">
        <f>AB76*AD104</f>
        <v>31.25</v>
      </c>
      <c r="AE76" s="92"/>
      <c r="AF76" s="111">
        <f>AB76*AF69</f>
        <v>31</v>
      </c>
      <c r="AG76" s="140"/>
      <c r="AH76" s="123"/>
      <c r="AI76" s="123"/>
      <c r="AJ76" s="32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34"/>
    </row>
    <row r="77" spans="1:73" s="35" customFormat="1" ht="20" customHeight="1" x14ac:dyDescent="1">
      <c r="A77" s="352">
        <v>4</v>
      </c>
      <c r="B77" s="200" t="str">
        <f>B24</f>
        <v>Guhy, Wayne</v>
      </c>
      <c r="C77" s="201">
        <f>C24</f>
        <v>15</v>
      </c>
      <c r="D77" s="308"/>
      <c r="E77" s="13"/>
      <c r="F77" s="243">
        <f>IF(($C24-F$9)&gt;-0.5,'2025'!F24-0.5,'2025'!F24)</f>
        <v>4.5</v>
      </c>
      <c r="G77" s="243">
        <f>IF(($C24-G$9)&gt;-0.5,'2025'!G24-0.5,'2025'!G24)</f>
        <v>4.5</v>
      </c>
      <c r="H77" s="243">
        <f>IF(($C24-H$9)&gt;-0.5,'2025'!H24-0.5,'2025'!H24)</f>
        <v>2.5</v>
      </c>
      <c r="I77" s="243">
        <f>IF(($C24-I$9)&gt;-0.5,'2025'!I24-0.5,'2025'!I24)</f>
        <v>3.5</v>
      </c>
      <c r="J77" s="243">
        <f>IF(($C24-J$9)&gt;-0.5,'2025'!J24-0.5,'2025'!J24)</f>
        <v>5.5</v>
      </c>
      <c r="K77" s="243">
        <f>IF(($C24-K$9)&gt;-0.5,'2025'!K24-0.5,'2025'!K24)</f>
        <v>4</v>
      </c>
      <c r="L77" s="243">
        <f>IF(($C24-L$9)&gt;-0.5,'2025'!L24-0.5,'2025'!L24)</f>
        <v>4.5</v>
      </c>
      <c r="M77" s="243">
        <f>IF(($C24-M$9)&gt;-0.5,'2025'!M24-0.5,'2025'!M24)</f>
        <v>6.5</v>
      </c>
      <c r="N77" s="243">
        <f>IF(($C24-N$9)&gt;0.5,'2025'!N24-0.5,'2025'!N24)</f>
        <v>4.5</v>
      </c>
      <c r="O77" s="245"/>
      <c r="P77" s="246"/>
      <c r="Q77" s="243">
        <f>IF(($C24-Q$9)&gt;-0.5,'2025'!Q24-0.5,'2025'!Q24)</f>
        <v>4</v>
      </c>
      <c r="R77" s="243">
        <f>IF(($C24-R$9)&gt;-0.5,'2025'!R24-0.5,'2025'!R24)</f>
        <v>7.5</v>
      </c>
      <c r="S77" s="243">
        <f>IF(($C24-S$9)&gt;-0.5,'2025'!S24-0.5,'2025'!S24)</f>
        <v>4.5</v>
      </c>
      <c r="T77" s="243">
        <f>IF(($C24-T$9)&gt;-0.5,'2025'!T24-0.5,'2025'!T24)</f>
        <v>5</v>
      </c>
      <c r="U77" s="243">
        <f>IF(($C24-U$9)&gt;-0.5,'2025'!U24-0.5,'2025'!U24)</f>
        <v>5.5</v>
      </c>
      <c r="V77" s="243">
        <f>IF(($C24-V$9)&gt;-0.5,'2025'!V24-0.5,'2025'!V24)</f>
        <v>4.5</v>
      </c>
      <c r="W77" s="243">
        <f>IF(($C24-W$9)&gt;-0.5,'2025'!W24-0.5,'2025'!W24)</f>
        <v>4.5</v>
      </c>
      <c r="X77" s="243">
        <f>IF(($C24-X$9)&gt;-0.5,'2025'!X24-0.5,'2025'!X24)</f>
        <v>5.5</v>
      </c>
      <c r="Y77" s="243">
        <f>IF(($C24-Y$9)&gt;-0.5,'2025'!Y24-0.5,'2025'!Y24)</f>
        <v>5.5</v>
      </c>
      <c r="Z77" s="338">
        <f t="shared" si="24"/>
        <v>15</v>
      </c>
      <c r="AA77" s="119">
        <f>C77-AA69</f>
        <v>-3</v>
      </c>
      <c r="AB77" s="61"/>
      <c r="AC77" s="25"/>
      <c r="AD77" s="110">
        <f>AB77*AD104</f>
        <v>0</v>
      </c>
      <c r="AE77" s="92"/>
      <c r="AF77" s="111">
        <f>AB77*AF69</f>
        <v>0</v>
      </c>
      <c r="AG77" s="140"/>
      <c r="AH77" s="123"/>
      <c r="AI77" s="123"/>
      <c r="AJ77" s="32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34"/>
    </row>
    <row r="78" spans="1:73" s="35" customFormat="1" ht="20" customHeight="1" x14ac:dyDescent="1">
      <c r="A78" s="353"/>
      <c r="B78" s="202" t="str">
        <f>B25</f>
        <v>Daniels, Bill</v>
      </c>
      <c r="C78" s="201">
        <f>C25</f>
        <v>30</v>
      </c>
      <c r="D78" s="358"/>
      <c r="E78" s="359"/>
      <c r="F78" s="244">
        <f>IF(($C25-F$9)&gt;-1,'2025'!F25-1,'2025'!F25)</f>
        <v>5</v>
      </c>
      <c r="G78" s="244">
        <f>IF(($C25-G$9)&gt;-1,'2025'!G25-1,'2025'!G25)</f>
        <v>4</v>
      </c>
      <c r="H78" s="243">
        <f>IF(($C25-H$9)&gt;-0.5,'2025'!H25-0.5,'2025'!H25)</f>
        <v>3.5</v>
      </c>
      <c r="I78" s="243">
        <f>IF(($C25-I$9)&gt;-0.5,'2025'!I25-0.5,'2025'!I25)</f>
        <v>4.5</v>
      </c>
      <c r="J78" s="244">
        <f>IF(($C25-J$9)&gt;-1,'2025'!J25-1,'2025'!J25)</f>
        <v>5</v>
      </c>
      <c r="K78" s="243">
        <f>IF(($C25-K$9)&gt;-0.5,'2025'!K25-0.5,'2025'!K25)</f>
        <v>3.5</v>
      </c>
      <c r="L78" s="244">
        <f>IF(($C25-L$9)&gt;-1,'2025'!L25-1,'2025'!L25)</f>
        <v>5</v>
      </c>
      <c r="M78" s="244">
        <f>IF(($C25-M$9)&gt;-1,'2025'!M25-1,'2025'!M25)</f>
        <v>8</v>
      </c>
      <c r="N78" s="244">
        <f>IF(($C25-N$9)&gt;-1,'2025'!N25-1,'2025'!N25)</f>
        <v>5</v>
      </c>
      <c r="O78" s="245"/>
      <c r="P78" s="246"/>
      <c r="Q78" s="243">
        <f>IF(($C25-Q$9)&gt;-0.5,'2025'!Q25-0.5,'2025'!Q25)</f>
        <v>3.5</v>
      </c>
      <c r="R78" s="244">
        <f>IF(($C25-R$9)&gt;-1,'2025'!R25-1,'2025'!R25)</f>
        <v>5</v>
      </c>
      <c r="S78" s="244">
        <f>IF(($C25-S$9)&gt;-1,'2025'!S25-1,'2025'!S25)</f>
        <v>5</v>
      </c>
      <c r="T78" s="243">
        <f>IF(($C25-T$9)&gt;-0.5,'2025'!T25-0.5,'2025'!T25)</f>
        <v>2.5</v>
      </c>
      <c r="U78" s="244">
        <f>IF(($C25-U$9)&gt;-1,'2025'!U25-1,'2025'!U25)</f>
        <v>6</v>
      </c>
      <c r="V78" s="244">
        <f>IF(($C25-V$9)&gt;-1,'2025'!V25-1,'2025'!V25)</f>
        <v>5</v>
      </c>
      <c r="W78" s="243">
        <f>IF(($C25-W$9)&gt;-0.5,'2025'!W25-0.5,'2025'!W25)</f>
        <v>5.5</v>
      </c>
      <c r="X78" s="244">
        <f>IF(($C25-X$9)&gt;-1,'2025'!X25-1,'2025'!X25)</f>
        <v>8</v>
      </c>
      <c r="Y78" s="244">
        <f>IF(($C25-Y$9)&gt;-1,'2025'!Y25-1,'2025'!Y25)</f>
        <v>6</v>
      </c>
      <c r="Z78" s="338">
        <f t="shared" si="24"/>
        <v>30</v>
      </c>
      <c r="AA78" s="119">
        <f>C78-AA69</f>
        <v>12</v>
      </c>
      <c r="AB78" s="61"/>
      <c r="AC78" s="25"/>
      <c r="AD78" s="110">
        <f>AB78*AD104</f>
        <v>0</v>
      </c>
      <c r="AE78" s="92"/>
      <c r="AF78" s="111">
        <f>AB78*AF69</f>
        <v>0</v>
      </c>
      <c r="AG78" s="140"/>
      <c r="AH78" s="123"/>
      <c r="AI78" s="123"/>
      <c r="AJ78" s="32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34"/>
    </row>
    <row r="79" spans="1:73" s="35" customFormat="1" ht="20" customHeight="1" x14ac:dyDescent="1">
      <c r="A79" s="352">
        <v>5</v>
      </c>
      <c r="B79" s="200" t="str">
        <f>B27</f>
        <v>West, Denny</v>
      </c>
      <c r="C79" s="201">
        <f>C27</f>
        <v>20</v>
      </c>
      <c r="D79" s="308"/>
      <c r="E79" s="13"/>
      <c r="F79" s="243">
        <f>IF(($C27-F$9)&gt;-0.5,'2025'!F27-0.5,'2025'!F27)</f>
        <v>5.5</v>
      </c>
      <c r="G79" s="243">
        <f>IF(($C27-G$9)&gt;-0.5,'2025'!G27-0.5,'2025'!G27)</f>
        <v>3.5</v>
      </c>
      <c r="H79" s="243">
        <f>IF(($C27-H$9)&gt;-0.5,'2025'!H27-0.5,'2025'!H27)</f>
        <v>5.5</v>
      </c>
      <c r="I79" s="243">
        <f>IF(($C27-I$9)&gt;-0.5,'2025'!I27-0.5,'2025'!I27)</f>
        <v>3.5</v>
      </c>
      <c r="J79" s="243">
        <f>IF(($C27-J$9)&gt;-0.5,'2025'!J27-0.5,'2025'!J27)</f>
        <v>5.5</v>
      </c>
      <c r="K79" s="243">
        <f>IF(($C27-K$9)&gt;-0.5,'2025'!K27-0.5,'2025'!K27)</f>
        <v>2.5</v>
      </c>
      <c r="L79" s="243">
        <f>IF(($C27-L$9)&gt;-0.5,'2025'!L27-0.5,'2025'!L27)</f>
        <v>4.5</v>
      </c>
      <c r="M79" s="244">
        <f>IF(($C27-M$9)&gt;-1,'2025'!M27-1,'2025'!M27)</f>
        <v>4</v>
      </c>
      <c r="N79" s="243">
        <f>IF(($C27-N$9)&gt;-0.5,'2025'!N27-0.5,'2025'!N27)</f>
        <v>4.5</v>
      </c>
      <c r="O79" s="245"/>
      <c r="P79" s="246"/>
      <c r="Q79" s="243">
        <f>IF(($C27-Q$9)&gt;-0.5,'2025'!Q27-0.5,'2025'!Q27)</f>
        <v>4.5</v>
      </c>
      <c r="R79" s="243">
        <f>IF(($C27-R$9)&gt;-0.5,'2025'!R27-0.5,'2025'!R27)</f>
        <v>8.5</v>
      </c>
      <c r="S79" s="243">
        <f>IF(($C27-S$9)&gt;-0.5,'2025'!S27-0.5,'2025'!S27)</f>
        <v>4.5</v>
      </c>
      <c r="T79" s="243">
        <f>IF(($C27-T$9)&gt;-0.5,'2025'!T27-0.5,'2025'!T27)</f>
        <v>2.5</v>
      </c>
      <c r="U79" s="243">
        <f>IF(($C27-U$9)&gt;-0.5,'2025'!U27-0.5,'2025'!U27)</f>
        <v>5.5</v>
      </c>
      <c r="V79" s="243">
        <f>IF(($C27-V$9)&gt;-0.5,'2025'!V27-0.5,'2025'!V27)</f>
        <v>4.5</v>
      </c>
      <c r="W79" s="243">
        <f>IF(($C27-W$9)&gt;-0.5,'2025'!W27-0.5,'2025'!W27)</f>
        <v>3.5</v>
      </c>
      <c r="X79" s="243">
        <f>IF(($C27-X$9)&gt;-0.5,'2025'!X27-0.5,'2025'!X27)</f>
        <v>6.5</v>
      </c>
      <c r="Y79" s="244">
        <f>IF(($C27-Y$9)&gt;-1,'2025'!Y27-1,'2025'!Y27)</f>
        <v>5</v>
      </c>
      <c r="Z79" s="338">
        <f t="shared" si="24"/>
        <v>20</v>
      </c>
      <c r="AA79" s="119">
        <f>C79-AA69</f>
        <v>2</v>
      </c>
      <c r="AB79" s="61"/>
      <c r="AC79" s="25"/>
      <c r="AD79" s="110">
        <f>AB79*AD104</f>
        <v>0</v>
      </c>
      <c r="AE79" s="92"/>
      <c r="AF79" s="111">
        <f>AB79*AF69</f>
        <v>0</v>
      </c>
      <c r="AG79" s="140"/>
      <c r="AH79" s="123"/>
      <c r="AI79" s="123"/>
      <c r="AJ79" s="32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34"/>
    </row>
    <row r="80" spans="1:73" s="35" customFormat="1" ht="20" customHeight="1" x14ac:dyDescent="1">
      <c r="A80" s="353"/>
      <c r="B80" s="202" t="str">
        <f>B28</f>
        <v>Carlson, Tom</v>
      </c>
      <c r="C80" s="201">
        <f>C28</f>
        <v>29</v>
      </c>
      <c r="D80" s="358"/>
      <c r="E80" s="359"/>
      <c r="F80" s="244">
        <f>IF(($C28-F$9)&gt;-1,'2025'!F28-1,'2025'!F28)</f>
        <v>6</v>
      </c>
      <c r="G80" s="243">
        <f>IF(($C28-G$9)&gt;-0.5,'2025'!G28-0.5,'2025'!G28)</f>
        <v>4.5</v>
      </c>
      <c r="H80" s="243">
        <f>IF(($C28-H$9)&gt;-0.5,'2025'!H28-0.5,'2025'!H28)</f>
        <v>3.5</v>
      </c>
      <c r="I80" s="243">
        <f>IF(($C28-I$9)&gt;-0.5,'2025'!I28-0.5,'2025'!I28)</f>
        <v>4.5</v>
      </c>
      <c r="J80" s="320">
        <f>IF(($C28-J$9)&gt;-1,'2025'!J28-1,'2025'!J28)</f>
        <v>4</v>
      </c>
      <c r="K80" s="243">
        <f>IF(($C28-K$9)&gt;-0.5,'2025'!K28-0.5,'2025'!K28)</f>
        <v>3.5</v>
      </c>
      <c r="L80" s="244">
        <f>IF(($C28-L$9)&gt;-1,'2025'!L28-1,'2025'!L28)</f>
        <v>4</v>
      </c>
      <c r="M80" s="244">
        <f>IF(($C28-M$9)&gt;-1,'2025'!M28-1,'2025'!M28)</f>
        <v>5</v>
      </c>
      <c r="N80" s="244">
        <f>IF(($C28-N$9)&gt;-1,'2025'!N28-1,'2025'!N28)</f>
        <v>6</v>
      </c>
      <c r="O80" s="248"/>
      <c r="P80" s="249"/>
      <c r="Q80" s="243">
        <f>IF(($C28-Q$9)&gt;-0.5,'2025'!Q28-0.5,'2025'!Q28)</f>
        <v>3.5</v>
      </c>
      <c r="R80" s="244">
        <f>IF(($C28-R$9)&gt;-1,'2025'!R28-1,'2025'!R28)</f>
        <v>7</v>
      </c>
      <c r="S80" s="244">
        <f>IF(($C28-S$9)&gt;-1,'2025'!S28-1,'2025'!S28)</f>
        <v>6</v>
      </c>
      <c r="T80" s="243">
        <f>IF(($C28-T$9)&gt;-0.5,'2025'!T28-0.5,'2025'!T28)</f>
        <v>3.5</v>
      </c>
      <c r="U80" s="244">
        <f>IF(($C28-U$9)&gt;-1,'2025'!U28-1,'2025'!U28)</f>
        <v>5</v>
      </c>
      <c r="V80" s="244">
        <f>IF(($C28-V$9)&gt;-1,'2025'!V28-1,'2025'!V28)</f>
        <v>4</v>
      </c>
      <c r="W80" s="243">
        <f>IF(($C28-W$9)&gt;-0.5,'2025'!W28-0.5,'2025'!W28)</f>
        <v>5.5</v>
      </c>
      <c r="X80" s="244">
        <f>IF(($C28-X$9)&gt;-1,'2025'!X28-1,'2025'!X28)</f>
        <v>6</v>
      </c>
      <c r="Y80" s="244">
        <f>IF(($C28-Y$9)&gt;-1,'2025'!Y28-1,'2025'!Y28)</f>
        <v>9</v>
      </c>
      <c r="Z80" s="338">
        <f t="shared" si="24"/>
        <v>29</v>
      </c>
      <c r="AA80" s="119">
        <f>C80-AA69</f>
        <v>11</v>
      </c>
      <c r="AB80" s="61">
        <v>1</v>
      </c>
      <c r="AC80" s="25"/>
      <c r="AD80" s="110">
        <f>AB80*AD104</f>
        <v>31.25</v>
      </c>
      <c r="AE80" s="92"/>
      <c r="AF80" s="111">
        <f>AB80*AF69</f>
        <v>31</v>
      </c>
      <c r="AG80" s="140"/>
      <c r="AH80" s="123"/>
      <c r="AI80" s="123"/>
      <c r="AJ80" s="32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34"/>
    </row>
    <row r="81" spans="1:73" s="35" customFormat="1" ht="20" customHeight="1" x14ac:dyDescent="1">
      <c r="A81" s="352">
        <v>6</v>
      </c>
      <c r="B81" s="200" t="str">
        <f>B30</f>
        <v>Gregorich, John</v>
      </c>
      <c r="C81" s="201">
        <f>C30</f>
        <v>24</v>
      </c>
      <c r="D81" s="308"/>
      <c r="E81" s="13"/>
      <c r="F81" s="244">
        <f>IF(($C30-F$9)&gt;-1,'2025'!F30-1,'2025'!F30)</f>
        <v>7</v>
      </c>
      <c r="G81" s="243">
        <f>IF(($C30-G$9)&gt;-0.5,'2025'!G30-0.5,'2025'!G30)</f>
        <v>5.5</v>
      </c>
      <c r="H81" s="243">
        <f>IF(($C30-H$9)&gt;-0.5,'2025'!H30-0.5,'2025'!H30)</f>
        <v>2.5</v>
      </c>
      <c r="I81" s="244">
        <f>IF(($C30-I$9)&gt;-1,'2025'!I30-1,'2025'!I30)</f>
        <v>6</v>
      </c>
      <c r="J81" s="243">
        <f>IF(($C30-J$9)&gt;-0.5,'2025'!J30-0.5,'2025'!J30)</f>
        <v>6.5</v>
      </c>
      <c r="K81" s="243">
        <f>IF(($C30-K$9)&gt;-0.5,'2025'!K30-0.5,'2025'!K30)</f>
        <v>3.5</v>
      </c>
      <c r="L81" s="243">
        <f>IF(($C30-L$9)&gt;-0.5,'2025'!L30-0.5,'2025'!L30)</f>
        <v>5.5</v>
      </c>
      <c r="M81" s="244">
        <f>IF(($C30-M$9)&gt;-1,'2025'!M30-1,'2025'!M30)</f>
        <v>6</v>
      </c>
      <c r="N81" s="243">
        <f>IF(($C30-N$9)&gt;-0.5,'2025'!N30-0.5,'2025'!N30)</f>
        <v>5.5</v>
      </c>
      <c r="O81" s="245"/>
      <c r="P81" s="246"/>
      <c r="Q81" s="243">
        <f>IF(($C30-Q$9)&gt;-0.5,'2025'!Q30-0.5,'2025'!Q30)</f>
        <v>4.5</v>
      </c>
      <c r="R81" s="244">
        <f>IF(($C30-R$9)&gt;-1,'2025'!R30-1,'2025'!R30)</f>
        <v>6</v>
      </c>
      <c r="S81" s="243">
        <f>IF(($C30-S$9)&gt;-0.5,'2025'!S30-0.5,'2025'!S30)</f>
        <v>5.5</v>
      </c>
      <c r="T81" s="243">
        <f>IF(($C30-T$9)&gt;-0.5,'2025'!T30-0.5,'2025'!T30)</f>
        <v>3.5</v>
      </c>
      <c r="U81" s="243">
        <f>IF(($C30-U$9)&gt;-0.5,'2025'!U30-0.5,'2025'!U30)</f>
        <v>5.5</v>
      </c>
      <c r="V81" s="243">
        <f>IF(($C30-V$9)&gt;-0.5,'2025'!V30-0.5,'2025'!V30)</f>
        <v>4.5</v>
      </c>
      <c r="W81" s="243">
        <f>IF(($C30-W$9)&gt;-0.5,'2025'!W30-0.5,'2025'!W30)</f>
        <v>4.5</v>
      </c>
      <c r="X81" s="244">
        <f>IF(($C30-X$9)&gt;-1,'2025'!X30-1,'2025'!X30)</f>
        <v>5</v>
      </c>
      <c r="Y81" s="244">
        <f>IF(($C30-Y$9)&gt;-1,'2025'!Y30-1,'2025'!Y30)</f>
        <v>4</v>
      </c>
      <c r="Z81" s="338">
        <f t="shared" si="24"/>
        <v>24</v>
      </c>
      <c r="AA81" s="119">
        <f>C81-AA69</f>
        <v>6</v>
      </c>
      <c r="AB81" s="57"/>
      <c r="AC81" s="25"/>
      <c r="AD81" s="110">
        <f>AB81*AD104</f>
        <v>0</v>
      </c>
      <c r="AE81" s="92"/>
      <c r="AF81" s="111">
        <f>AB81*AF69</f>
        <v>0</v>
      </c>
      <c r="AG81" s="140"/>
      <c r="AH81" s="123"/>
      <c r="AI81" s="123"/>
      <c r="AJ81" s="32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34"/>
    </row>
    <row r="82" spans="1:73" s="35" customFormat="1" ht="20" customHeight="1" x14ac:dyDescent="1">
      <c r="A82" s="353"/>
      <c r="B82" s="202" t="str">
        <f>B31</f>
        <v>Corcoran, Tim</v>
      </c>
      <c r="C82" s="201">
        <f>C31</f>
        <v>24</v>
      </c>
      <c r="D82" s="308"/>
      <c r="E82" s="13"/>
      <c r="F82" s="244">
        <f>IF(($C31-F$9)&gt;-1,'2025'!F31-1,'2025'!F31)</f>
        <v>5</v>
      </c>
      <c r="G82" s="243">
        <f>IF(($C31-G$9)&gt;-0.5,'2025'!G31-0.5,'2025'!G31)</f>
        <v>5.5</v>
      </c>
      <c r="H82" s="243">
        <f>IF(($C31-H$9)&gt;-0.5,'2025'!H31-0.5,'2025'!H31)</f>
        <v>4.5</v>
      </c>
      <c r="I82" s="244">
        <f>IF(($C31-I$9)&gt;-1,'2025'!I31-1,'2025'!I31)</f>
        <v>4</v>
      </c>
      <c r="J82" s="243">
        <f>IF(($C31-J$9)&gt;-0.5,'2025'!J31-0.5,'2025'!J31)</f>
        <v>6.5</v>
      </c>
      <c r="K82" s="243">
        <f>IF(($C31-K$9)&gt;-0.5,'2025'!K31-0.5,'2025'!K31)</f>
        <v>3.5</v>
      </c>
      <c r="L82" s="243">
        <f>IF(($C31-L$9)&gt;-0.5,'2025'!L31-0.5,'2025'!L31)</f>
        <v>4.5</v>
      </c>
      <c r="M82" s="244">
        <f>IF(($C31-M$9)&gt;-1,'2025'!M31-1,'2025'!M31)</f>
        <v>4</v>
      </c>
      <c r="N82" s="243">
        <f>IF(($C31-N$9)&gt;-0.5,'2025'!N31-0.5,'2025'!N31)</f>
        <v>3.5</v>
      </c>
      <c r="O82" s="245"/>
      <c r="P82" s="246"/>
      <c r="Q82" s="243">
        <f>IF(($C31-Q$9)&gt;-0.5,'2025'!Q31-0.5,'2025'!Q31)</f>
        <v>4.5</v>
      </c>
      <c r="R82" s="244">
        <f>IF(($C31-R$9)&gt;-1,'2025'!R31-1,'2025'!R31)</f>
        <v>7</v>
      </c>
      <c r="S82" s="243">
        <f>IF(($C31-S$9)&gt;-0.5,'2025'!S31-0.5,'2025'!S31)</f>
        <v>3.5</v>
      </c>
      <c r="T82" s="243">
        <f>IF(($C31-T$9)&gt;-0.5,'2025'!T31-0.5,'2025'!T31)</f>
        <v>3.5</v>
      </c>
      <c r="U82" s="243">
        <f>IF(($C31-U$9)&gt;-0.5,'2025'!U31-0.5,'2025'!U31)</f>
        <v>5.5</v>
      </c>
      <c r="V82" s="243">
        <f>IF(($C31-V$9)&gt;-0.5,'2025'!V31-0.5,'2025'!V31)</f>
        <v>4.5</v>
      </c>
      <c r="W82" s="243">
        <f>IF(($C31-W$9)&gt;-0.5,'2025'!W31-0.5,'2025'!W31)</f>
        <v>4.5</v>
      </c>
      <c r="X82" s="244">
        <f>IF(($C31-X$9)&gt;-1,'2025'!X31-1,'2025'!X31)</f>
        <v>7</v>
      </c>
      <c r="Y82" s="244">
        <f>IF(($C31-Y$9)&gt;-1,'2025'!Y31-1,'2025'!Y31)</f>
        <v>5</v>
      </c>
      <c r="Z82" s="338">
        <f t="shared" si="24"/>
        <v>24</v>
      </c>
      <c r="AA82" s="119">
        <f>C82-AA69</f>
        <v>6</v>
      </c>
      <c r="AB82" s="57"/>
      <c r="AC82" s="25"/>
      <c r="AD82" s="110">
        <f>AB82*AD104</f>
        <v>0</v>
      </c>
      <c r="AE82" s="92"/>
      <c r="AF82" s="111">
        <f>AB82*AF69</f>
        <v>0</v>
      </c>
      <c r="AG82" s="140"/>
      <c r="AH82" s="123"/>
      <c r="AI82" s="123"/>
      <c r="AJ82" s="32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34"/>
    </row>
    <row r="83" spans="1:73" s="35" customFormat="1" ht="20" customHeight="1" x14ac:dyDescent="1">
      <c r="A83" s="352">
        <v>7</v>
      </c>
      <c r="B83" s="200" t="str">
        <f>B33</f>
        <v>Neeper, Steve</v>
      </c>
      <c r="C83" s="201">
        <f>C33</f>
        <v>22</v>
      </c>
      <c r="D83" s="308"/>
      <c r="E83" s="13"/>
      <c r="F83" s="244">
        <f>IF(($C33-F$9)&gt;-1,'2025'!F33-1,'2025'!F33)</f>
        <v>8</v>
      </c>
      <c r="G83" s="243">
        <f>IF(($C33-G$9)&gt;-0.5,'2025'!G33-0.5,'2025'!G33)</f>
        <v>8.5</v>
      </c>
      <c r="H83" s="243">
        <f>IF(($C33-H$9)&gt;-0.5,'2025'!H33-0.5,'2025'!H33)</f>
        <v>8.5</v>
      </c>
      <c r="I83" s="243">
        <f>IF(($C33-I$9)&gt;-0.5,'2025'!I33-0.5,'2025'!I33)</f>
        <v>8.5</v>
      </c>
      <c r="J83" s="243">
        <f>IF(($C33-J$9)&gt;-0.5,'2025'!J33-0.5,'2025'!J33)</f>
        <v>8.5</v>
      </c>
      <c r="K83" s="243">
        <f>IF(($C33-K$9)&gt;-0.5,'2025'!K33-0.5,'2025'!K33)</f>
        <v>8.5</v>
      </c>
      <c r="L83" s="243">
        <f>IF(($C33-L$9)&gt;-0.5,'2025'!L33-0.5,'2025'!L33)</f>
        <v>8.5</v>
      </c>
      <c r="M83" s="244">
        <f>IF(($C33-M$9)&gt;-1,'2025'!M33-1,'2025'!M33)</f>
        <v>8</v>
      </c>
      <c r="N83" s="243">
        <f>IF(($C33-N$9)&gt;-0.5,'2025'!N33-0.5,'2025'!N33)</f>
        <v>8.5</v>
      </c>
      <c r="O83" s="245"/>
      <c r="P83" s="246"/>
      <c r="Q83" s="247">
        <f>IF(($C33-Q$9)&gt;-0.5,'2025'!Q33-0.5,'2025'!Q33)</f>
        <v>8.5</v>
      </c>
      <c r="R83" s="244">
        <f>IF(($C33-R$9)&gt;-1,'2025'!R33-1,'2025'!R33)</f>
        <v>8</v>
      </c>
      <c r="S83" s="247">
        <f>IF(($C33-S$9)&gt;-0.5,'2025'!S33-0.5,'2025'!S33)</f>
        <v>8.5</v>
      </c>
      <c r="T83" s="247">
        <f>IF(($C33-T$9)&gt;-0.5,'2025'!T33-0.5,'2025'!T33)</f>
        <v>8.5</v>
      </c>
      <c r="U83" s="247">
        <f>IF(($C33-U$9)&gt;-0.5,'2025'!U33-0.5,'2025'!U33)</f>
        <v>8.5</v>
      </c>
      <c r="V83" s="247">
        <f>IF(($C33-V$9)&gt;-0.5,'2025'!V33-0.5,'2025'!V33)</f>
        <v>8.5</v>
      </c>
      <c r="W83" s="247">
        <f>IF(($C33-W$9)&gt;-0.5,'2025'!W33-0.5,'2025'!W33)</f>
        <v>8.5</v>
      </c>
      <c r="X83" s="247">
        <f>IF(($C33-X$9)&gt;-0.5,'2025'!X33-0.5,'2025'!X33)</f>
        <v>8.5</v>
      </c>
      <c r="Y83" s="244">
        <f>IF(($C33-Y$9)&gt;-1,'2025'!Y33-1,'2025'!Y33)</f>
        <v>8</v>
      </c>
      <c r="Z83" s="338">
        <f t="shared" si="24"/>
        <v>22</v>
      </c>
      <c r="AA83" s="119">
        <f>C83-AA69</f>
        <v>4</v>
      </c>
      <c r="AB83" s="57"/>
      <c r="AC83" s="25"/>
      <c r="AD83" s="110">
        <f>AB83*AD104</f>
        <v>0</v>
      </c>
      <c r="AE83" s="92"/>
      <c r="AF83" s="111">
        <f>AB83*AF69</f>
        <v>0</v>
      </c>
      <c r="AG83" s="140"/>
      <c r="AH83" s="123"/>
      <c r="AI83" s="123"/>
      <c r="AJ83" s="32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34"/>
    </row>
    <row r="84" spans="1:73" s="35" customFormat="1" ht="20" customHeight="1" x14ac:dyDescent="1">
      <c r="A84" s="353"/>
      <c r="B84" s="203" t="str">
        <f>B34</f>
        <v>Muza, Bob</v>
      </c>
      <c r="C84" s="201">
        <f>C34</f>
        <v>36</v>
      </c>
      <c r="D84" s="308"/>
      <c r="E84" s="13"/>
      <c r="F84" s="244">
        <f>IF(($C34-F$9)&gt;-1,'2025'!F34-1,'2025'!F34)</f>
        <v>8</v>
      </c>
      <c r="G84" s="244">
        <f>IF(($C34-G$9)&gt;-1,'2025'!G34-1,'2025'!G34)</f>
        <v>8</v>
      </c>
      <c r="H84" s="244">
        <f>IF(($C34-H$9)&gt;-1,'2025'!H34-1,'2025'!H34)</f>
        <v>8</v>
      </c>
      <c r="I84" s="244">
        <f>IF(($C34-I$9)&gt;-1,'2025'!I34-1,'2025'!I34)</f>
        <v>8</v>
      </c>
      <c r="J84" s="244">
        <f>IF(($C34-J$9)&gt;-1,'2025'!J34-1,'2025'!J34)</f>
        <v>8</v>
      </c>
      <c r="K84" s="244">
        <f>IF(($C34-K$9)&gt;-1,'2025'!K34-1,'2025'!K34)</f>
        <v>8</v>
      </c>
      <c r="L84" s="244">
        <f>IF(($C34-L$9)&gt;-1,'2025'!L34-1,'2025'!L34)</f>
        <v>8</v>
      </c>
      <c r="M84" s="244">
        <f>IF(($C34-M$9)&gt;-1,'2025'!M34-1,'2025'!M34)</f>
        <v>8</v>
      </c>
      <c r="N84" s="244">
        <f>IF(($C34-N$9)&gt;-1,'2025'!N34-1,'2025'!N34)</f>
        <v>8</v>
      </c>
      <c r="O84" s="248"/>
      <c r="P84" s="249"/>
      <c r="Q84" s="244">
        <f>IF(($C34-Q$9)&gt;-1,'2025'!Q34-1,'2025'!Q34)</f>
        <v>8</v>
      </c>
      <c r="R84" s="244">
        <f>IF(($C34-R$9)&gt;-1,'2025'!R34-1,'2025'!R34)</f>
        <v>8</v>
      </c>
      <c r="S84" s="244">
        <f>IF(($C34-S$9)&gt;-1,'2025'!S34-1,'2025'!S34)</f>
        <v>8</v>
      </c>
      <c r="T84" s="244">
        <f>IF(($C34-T$9)&gt;-1,'2025'!T34-1,'2025'!T34)</f>
        <v>8</v>
      </c>
      <c r="U84" s="244">
        <f>IF(($C34-U$9)&gt;-1,'2025'!U34-1,'2025'!U34)</f>
        <v>8</v>
      </c>
      <c r="V84" s="244">
        <f>IF(($C34-V$9)&gt;-1,'2025'!V34-1,'2025'!V34)</f>
        <v>8</v>
      </c>
      <c r="W84" s="244">
        <f>IF(($C34-W$9)&gt;-1,'2025'!W34-1,'2025'!W34)</f>
        <v>8</v>
      </c>
      <c r="X84" s="244">
        <f>IF(($C34-X$9)&gt;-1,'2025'!X34-1,'2025'!X34)</f>
        <v>8</v>
      </c>
      <c r="Y84" s="244">
        <f>IF(($C34-Y$9)&gt;-1,'2025'!Y34-1,'2025'!Y34)</f>
        <v>8</v>
      </c>
      <c r="Z84" s="338">
        <f t="shared" si="24"/>
        <v>36</v>
      </c>
      <c r="AA84" s="119">
        <f>C84-AA69</f>
        <v>18</v>
      </c>
      <c r="AB84" s="57"/>
      <c r="AC84" s="25"/>
      <c r="AD84" s="110">
        <f>AB84*AD104</f>
        <v>0</v>
      </c>
      <c r="AE84" s="92"/>
      <c r="AF84" s="111">
        <f>AB84*AF69</f>
        <v>0</v>
      </c>
      <c r="AG84" s="140"/>
      <c r="AH84" s="123"/>
      <c r="AI84" s="123"/>
      <c r="AJ84" s="32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34"/>
    </row>
    <row r="85" spans="1:73" s="6" customFormat="1" ht="20" customHeight="1" x14ac:dyDescent="1">
      <c r="A85" s="352">
        <v>8</v>
      </c>
      <c r="B85" s="202" t="str">
        <f>B36</f>
        <v>Bernhardt, Al</v>
      </c>
      <c r="C85" s="201">
        <f>C36</f>
        <v>18</v>
      </c>
      <c r="D85" s="308"/>
      <c r="E85" s="13"/>
      <c r="F85" s="243">
        <f>IF(($C36-F$9)&gt;-0.5,'2025'!F36-0.5,'2025'!F36)</f>
        <v>4.5</v>
      </c>
      <c r="G85" s="243">
        <f>IF(($C36-G$9)&gt;-0.5,'2025'!G36-0.5,'2025'!G36)</f>
        <v>3.5</v>
      </c>
      <c r="H85" s="243">
        <f>IF(($C36-H$9)&gt;-0.5,'2025'!H36-0.5,'2025'!H36)</f>
        <v>3.5</v>
      </c>
      <c r="I85" s="243">
        <f>IF(($C36-I$9)&gt;-0.5,'2025'!I36-0.5,'2025'!I36)</f>
        <v>5.5</v>
      </c>
      <c r="J85" s="243">
        <f>IF(($C36-J$9)&gt;-0.5,'2025'!J36-0.5,'2025'!J36)</f>
        <v>5.5</v>
      </c>
      <c r="K85" s="243">
        <f>IF(($C36-K$9)&gt;-0.5,'2025'!K36-0.5,'2025'!K36)</f>
        <v>3.5</v>
      </c>
      <c r="L85" s="243">
        <f>IF(($C36-L$9)&gt;-0.5,'2025'!L36-0.5,'2025'!L36)</f>
        <v>5.5</v>
      </c>
      <c r="M85" s="243">
        <f>IF(($C36-M$9)&gt;-0.5,'2025'!M36-0.5,'2025'!M36)</f>
        <v>4.5</v>
      </c>
      <c r="N85" s="243">
        <f>IF(($C36-N$9)&gt;-0.5,'2025'!N36-0.5,'2025'!N36)</f>
        <v>5.5</v>
      </c>
      <c r="O85" s="250"/>
      <c r="P85" s="251"/>
      <c r="Q85" s="243">
        <f>IF(($C36-Q$9)&gt;-0.5,'2025'!Q36-0.5,'2025'!Q36)</f>
        <v>4.5</v>
      </c>
      <c r="R85" s="243">
        <f>IF(($C36-R$9)&gt;-0.5,'2025'!R36-0.5,'2025'!R36)</f>
        <v>3.5</v>
      </c>
      <c r="S85" s="243">
        <f>IF(($C36-S$9)&gt;-0.5,'2025'!S36-0.5,'2025'!S36)</f>
        <v>4.5</v>
      </c>
      <c r="T85" s="243">
        <f>IF(($C36-T$9)&gt;-0.5,'2025'!T36-0.5,'2025'!T36)</f>
        <v>3.5</v>
      </c>
      <c r="U85" s="243">
        <f>IF(($C36-U$9)&gt;-0.5,'2025'!U36-0.5,'2025'!U36)</f>
        <v>7.5</v>
      </c>
      <c r="V85" s="243">
        <f>IF(($C36-V$9)&gt;-0.5,'2025'!V36-0.5,'2025'!V36)</f>
        <v>6.5</v>
      </c>
      <c r="W85" s="243">
        <f>IF(($C36-W$9)&gt;-0.5,'2025'!W36-0.5,'2025'!W36)</f>
        <v>4.5</v>
      </c>
      <c r="X85" s="243">
        <f>IF(($C36-X$9)&gt;-0.5,'2025'!X36-0.5,'2025'!X36)</f>
        <v>4.5</v>
      </c>
      <c r="Y85" s="243">
        <f>IF(($C36-Y$9)&gt;-0.5,'2025'!Y36-0.5,'2025'!Y36)</f>
        <v>4.5</v>
      </c>
      <c r="Z85" s="338">
        <f t="shared" si="24"/>
        <v>18</v>
      </c>
      <c r="AA85" s="119">
        <f>C85-AA69</f>
        <v>0</v>
      </c>
      <c r="AB85" s="61"/>
      <c r="AC85" s="25"/>
      <c r="AD85" s="110">
        <f>AB85*AD104</f>
        <v>0</v>
      </c>
      <c r="AE85" s="92"/>
      <c r="AF85" s="111">
        <f>AB85*AF69</f>
        <v>0</v>
      </c>
      <c r="AG85" s="140"/>
      <c r="AH85" s="123"/>
      <c r="AI85" s="123"/>
      <c r="AJ85" s="32"/>
    </row>
    <row r="86" spans="1:73" s="35" customFormat="1" ht="20" customHeight="1" x14ac:dyDescent="1">
      <c r="A86" s="362"/>
      <c r="B86" s="202" t="str">
        <f>B37</f>
        <v>Osborne, Ozzie</v>
      </c>
      <c r="C86" s="201">
        <f>C37</f>
        <v>20</v>
      </c>
      <c r="D86" s="308"/>
      <c r="E86" s="13"/>
      <c r="F86" s="243">
        <f>IF(($C37-F$9)&gt;-0.5,'2025'!F37-0.5,'2025'!F37)</f>
        <v>5.5</v>
      </c>
      <c r="G86" s="243">
        <f>IF(($C37-G$9)&gt;-0.5,'2025'!G37-0.5,'2025'!G37)</f>
        <v>5.5</v>
      </c>
      <c r="H86" s="243">
        <f>IF(($C37-H$9)&gt;-0.5,'2025'!H37-0.5,'2025'!H37)</f>
        <v>2.5</v>
      </c>
      <c r="I86" s="243">
        <f>IF(($C37-I$9)&gt;-0.5,'2025'!I37-0.5,'2025'!I37)</f>
        <v>6.5</v>
      </c>
      <c r="J86" s="243">
        <f>IF(($C37-J$9)&gt;-0.5,'2025'!J37-0.5,'2025'!J37)</f>
        <v>7.5</v>
      </c>
      <c r="K86" s="243">
        <f>IF(($C37-K$9)&gt;-0.5,'2025'!K37-0.5,'2025'!K37)</f>
        <v>2.5</v>
      </c>
      <c r="L86" s="243">
        <f>IF(($C37-L$9)&gt;-0.5,'2025'!L37-0.5,'2025'!L37)</f>
        <v>4.5</v>
      </c>
      <c r="M86" s="244">
        <f>IF(($C37-M$9)&gt;-1,'2025'!M37-1,'2025'!M37)</f>
        <v>6</v>
      </c>
      <c r="N86" s="243">
        <f>IF(($C37-N$9)&gt;-0.5,'2025'!N37-0.5,'2025'!N37)</f>
        <v>6.5</v>
      </c>
      <c r="O86" s="250"/>
      <c r="P86" s="251"/>
      <c r="Q86" s="243">
        <f>IF(($C37-Q$9)&gt;-0.5,'2025'!Q37-0.5,'2025'!Q37)</f>
        <v>4.5</v>
      </c>
      <c r="R86" s="243">
        <f>IF(($C37-R$9)&gt;-0.5,'2025'!R37-0.5,'2025'!R37)</f>
        <v>8.5</v>
      </c>
      <c r="S86" s="243">
        <f>IF(($C37-S$9)&gt;-0.5,'2025'!S37-0.5,'2025'!S37)</f>
        <v>4.5</v>
      </c>
      <c r="T86" s="243">
        <f>IF(($C37-T$9)&gt;-0.5,'2025'!T37-0.5,'2025'!T37)</f>
        <v>3.5</v>
      </c>
      <c r="U86" s="243">
        <f>IF(($C37-U$9)&gt;-0.5,'2025'!U37-0.5,'2025'!U37)</f>
        <v>4.5</v>
      </c>
      <c r="V86" s="243">
        <f>IF(($C37-V$9)&gt;-0.5,'2025'!V37-0.5,'2025'!V37)</f>
        <v>3.5</v>
      </c>
      <c r="W86" s="243">
        <f>IF(($C37-W$9)&gt;-0.5,'2025'!W37-0.5,'2025'!W37)</f>
        <v>3.5</v>
      </c>
      <c r="X86" s="243">
        <f>IF(($C37-X$9)&gt;-0.5,'2025'!X37-0.5,'2025'!X37)</f>
        <v>4.5</v>
      </c>
      <c r="Y86" s="244">
        <f>IF(($C37-Y$9)&gt;-1,'2025'!Y37-1,'2025'!Y37)</f>
        <v>4</v>
      </c>
      <c r="Z86" s="338">
        <f t="shared" ref="Z86" si="25">C86</f>
        <v>20</v>
      </c>
      <c r="AA86" s="119">
        <f>C86-AA69</f>
        <v>2</v>
      </c>
      <c r="AB86" s="57"/>
      <c r="AC86" s="25"/>
      <c r="AD86" s="110">
        <f>AB86*AD104</f>
        <v>0</v>
      </c>
      <c r="AE86" s="92"/>
      <c r="AF86" s="111">
        <f>AB86*AF69</f>
        <v>0</v>
      </c>
      <c r="AG86" s="140"/>
      <c r="AH86" s="123"/>
      <c r="AI86" s="123"/>
      <c r="AJ86" s="32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34"/>
    </row>
    <row r="87" spans="1:73" s="6" customFormat="1" ht="20" customHeight="1" x14ac:dyDescent="1">
      <c r="A87" s="352">
        <v>9</v>
      </c>
      <c r="B87" s="200" t="str">
        <f>B39</f>
        <v>Abraham, John</v>
      </c>
      <c r="C87" s="201">
        <f>C39</f>
        <v>15</v>
      </c>
      <c r="D87" s="308"/>
      <c r="E87" s="13"/>
      <c r="F87" s="243">
        <f>IF(($C39-F$9)&gt;-0.5,'2025'!F39-0.5,'2025'!F39)</f>
        <v>4.5</v>
      </c>
      <c r="G87" s="247">
        <f>IF(($C39-G$9)&gt;-0.5,'2025'!G39-0.5,'2025'!G39)</f>
        <v>5.5</v>
      </c>
      <c r="H87" s="247">
        <f>IF(($C39-H$9)&gt;-0.5,'2025'!H39-0.5,'2025'!H39)</f>
        <v>4.5</v>
      </c>
      <c r="I87" s="247">
        <f>IF(($C39-I$9)&gt;-0.5,'2025'!I39-0.5,'2025'!I39)</f>
        <v>4.5</v>
      </c>
      <c r="J87" s="247">
        <f>IF(($C39-J$9)&gt;-0.5,'2025'!J39-0.5,'2025'!J39)</f>
        <v>6.5</v>
      </c>
      <c r="K87" s="247">
        <f>IF(($C39-K$9)&gt;-0.5,'2025'!K39-0.5,'2025'!K39)</f>
        <v>4</v>
      </c>
      <c r="L87" s="247">
        <f>IF(($C39-L$9)&gt;-0.5,'2025'!L39-0.5,'2025'!L39)</f>
        <v>3.5</v>
      </c>
      <c r="M87" s="243">
        <f>IF(($C39-M$9)&gt;-0.5,'2025'!M39-0.5,'2025'!M39)</f>
        <v>5.5</v>
      </c>
      <c r="N87" s="247">
        <f>IF(($C39-N$9)&gt;-0.5,'2025'!N39-0.5,'2025'!N39)</f>
        <v>4.5</v>
      </c>
      <c r="O87" s="245"/>
      <c r="P87" s="246"/>
      <c r="Q87" s="247">
        <f>IF(($C39-Q$9)&gt;-0.5,'2025'!Q39-0.5,'2025'!Q39)</f>
        <v>4</v>
      </c>
      <c r="R87" s="247">
        <f>IF(($C39-R$9)&gt;-0.5,'2025'!R39-0.5,'2025'!R39)</f>
        <v>5.5</v>
      </c>
      <c r="S87" s="247">
        <f>IF(($C39-S$9)&gt;-0.5,'2025'!S39-0.5,'2025'!S39)</f>
        <v>3.5</v>
      </c>
      <c r="T87" s="247">
        <f>IF(($C39-T$9)&gt;-0.5,'2025'!T39-0.5,'2025'!T39)</f>
        <v>3</v>
      </c>
      <c r="U87" s="247">
        <f>IF(($C39-U$9)&gt;-0.5,'2025'!U39-0.5,'2025'!U39)</f>
        <v>6.5</v>
      </c>
      <c r="V87" s="247">
        <f>IF(($C39-V$9)&gt;-0.5,'2025'!V39-0.5,'2025'!V39)</f>
        <v>3.5</v>
      </c>
      <c r="W87" s="247">
        <f>IF(($C39-W$9)&gt;-0.5,'2025'!W39-0.5,'2025'!W39)</f>
        <v>3.5</v>
      </c>
      <c r="X87" s="247">
        <f>IF(($C39-X$9)&gt;-0.5,'2025'!X39-0.5,'2025'!X39)</f>
        <v>5.5</v>
      </c>
      <c r="Y87" s="247">
        <f>IF(($C39-Y$9)&gt;-0.5,'2025'!Y39-0.5,'2025'!Y39)</f>
        <v>4.5</v>
      </c>
      <c r="Z87" s="338">
        <f t="shared" si="24"/>
        <v>15</v>
      </c>
      <c r="AA87" s="119">
        <f>C87-AA69</f>
        <v>-3</v>
      </c>
      <c r="AB87" s="61"/>
      <c r="AC87" s="25"/>
      <c r="AD87" s="110">
        <f>AB87*AD104</f>
        <v>0</v>
      </c>
      <c r="AE87" s="92"/>
      <c r="AF87" s="111">
        <f>AB87*AF69</f>
        <v>0</v>
      </c>
      <c r="AG87" s="140"/>
      <c r="AH87" s="123"/>
      <c r="AI87" s="123"/>
      <c r="AJ87" s="32"/>
    </row>
    <row r="88" spans="1:73" s="6" customFormat="1" ht="20" customHeight="1" x14ac:dyDescent="1">
      <c r="A88" s="353"/>
      <c r="B88" s="202" t="str">
        <f>B40</f>
        <v>Abraham, Joe</v>
      </c>
      <c r="C88" s="201">
        <f>C40</f>
        <v>17</v>
      </c>
      <c r="D88" s="308"/>
      <c r="E88" s="13"/>
      <c r="F88" s="243">
        <f>IF(($C40-F$9)&gt;-0.5,'2025'!F40-0.5,'2025'!F40)</f>
        <v>5.5</v>
      </c>
      <c r="G88" s="247">
        <f>IF(($C40-G$9)&gt;-0.5,'2025'!G40-0.5,'2025'!G40)</f>
        <v>4.5</v>
      </c>
      <c r="H88" s="247">
        <f>IF(($C40-H$9)&gt;-0.5,'2025'!H40-0.5,'2025'!H40)</f>
        <v>2.5</v>
      </c>
      <c r="I88" s="247">
        <f>IF(($C40-I$9)&gt;-0.5,'2025'!I40-0.5,'2025'!I40)</f>
        <v>3.5</v>
      </c>
      <c r="J88" s="247">
        <f>IF(($C40-J$9)&gt;-0.5,'2025'!J40-0.5,'2025'!J40)</f>
        <v>6.5</v>
      </c>
      <c r="K88" s="247">
        <f>IF(($C40-K$9)&gt;-0.5,'2025'!K40-0.5,'2025'!K40)</f>
        <v>3.5</v>
      </c>
      <c r="L88" s="247">
        <f>IF(($C40-L$9)&gt;-0.5,'2025'!L40-0.5,'2025'!L40)</f>
        <v>5.5</v>
      </c>
      <c r="M88" s="243">
        <f>IF(($C40-M$9)&gt;-0.5,'2025'!M40-0.5,'2025'!M40)</f>
        <v>3.5</v>
      </c>
      <c r="N88" s="247">
        <f>IF(($C40-N$9)&gt;-0.5,'2025'!N40-0.5,'2025'!N40)</f>
        <v>4.5</v>
      </c>
      <c r="O88" s="252"/>
      <c r="P88" s="253"/>
      <c r="Q88" s="247">
        <f>IF(($C40-Q$9)&gt;-0.5,'2025'!Q40-0.5,'2025'!Q40)</f>
        <v>3.5</v>
      </c>
      <c r="R88" s="247">
        <f>IF(($C40-R$9)&gt;-0.5,'2025'!R40-0.5,'2025'!R40)</f>
        <v>5.5</v>
      </c>
      <c r="S88" s="247">
        <f>IF(($C40-S$9)&gt;-0.5,'2025'!S40-0.5,'2025'!S40)</f>
        <v>5.5</v>
      </c>
      <c r="T88" s="247">
        <f>IF(($C40-T$9)&gt;-0.5,'2025'!T40-0.5,'2025'!T40)</f>
        <v>4</v>
      </c>
      <c r="U88" s="247">
        <f>IF(($C40-U$9)&gt;-0.5,'2025'!U40-0.5,'2025'!U40)</f>
        <v>5.5</v>
      </c>
      <c r="V88" s="247">
        <f>IF(($C40-V$9)&gt;-0.5,'2025'!V40-0.5,'2025'!V40)</f>
        <v>3.5</v>
      </c>
      <c r="W88" s="247">
        <f>IF(($C40-W$9)&gt;-0.5,'2025'!W40-0.5,'2025'!W40)</f>
        <v>4.5</v>
      </c>
      <c r="X88" s="247">
        <f>IF(($C40-X$9)&gt;-0.5,'2025'!X40-0.5,'2025'!X40)</f>
        <v>3.5</v>
      </c>
      <c r="Y88" s="247">
        <f>IF(($C40-Y$9)&gt;-0.5,'2025'!Y40-0.5,'2025'!Y40)</f>
        <v>5.5</v>
      </c>
      <c r="Z88" s="338">
        <f t="shared" si="24"/>
        <v>17</v>
      </c>
      <c r="AA88" s="119">
        <f>C88-AA69</f>
        <v>-1</v>
      </c>
      <c r="AB88" s="61"/>
      <c r="AC88" s="25"/>
      <c r="AD88" s="110">
        <f>AB88*AD104</f>
        <v>0</v>
      </c>
      <c r="AE88" s="92"/>
      <c r="AF88" s="111">
        <f>AB88*AF69</f>
        <v>0</v>
      </c>
      <c r="AG88" s="140"/>
      <c r="AH88" s="123"/>
      <c r="AI88" s="123"/>
      <c r="AJ88" s="32"/>
    </row>
    <row r="89" spans="1:73" s="6" customFormat="1" ht="20" customHeight="1" x14ac:dyDescent="1">
      <c r="A89" s="352">
        <v>10</v>
      </c>
      <c r="B89" s="200" t="str">
        <f>B42</f>
        <v>Wise, Mike</v>
      </c>
      <c r="C89" s="201">
        <f>C42</f>
        <v>29</v>
      </c>
      <c r="D89" s="308"/>
      <c r="E89" s="13"/>
      <c r="F89" s="244">
        <f>IF(($C42-F$9)&gt;-1,'2025'!F42-1,'2025'!F42)</f>
        <v>8</v>
      </c>
      <c r="G89" s="247">
        <f>IF(($C42-G$9)&gt;-0.5,'2025'!G42-0.5,'2025'!G42)</f>
        <v>8.5</v>
      </c>
      <c r="H89" s="247">
        <f>IF(($C42-H$9)&gt;-0.5,'2025'!H42-0.5,'2025'!H42)</f>
        <v>8.5</v>
      </c>
      <c r="I89" s="244">
        <f>IF(($C42-I$9)&gt;-1,'2025'!I42-1,'2025'!I42)</f>
        <v>8</v>
      </c>
      <c r="J89" s="244">
        <f>IF(($C42-J$9)&gt;-1,'2025'!J42-1,'2025'!J42)</f>
        <v>8</v>
      </c>
      <c r="K89" s="247">
        <f>IF(($C42-K$9)&gt;-0.5,'2025'!K42-0.5,'2025'!K42)</f>
        <v>8.5</v>
      </c>
      <c r="L89" s="244">
        <f>IF(($C42-L$9)&gt;-1,'2025'!L42-1,'2025'!L42)</f>
        <v>8</v>
      </c>
      <c r="M89" s="244">
        <f>IF(($C42-M$9)&gt;-1,'2025'!M42-1,'2025'!M42)</f>
        <v>8</v>
      </c>
      <c r="N89" s="244">
        <f>IF(($C42-N$9)&gt;-1,'2025'!N42-1,'2025'!N42)</f>
        <v>8</v>
      </c>
      <c r="O89" s="248"/>
      <c r="P89" s="249"/>
      <c r="Q89" s="247">
        <f>IF(($C42-Q$9)&gt;-0.5,'2025'!Q42-0.5,'2025'!Q42)</f>
        <v>8.5</v>
      </c>
      <c r="R89" s="244">
        <f>IF(($C42-R$9)&gt;-1,'2025'!R42-1,'2025'!R42)</f>
        <v>8</v>
      </c>
      <c r="S89" s="244">
        <f>IF(($C42-S$9)&gt;-1,'2025'!S42-1,'2025'!S42)</f>
        <v>8</v>
      </c>
      <c r="T89" s="247">
        <f>IF(($C42-T$9)&gt;-0.5,'2025'!T42-0.5,'2025'!T42)</f>
        <v>8.5</v>
      </c>
      <c r="U89" s="244">
        <f>IF(($C42-U$9)&gt;-1,'2025'!U42-1,'2025'!U42)</f>
        <v>8</v>
      </c>
      <c r="V89" s="247">
        <f>IF(($C42-V$9)&gt;-0.5,'2025'!V42-0.5,'2025'!V42)</f>
        <v>8.5</v>
      </c>
      <c r="W89" s="247">
        <f>IF(($C42-W$9)&gt;-0.5,'2025'!W42-0.5,'2025'!W42)</f>
        <v>8.5</v>
      </c>
      <c r="X89" s="244">
        <f>IF(($C42-X$9)&gt;-1,'2025'!X42-1,'2025'!X42)</f>
        <v>8</v>
      </c>
      <c r="Y89" s="244">
        <f>IF(($C42-Y$9)&gt;-1,'2025'!Y42-1,'2025'!Y42)</f>
        <v>8</v>
      </c>
      <c r="Z89" s="338">
        <f t="shared" si="24"/>
        <v>29</v>
      </c>
      <c r="AA89" s="119">
        <f>C89-AA69</f>
        <v>11</v>
      </c>
      <c r="AB89" s="61"/>
      <c r="AC89" s="25"/>
      <c r="AD89" s="110">
        <f>AB89*AD104</f>
        <v>0</v>
      </c>
      <c r="AE89" s="92"/>
      <c r="AF89" s="111">
        <f>AB89*AF69</f>
        <v>0</v>
      </c>
      <c r="AG89" s="140"/>
      <c r="AH89" s="123"/>
      <c r="AI89" s="123"/>
      <c r="AJ89" s="32"/>
    </row>
    <row r="90" spans="1:73" s="6" customFormat="1" ht="20" customHeight="1" x14ac:dyDescent="1">
      <c r="A90" s="362"/>
      <c r="B90" s="203" t="str">
        <f>B43</f>
        <v>Zoyes, Bill</v>
      </c>
      <c r="C90" s="201">
        <f>C43</f>
        <v>30</v>
      </c>
      <c r="D90" s="358"/>
      <c r="E90" s="359"/>
      <c r="F90" s="244">
        <f>IF(($C43-F$9)&gt;-1,'2025'!F43-1,'2025'!F43)</f>
        <v>5</v>
      </c>
      <c r="G90" s="244">
        <f>IF(($C43-G$9)&gt;-1,'2025'!G43-1,'2025'!G43)</f>
        <v>7</v>
      </c>
      <c r="H90" s="247">
        <f>IF(($C43-H$9)&gt;-0.5,'2025'!H43-0.5,'2025'!H43)</f>
        <v>2.5</v>
      </c>
      <c r="I90" s="243">
        <f>IF(($C43-I$9)&gt;-0.5,'2025'!I43-0.5,'2025'!I43)</f>
        <v>4.5</v>
      </c>
      <c r="J90" s="244">
        <f>IF(($C43-J$9)&gt;-1,'2025'!J43-1,'2025'!J43)</f>
        <v>7</v>
      </c>
      <c r="K90" s="247">
        <f>IF(($C43-K$9)&gt;-0.5,'2025'!K43-0.5,'2025'!K43)</f>
        <v>5.5</v>
      </c>
      <c r="L90" s="244">
        <f>IF(($C43-L$9)&gt;-1,'2025'!L43-1,'2025'!L43)</f>
        <v>5</v>
      </c>
      <c r="M90" s="244">
        <f>IF(($C43-M$9)&gt;-1,'2025'!M43-1,'2025'!M43)</f>
        <v>6</v>
      </c>
      <c r="N90" s="244">
        <f>IF(($C43-N$9)&gt;-1,'2025'!N43-1,'2025'!N43)</f>
        <v>6</v>
      </c>
      <c r="O90" s="248"/>
      <c r="P90" s="249"/>
      <c r="Q90" s="247">
        <f>IF(($C43-Q$9)&gt;-0.5,'2025'!Q43-0.5,'2025'!Q43)</f>
        <v>3.5</v>
      </c>
      <c r="R90" s="244">
        <f>IF(($C43-R$9)&gt;-1,'2025'!R43-1,'2025'!R43)</f>
        <v>8</v>
      </c>
      <c r="S90" s="244">
        <f>IF(($C43-S$9)&gt;-1,'2025'!S43-1,'2025'!S43)</f>
        <v>6</v>
      </c>
      <c r="T90" s="247">
        <f>IF(($C43-T$9)&gt;-0.5,'2025'!T43-0.5,'2025'!T43)</f>
        <v>5.5</v>
      </c>
      <c r="U90" s="244">
        <f>IF(($C43-U$9)&gt;-1,'2025'!U43-1,'2025'!U43)</f>
        <v>7</v>
      </c>
      <c r="V90" s="244">
        <f>IF(($C43-V$9)&gt;-1,'2025'!V43-1,'2025'!V43)</f>
        <v>5</v>
      </c>
      <c r="W90" s="247">
        <f>IF(($C43-W$9)&gt;-0.5,'2025'!W43-0.5,'2025'!W43)</f>
        <v>4.5</v>
      </c>
      <c r="X90" s="244">
        <f>IF(($C43-X$9)&gt;-1,'2025'!X43-1,'2025'!X43)</f>
        <v>6</v>
      </c>
      <c r="Y90" s="244">
        <f>IF(($C43-Y$9)&gt;-1,'2025'!Y43-1,'2025'!Y43)</f>
        <v>5</v>
      </c>
      <c r="Z90" s="338">
        <f t="shared" si="24"/>
        <v>30</v>
      </c>
      <c r="AA90" s="119">
        <f>C90-AA69</f>
        <v>12</v>
      </c>
      <c r="AB90" s="61"/>
      <c r="AC90" s="25"/>
      <c r="AD90" s="110">
        <f>AB90*AD104</f>
        <v>0</v>
      </c>
      <c r="AE90" s="92"/>
      <c r="AF90" s="111">
        <f>AB90*AF69</f>
        <v>0</v>
      </c>
      <c r="AG90" s="140"/>
      <c r="AH90" s="123"/>
      <c r="AI90" s="123"/>
      <c r="AJ90" s="32"/>
    </row>
    <row r="91" spans="1:73" s="6" customFormat="1" ht="20" customHeight="1" x14ac:dyDescent="1">
      <c r="A91" s="352">
        <v>11</v>
      </c>
      <c r="B91" s="202" t="str">
        <f>B45</f>
        <v>Butler, Alan</v>
      </c>
      <c r="C91" s="201">
        <f>C45</f>
        <v>36</v>
      </c>
      <c r="D91" s="308"/>
      <c r="E91" s="13"/>
      <c r="F91" s="244">
        <f>IF(($C45-F$9)&gt;-1,'2025'!F45-1,'2025'!F45)</f>
        <v>5</v>
      </c>
      <c r="G91" s="244">
        <f>IF(($C45-G$9)&gt;-1,'2025'!G45-1,'2025'!G45)</f>
        <v>5</v>
      </c>
      <c r="H91" s="244">
        <f>IF(($C45-H$9)&gt;-1,'2025'!H45-1,'2025'!H45)</f>
        <v>5</v>
      </c>
      <c r="I91" s="244">
        <f>IF(($C45-I$9)&gt;-1,'2025'!I45-1,'2025'!I45)</f>
        <v>6</v>
      </c>
      <c r="J91" s="244">
        <f>IF(($C45-J$9)&gt;-1,'2025'!J45-1,'2025'!J45)</f>
        <v>6</v>
      </c>
      <c r="K91" s="244">
        <f>IF(($C45-K$9)&gt;-1,'2025'!K45-1,'2025'!K45)</f>
        <v>6</v>
      </c>
      <c r="L91" s="244">
        <f>IF(($C45-L$9)&gt;-1,'2025'!L45-1,'2025'!L45)</f>
        <v>7</v>
      </c>
      <c r="M91" s="244">
        <f>IF(($C45-M$9)&gt;-1,'2025'!M45-1,'2025'!M45)</f>
        <v>6</v>
      </c>
      <c r="N91" s="244">
        <f>IF(($C45-N$9)&gt;-1,'2025'!N45-1,'2025'!N45)</f>
        <v>6</v>
      </c>
      <c r="O91" s="248"/>
      <c r="P91" s="249"/>
      <c r="Q91" s="244">
        <f>IF(($C45-Q$9)&gt;-1,'2025'!Q45-1,'2025'!Q45)</f>
        <v>4</v>
      </c>
      <c r="R91" s="244">
        <f>IF(($C45-R$9)&gt;-1,'2025'!R45-1,'2025'!R45)</f>
        <v>7</v>
      </c>
      <c r="S91" s="244">
        <f>IF(($C45-S$9)&gt;-1,'2025'!S45-1,'2025'!S45)</f>
        <v>8</v>
      </c>
      <c r="T91" s="244">
        <f>IF(($C45-T$9)&gt;-1,'2025'!T45-1,'2025'!T45)</f>
        <v>3</v>
      </c>
      <c r="U91" s="244">
        <f>IF(($C45-U$9)&gt;-1,'2025'!U45-1,'2025'!U45)</f>
        <v>5</v>
      </c>
      <c r="V91" s="244">
        <f>IF(($C45-V$9)&gt;-1,'2025'!V45-1,'2025'!V45)</f>
        <v>6</v>
      </c>
      <c r="W91" s="244">
        <f>IF(($C45-W$9)&gt;-1,'2025'!W45-1,'2025'!W45)</f>
        <v>4</v>
      </c>
      <c r="X91" s="244">
        <f>IF(($C45-X$9)&gt;-1,'2025'!X45-1,'2025'!X45)</f>
        <v>6</v>
      </c>
      <c r="Y91" s="244">
        <f>IF(($C45-Y$9)&gt;-1,'2025'!Y45-1,'2025'!Y45)</f>
        <v>6</v>
      </c>
      <c r="Z91" s="338">
        <f t="shared" si="24"/>
        <v>36</v>
      </c>
      <c r="AA91" s="119">
        <f>C91-AA69</f>
        <v>18</v>
      </c>
      <c r="AB91" s="61"/>
      <c r="AC91" s="25"/>
      <c r="AD91" s="110">
        <f>AB91*AD104</f>
        <v>0</v>
      </c>
      <c r="AE91" s="92"/>
      <c r="AF91" s="111">
        <f>AB91*AF69</f>
        <v>0</v>
      </c>
      <c r="AG91" s="140"/>
      <c r="AH91" s="123"/>
      <c r="AI91" s="123"/>
      <c r="AJ91" s="32"/>
    </row>
    <row r="92" spans="1:73" s="6" customFormat="1" ht="20" customHeight="1" x14ac:dyDescent="1">
      <c r="A92" s="362"/>
      <c r="B92" s="203" t="str">
        <f>B46</f>
        <v>Gentile, Steve</v>
      </c>
      <c r="C92" s="201">
        <f>C46</f>
        <v>36</v>
      </c>
      <c r="D92" s="308"/>
      <c r="E92" s="13"/>
      <c r="F92" s="244">
        <f>IF(($C46-F$9)&gt;-1,'2025'!F46-1,'2025'!F46)</f>
        <v>8</v>
      </c>
      <c r="G92" s="244">
        <f>IF(($C46-G$9)&gt;-1,'2025'!G46-1,'2025'!G46)</f>
        <v>5</v>
      </c>
      <c r="H92" s="244">
        <f>IF(($C46-H$9)&gt;-1,'2025'!H46-1,'2025'!H46)</f>
        <v>6</v>
      </c>
      <c r="I92" s="244">
        <f>IF(($C46-I$9)&gt;-1,'2025'!I46-1,'2025'!I46)</f>
        <v>7</v>
      </c>
      <c r="J92" s="244">
        <f>IF(($C46-J$9)&gt;-1,'2025'!J46-1,'2025'!J46)</f>
        <v>8</v>
      </c>
      <c r="K92" s="320">
        <f>IF(($C46-K$9)&gt;-1,'2025'!K46-1,'2025'!K46)</f>
        <v>2</v>
      </c>
      <c r="L92" s="244">
        <f>IF(($C46-L$9)&gt;-1,'2025'!L46-1,'2025'!L46)</f>
        <v>5</v>
      </c>
      <c r="M92" s="244">
        <f>IF(($C46-M$9)&gt;-1,'2025'!M46-1,'2025'!M46)</f>
        <v>8</v>
      </c>
      <c r="N92" s="244">
        <f>IF(($C46-N$9)&gt;-1,'2025'!N46-1,'2025'!N46)</f>
        <v>7</v>
      </c>
      <c r="O92" s="248"/>
      <c r="P92" s="249"/>
      <c r="Q92" s="244">
        <f>IF(($C46-Q$9)&gt;-1,'2025'!Q46-1,'2025'!Q46)</f>
        <v>4</v>
      </c>
      <c r="R92" s="244">
        <f>IF(($C46-R$9)&gt;-1,'2025'!R46-1,'2025'!R46)</f>
        <v>7</v>
      </c>
      <c r="S92" s="244">
        <f>IF(($C46-S$9)&gt;-1,'2025'!S46-1,'2025'!S46)</f>
        <v>4</v>
      </c>
      <c r="T92" s="244">
        <f>IF(($C46-T$9)&gt;-1,'2025'!T46-1,'2025'!T46)</f>
        <v>6</v>
      </c>
      <c r="U92" s="244">
        <f>IF(($C46-U$9)&gt;-1,'2025'!U46-1,'2025'!U46)</f>
        <v>11</v>
      </c>
      <c r="V92" s="244">
        <f>IF(($C46-V$9)&gt;-1,'2025'!V46-1,'2025'!V46)</f>
        <v>6</v>
      </c>
      <c r="W92" s="244">
        <f>IF(($C46-W$9)&gt;-1,'2025'!W46-1,'2025'!W46)</f>
        <v>3</v>
      </c>
      <c r="X92" s="244">
        <f>IF(($C46-X$9)&gt;-1,'2025'!X46-1,'2025'!X46)</f>
        <v>8</v>
      </c>
      <c r="Y92" s="244">
        <f>IF(($C46-Y$9)&gt;-1,'2025'!Y46-1,'2025'!Y46)</f>
        <v>7</v>
      </c>
      <c r="Z92" s="338">
        <f t="shared" si="24"/>
        <v>36</v>
      </c>
      <c r="AA92" s="119">
        <f>C92-AA69</f>
        <v>18</v>
      </c>
      <c r="AB92" s="61">
        <v>1</v>
      </c>
      <c r="AC92" s="25"/>
      <c r="AD92" s="110">
        <f>AB92*AD104</f>
        <v>31.25</v>
      </c>
      <c r="AE92" s="92"/>
      <c r="AF92" s="111">
        <f>AB92*AF69</f>
        <v>31</v>
      </c>
      <c r="AG92" s="140"/>
      <c r="AH92" s="123"/>
      <c r="AI92" s="123"/>
      <c r="AJ92" s="32"/>
    </row>
    <row r="93" spans="1:73" s="6" customFormat="1" ht="20" customHeight="1" x14ac:dyDescent="1">
      <c r="A93" s="352">
        <v>12</v>
      </c>
      <c r="B93" s="202" t="str">
        <f>B48</f>
        <v>Leone, Mark</v>
      </c>
      <c r="C93" s="201">
        <f>C48</f>
        <v>24</v>
      </c>
      <c r="D93" s="309"/>
      <c r="E93" s="13"/>
      <c r="F93" s="244">
        <f>IF(($C48-F$9)&gt;-1,'2025'!F48-1,'2025'!F48)</f>
        <v>6</v>
      </c>
      <c r="G93" s="243">
        <f>IF(($C48-G$9)&gt;-0.5,'2025'!G48-0.5,'2025'!G48)</f>
        <v>5.5</v>
      </c>
      <c r="H93" s="243">
        <f>IF(($C48-H$9)&gt;-0.5,'2025'!H48-0.5,'2025'!H48)</f>
        <v>3.5</v>
      </c>
      <c r="I93" s="244">
        <f>IF(($C48-I$9)&gt;-1,'2025'!I48-1,'2025'!I48)</f>
        <v>6</v>
      </c>
      <c r="J93" s="243">
        <f>IF(($C48-J$9)&gt;-0.5,'2025'!J48-0.5,'2025'!J48)</f>
        <v>7.5</v>
      </c>
      <c r="K93" s="243">
        <f>IF(($C48-K$9)&gt;-0.5,'2025'!K48-0.5,'2025'!K48)</f>
        <v>4.5</v>
      </c>
      <c r="L93" s="243">
        <f>IF(($C48-L$9)&gt;-0.5,'2025'!L48-0.5,'2025'!L48)</f>
        <v>6.5</v>
      </c>
      <c r="M93" s="244">
        <f>IF(($C48-M$9)&gt;-1,'2025'!M48-1,'2025'!M48)</f>
        <v>4</v>
      </c>
      <c r="N93" s="243">
        <f>IF(($C48-N$9)&gt;-0.5,'2025'!N48-0.5,'2025'!N48)</f>
        <v>4.5</v>
      </c>
      <c r="O93" s="254"/>
      <c r="P93" s="255"/>
      <c r="Q93" s="243">
        <f>IF(($C48-Q$9)&gt;-0.5,'2025'!Q48-0.5,'2025'!Q48)</f>
        <v>4.5</v>
      </c>
      <c r="R93" s="244">
        <f>IF(($C48-R$9)&gt;-1,'2025'!R48-1,'2025'!R48)</f>
        <v>6</v>
      </c>
      <c r="S93" s="243">
        <f>IF(($C48-S$9)&gt;-0.5,'2025'!S48-0.5,'2025'!S48)</f>
        <v>5.5</v>
      </c>
      <c r="T93" s="243">
        <f>IF(($C48-T$9)&gt;-0.5,'2025'!T48-0.5,'2025'!T48)</f>
        <v>3.5</v>
      </c>
      <c r="U93" s="243">
        <f>IF(($C48-U$9)&gt;-0.5,'2025'!U48-0.5,'2025'!U48)</f>
        <v>5.5</v>
      </c>
      <c r="V93" s="243">
        <f>IF(($C48-V$9)&gt;-0.5,'2025'!V48-0.5,'2025'!V48)</f>
        <v>4.5</v>
      </c>
      <c r="W93" s="243">
        <f>IF(($C48-W$9)&gt;-0.5,'2025'!W48-0.5,'2025'!W48)</f>
        <v>4.5</v>
      </c>
      <c r="X93" s="244">
        <f>IF(($C48-X$9)&gt;-1,'2025'!X48-1,'2025'!X48)</f>
        <v>5</v>
      </c>
      <c r="Y93" s="244">
        <f>IF(($C48-Y$9)&gt;-1,'2025'!Y48-1,'2025'!Y48)</f>
        <v>5</v>
      </c>
      <c r="Z93" s="338">
        <f t="shared" ref="Z93:Z98" si="26">C93</f>
        <v>24</v>
      </c>
      <c r="AA93" s="119">
        <f>C93-AA69</f>
        <v>6</v>
      </c>
      <c r="AB93" s="116"/>
      <c r="AC93" s="25"/>
      <c r="AD93" s="117">
        <f>AB93*AD104</f>
        <v>0</v>
      </c>
      <c r="AE93" s="92"/>
      <c r="AF93" s="118">
        <f>AB93*AF69</f>
        <v>0</v>
      </c>
      <c r="AG93" s="140"/>
      <c r="AH93" s="123"/>
      <c r="AI93" s="123"/>
      <c r="AJ93" s="32"/>
    </row>
    <row r="94" spans="1:73" s="6" customFormat="1" ht="20" customHeight="1" x14ac:dyDescent="1">
      <c r="A94" s="362"/>
      <c r="B94" s="203" t="str">
        <f t="shared" ref="B94:C94" si="27">B49</f>
        <v>Sutherland, Tim</v>
      </c>
      <c r="C94" s="201">
        <f t="shared" si="27"/>
        <v>27</v>
      </c>
      <c r="D94" s="309"/>
      <c r="E94" s="13"/>
      <c r="F94" s="244">
        <f>IF(($C49-F$9)&gt;-1,'2025'!F49-1,'2025'!F49)</f>
        <v>9</v>
      </c>
      <c r="G94" s="243">
        <f>IF(($C49-G$9)&gt;-0.5,'2025'!G49-0.5,'2025'!G49)</f>
        <v>4.5</v>
      </c>
      <c r="H94" s="243">
        <f>IF(($C49-H$9)&gt;-0.5,'2025'!H49-0.5,'2025'!H49)</f>
        <v>4.5</v>
      </c>
      <c r="I94" s="244">
        <f>IF(($C49-I$9)&gt;-1,'2025'!I49-1,'2025'!I49)</f>
        <v>3</v>
      </c>
      <c r="J94" s="243">
        <f>IF(($C49-J$9)&gt;-0.5,'2025'!J49-0.5,'2025'!J49)</f>
        <v>7.5</v>
      </c>
      <c r="K94" s="243">
        <f>IF(($C49-K$9)&gt;-0.5,'2025'!K49-0.5,'2025'!K49)</f>
        <v>4.5</v>
      </c>
      <c r="L94" s="244">
        <f>IF(($C49-L$9)&gt;-1,'2025'!L49-1,'2025'!L49)</f>
        <v>6</v>
      </c>
      <c r="M94" s="244">
        <f>IF(($C49-M$9)&gt;-1,'2025'!M49-1,'2025'!M49)</f>
        <v>6</v>
      </c>
      <c r="N94" s="244">
        <f>IF(($C49-N$9)&gt;-1,'2025'!N49-1,'2025'!N49)</f>
        <v>4</v>
      </c>
      <c r="O94" s="254"/>
      <c r="P94" s="255"/>
      <c r="Q94" s="243">
        <f>IF(($C49-Q$9)&gt;-0.5,'2025'!Q49-0.5,'2025'!Q49)</f>
        <v>3.5</v>
      </c>
      <c r="R94" s="244">
        <f>IF(($C49-R$9)&gt;-1,'2025'!R49-1,'2025'!R49)</f>
        <v>9</v>
      </c>
      <c r="S94" s="244">
        <f>IF(($C49-S$9)&gt;-1,'2025'!S49-1,'2025'!S49)</f>
        <v>4</v>
      </c>
      <c r="T94" s="243">
        <f>IF(($C49-T$9)&gt;-0.5,'2025'!T49-0.5,'2025'!T49)</f>
        <v>2.5</v>
      </c>
      <c r="U94" s="243">
        <f>IF(($C49-U$9)&gt;-0.5,'2025'!U49-0.5,'2025'!U49)</f>
        <v>6.5</v>
      </c>
      <c r="V94" s="243">
        <f>IF(($C49-V$9)&gt;-0.5,'2025'!V49-0.5,'2025'!V49)</f>
        <v>5.5</v>
      </c>
      <c r="W94" s="243">
        <f>IF(($C49-W$9)&gt;-0.5,'2025'!W49-0.5,'2025'!W49)</f>
        <v>5.5</v>
      </c>
      <c r="X94" s="244">
        <f>IF(($C49-X$9)&gt;-1,'2025'!X49-1,'2025'!X49)</f>
        <v>8</v>
      </c>
      <c r="Y94" s="244">
        <f>IF(($C49-Y$9)&gt;-1,'2025'!Y49-1,'2025'!Y49)</f>
        <v>5</v>
      </c>
      <c r="Z94" s="338">
        <f t="shared" si="26"/>
        <v>27</v>
      </c>
      <c r="AA94" s="336">
        <f>C94-AA69</f>
        <v>9</v>
      </c>
      <c r="AB94" s="61"/>
      <c r="AC94" s="25"/>
      <c r="AD94" s="110">
        <f>AB94*AD104</f>
        <v>0</v>
      </c>
      <c r="AE94" s="92"/>
      <c r="AF94" s="111">
        <f>AB94*AF69</f>
        <v>0</v>
      </c>
      <c r="AG94" s="140"/>
      <c r="AH94" s="123"/>
      <c r="AI94" s="123"/>
      <c r="AJ94" s="32"/>
    </row>
    <row r="95" spans="1:73" s="6" customFormat="1" ht="20" customHeight="1" x14ac:dyDescent="1">
      <c r="A95" s="352">
        <v>13</v>
      </c>
      <c r="B95" s="202" t="str">
        <f>B51</f>
        <v>Merivirta, Kurt</v>
      </c>
      <c r="C95" s="201">
        <f>C51</f>
        <v>16</v>
      </c>
      <c r="D95" s="309"/>
      <c r="E95" s="13"/>
      <c r="F95" s="319">
        <f>IF(($C51-F$9)&gt;-0.5,'2025'!F51-0.5,'2025'!F51)</f>
        <v>3.5</v>
      </c>
      <c r="G95" s="256">
        <f>IF(($C51-G$9)&gt;-0.5,'2025'!G51-0.5,'2025'!G51)</f>
        <v>4.5</v>
      </c>
      <c r="H95" s="256">
        <f>IF(($C51-H$9)&gt;-0.5,'2025'!H51-0.5,'2025'!H51)</f>
        <v>3.5</v>
      </c>
      <c r="I95" s="256">
        <f>IF(($C51-I$9)&gt;-0.5,'2025'!I51-0.5,'2025'!I51)</f>
        <v>5.5</v>
      </c>
      <c r="J95" s="256">
        <f>IF(($C51-J$9)&gt;-0.5,'2025'!J51-0.5,'2025'!J51)</f>
        <v>6.5</v>
      </c>
      <c r="K95" s="256">
        <f>IF(($C51-K$9)&gt;-0.5,'2025'!K51-0.5,'2025'!K51)</f>
        <v>4</v>
      </c>
      <c r="L95" s="256">
        <f>IF(($C51-L$9)&gt;-0.5,'2025'!L51-0.5,'2025'!L51)</f>
        <v>3.5</v>
      </c>
      <c r="M95" s="256">
        <f>IF(($C51-M$9)&gt;-0.5,'2025'!M51-0.5,'2025'!M51)</f>
        <v>3.5</v>
      </c>
      <c r="N95" s="256">
        <f>IF(($C51-N$9)&gt;-0.5,'2025'!N51-0.5,'2025'!N51)</f>
        <v>3.5</v>
      </c>
      <c r="O95" s="257"/>
      <c r="P95" s="258"/>
      <c r="Q95" s="256">
        <f>IF(($C51-Q$9)&gt;-0.5,'2025'!Q51-0.5,'2025'!Q51)</f>
        <v>4.5</v>
      </c>
      <c r="R95" s="256">
        <f>IF(($C51-R$9)&gt;-0.5,'2025'!R51-0.5,'2025'!R51)</f>
        <v>5.5</v>
      </c>
      <c r="S95" s="256">
        <f>IF(($C51-S$9)&gt;-0.5,'2025'!S51-0.5,'2025'!S51)</f>
        <v>4.5</v>
      </c>
      <c r="T95" s="256">
        <f>IF(($C51-T$9)&gt;-0.5,'2025'!T51-0.5,'2025'!T51)</f>
        <v>4</v>
      </c>
      <c r="U95" s="256">
        <f>IF(($C51-U$9)&gt;-0.5,'2025'!U51-0.5,'2025'!U51)</f>
        <v>4.5</v>
      </c>
      <c r="V95" s="256">
        <f>IF(($C51-V$9)&gt;-0.5,'2025'!V51-0.5,'2025'!V51)</f>
        <v>4.5</v>
      </c>
      <c r="W95" s="319">
        <f>IF(($C51-W$9)&gt;-0.5,'2025'!W51-0.5,'2025'!W51)</f>
        <v>2.5</v>
      </c>
      <c r="X95" s="256">
        <f>IF(($C51-X$9)&gt;-0.5,'2025'!X51-0.5,'2025'!X51)</f>
        <v>5.5</v>
      </c>
      <c r="Y95" s="256">
        <f>IF(($C51-Y$9)&gt;-0.5,'2025'!Y51-0.5,'2025'!Y51)</f>
        <v>4.5</v>
      </c>
      <c r="Z95" s="338">
        <f t="shared" si="26"/>
        <v>16</v>
      </c>
      <c r="AA95" s="336">
        <f>C95-AA69</f>
        <v>-2</v>
      </c>
      <c r="AB95" s="61">
        <v>2</v>
      </c>
      <c r="AC95" s="25"/>
      <c r="AD95" s="110">
        <f>AB95*AD104</f>
        <v>62.5</v>
      </c>
      <c r="AE95" s="92"/>
      <c r="AF95" s="111">
        <f>AB95*AF69</f>
        <v>62</v>
      </c>
      <c r="AG95" s="140"/>
      <c r="AH95" s="123"/>
      <c r="AI95" s="123"/>
      <c r="AJ95" s="32"/>
    </row>
    <row r="96" spans="1:73" s="6" customFormat="1" ht="20" customHeight="1" x14ac:dyDescent="1">
      <c r="A96" s="353"/>
      <c r="B96" s="203" t="str">
        <f>B52</f>
        <v>DelPapa, Ron</v>
      </c>
      <c r="C96" s="201">
        <f>C52</f>
        <v>24</v>
      </c>
      <c r="D96" s="309"/>
      <c r="E96" s="13"/>
      <c r="F96" s="244">
        <f>IF(($C52-F$9)&gt;-1,'2025'!F52-1,'2025'!F52)</f>
        <v>5</v>
      </c>
      <c r="G96" s="256">
        <f>IF(($C52-G$9)&gt;-0.5,'2025'!G52-0.5,'2025'!G52)</f>
        <v>3.5</v>
      </c>
      <c r="H96" s="256">
        <f>IF(($C52-H$9)&gt;-0.5,'2025'!H52-0.5,'2025'!H52)</f>
        <v>3.5</v>
      </c>
      <c r="I96" s="244">
        <f>IF(($C52-I$9)&gt;-1,'2025'!I52-1,'2025'!I52)</f>
        <v>6</v>
      </c>
      <c r="J96" s="256">
        <f>IF(($C52-J$9)&gt;-0.5,'2025'!J52-0.5,'2025'!J52)</f>
        <v>5.5</v>
      </c>
      <c r="K96" s="256">
        <f>IF(($C52-K$9)&gt;-0.5,'2025'!K52-0.5,'2025'!K52)</f>
        <v>3.5</v>
      </c>
      <c r="L96" s="256">
        <f>IF(($C52-L$9)&gt;-0.5,'2025'!L52-0.5,'2025'!L52)</f>
        <v>5.5</v>
      </c>
      <c r="M96" s="244">
        <f>IF(($C52-M$9)&gt;-1,'2025'!M52-1,'2025'!M52)</f>
        <v>5</v>
      </c>
      <c r="N96" s="256">
        <f>IF(($C52-N$9)&gt;-0.5,'2025'!N52-0.5,'2025'!N52)</f>
        <v>4.5</v>
      </c>
      <c r="O96" s="248"/>
      <c r="P96" s="249"/>
      <c r="Q96" s="256">
        <f>IF(($C52-Q$9)&gt;-0.5,'2025'!Q52-0.5,'2025'!Q52)</f>
        <v>3.5</v>
      </c>
      <c r="R96" s="244">
        <f>IF(($C52-R$9)&gt;-1,'2025'!R52-1,'2025'!R52)</f>
        <v>5</v>
      </c>
      <c r="S96" s="256">
        <f>IF(($C52-S$9)&gt;-0.5,'2025'!S52-0.5,'2025'!S52)</f>
        <v>5.5</v>
      </c>
      <c r="T96" s="256">
        <f>IF(($C52-T$9)&gt;-0.5,'2025'!T52-0.5,'2025'!T52)</f>
        <v>3.5</v>
      </c>
      <c r="U96" s="256">
        <f>IF(($C52-U$9)&gt;-0.5,'2025'!U52-0.5,'2025'!U52)</f>
        <v>6.5</v>
      </c>
      <c r="V96" s="256">
        <f>IF(($C52-V$9)&gt;-0.5,'2025'!V52-0.5,'2025'!V52)</f>
        <v>5.5</v>
      </c>
      <c r="W96" s="256">
        <f>IF(($C52-W$9)&gt;-0.5,'2025'!W52-0.5,'2025'!W52)</f>
        <v>3.5</v>
      </c>
      <c r="X96" s="244">
        <f>IF(($C52-X$9)&gt;-1,'2025'!X52-1,'2025'!X52)</f>
        <v>4</v>
      </c>
      <c r="Y96" s="244">
        <f>IF(($C52-Y$9)&gt;-1,'2025'!Y52-1,'2025'!Y52)</f>
        <v>5</v>
      </c>
      <c r="Z96" s="338">
        <f t="shared" si="26"/>
        <v>24</v>
      </c>
      <c r="AA96" s="336">
        <f>C96-AA69</f>
        <v>6</v>
      </c>
      <c r="AB96" s="61"/>
      <c r="AC96" s="25"/>
      <c r="AD96" s="110">
        <f>AB96*AD104</f>
        <v>0</v>
      </c>
      <c r="AE96" s="92"/>
      <c r="AF96" s="111">
        <f>AB96*AF69</f>
        <v>0</v>
      </c>
      <c r="AG96" s="140"/>
      <c r="AH96" s="123"/>
      <c r="AI96" s="123"/>
      <c r="AJ96" s="32"/>
    </row>
    <row r="97" spans="1:41" s="6" customFormat="1" ht="20" customHeight="1" x14ac:dyDescent="1">
      <c r="A97" s="352">
        <v>14</v>
      </c>
      <c r="B97" s="202" t="str">
        <f>B54</f>
        <v>Larry Leniczek</v>
      </c>
      <c r="C97" s="201">
        <f>C54</f>
        <v>24</v>
      </c>
      <c r="D97" s="309"/>
      <c r="E97" s="13"/>
      <c r="F97" s="244">
        <f>IF(($C54-F$9)&gt;-1,'2025'!F54-1,'2025'!F54)</f>
        <v>7</v>
      </c>
      <c r="G97" s="256">
        <f>IF(($C54-G$9)&gt;-0.5,'2025'!G54-0.5,'2025'!G54)</f>
        <v>5.5</v>
      </c>
      <c r="H97" s="256">
        <f>IF(($C54-H$9)&gt;-0.5,'2025'!H54-0.5,'2025'!H54)</f>
        <v>4.5</v>
      </c>
      <c r="I97" s="244">
        <f>IF(($C54-I$9)&gt;-1,'2025'!I54-1,'2025'!I54)</f>
        <v>5</v>
      </c>
      <c r="J97" s="256">
        <f>IF(($C54-J$9)&gt;-0.5,'2025'!J54-0.5,'2025'!J54)</f>
        <v>8.5</v>
      </c>
      <c r="K97" s="256">
        <f>IF(($C54-K$9)&gt;-0.5,'2025'!K54-0.5,'2025'!K54)</f>
        <v>3.5</v>
      </c>
      <c r="L97" s="256">
        <f>IF(($C54-L$9)&gt;-0.5,'2025'!L54-0.5,'2025'!L54)</f>
        <v>6.5</v>
      </c>
      <c r="M97" s="244">
        <f>IF(($C54-M$9)&gt;-1,'2025'!M54-1,'2025'!M54)</f>
        <v>6</v>
      </c>
      <c r="N97" s="256">
        <f>IF(($C54-N$9)&gt;-0.5,'2025'!N54-0.5,'2025'!N54)</f>
        <v>3.5</v>
      </c>
      <c r="O97" s="254"/>
      <c r="P97" s="255"/>
      <c r="Q97" s="256">
        <f>IF(($C54-Q$9)&gt;-0.5,'2025'!Q54-0.5,'2025'!Q54)</f>
        <v>4.5</v>
      </c>
      <c r="R97" s="244">
        <f>IF(($C54-R$9)&gt;-1,'2025'!R54-1,'2025'!R53)</f>
        <v>4</v>
      </c>
      <c r="S97" s="256">
        <f>IF(($C54-S$9)&gt;-0.5,'2025'!S54-0.5,'2025'!S54)</f>
        <v>4.5</v>
      </c>
      <c r="T97" s="256">
        <f>IF(($C54-T$9)&gt;-0.5,'2025'!T54-0.5,'2025'!T54)</f>
        <v>4.5</v>
      </c>
      <c r="U97" s="256">
        <f>IF(($C54-U$9)&gt;-0.5,'2025'!U54-0.5,'2025'!U54)</f>
        <v>6.5</v>
      </c>
      <c r="V97" s="256">
        <f>IF(($C54-V$9)&gt;-0.5,'2025'!V54-0.5,'2025'!V54)</f>
        <v>6.5</v>
      </c>
      <c r="W97" s="256">
        <f>IF(($C54-W$9)&gt;-0.5,'2025'!W54-0.5,'2025'!W54)</f>
        <v>3.5</v>
      </c>
      <c r="X97" s="244">
        <f>IF(($C54-X$9)&gt;-1,'2025'!X54-1,'2025'!X54)</f>
        <v>5</v>
      </c>
      <c r="Y97" s="244">
        <f>IF(($C54-Y$9)&gt;-1,'2025'!Y54-1,'2025'!Y54)</f>
        <v>9</v>
      </c>
      <c r="Z97" s="338">
        <f t="shared" si="26"/>
        <v>24</v>
      </c>
      <c r="AA97" s="336">
        <f>C97-AA69</f>
        <v>6</v>
      </c>
      <c r="AB97" s="61"/>
      <c r="AC97" s="25"/>
      <c r="AD97" s="110">
        <f>AB97*AD104</f>
        <v>0</v>
      </c>
      <c r="AE97" s="92"/>
      <c r="AF97" s="111">
        <f>AB97*AF69</f>
        <v>0</v>
      </c>
      <c r="AG97" s="140"/>
      <c r="AH97" s="123"/>
      <c r="AI97" s="123"/>
      <c r="AJ97" s="32"/>
    </row>
    <row r="98" spans="1:41" s="6" customFormat="1" ht="20" customHeight="1" x14ac:dyDescent="1">
      <c r="A98" s="353"/>
      <c r="B98" s="203" t="str">
        <f>B55</f>
        <v>Cadarean, Nick</v>
      </c>
      <c r="C98" s="201">
        <f>C55</f>
        <v>24</v>
      </c>
      <c r="D98" s="309"/>
      <c r="E98" s="13"/>
      <c r="F98" s="244">
        <f>IF(($C55-F$9)&gt;-1,'2025'!F55-1,'2025'!F55)</f>
        <v>8</v>
      </c>
      <c r="G98" s="247">
        <f>IF(($C55-G$9)&gt;-0.5,'2025'!G55-0.5,'2025'!G55)</f>
        <v>3.5</v>
      </c>
      <c r="H98" s="247">
        <f>IF(($C55-H$9)&gt;-0.5,'2025'!H55-0.5,'2025'!H55)</f>
        <v>4.5</v>
      </c>
      <c r="I98" s="244">
        <f>IF(($C55-I$9)&gt;-1,'2025'!I55-1,'2025'!I55)</f>
        <v>4</v>
      </c>
      <c r="J98" s="247">
        <f>IF(($C55-J$9)&gt;-0.5,'2025'!J55-0.5,'2025'!J55)</f>
        <v>6.5</v>
      </c>
      <c r="K98" s="247">
        <f>IF(($C55-K$9)&gt;-0.5,'2025'!K55-0.5,'2025'!K55)</f>
        <v>2.5</v>
      </c>
      <c r="L98" s="247">
        <f>IF(($C55-L$9)&gt;-0.5,'2025'!L55-0.5,'2025'!L55)</f>
        <v>5.5</v>
      </c>
      <c r="M98" s="244">
        <f>IF(($C55-M$9)&gt;-1,'2025'!M55-1,'2025'!M55)</f>
        <v>4</v>
      </c>
      <c r="N98" s="247">
        <f>IF(($C55-N$9)&gt;-0.5,'2025'!N55-0.5,'2025'!N55)</f>
        <v>6.5</v>
      </c>
      <c r="O98" s="248"/>
      <c r="P98" s="249"/>
      <c r="Q98" s="247">
        <f>IF(($C55-Q$9)&gt;-0.5,'2025'!Q55-0.5,'2025'!Q55)</f>
        <v>4.5</v>
      </c>
      <c r="R98" s="320">
        <f>IF(($C55-R$9)&gt;-1,'2025'!R55-1,'2025'!R55)</f>
        <v>3</v>
      </c>
      <c r="S98" s="247">
        <f>IF(($C55-S$9)&gt;-0.5,'2025'!S55-0.5,'2025'!S55)</f>
        <v>5.5</v>
      </c>
      <c r="T98" s="247">
        <f>IF(($C55-T$9)&gt;-0.5,'2025'!T55-0.5,'2025'!T55)</f>
        <v>4.5</v>
      </c>
      <c r="U98" s="247">
        <f>IF(($C55-U$9)&gt;-0.5,'2025'!U55-0.5,'2025'!U55)</f>
        <v>5.5</v>
      </c>
      <c r="V98" s="247">
        <f>IF(($C55-V$9)&gt;-0.5,'2025'!V55-0.5,'2025'!V55)</f>
        <v>4.5</v>
      </c>
      <c r="W98" s="247">
        <f>IF(($C55-W$9)&gt;-0.5,'2025'!W55-0.5,'2025'!W55)</f>
        <v>3.5</v>
      </c>
      <c r="X98" s="244">
        <f>IF(($C55-X$9)&gt;-1,'2025'!X55-1,'2025'!X55)</f>
        <v>6</v>
      </c>
      <c r="Y98" s="244">
        <f>IF(($C55-Y$9)&gt;-1,'2025'!Y55-1,'2025'!Y55)</f>
        <v>5</v>
      </c>
      <c r="Z98" s="338">
        <f t="shared" si="26"/>
        <v>24</v>
      </c>
      <c r="AA98" s="336">
        <f>C98-AA69</f>
        <v>6</v>
      </c>
      <c r="AB98" s="61">
        <v>1</v>
      </c>
      <c r="AC98" s="25"/>
      <c r="AD98" s="110">
        <f>AB98*AD104</f>
        <v>31.25</v>
      </c>
      <c r="AE98" s="92"/>
      <c r="AF98" s="111">
        <f>AB98*AF69</f>
        <v>31</v>
      </c>
      <c r="AG98" s="140"/>
      <c r="AH98" s="123"/>
      <c r="AI98" s="123"/>
      <c r="AJ98" s="32"/>
    </row>
    <row r="99" spans="1:41" s="6" customFormat="1" ht="5" customHeight="1" x14ac:dyDescent="1">
      <c r="A99" s="7"/>
      <c r="B99" s="288"/>
      <c r="C99" s="88"/>
      <c r="D99" s="309"/>
      <c r="E99" s="13"/>
      <c r="F99" s="289"/>
      <c r="G99" s="290"/>
      <c r="H99" s="290"/>
      <c r="I99" s="289"/>
      <c r="J99" s="290"/>
      <c r="K99" s="290"/>
      <c r="L99" s="290"/>
      <c r="M99" s="289"/>
      <c r="N99" s="290"/>
      <c r="O99" s="289"/>
      <c r="P99" s="289"/>
      <c r="Q99" s="290"/>
      <c r="R99" s="289"/>
      <c r="S99" s="290"/>
      <c r="T99" s="290"/>
      <c r="U99" s="290"/>
      <c r="V99" s="290"/>
      <c r="W99" s="290"/>
      <c r="X99" s="289"/>
      <c r="Y99" s="289"/>
      <c r="Z99" s="89"/>
      <c r="AA99" s="119"/>
      <c r="AB99" s="25"/>
      <c r="AC99" s="25"/>
      <c r="AD99" s="291"/>
      <c r="AE99" s="92"/>
      <c r="AF99" s="317"/>
      <c r="AG99" s="140"/>
      <c r="AH99" s="123"/>
      <c r="AI99" s="123"/>
      <c r="AJ99" s="32"/>
    </row>
    <row r="100" spans="1:41" s="27" customFormat="1" ht="20" customHeight="1" x14ac:dyDescent="1">
      <c r="A100" s="7"/>
      <c r="C100" s="390" t="s">
        <v>112</v>
      </c>
      <c r="D100" s="390"/>
      <c r="E100" s="390"/>
      <c r="F100" s="340">
        <f>SMALL(F71:F98,1)</f>
        <v>3.5</v>
      </c>
      <c r="G100" s="340">
        <f t="shared" ref="G100:N100" si="28">SMALL(G71:G98,1)</f>
        <v>3.5</v>
      </c>
      <c r="H100" s="340">
        <f t="shared" si="28"/>
        <v>2.5</v>
      </c>
      <c r="I100" s="340">
        <f t="shared" si="28"/>
        <v>3</v>
      </c>
      <c r="J100" s="340">
        <f t="shared" si="28"/>
        <v>4</v>
      </c>
      <c r="K100" s="340">
        <f t="shared" si="28"/>
        <v>2</v>
      </c>
      <c r="L100" s="340">
        <f t="shared" si="28"/>
        <v>3.5</v>
      </c>
      <c r="M100" s="340">
        <f t="shared" si="28"/>
        <v>3.5</v>
      </c>
      <c r="N100" s="340">
        <f t="shared" si="28"/>
        <v>3.5</v>
      </c>
      <c r="O100" s="165"/>
      <c r="P100" s="165"/>
      <c r="Q100" s="340">
        <f>SMALL(Q71:Q98,1)</f>
        <v>3.5</v>
      </c>
      <c r="R100" s="340">
        <f t="shared" ref="R100:Y100" si="29">SMALL(R71:R98,1)</f>
        <v>3</v>
      </c>
      <c r="S100" s="340">
        <f t="shared" si="29"/>
        <v>3.5</v>
      </c>
      <c r="T100" s="340">
        <f t="shared" si="29"/>
        <v>1.5</v>
      </c>
      <c r="U100" s="340">
        <f t="shared" si="29"/>
        <v>4</v>
      </c>
      <c r="V100" s="340">
        <f t="shared" si="29"/>
        <v>3.5</v>
      </c>
      <c r="W100" s="340">
        <f t="shared" si="29"/>
        <v>2.5</v>
      </c>
      <c r="X100" s="340">
        <f t="shared" si="29"/>
        <v>3.5</v>
      </c>
      <c r="Y100" s="340">
        <f t="shared" si="29"/>
        <v>3.5</v>
      </c>
      <c r="Z100" s="277">
        <f>SUM(F100:Y100)</f>
        <v>57.5</v>
      </c>
      <c r="AB100" s="391" t="s">
        <v>109</v>
      </c>
      <c r="AC100" s="392"/>
      <c r="AD100" s="392"/>
      <c r="AE100" s="392"/>
      <c r="AF100" s="393"/>
      <c r="AG100" s="122"/>
      <c r="AH100" s="297"/>
      <c r="AI100" s="122"/>
      <c r="AJ100" s="75"/>
    </row>
    <row r="101" spans="1:41" s="324" customFormat="1" ht="5" customHeight="1" x14ac:dyDescent="1">
      <c r="A101" s="331"/>
      <c r="C101" s="325"/>
      <c r="D101" s="326"/>
      <c r="E101" s="327"/>
      <c r="F101" s="329"/>
      <c r="G101" s="329"/>
      <c r="H101" s="329"/>
      <c r="I101" s="329"/>
      <c r="J101" s="329"/>
      <c r="K101" s="329"/>
      <c r="L101" s="329"/>
      <c r="M101" s="329"/>
      <c r="N101" s="329"/>
      <c r="O101" s="329"/>
      <c r="P101" s="329"/>
      <c r="Q101" s="329"/>
      <c r="R101" s="329"/>
      <c r="S101" s="329"/>
      <c r="T101" s="329"/>
      <c r="U101" s="329"/>
      <c r="V101" s="329"/>
      <c r="W101" s="329"/>
      <c r="X101" s="329"/>
      <c r="Y101" s="329"/>
      <c r="Z101" s="325"/>
      <c r="AA101" s="332"/>
      <c r="AB101" s="328"/>
      <c r="AC101" s="328"/>
      <c r="AD101" s="328"/>
      <c r="AE101" s="328"/>
      <c r="AF101" s="328"/>
      <c r="AG101" s="329"/>
      <c r="AI101" s="329"/>
      <c r="AJ101" s="330"/>
    </row>
    <row r="102" spans="1:41" s="262" customFormat="1" ht="24" customHeight="1" x14ac:dyDescent="1">
      <c r="A102" s="259"/>
      <c r="C102" s="323"/>
      <c r="D102" s="360" t="s">
        <v>108</v>
      </c>
      <c r="E102" s="361"/>
      <c r="F102" s="260">
        <v>1</v>
      </c>
      <c r="G102" s="260"/>
      <c r="H102" s="260"/>
      <c r="I102" s="260"/>
      <c r="J102" s="260">
        <v>1</v>
      </c>
      <c r="K102" s="260">
        <v>1</v>
      </c>
      <c r="L102" s="260"/>
      <c r="M102" s="260"/>
      <c r="N102" s="260"/>
      <c r="O102" s="261">
        <f>SUM(F102:N102)</f>
        <v>3</v>
      </c>
      <c r="Q102" s="260"/>
      <c r="R102" s="260">
        <v>1</v>
      </c>
      <c r="S102" s="260"/>
      <c r="T102" s="260">
        <v>1</v>
      </c>
      <c r="U102" s="260">
        <v>1</v>
      </c>
      <c r="V102" s="260"/>
      <c r="W102" s="260">
        <v>1</v>
      </c>
      <c r="X102" s="260"/>
      <c r="Y102" s="260">
        <v>1</v>
      </c>
      <c r="Z102" s="261">
        <f>SUM(Q102:Y102)</f>
        <v>5</v>
      </c>
      <c r="AA102" s="263"/>
      <c r="AB102" s="333">
        <f>SUM(AB71:AB98)</f>
        <v>8</v>
      </c>
      <c r="AC102" s="264"/>
      <c r="AD102" s="265">
        <f>SUM(AD71:AD98)</f>
        <v>250</v>
      </c>
      <c r="AE102" s="266"/>
      <c r="AF102" s="265">
        <f>SUM(AF71:AF98)</f>
        <v>248</v>
      </c>
      <c r="AG102" s="267"/>
      <c r="AH102" s="268"/>
      <c r="AI102" s="267"/>
      <c r="AJ102" s="269"/>
    </row>
    <row r="103" spans="1:41" s="36" customFormat="1" ht="10" customHeight="1" x14ac:dyDescent="1">
      <c r="A103" s="38"/>
      <c r="B103" s="66"/>
      <c r="C103" s="40"/>
      <c r="D103" s="310"/>
      <c r="E103" s="66"/>
      <c r="F103" s="76"/>
      <c r="G103" s="76"/>
      <c r="H103" s="76"/>
      <c r="I103" s="76"/>
      <c r="J103" s="76"/>
      <c r="K103" s="76"/>
      <c r="L103" s="76"/>
      <c r="M103" s="76"/>
      <c r="N103" s="76"/>
      <c r="O103" s="5"/>
      <c r="P103" s="5"/>
      <c r="Q103" s="76"/>
      <c r="R103" s="76"/>
      <c r="S103" s="76"/>
      <c r="T103" s="76"/>
      <c r="U103" s="76"/>
      <c r="V103" s="76"/>
      <c r="W103" s="76"/>
      <c r="X103" s="76"/>
      <c r="Y103" s="76"/>
      <c r="Z103" s="91"/>
      <c r="AA103" s="109"/>
      <c r="AB103" s="7"/>
      <c r="AC103" s="7"/>
      <c r="AD103" s="25"/>
      <c r="AE103" s="94"/>
      <c r="AF103" s="25"/>
      <c r="AG103" s="85"/>
      <c r="AH103" s="136"/>
      <c r="AI103" s="142"/>
      <c r="AJ103" s="39"/>
    </row>
    <row r="104" spans="1:41" s="2" customFormat="1" ht="24" customHeight="1" x14ac:dyDescent="1">
      <c r="A104" s="4"/>
      <c r="C104" s="204"/>
      <c r="D104" s="306"/>
      <c r="E104" s="204"/>
      <c r="G104" s="4"/>
      <c r="H104" s="4"/>
      <c r="I104" s="4"/>
      <c r="J104" s="4"/>
      <c r="N104" s="357" t="s">
        <v>99</v>
      </c>
      <c r="O104" s="357"/>
      <c r="P104" s="357"/>
      <c r="Q104" s="201">
        <v>25</v>
      </c>
      <c r="R104" s="275"/>
      <c r="S104" s="355" t="s">
        <v>100</v>
      </c>
      <c r="T104" s="356"/>
      <c r="U104" s="383">
        <f>Q104*O108</f>
        <v>250</v>
      </c>
      <c r="V104" s="384"/>
      <c r="X104" s="357" t="s">
        <v>101</v>
      </c>
      <c r="Y104" s="385"/>
      <c r="Z104" s="270">
        <f>O102+Z102</f>
        <v>8</v>
      </c>
      <c r="AA104" s="88"/>
      <c r="AB104" s="4" t="s">
        <v>102</v>
      </c>
      <c r="AC104" s="271"/>
      <c r="AD104" s="272">
        <f>U104/AB102</f>
        <v>31.25</v>
      </c>
      <c r="AE104" s="4"/>
      <c r="AF104" s="388">
        <v>31</v>
      </c>
      <c r="AG104" s="386" t="s">
        <v>9</v>
      </c>
      <c r="AH104" s="387"/>
      <c r="AI104" s="273"/>
      <c r="AJ104" s="274"/>
    </row>
    <row r="105" spans="1:41" s="27" customFormat="1" ht="10" customHeight="1" x14ac:dyDescent="1">
      <c r="A105" s="25"/>
      <c r="C105" s="25"/>
      <c r="D105" s="84"/>
      <c r="E105" s="40"/>
      <c r="F105" s="25"/>
      <c r="G105" s="25"/>
      <c r="H105" s="25"/>
      <c r="I105" s="25"/>
      <c r="J105" s="25"/>
      <c r="N105" s="77"/>
      <c r="P105" s="44"/>
      <c r="Q105" s="44"/>
      <c r="R105" s="17"/>
      <c r="S105" s="17"/>
      <c r="T105" s="25"/>
      <c r="U105" s="17"/>
      <c r="V105" s="17"/>
      <c r="W105" s="33"/>
      <c r="X105" s="17"/>
      <c r="Y105" s="17"/>
      <c r="Z105" s="25"/>
      <c r="AA105" s="25"/>
      <c r="AB105" s="40"/>
      <c r="AC105" s="40"/>
      <c r="AD105" s="25"/>
      <c r="AE105" s="25"/>
      <c r="AF105" s="389"/>
      <c r="AG105" s="386"/>
      <c r="AH105" s="387"/>
      <c r="AI105" s="135"/>
      <c r="AJ105" s="41"/>
    </row>
    <row r="106" spans="1:41" s="9" customFormat="1" ht="18" customHeight="1" x14ac:dyDescent="0.8">
      <c r="A106" s="8"/>
      <c r="C106" s="7"/>
      <c r="D106" s="311"/>
      <c r="E106" s="42"/>
      <c r="F106" s="78"/>
      <c r="G106" s="79"/>
      <c r="H106" s="79"/>
      <c r="I106" s="79"/>
      <c r="J106" s="80"/>
      <c r="K106" s="79"/>
      <c r="L106" s="79"/>
      <c r="M106" s="79"/>
      <c r="N106" s="79"/>
      <c r="Q106" s="79"/>
      <c r="R106" s="79"/>
      <c r="S106" s="79"/>
      <c r="T106" s="79"/>
      <c r="U106" s="79"/>
      <c r="V106" s="79"/>
      <c r="W106" s="79"/>
      <c r="X106" s="79"/>
      <c r="Y106" s="79"/>
      <c r="Z106" s="8"/>
      <c r="AA106" s="89"/>
      <c r="AB106" s="355" t="s">
        <v>23</v>
      </c>
      <c r="AC106" s="356"/>
      <c r="AD106" s="285">
        <f>AD102-AF102</f>
        <v>2</v>
      </c>
      <c r="AE106" s="8"/>
      <c r="AF106" s="113" t="s">
        <v>19</v>
      </c>
      <c r="AG106" s="386"/>
      <c r="AH106" s="387"/>
      <c r="AI106" s="112"/>
    </row>
    <row r="107" spans="1:41" s="6" customFormat="1" ht="20" customHeight="1" x14ac:dyDescent="1">
      <c r="A107" s="7"/>
      <c r="B107" s="279"/>
      <c r="C107" s="278">
        <f>SUM(C71:C98)</f>
        <v>672</v>
      </c>
      <c r="D107" s="300"/>
      <c r="E107" s="16"/>
      <c r="F107" s="78" t="s">
        <v>11</v>
      </c>
      <c r="G107" s="79" t="s">
        <v>27</v>
      </c>
      <c r="H107" s="79" t="s">
        <v>28</v>
      </c>
      <c r="I107" s="79" t="s">
        <v>36</v>
      </c>
      <c r="J107" s="80" t="s">
        <v>37</v>
      </c>
      <c r="K107" s="79" t="s">
        <v>29</v>
      </c>
      <c r="L107" s="79" t="s">
        <v>38</v>
      </c>
      <c r="M107" s="79" t="s">
        <v>12</v>
      </c>
      <c r="N107" s="79" t="s">
        <v>13</v>
      </c>
      <c r="O107" s="9"/>
      <c r="P107" s="9"/>
      <c r="Q107" s="79" t="s">
        <v>14</v>
      </c>
      <c r="R107" s="79" t="s">
        <v>30</v>
      </c>
      <c r="S107" s="79" t="s">
        <v>31</v>
      </c>
      <c r="T107" s="79" t="s">
        <v>15</v>
      </c>
      <c r="U107" s="79" t="s">
        <v>32</v>
      </c>
      <c r="V107" s="79" t="s">
        <v>33</v>
      </c>
      <c r="W107" s="79" t="s">
        <v>16</v>
      </c>
      <c r="X107" s="79" t="s">
        <v>17</v>
      </c>
      <c r="Y107" s="79" t="s">
        <v>18</v>
      </c>
      <c r="Z107" s="278">
        <f>SUM(Z71:Z98)</f>
        <v>672</v>
      </c>
      <c r="AA107" s="25"/>
      <c r="AC107" s="7"/>
      <c r="AD107" s="7"/>
      <c r="AE107" s="7"/>
      <c r="AF107" s="281">
        <f>U104-AF102</f>
        <v>2</v>
      </c>
      <c r="AG107" s="282"/>
      <c r="AH107" s="283"/>
      <c r="AI107" s="379"/>
      <c r="AJ107" s="379"/>
      <c r="AK107" s="379"/>
      <c r="AL107" s="379"/>
      <c r="AM107" s="284"/>
      <c r="AN107" s="284"/>
      <c r="AO107" s="284"/>
    </row>
    <row r="108" spans="1:41" x14ac:dyDescent="1">
      <c r="F108" s="280">
        <f>SUM(F71:F98)</f>
        <v>171.5</v>
      </c>
      <c r="G108" s="280">
        <f t="shared" ref="G108:N108" si="30">SUM(G71:G98)</f>
        <v>142.5</v>
      </c>
      <c r="H108" s="280">
        <f t="shared" si="30"/>
        <v>117.5</v>
      </c>
      <c r="I108" s="280">
        <f t="shared" si="30"/>
        <v>142</v>
      </c>
      <c r="J108" s="280">
        <f t="shared" si="30"/>
        <v>181.5</v>
      </c>
      <c r="K108" s="280">
        <f t="shared" si="30"/>
        <v>114.5</v>
      </c>
      <c r="L108" s="280">
        <f t="shared" si="30"/>
        <v>152.5</v>
      </c>
      <c r="M108" s="280">
        <f t="shared" si="30"/>
        <v>157.5</v>
      </c>
      <c r="N108" s="280">
        <f t="shared" si="30"/>
        <v>147.5</v>
      </c>
      <c r="O108" s="276">
        <v>10</v>
      </c>
      <c r="P108" s="280"/>
      <c r="Q108" s="280">
        <f>SUM(Q71:Q98)</f>
        <v>129.5</v>
      </c>
      <c r="R108" s="280">
        <f t="shared" ref="R108:Y108" si="31">SUM(R71:R98)</f>
        <v>178.5</v>
      </c>
      <c r="S108" s="280">
        <f t="shared" si="31"/>
        <v>149</v>
      </c>
      <c r="T108" s="280">
        <f t="shared" si="31"/>
        <v>111</v>
      </c>
      <c r="U108" s="280">
        <f t="shared" si="31"/>
        <v>179</v>
      </c>
      <c r="V108" s="280">
        <f t="shared" si="31"/>
        <v>146</v>
      </c>
      <c r="W108" s="280">
        <f t="shared" si="31"/>
        <v>128.5</v>
      </c>
      <c r="X108" s="280">
        <f t="shared" si="31"/>
        <v>166</v>
      </c>
      <c r="Y108" s="280">
        <f t="shared" si="31"/>
        <v>156.5</v>
      </c>
      <c r="Z108" s="165">
        <f>SUM(F108:Y108)-O108</f>
        <v>2671</v>
      </c>
    </row>
    <row r="110" spans="1:41" s="2" customFormat="1" ht="27.75" customHeight="1" x14ac:dyDescent="1">
      <c r="A110" s="4"/>
      <c r="C110" s="7"/>
      <c r="D110" s="306"/>
      <c r="F110" s="1"/>
      <c r="Z110" s="4"/>
      <c r="AA110" s="88"/>
      <c r="AB110" s="4"/>
      <c r="AC110" s="4"/>
      <c r="AD110" s="25"/>
      <c r="AE110" s="100"/>
      <c r="AF110" s="4"/>
      <c r="AG110" s="112"/>
      <c r="AH110" s="128"/>
      <c r="AI110" s="112"/>
      <c r="AJ110" s="9"/>
    </row>
    <row r="111" spans="1:41" s="2" customFormat="1" ht="27.75" customHeight="1" x14ac:dyDescent="1">
      <c r="A111" s="4"/>
      <c r="C111" s="7"/>
      <c r="D111" s="306"/>
      <c r="F111" s="1"/>
      <c r="Z111" s="4"/>
      <c r="AA111" s="88"/>
      <c r="AB111" s="4"/>
      <c r="AC111" s="88"/>
      <c r="AD111" s="101"/>
      <c r="AE111" s="100"/>
      <c r="AF111" s="4"/>
      <c r="AG111" s="112"/>
      <c r="AH111" s="128"/>
      <c r="AI111" s="112"/>
      <c r="AJ111" s="9"/>
    </row>
    <row r="112" spans="1:41" s="2" customFormat="1" ht="27.75" customHeight="1" x14ac:dyDescent="1">
      <c r="A112" s="4"/>
      <c r="C112" s="7"/>
      <c r="D112" s="306"/>
      <c r="F112" s="1"/>
      <c r="Z112" s="4"/>
      <c r="AA112" s="88"/>
      <c r="AB112" s="4"/>
      <c r="AC112" s="88"/>
      <c r="AD112" s="101"/>
      <c r="AE112" s="100"/>
      <c r="AF112" s="4"/>
      <c r="AG112" s="112"/>
      <c r="AH112" s="128"/>
      <c r="AI112" s="112"/>
      <c r="AJ112" s="9"/>
    </row>
    <row r="113" spans="1:36" s="2" customFormat="1" ht="27.75" customHeight="1" x14ac:dyDescent="1">
      <c r="A113" s="4"/>
      <c r="C113" s="7"/>
      <c r="D113" s="306"/>
      <c r="F113" s="1"/>
      <c r="Z113" s="4"/>
      <c r="AA113" s="88"/>
      <c r="AB113" s="4"/>
      <c r="AC113" s="88"/>
      <c r="AD113" s="101"/>
      <c r="AE113" s="100"/>
      <c r="AF113" s="4"/>
      <c r="AG113" s="112"/>
      <c r="AH113" s="128"/>
      <c r="AI113" s="112"/>
      <c r="AJ113" s="9"/>
    </row>
    <row r="114" spans="1:36" s="2" customFormat="1" ht="27.75" customHeight="1" x14ac:dyDescent="1">
      <c r="A114" s="4"/>
      <c r="C114" s="7"/>
      <c r="D114" s="306"/>
      <c r="F114" s="1"/>
      <c r="Z114" s="4"/>
      <c r="AA114" s="88"/>
      <c r="AB114" s="4"/>
      <c r="AC114" s="88"/>
      <c r="AD114" s="101"/>
      <c r="AE114" s="100"/>
      <c r="AF114" s="4"/>
      <c r="AG114" s="112"/>
      <c r="AH114" s="128"/>
      <c r="AI114" s="112"/>
      <c r="AJ114" s="9"/>
    </row>
    <row r="115" spans="1:36" s="2" customFormat="1" ht="27.75" customHeight="1" x14ac:dyDescent="1">
      <c r="A115" s="4"/>
      <c r="C115" s="7"/>
      <c r="D115" s="306"/>
      <c r="F115" s="1"/>
      <c r="Z115" s="4"/>
      <c r="AA115" s="88"/>
      <c r="AB115" s="4"/>
      <c r="AC115" s="88"/>
      <c r="AD115" s="101"/>
      <c r="AE115" s="100"/>
      <c r="AF115" s="4"/>
      <c r="AG115" s="112"/>
      <c r="AH115" s="128"/>
      <c r="AI115" s="112"/>
      <c r="AJ115" s="9"/>
    </row>
    <row r="116" spans="1:36" s="2" customFormat="1" ht="27.75" customHeight="1" x14ac:dyDescent="1">
      <c r="A116" s="4"/>
      <c r="C116" s="7"/>
      <c r="D116" s="306"/>
      <c r="F116" s="1"/>
      <c r="Z116" s="4"/>
      <c r="AA116" s="88"/>
      <c r="AB116" s="4"/>
      <c r="AC116" s="88"/>
      <c r="AD116" s="101"/>
      <c r="AE116" s="100"/>
      <c r="AF116" s="4"/>
      <c r="AG116" s="112"/>
      <c r="AH116" s="128"/>
      <c r="AI116" s="112"/>
      <c r="AJ116" s="9"/>
    </row>
    <row r="117" spans="1:36" s="2" customFormat="1" ht="27.75" customHeight="1" x14ac:dyDescent="1">
      <c r="A117" s="4"/>
      <c r="C117" s="7"/>
      <c r="D117" s="306"/>
      <c r="F117" s="1"/>
      <c r="Z117" s="4"/>
      <c r="AA117" s="88"/>
      <c r="AB117" s="4"/>
      <c r="AC117" s="88"/>
      <c r="AD117" s="101"/>
      <c r="AE117" s="100"/>
      <c r="AF117" s="4"/>
      <c r="AG117" s="112"/>
      <c r="AH117" s="128"/>
      <c r="AI117" s="112"/>
      <c r="AJ117" s="9"/>
    </row>
    <row r="118" spans="1:36" s="2" customFormat="1" ht="27.75" customHeight="1" x14ac:dyDescent="1">
      <c r="A118" s="4"/>
      <c r="C118" s="7"/>
      <c r="D118" s="306"/>
      <c r="F118" s="1"/>
      <c r="Z118" s="4"/>
      <c r="AA118" s="88"/>
      <c r="AB118" s="4"/>
      <c r="AC118" s="88"/>
      <c r="AD118" s="101"/>
      <c r="AE118" s="100"/>
      <c r="AF118" s="4"/>
      <c r="AG118" s="112"/>
      <c r="AH118" s="128"/>
      <c r="AI118" s="112"/>
      <c r="AJ118" s="9"/>
    </row>
    <row r="119" spans="1:36" s="2" customFormat="1" ht="27.75" customHeight="1" x14ac:dyDescent="1">
      <c r="A119" s="4"/>
      <c r="C119" s="7"/>
      <c r="D119" s="306"/>
      <c r="F119" s="1"/>
      <c r="Z119" s="4"/>
      <c r="AA119" s="88"/>
      <c r="AB119" s="4"/>
      <c r="AC119" s="88"/>
      <c r="AD119" s="101"/>
      <c r="AE119" s="100"/>
      <c r="AF119" s="4"/>
      <c r="AG119" s="112"/>
      <c r="AH119" s="128"/>
      <c r="AI119" s="112"/>
      <c r="AJ119" s="9"/>
    </row>
    <row r="120" spans="1:36" s="2" customFormat="1" ht="27.75" customHeight="1" x14ac:dyDescent="1">
      <c r="A120" s="4"/>
      <c r="C120" s="7"/>
      <c r="D120" s="306"/>
      <c r="F120" s="1"/>
      <c r="Z120" s="4"/>
      <c r="AA120" s="88"/>
      <c r="AB120" s="4"/>
      <c r="AC120" s="88"/>
      <c r="AD120" s="101"/>
      <c r="AE120" s="100"/>
      <c r="AF120" s="4"/>
      <c r="AG120" s="112"/>
      <c r="AH120" s="128"/>
      <c r="AI120" s="112"/>
      <c r="AJ120" s="9"/>
    </row>
    <row r="121" spans="1:36" s="2" customFormat="1" ht="27.75" customHeight="1" x14ac:dyDescent="1">
      <c r="A121" s="4"/>
      <c r="C121" s="7"/>
      <c r="D121" s="306"/>
      <c r="F121" s="1"/>
      <c r="Z121" s="4"/>
      <c r="AA121" s="88"/>
      <c r="AB121" s="4"/>
      <c r="AC121" s="88"/>
      <c r="AD121" s="101"/>
      <c r="AE121" s="100"/>
      <c r="AF121" s="4"/>
      <c r="AG121" s="112"/>
      <c r="AH121" s="128"/>
      <c r="AI121" s="112"/>
      <c r="AJ121" s="9"/>
    </row>
    <row r="122" spans="1:36" s="2" customFormat="1" ht="27.75" customHeight="1" x14ac:dyDescent="1">
      <c r="A122" s="4"/>
      <c r="C122" s="7"/>
      <c r="D122" s="306"/>
      <c r="F122" s="1"/>
      <c r="Z122" s="4"/>
      <c r="AA122" s="88"/>
      <c r="AB122" s="4"/>
      <c r="AC122" s="88"/>
      <c r="AD122" s="101"/>
      <c r="AE122" s="100"/>
      <c r="AF122" s="4"/>
      <c r="AG122" s="112"/>
      <c r="AH122" s="128"/>
      <c r="AI122" s="112"/>
      <c r="AJ122" s="9"/>
    </row>
    <row r="123" spans="1:36" s="2" customFormat="1" ht="27.75" customHeight="1" x14ac:dyDescent="1">
      <c r="A123" s="4"/>
      <c r="C123" s="7"/>
      <c r="D123" s="306"/>
      <c r="F123" s="1"/>
      <c r="Z123" s="4"/>
      <c r="AA123" s="88"/>
      <c r="AB123" s="4"/>
      <c r="AC123" s="88"/>
      <c r="AD123" s="101"/>
      <c r="AE123" s="100"/>
      <c r="AF123" s="4"/>
      <c r="AG123" s="112"/>
      <c r="AH123" s="128"/>
      <c r="AI123" s="112"/>
      <c r="AJ123" s="9"/>
    </row>
    <row r="124" spans="1:36" s="2" customFormat="1" ht="27.75" customHeight="1" x14ac:dyDescent="1">
      <c r="A124" s="4"/>
      <c r="C124" s="7"/>
      <c r="D124" s="306"/>
      <c r="F124" s="1"/>
      <c r="Z124" s="4"/>
      <c r="AA124" s="88"/>
      <c r="AB124" s="4"/>
      <c r="AC124" s="88"/>
      <c r="AD124" s="101"/>
      <c r="AE124" s="100"/>
      <c r="AF124" s="4"/>
      <c r="AG124" s="112"/>
      <c r="AH124" s="128"/>
      <c r="AI124" s="112"/>
      <c r="AJ124" s="9"/>
    </row>
    <row r="125" spans="1:36" s="2" customFormat="1" ht="27.75" customHeight="1" x14ac:dyDescent="1">
      <c r="A125" s="4"/>
      <c r="C125" s="7"/>
      <c r="D125" s="306"/>
      <c r="F125" s="1"/>
      <c r="Z125" s="4"/>
      <c r="AA125" s="88"/>
      <c r="AB125" s="4"/>
      <c r="AC125" s="88"/>
      <c r="AD125" s="101"/>
      <c r="AE125" s="100"/>
      <c r="AF125" s="4"/>
      <c r="AG125" s="112"/>
      <c r="AH125" s="128"/>
      <c r="AI125" s="112"/>
      <c r="AJ125" s="9"/>
    </row>
    <row r="126" spans="1:36" s="2" customFormat="1" ht="27.75" customHeight="1" x14ac:dyDescent="1">
      <c r="A126" s="4"/>
      <c r="C126" s="7"/>
      <c r="D126" s="306"/>
      <c r="F126" s="1"/>
      <c r="Z126" s="4"/>
      <c r="AA126" s="88"/>
      <c r="AB126" s="4"/>
      <c r="AC126" s="88"/>
      <c r="AD126" s="101"/>
      <c r="AE126" s="100"/>
      <c r="AF126" s="4"/>
      <c r="AG126" s="112"/>
      <c r="AH126" s="128"/>
      <c r="AI126" s="112"/>
      <c r="AJ126" s="9"/>
    </row>
    <row r="127" spans="1:36" s="2" customFormat="1" ht="27.75" customHeight="1" x14ac:dyDescent="1">
      <c r="A127" s="4"/>
      <c r="C127" s="7"/>
      <c r="D127" s="306"/>
      <c r="F127" s="1"/>
      <c r="Z127" s="4"/>
      <c r="AA127" s="88"/>
      <c r="AB127" s="4"/>
      <c r="AC127" s="88"/>
      <c r="AD127" s="101"/>
      <c r="AE127" s="100"/>
      <c r="AF127" s="4"/>
      <c r="AG127" s="112"/>
      <c r="AH127" s="128"/>
      <c r="AI127" s="112"/>
      <c r="AJ127" s="9"/>
    </row>
    <row r="128" spans="1:36" s="2" customFormat="1" ht="27.75" customHeight="1" x14ac:dyDescent="1">
      <c r="A128" s="4"/>
      <c r="C128" s="7"/>
      <c r="D128" s="306"/>
      <c r="F128" s="1"/>
      <c r="Z128" s="4"/>
      <c r="AA128" s="88"/>
      <c r="AB128" s="4"/>
      <c r="AC128" s="88"/>
      <c r="AD128" s="101"/>
      <c r="AE128" s="100"/>
      <c r="AF128" s="4"/>
      <c r="AG128" s="112"/>
      <c r="AH128" s="128"/>
      <c r="AI128" s="112"/>
      <c r="AJ128" s="9"/>
    </row>
    <row r="129" spans="1:36" s="2" customFormat="1" ht="27.75" customHeight="1" x14ac:dyDescent="1">
      <c r="A129" s="4"/>
      <c r="C129" s="7"/>
      <c r="D129" s="306"/>
      <c r="F129" s="1"/>
      <c r="Z129" s="4"/>
      <c r="AA129" s="88"/>
      <c r="AB129" s="4"/>
      <c r="AC129" s="88"/>
      <c r="AD129" s="101"/>
      <c r="AE129" s="100"/>
      <c r="AF129" s="4"/>
      <c r="AG129" s="112"/>
      <c r="AH129" s="128"/>
      <c r="AI129" s="112"/>
      <c r="AJ129" s="9"/>
    </row>
    <row r="130" spans="1:36" s="2" customFormat="1" ht="27.75" customHeight="1" x14ac:dyDescent="1">
      <c r="A130" s="4"/>
      <c r="C130" s="7"/>
      <c r="D130" s="306"/>
      <c r="F130" s="1"/>
      <c r="Z130" s="4"/>
      <c r="AA130" s="88"/>
      <c r="AB130" s="4"/>
      <c r="AC130" s="88"/>
      <c r="AD130" s="101"/>
      <c r="AE130" s="100"/>
      <c r="AF130" s="4"/>
      <c r="AG130" s="112"/>
      <c r="AH130" s="128"/>
      <c r="AI130" s="112"/>
      <c r="AJ130" s="9"/>
    </row>
    <row r="131" spans="1:36" s="2" customFormat="1" ht="27.75" customHeight="1" x14ac:dyDescent="1">
      <c r="A131" s="4"/>
      <c r="C131" s="7"/>
      <c r="D131" s="306"/>
      <c r="F131" s="1"/>
      <c r="Z131" s="4"/>
      <c r="AA131" s="88"/>
      <c r="AB131" s="4"/>
      <c r="AC131" s="88"/>
      <c r="AD131" s="101"/>
      <c r="AE131" s="100"/>
      <c r="AF131" s="4"/>
      <c r="AG131" s="112"/>
      <c r="AH131" s="128"/>
      <c r="AI131" s="112"/>
      <c r="AJ131" s="9"/>
    </row>
    <row r="132" spans="1:36" s="2" customFormat="1" ht="27.75" customHeight="1" x14ac:dyDescent="1">
      <c r="A132" s="4"/>
      <c r="C132" s="7"/>
      <c r="D132" s="306"/>
      <c r="F132" s="1"/>
      <c r="Z132" s="4"/>
      <c r="AA132" s="88"/>
      <c r="AB132" s="4"/>
      <c r="AC132" s="88"/>
      <c r="AD132" s="101"/>
      <c r="AE132" s="100"/>
      <c r="AF132" s="4"/>
      <c r="AG132" s="112"/>
      <c r="AH132" s="128"/>
      <c r="AI132" s="112"/>
      <c r="AJ132" s="9"/>
    </row>
    <row r="133" spans="1:36" s="2" customFormat="1" ht="27.75" customHeight="1" x14ac:dyDescent="1">
      <c r="A133" s="4"/>
      <c r="C133" s="7"/>
      <c r="D133" s="306"/>
      <c r="F133" s="1"/>
      <c r="Z133" s="4"/>
      <c r="AA133" s="88"/>
      <c r="AB133" s="4"/>
      <c r="AC133" s="88"/>
      <c r="AD133" s="101"/>
      <c r="AE133" s="100"/>
      <c r="AF133" s="4"/>
      <c r="AG133" s="112"/>
      <c r="AH133" s="128"/>
      <c r="AI133" s="112"/>
      <c r="AJ133" s="9"/>
    </row>
    <row r="134" spans="1:36" s="2" customFormat="1" ht="27.75" customHeight="1" x14ac:dyDescent="1">
      <c r="A134" s="4"/>
      <c r="C134" s="7"/>
      <c r="D134" s="306"/>
      <c r="F134" s="1"/>
      <c r="Z134" s="4"/>
      <c r="AA134" s="88"/>
      <c r="AB134" s="4"/>
      <c r="AC134" s="88"/>
      <c r="AD134" s="101"/>
      <c r="AE134" s="100"/>
      <c r="AF134" s="4"/>
      <c r="AG134" s="112"/>
      <c r="AH134" s="128"/>
      <c r="AI134" s="112"/>
      <c r="AJ134" s="9"/>
    </row>
    <row r="135" spans="1:36" s="2" customFormat="1" ht="27.75" customHeight="1" x14ac:dyDescent="1">
      <c r="A135" s="4"/>
      <c r="C135" s="7"/>
      <c r="D135" s="306"/>
      <c r="F135" s="1"/>
      <c r="Z135" s="4"/>
      <c r="AA135" s="88"/>
      <c r="AB135" s="4"/>
      <c r="AC135" s="88"/>
      <c r="AD135" s="101"/>
      <c r="AE135" s="100"/>
      <c r="AF135" s="4"/>
      <c r="AG135" s="112"/>
      <c r="AH135" s="128"/>
      <c r="AI135" s="112"/>
      <c r="AJ135" s="9"/>
    </row>
    <row r="136" spans="1:36" s="2" customFormat="1" ht="27.75" customHeight="1" x14ac:dyDescent="1">
      <c r="A136" s="4"/>
      <c r="C136" s="7"/>
      <c r="D136" s="306"/>
      <c r="F136" s="1"/>
      <c r="Z136" s="4"/>
      <c r="AA136" s="88"/>
      <c r="AB136" s="4"/>
      <c r="AC136" s="88"/>
      <c r="AD136" s="101"/>
      <c r="AE136" s="100"/>
      <c r="AF136" s="4"/>
      <c r="AG136" s="112"/>
      <c r="AH136" s="128"/>
      <c r="AI136" s="112"/>
      <c r="AJ136" s="9"/>
    </row>
    <row r="137" spans="1:36" s="2" customFormat="1" ht="27.75" customHeight="1" x14ac:dyDescent="1">
      <c r="A137" s="4"/>
      <c r="C137" s="7"/>
      <c r="D137" s="306"/>
      <c r="F137" s="1"/>
      <c r="Z137" s="4"/>
      <c r="AA137" s="88"/>
      <c r="AB137" s="4"/>
      <c r="AC137" s="88"/>
      <c r="AD137" s="101"/>
      <c r="AE137" s="100"/>
      <c r="AF137" s="4"/>
      <c r="AG137" s="112"/>
      <c r="AH137" s="128"/>
      <c r="AI137" s="112"/>
      <c r="AJ137" s="9"/>
    </row>
    <row r="138" spans="1:36" s="2" customFormat="1" ht="27.75" customHeight="1" x14ac:dyDescent="1">
      <c r="A138" s="4"/>
      <c r="C138" s="7"/>
      <c r="D138" s="306"/>
      <c r="F138" s="1"/>
      <c r="Z138" s="4"/>
      <c r="AA138" s="88"/>
      <c r="AB138" s="4"/>
      <c r="AC138" s="88"/>
      <c r="AD138" s="95"/>
      <c r="AE138" s="96"/>
      <c r="AF138" s="4"/>
      <c r="AG138" s="112"/>
      <c r="AH138" s="128"/>
      <c r="AI138" s="112"/>
      <c r="AJ138" s="9"/>
    </row>
    <row r="139" spans="1:36" s="2" customFormat="1" ht="27.75" customHeight="1" x14ac:dyDescent="1">
      <c r="A139" s="4"/>
      <c r="C139" s="7"/>
      <c r="D139" s="306"/>
      <c r="F139" s="1"/>
      <c r="Z139" s="4"/>
      <c r="AA139" s="88"/>
      <c r="AB139" s="4"/>
      <c r="AC139" s="88"/>
      <c r="AD139" s="95"/>
      <c r="AE139" s="96"/>
      <c r="AF139" s="4"/>
      <c r="AG139" s="112"/>
      <c r="AH139" s="128"/>
      <c r="AI139" s="112"/>
      <c r="AJ139" s="9"/>
    </row>
    <row r="140" spans="1:36" s="2" customFormat="1" ht="27.75" customHeight="1" x14ac:dyDescent="1">
      <c r="A140" s="4"/>
      <c r="C140" s="7"/>
      <c r="D140" s="306"/>
      <c r="F140" s="1"/>
      <c r="Z140" s="4"/>
      <c r="AA140" s="88"/>
      <c r="AB140" s="4"/>
      <c r="AC140" s="88"/>
      <c r="AD140" s="95"/>
      <c r="AE140" s="96"/>
      <c r="AF140" s="4"/>
      <c r="AG140" s="112"/>
      <c r="AH140" s="128"/>
      <c r="AI140" s="112"/>
      <c r="AJ140" s="9"/>
    </row>
    <row r="141" spans="1:36" s="2" customFormat="1" ht="27.75" customHeight="1" x14ac:dyDescent="1">
      <c r="A141" s="4"/>
      <c r="C141" s="7"/>
      <c r="D141" s="306"/>
      <c r="F141" s="1"/>
      <c r="Z141" s="4"/>
      <c r="AA141" s="88"/>
      <c r="AB141" s="4"/>
      <c r="AC141" s="88"/>
      <c r="AD141" s="95"/>
      <c r="AE141" s="96"/>
      <c r="AF141" s="4"/>
      <c r="AG141" s="112"/>
      <c r="AH141" s="128"/>
      <c r="AI141" s="112"/>
      <c r="AJ141" s="9"/>
    </row>
    <row r="142" spans="1:36" s="2" customFormat="1" ht="27.75" customHeight="1" x14ac:dyDescent="1">
      <c r="A142" s="4"/>
      <c r="C142" s="7"/>
      <c r="D142" s="306"/>
      <c r="F142" s="1"/>
      <c r="Z142" s="4"/>
      <c r="AA142" s="88"/>
      <c r="AB142" s="4"/>
      <c r="AC142" s="88"/>
      <c r="AD142" s="95"/>
      <c r="AE142" s="96"/>
      <c r="AF142" s="4"/>
      <c r="AG142" s="112"/>
      <c r="AH142" s="128"/>
      <c r="AI142" s="112"/>
      <c r="AJ142" s="9"/>
    </row>
    <row r="143" spans="1:36" s="2" customFormat="1" ht="27.75" customHeight="1" x14ac:dyDescent="1">
      <c r="A143" s="4"/>
      <c r="C143" s="7"/>
      <c r="D143" s="306"/>
      <c r="F143" s="1"/>
      <c r="Z143" s="4"/>
      <c r="AA143" s="88"/>
      <c r="AB143" s="4"/>
      <c r="AC143" s="88"/>
      <c r="AD143" s="95"/>
      <c r="AE143" s="96"/>
      <c r="AF143" s="4"/>
      <c r="AG143" s="112"/>
      <c r="AH143" s="128"/>
      <c r="AI143" s="112"/>
      <c r="AJ143" s="9"/>
    </row>
    <row r="144" spans="1:36" s="2" customFormat="1" ht="27.75" customHeight="1" x14ac:dyDescent="1">
      <c r="A144" s="4"/>
      <c r="C144" s="7"/>
      <c r="D144" s="306"/>
      <c r="F144" s="1"/>
      <c r="Z144" s="4"/>
      <c r="AA144" s="88"/>
      <c r="AB144" s="4"/>
      <c r="AC144" s="88"/>
      <c r="AD144" s="95"/>
      <c r="AE144" s="96"/>
      <c r="AF144" s="4"/>
      <c r="AG144" s="112"/>
      <c r="AH144" s="128"/>
      <c r="AI144" s="112"/>
      <c r="AJ144" s="9"/>
    </row>
    <row r="145" spans="1:36" s="2" customFormat="1" ht="27.75" customHeight="1" x14ac:dyDescent="1">
      <c r="A145" s="4"/>
      <c r="C145" s="7"/>
      <c r="D145" s="306"/>
      <c r="F145" s="1"/>
      <c r="Z145" s="4"/>
      <c r="AA145" s="88"/>
      <c r="AB145" s="4"/>
      <c r="AC145" s="88"/>
      <c r="AD145" s="95"/>
      <c r="AE145" s="96"/>
      <c r="AF145" s="4"/>
      <c r="AG145" s="112"/>
      <c r="AH145" s="128"/>
      <c r="AI145" s="112"/>
      <c r="AJ145" s="9"/>
    </row>
    <row r="146" spans="1:36" s="2" customFormat="1" ht="27.75" customHeight="1" x14ac:dyDescent="1">
      <c r="A146" s="4"/>
      <c r="C146" s="7"/>
      <c r="D146" s="306"/>
      <c r="F146" s="1"/>
      <c r="Z146" s="4"/>
      <c r="AA146" s="88"/>
      <c r="AB146" s="4"/>
      <c r="AC146" s="88"/>
      <c r="AD146" s="95"/>
      <c r="AE146" s="96"/>
      <c r="AF146" s="4"/>
      <c r="AG146" s="112"/>
      <c r="AH146" s="128"/>
      <c r="AI146" s="112"/>
      <c r="AJ146" s="9"/>
    </row>
    <row r="147" spans="1:36" s="2" customFormat="1" ht="27.75" customHeight="1" x14ac:dyDescent="1">
      <c r="A147" s="4"/>
      <c r="C147" s="7"/>
      <c r="D147" s="306"/>
      <c r="F147" s="1"/>
      <c r="Z147" s="4"/>
      <c r="AA147" s="88"/>
      <c r="AB147" s="4"/>
      <c r="AC147" s="88"/>
      <c r="AD147" s="95"/>
      <c r="AE147" s="96"/>
      <c r="AF147" s="4"/>
      <c r="AG147" s="112"/>
      <c r="AH147" s="128"/>
      <c r="AI147" s="112"/>
      <c r="AJ147" s="9"/>
    </row>
    <row r="148" spans="1:36" s="2" customFormat="1" ht="27.75" customHeight="1" x14ac:dyDescent="1">
      <c r="A148" s="4"/>
      <c r="C148" s="7"/>
      <c r="D148" s="306"/>
      <c r="F148" s="1"/>
      <c r="Z148" s="4"/>
      <c r="AA148" s="88"/>
      <c r="AB148" s="4"/>
      <c r="AC148" s="88"/>
      <c r="AD148" s="95"/>
      <c r="AE148" s="96"/>
      <c r="AF148" s="4"/>
      <c r="AG148" s="112"/>
      <c r="AH148" s="128"/>
      <c r="AI148" s="112"/>
      <c r="AJ148" s="9"/>
    </row>
    <row r="149" spans="1:36" s="2" customFormat="1" ht="27.75" customHeight="1" x14ac:dyDescent="1">
      <c r="A149" s="4"/>
      <c r="C149" s="7"/>
      <c r="D149" s="306"/>
      <c r="F149" s="1"/>
      <c r="Z149" s="4"/>
      <c r="AA149" s="88"/>
      <c r="AB149" s="4"/>
      <c r="AC149" s="88"/>
      <c r="AD149" s="95"/>
      <c r="AE149" s="96"/>
      <c r="AF149" s="4"/>
      <c r="AG149" s="112"/>
      <c r="AH149" s="128"/>
      <c r="AI149" s="112"/>
      <c r="AJ149" s="9"/>
    </row>
    <row r="150" spans="1:36" s="2" customFormat="1" ht="27.75" customHeight="1" x14ac:dyDescent="1">
      <c r="A150" s="4"/>
      <c r="C150" s="7"/>
      <c r="D150" s="306"/>
      <c r="F150" s="1"/>
      <c r="Z150" s="4"/>
      <c r="AA150" s="88"/>
      <c r="AB150" s="4"/>
      <c r="AC150" s="88"/>
      <c r="AD150" s="95"/>
      <c r="AE150" s="96"/>
      <c r="AF150" s="4"/>
      <c r="AG150" s="112"/>
      <c r="AH150" s="128"/>
      <c r="AI150" s="112"/>
      <c r="AJ150" s="9"/>
    </row>
    <row r="151" spans="1:36" s="2" customFormat="1" ht="27.75" customHeight="1" x14ac:dyDescent="1">
      <c r="A151" s="4"/>
      <c r="C151" s="7"/>
      <c r="D151" s="306"/>
      <c r="F151" s="1"/>
      <c r="Z151" s="4"/>
      <c r="AA151" s="88"/>
      <c r="AB151" s="4"/>
      <c r="AC151" s="88"/>
      <c r="AD151" s="95"/>
      <c r="AE151" s="96"/>
      <c r="AF151" s="4"/>
      <c r="AG151" s="112"/>
      <c r="AH151" s="128"/>
      <c r="AI151" s="112"/>
      <c r="AJ151" s="9"/>
    </row>
    <row r="152" spans="1:36" s="2" customFormat="1" ht="27.75" customHeight="1" x14ac:dyDescent="1">
      <c r="A152" s="4"/>
      <c r="C152" s="7"/>
      <c r="D152" s="306"/>
      <c r="F152" s="1"/>
      <c r="Z152" s="4"/>
      <c r="AA152" s="88"/>
      <c r="AB152" s="4"/>
      <c r="AC152" s="88"/>
      <c r="AD152" s="95"/>
      <c r="AE152" s="96"/>
      <c r="AF152" s="4"/>
      <c r="AG152" s="112"/>
      <c r="AH152" s="128"/>
      <c r="AI152" s="112"/>
      <c r="AJ152" s="9"/>
    </row>
    <row r="153" spans="1:36" s="2" customFormat="1" ht="27.75" customHeight="1" x14ac:dyDescent="1">
      <c r="A153" s="4"/>
      <c r="C153" s="7"/>
      <c r="D153" s="306"/>
      <c r="F153" s="1"/>
      <c r="Z153" s="4"/>
      <c r="AA153" s="88"/>
      <c r="AB153" s="4"/>
      <c r="AC153" s="88"/>
      <c r="AD153" s="95"/>
      <c r="AE153" s="96"/>
      <c r="AF153" s="4"/>
      <c r="AG153" s="112"/>
      <c r="AH153" s="128"/>
      <c r="AI153" s="112"/>
      <c r="AJ153" s="9"/>
    </row>
    <row r="154" spans="1:36" s="2" customFormat="1" ht="27.75" customHeight="1" x14ac:dyDescent="1">
      <c r="A154" s="4"/>
      <c r="C154" s="7"/>
      <c r="D154" s="306"/>
      <c r="F154" s="1"/>
      <c r="Z154" s="4"/>
      <c r="AA154" s="88"/>
      <c r="AB154" s="4"/>
      <c r="AC154" s="88"/>
      <c r="AD154" s="95"/>
      <c r="AE154" s="96"/>
      <c r="AF154" s="4"/>
      <c r="AG154" s="112"/>
      <c r="AH154" s="128"/>
      <c r="AI154" s="112"/>
      <c r="AJ154" s="9"/>
    </row>
    <row r="155" spans="1:36" s="2" customFormat="1" ht="27.75" customHeight="1" x14ac:dyDescent="1">
      <c r="A155" s="4"/>
      <c r="C155" s="7"/>
      <c r="D155" s="306"/>
      <c r="F155" s="1"/>
      <c r="Z155" s="4"/>
      <c r="AA155" s="88"/>
      <c r="AB155" s="4"/>
      <c r="AC155" s="88"/>
      <c r="AD155" s="95"/>
      <c r="AE155" s="96"/>
      <c r="AF155" s="4"/>
      <c r="AG155" s="112"/>
      <c r="AH155" s="128"/>
      <c r="AI155" s="112"/>
      <c r="AJ155" s="9"/>
    </row>
    <row r="156" spans="1:36" s="2" customFormat="1" ht="27.75" customHeight="1" x14ac:dyDescent="1">
      <c r="A156" s="4"/>
      <c r="C156" s="7"/>
      <c r="D156" s="306"/>
      <c r="F156" s="1"/>
      <c r="Z156" s="4"/>
      <c r="AA156" s="88"/>
      <c r="AB156" s="4"/>
      <c r="AC156" s="88"/>
      <c r="AD156" s="95"/>
      <c r="AE156" s="96"/>
      <c r="AF156" s="4"/>
      <c r="AG156" s="112"/>
      <c r="AH156" s="128"/>
      <c r="AI156" s="112"/>
      <c r="AJ156" s="9"/>
    </row>
    <row r="157" spans="1:36" s="2" customFormat="1" ht="27.75" customHeight="1" x14ac:dyDescent="1">
      <c r="A157" s="4"/>
      <c r="C157" s="7"/>
      <c r="D157" s="306"/>
      <c r="F157" s="1"/>
      <c r="Z157" s="4"/>
      <c r="AA157" s="88"/>
      <c r="AB157" s="4"/>
      <c r="AC157" s="88"/>
      <c r="AD157" s="95"/>
      <c r="AE157" s="96"/>
      <c r="AF157" s="4"/>
      <c r="AG157" s="112"/>
      <c r="AH157" s="128"/>
      <c r="AI157" s="112"/>
      <c r="AJ157" s="9"/>
    </row>
    <row r="158" spans="1:36" s="2" customFormat="1" ht="27.75" customHeight="1" x14ac:dyDescent="1">
      <c r="A158" s="4"/>
      <c r="C158" s="7"/>
      <c r="D158" s="306"/>
      <c r="F158" s="1"/>
      <c r="Z158" s="4"/>
      <c r="AA158" s="88"/>
      <c r="AB158" s="4"/>
      <c r="AC158" s="88"/>
      <c r="AD158" s="95"/>
      <c r="AE158" s="96"/>
      <c r="AF158" s="4"/>
      <c r="AG158" s="112"/>
      <c r="AH158" s="128"/>
      <c r="AI158" s="112"/>
      <c r="AJ158" s="9"/>
    </row>
    <row r="159" spans="1:36" s="2" customFormat="1" ht="27.75" customHeight="1" x14ac:dyDescent="1">
      <c r="A159" s="4"/>
      <c r="C159" s="7"/>
      <c r="D159" s="306"/>
      <c r="F159" s="1"/>
      <c r="Z159" s="4"/>
      <c r="AA159" s="88"/>
      <c r="AB159" s="4"/>
      <c r="AC159" s="88"/>
      <c r="AD159" s="95"/>
      <c r="AE159" s="96"/>
      <c r="AF159" s="4"/>
      <c r="AG159" s="112"/>
      <c r="AH159" s="128"/>
      <c r="AI159" s="112"/>
      <c r="AJ159" s="9"/>
    </row>
    <row r="160" spans="1:36" s="2" customFormat="1" ht="27.75" customHeight="1" x14ac:dyDescent="1">
      <c r="A160" s="4"/>
      <c r="C160" s="7"/>
      <c r="D160" s="306"/>
      <c r="F160" s="1"/>
      <c r="Z160" s="4"/>
      <c r="AA160" s="88"/>
      <c r="AB160" s="4"/>
      <c r="AC160" s="88"/>
      <c r="AD160" s="95"/>
      <c r="AE160" s="96"/>
      <c r="AF160" s="4"/>
      <c r="AG160" s="112"/>
      <c r="AH160" s="128"/>
      <c r="AI160" s="112"/>
      <c r="AJ160" s="9"/>
    </row>
    <row r="161" spans="1:36" s="2" customFormat="1" ht="27.75" customHeight="1" x14ac:dyDescent="1">
      <c r="A161" s="4"/>
      <c r="C161" s="7"/>
      <c r="D161" s="306"/>
      <c r="F161" s="1"/>
      <c r="Z161" s="4"/>
      <c r="AA161" s="88"/>
      <c r="AB161" s="4"/>
      <c r="AC161" s="88"/>
      <c r="AD161" s="95"/>
      <c r="AE161" s="96"/>
      <c r="AF161" s="4"/>
      <c r="AG161" s="112"/>
      <c r="AH161" s="128"/>
      <c r="AI161" s="112"/>
      <c r="AJ161" s="9"/>
    </row>
    <row r="162" spans="1:36" s="2" customFormat="1" ht="27.75" customHeight="1" x14ac:dyDescent="1">
      <c r="A162" s="4"/>
      <c r="C162" s="7"/>
      <c r="D162" s="306"/>
      <c r="F162" s="1"/>
      <c r="Z162" s="4"/>
      <c r="AA162" s="88"/>
      <c r="AB162" s="4"/>
      <c r="AC162" s="88"/>
      <c r="AD162" s="95"/>
      <c r="AE162" s="96"/>
      <c r="AF162" s="4"/>
      <c r="AG162" s="112"/>
      <c r="AH162" s="128"/>
      <c r="AI162" s="112"/>
      <c r="AJ162" s="9"/>
    </row>
    <row r="163" spans="1:36" s="2" customFormat="1" ht="27.75" customHeight="1" x14ac:dyDescent="1">
      <c r="A163" s="4"/>
      <c r="C163" s="7"/>
      <c r="D163" s="306"/>
      <c r="F163" s="1"/>
      <c r="Z163" s="4"/>
      <c r="AA163" s="88"/>
      <c r="AB163" s="4"/>
      <c r="AC163" s="88"/>
      <c r="AD163" s="95"/>
      <c r="AE163" s="96"/>
      <c r="AF163" s="4"/>
      <c r="AG163" s="112"/>
      <c r="AH163" s="128"/>
      <c r="AI163" s="112"/>
      <c r="AJ163" s="9"/>
    </row>
    <row r="164" spans="1:36" s="2" customFormat="1" ht="27.75" customHeight="1" x14ac:dyDescent="1">
      <c r="A164" s="4"/>
      <c r="C164" s="7"/>
      <c r="D164" s="306"/>
      <c r="F164" s="1"/>
      <c r="Z164" s="4"/>
      <c r="AA164" s="88"/>
      <c r="AB164" s="4"/>
      <c r="AC164" s="88"/>
      <c r="AD164" s="95"/>
      <c r="AE164" s="96"/>
      <c r="AF164" s="4"/>
      <c r="AG164" s="112"/>
      <c r="AH164" s="128"/>
      <c r="AI164" s="112"/>
      <c r="AJ164" s="9"/>
    </row>
    <row r="165" spans="1:36" s="2" customFormat="1" ht="27.75" customHeight="1" x14ac:dyDescent="1">
      <c r="A165" s="4"/>
      <c r="C165" s="7"/>
      <c r="D165" s="306"/>
      <c r="F165" s="1"/>
      <c r="Z165" s="4"/>
      <c r="AA165" s="88"/>
      <c r="AB165" s="4"/>
      <c r="AC165" s="88"/>
      <c r="AD165" s="95"/>
      <c r="AE165" s="96"/>
      <c r="AF165" s="4"/>
      <c r="AG165" s="112"/>
      <c r="AH165" s="128"/>
      <c r="AI165" s="112"/>
      <c r="AJ165" s="9"/>
    </row>
    <row r="166" spans="1:36" s="2" customFormat="1" ht="27.75" customHeight="1" x14ac:dyDescent="1">
      <c r="A166" s="4"/>
      <c r="C166" s="7"/>
      <c r="D166" s="306"/>
      <c r="F166" s="1"/>
      <c r="Z166" s="4"/>
      <c r="AA166" s="88"/>
      <c r="AB166" s="4"/>
      <c r="AC166" s="88"/>
      <c r="AD166" s="95"/>
      <c r="AE166" s="96"/>
      <c r="AF166" s="4"/>
      <c r="AG166" s="112"/>
      <c r="AH166" s="128"/>
      <c r="AI166" s="112"/>
      <c r="AJ166" s="9"/>
    </row>
    <row r="167" spans="1:36" s="2" customFormat="1" ht="27.75" customHeight="1" x14ac:dyDescent="1">
      <c r="A167" s="4"/>
      <c r="C167" s="7"/>
      <c r="D167" s="306"/>
      <c r="F167" s="1"/>
      <c r="Z167" s="4"/>
      <c r="AA167" s="88"/>
      <c r="AB167" s="4"/>
      <c r="AC167" s="88"/>
      <c r="AD167" s="95"/>
      <c r="AE167" s="96"/>
      <c r="AF167" s="4"/>
      <c r="AG167" s="112"/>
      <c r="AH167" s="128"/>
      <c r="AI167" s="112"/>
      <c r="AJ167" s="9"/>
    </row>
    <row r="168" spans="1:36" s="2" customFormat="1" ht="27.75" customHeight="1" x14ac:dyDescent="1">
      <c r="A168" s="4"/>
      <c r="C168" s="7"/>
      <c r="D168" s="306"/>
      <c r="F168" s="1"/>
      <c r="Z168" s="4"/>
      <c r="AA168" s="88"/>
      <c r="AB168" s="4"/>
      <c r="AC168" s="88"/>
      <c r="AD168" s="95"/>
      <c r="AE168" s="96"/>
      <c r="AF168" s="4"/>
      <c r="AG168" s="112"/>
      <c r="AH168" s="128"/>
      <c r="AI168" s="112"/>
      <c r="AJ168" s="9"/>
    </row>
    <row r="169" spans="1:36" s="2" customFormat="1" ht="27.75" customHeight="1" x14ac:dyDescent="1">
      <c r="A169" s="4"/>
      <c r="C169" s="7"/>
      <c r="D169" s="306"/>
      <c r="F169" s="1"/>
      <c r="Z169" s="4"/>
      <c r="AA169" s="88"/>
      <c r="AB169" s="4"/>
      <c r="AC169" s="88"/>
      <c r="AD169" s="95"/>
      <c r="AE169" s="96"/>
      <c r="AF169" s="4"/>
      <c r="AG169" s="112"/>
      <c r="AH169" s="128"/>
      <c r="AI169" s="112"/>
      <c r="AJ169" s="9"/>
    </row>
    <row r="170" spans="1:36" s="2" customFormat="1" ht="27.75" customHeight="1" x14ac:dyDescent="1">
      <c r="A170" s="4"/>
      <c r="C170" s="7"/>
      <c r="D170" s="306"/>
      <c r="F170" s="1"/>
      <c r="Z170" s="4"/>
      <c r="AA170" s="88"/>
      <c r="AB170" s="4"/>
      <c r="AC170" s="88"/>
      <c r="AD170" s="95"/>
      <c r="AE170" s="96"/>
      <c r="AF170" s="4"/>
      <c r="AG170" s="112"/>
      <c r="AH170" s="128"/>
      <c r="AI170" s="112"/>
      <c r="AJ170" s="9"/>
    </row>
    <row r="171" spans="1:36" s="2" customFormat="1" ht="27.75" customHeight="1" x14ac:dyDescent="1">
      <c r="A171" s="4"/>
      <c r="C171" s="7"/>
      <c r="D171" s="306"/>
      <c r="F171" s="1"/>
      <c r="Z171" s="4"/>
      <c r="AA171" s="88"/>
      <c r="AB171" s="4"/>
      <c r="AC171" s="88"/>
      <c r="AD171" s="95"/>
      <c r="AE171" s="96"/>
      <c r="AF171" s="4"/>
      <c r="AG171" s="112"/>
      <c r="AH171" s="128"/>
      <c r="AI171" s="112"/>
      <c r="AJ171" s="9"/>
    </row>
    <row r="172" spans="1:36" s="2" customFormat="1" ht="27.75" customHeight="1" x14ac:dyDescent="1">
      <c r="A172" s="4"/>
      <c r="C172" s="7"/>
      <c r="D172" s="306"/>
      <c r="F172" s="1"/>
      <c r="Z172" s="4"/>
      <c r="AA172" s="88"/>
      <c r="AB172" s="4"/>
      <c r="AC172" s="88"/>
      <c r="AD172" s="95"/>
      <c r="AE172" s="96"/>
      <c r="AF172" s="4"/>
      <c r="AG172" s="112"/>
      <c r="AH172" s="128"/>
      <c r="AI172" s="112"/>
      <c r="AJ172" s="9"/>
    </row>
    <row r="173" spans="1:36" s="2" customFormat="1" ht="27.75" customHeight="1" x14ac:dyDescent="1">
      <c r="A173" s="4"/>
      <c r="C173" s="7"/>
      <c r="D173" s="306"/>
      <c r="F173" s="1"/>
      <c r="Z173" s="4"/>
      <c r="AA173" s="88"/>
      <c r="AB173" s="4"/>
      <c r="AC173" s="88"/>
      <c r="AD173" s="95"/>
      <c r="AE173" s="96"/>
      <c r="AF173" s="4"/>
      <c r="AG173" s="112"/>
      <c r="AH173" s="128"/>
      <c r="AI173" s="112"/>
      <c r="AJ173" s="9"/>
    </row>
    <row r="174" spans="1:36" s="2" customFormat="1" ht="27.75" customHeight="1" x14ac:dyDescent="1">
      <c r="A174" s="4"/>
      <c r="C174" s="7"/>
      <c r="D174" s="306"/>
      <c r="F174" s="1"/>
      <c r="Z174" s="4"/>
      <c r="AA174" s="88"/>
      <c r="AB174" s="4"/>
      <c r="AC174" s="88"/>
      <c r="AD174" s="95"/>
      <c r="AE174" s="96"/>
      <c r="AF174" s="4"/>
      <c r="AG174" s="112"/>
      <c r="AH174" s="128"/>
      <c r="AI174" s="112"/>
      <c r="AJ174" s="9"/>
    </row>
    <row r="175" spans="1:36" s="2" customFormat="1" ht="27.75" customHeight="1" x14ac:dyDescent="1">
      <c r="A175" s="4"/>
      <c r="C175" s="7"/>
      <c r="D175" s="306"/>
      <c r="F175" s="1"/>
      <c r="Z175" s="4"/>
      <c r="AA175" s="88"/>
      <c r="AB175" s="4"/>
      <c r="AC175" s="88"/>
      <c r="AD175" s="95"/>
      <c r="AE175" s="96"/>
      <c r="AF175" s="4"/>
      <c r="AG175" s="112"/>
      <c r="AH175" s="128"/>
      <c r="AI175" s="112"/>
      <c r="AJ175" s="9"/>
    </row>
    <row r="176" spans="1:36" s="2" customFormat="1" ht="27.75" customHeight="1" x14ac:dyDescent="1">
      <c r="A176" s="4"/>
      <c r="C176" s="7"/>
      <c r="D176" s="306"/>
      <c r="F176" s="1"/>
      <c r="Z176" s="4"/>
      <c r="AA176" s="88"/>
      <c r="AB176" s="4"/>
      <c r="AC176" s="88"/>
      <c r="AD176" s="95"/>
      <c r="AE176" s="96"/>
      <c r="AF176" s="4"/>
      <c r="AG176" s="112"/>
      <c r="AH176" s="128"/>
      <c r="AI176" s="112"/>
      <c r="AJ176" s="9"/>
    </row>
    <row r="177" spans="1:36" s="2" customFormat="1" ht="27.75" customHeight="1" x14ac:dyDescent="1">
      <c r="A177" s="4"/>
      <c r="C177" s="7"/>
      <c r="D177" s="306"/>
      <c r="F177" s="1"/>
      <c r="Z177" s="4"/>
      <c r="AA177" s="88"/>
      <c r="AB177" s="4"/>
      <c r="AC177" s="88"/>
      <c r="AD177" s="95"/>
      <c r="AE177" s="96"/>
      <c r="AF177" s="4"/>
      <c r="AG177" s="112"/>
      <c r="AH177" s="128"/>
      <c r="AI177" s="112"/>
      <c r="AJ177" s="9"/>
    </row>
    <row r="178" spans="1:36" s="2" customFormat="1" ht="27.75" customHeight="1" x14ac:dyDescent="1">
      <c r="A178" s="4"/>
      <c r="C178" s="7"/>
      <c r="D178" s="306"/>
      <c r="F178" s="1"/>
      <c r="Z178" s="4"/>
      <c r="AA178" s="88"/>
      <c r="AB178" s="4"/>
      <c r="AC178" s="88"/>
      <c r="AD178" s="95"/>
      <c r="AE178" s="96"/>
      <c r="AF178" s="4"/>
      <c r="AG178" s="112"/>
      <c r="AH178" s="128"/>
      <c r="AI178" s="112"/>
      <c r="AJ178" s="9"/>
    </row>
    <row r="179" spans="1:36" s="2" customFormat="1" ht="27.75" customHeight="1" x14ac:dyDescent="1">
      <c r="A179" s="4"/>
      <c r="C179" s="7"/>
      <c r="D179" s="306"/>
      <c r="F179" s="1"/>
      <c r="Z179" s="4"/>
      <c r="AA179" s="88"/>
      <c r="AB179" s="4"/>
      <c r="AC179" s="88"/>
      <c r="AD179" s="95"/>
      <c r="AE179" s="96"/>
      <c r="AF179" s="4"/>
      <c r="AG179" s="112"/>
      <c r="AH179" s="128"/>
      <c r="AI179" s="112"/>
      <c r="AJ179" s="9"/>
    </row>
    <row r="180" spans="1:36" s="2" customFormat="1" ht="27.75" customHeight="1" x14ac:dyDescent="1">
      <c r="A180" s="4"/>
      <c r="C180" s="7"/>
      <c r="D180" s="306"/>
      <c r="F180" s="1"/>
      <c r="Z180" s="4"/>
      <c r="AA180" s="88"/>
      <c r="AB180" s="4"/>
      <c r="AC180" s="88"/>
      <c r="AD180" s="95"/>
      <c r="AE180" s="96"/>
      <c r="AF180" s="4"/>
      <c r="AG180" s="112"/>
      <c r="AH180" s="128"/>
      <c r="AI180" s="112"/>
      <c r="AJ180" s="9"/>
    </row>
    <row r="181" spans="1:36" s="2" customFormat="1" ht="27.75" customHeight="1" x14ac:dyDescent="1">
      <c r="A181" s="4"/>
      <c r="C181" s="7"/>
      <c r="D181" s="306"/>
      <c r="F181" s="1"/>
      <c r="Z181" s="4"/>
      <c r="AA181" s="88"/>
      <c r="AB181" s="4"/>
      <c r="AC181" s="88"/>
      <c r="AD181" s="95"/>
      <c r="AE181" s="96"/>
      <c r="AF181" s="4"/>
      <c r="AG181" s="112"/>
      <c r="AH181" s="128"/>
      <c r="AI181" s="112"/>
      <c r="AJ181" s="9"/>
    </row>
    <row r="182" spans="1:36" s="2" customFormat="1" ht="27.75" customHeight="1" x14ac:dyDescent="1">
      <c r="A182" s="4"/>
      <c r="C182" s="7"/>
      <c r="D182" s="306"/>
      <c r="F182" s="1"/>
      <c r="Z182" s="4"/>
      <c r="AA182" s="88"/>
      <c r="AB182" s="4"/>
      <c r="AC182" s="88"/>
      <c r="AD182" s="95"/>
      <c r="AE182" s="96"/>
      <c r="AF182" s="4"/>
      <c r="AG182" s="112"/>
      <c r="AH182" s="128"/>
      <c r="AI182" s="112"/>
      <c r="AJ182" s="9"/>
    </row>
    <row r="183" spans="1:36" s="2" customFormat="1" ht="27.75" customHeight="1" x14ac:dyDescent="1">
      <c r="A183" s="4"/>
      <c r="C183" s="7"/>
      <c r="D183" s="306"/>
      <c r="F183" s="1"/>
      <c r="Z183" s="4"/>
      <c r="AA183" s="88"/>
      <c r="AB183" s="4"/>
      <c r="AC183" s="88"/>
      <c r="AD183" s="95"/>
      <c r="AE183" s="96"/>
      <c r="AF183" s="4"/>
      <c r="AG183" s="112"/>
      <c r="AH183" s="128"/>
      <c r="AI183" s="112"/>
      <c r="AJ183" s="9"/>
    </row>
    <row r="184" spans="1:36" s="2" customFormat="1" ht="27.75" customHeight="1" x14ac:dyDescent="1">
      <c r="A184" s="4"/>
      <c r="C184" s="7"/>
      <c r="D184" s="306"/>
      <c r="F184" s="1"/>
      <c r="Z184" s="4"/>
      <c r="AA184" s="88"/>
      <c r="AB184" s="4"/>
      <c r="AC184" s="88"/>
      <c r="AD184" s="95"/>
      <c r="AE184" s="96"/>
      <c r="AF184" s="4"/>
      <c r="AG184" s="112"/>
      <c r="AH184" s="128"/>
      <c r="AI184" s="112"/>
      <c r="AJ184" s="9"/>
    </row>
    <row r="185" spans="1:36" s="2" customFormat="1" ht="27.75" customHeight="1" x14ac:dyDescent="1">
      <c r="A185" s="4"/>
      <c r="C185" s="7"/>
      <c r="D185" s="306"/>
      <c r="F185" s="1"/>
      <c r="Z185" s="4"/>
      <c r="AA185" s="88"/>
      <c r="AB185" s="4"/>
      <c r="AC185" s="88"/>
      <c r="AD185" s="95"/>
      <c r="AE185" s="96"/>
      <c r="AF185" s="4"/>
      <c r="AG185" s="112"/>
      <c r="AH185" s="128"/>
      <c r="AI185" s="112"/>
      <c r="AJ185" s="9"/>
    </row>
    <row r="186" spans="1:36" s="2" customFormat="1" ht="27.75" customHeight="1" x14ac:dyDescent="1">
      <c r="A186" s="4"/>
      <c r="C186" s="7"/>
      <c r="D186" s="306"/>
      <c r="F186" s="1"/>
      <c r="Z186" s="4"/>
      <c r="AA186" s="88"/>
      <c r="AB186" s="4"/>
      <c r="AC186" s="88"/>
      <c r="AD186" s="95"/>
      <c r="AE186" s="96"/>
      <c r="AF186" s="4"/>
      <c r="AG186" s="112"/>
      <c r="AH186" s="128"/>
      <c r="AI186" s="112"/>
      <c r="AJ186" s="9"/>
    </row>
    <row r="187" spans="1:36" s="2" customFormat="1" ht="27.75" customHeight="1" x14ac:dyDescent="1">
      <c r="A187" s="4"/>
      <c r="C187" s="7"/>
      <c r="D187" s="306"/>
      <c r="F187" s="1"/>
      <c r="Z187" s="4"/>
      <c r="AA187" s="88"/>
      <c r="AB187" s="4"/>
      <c r="AC187" s="88"/>
      <c r="AD187" s="95"/>
      <c r="AE187" s="96"/>
      <c r="AF187" s="4"/>
      <c r="AG187" s="112"/>
      <c r="AH187" s="128"/>
      <c r="AI187" s="112"/>
      <c r="AJ187" s="9"/>
    </row>
    <row r="188" spans="1:36" s="2" customFormat="1" ht="27.75" customHeight="1" x14ac:dyDescent="1">
      <c r="A188" s="4"/>
      <c r="C188" s="7"/>
      <c r="D188" s="306"/>
      <c r="F188" s="1"/>
      <c r="Z188" s="4"/>
      <c r="AA188" s="88"/>
      <c r="AB188" s="4"/>
      <c r="AC188" s="88"/>
      <c r="AD188" s="95"/>
      <c r="AE188" s="96"/>
      <c r="AF188" s="4"/>
      <c r="AG188" s="112"/>
      <c r="AH188" s="128"/>
      <c r="AI188" s="112"/>
      <c r="AJ188" s="9"/>
    </row>
    <row r="189" spans="1:36" s="2" customFormat="1" ht="27.75" customHeight="1" x14ac:dyDescent="1">
      <c r="A189" s="4"/>
      <c r="C189" s="7"/>
      <c r="D189" s="306"/>
      <c r="F189" s="1"/>
      <c r="Z189" s="4"/>
      <c r="AA189" s="88"/>
      <c r="AB189" s="4"/>
      <c r="AC189" s="88"/>
      <c r="AD189" s="95"/>
      <c r="AE189" s="96"/>
      <c r="AF189" s="4"/>
      <c r="AG189" s="112"/>
      <c r="AH189" s="128"/>
      <c r="AI189" s="112"/>
      <c r="AJ189" s="9"/>
    </row>
    <row r="190" spans="1:36" s="2" customFormat="1" ht="27.75" customHeight="1" x14ac:dyDescent="1">
      <c r="A190" s="4"/>
      <c r="C190" s="7"/>
      <c r="D190" s="306"/>
      <c r="F190" s="1"/>
      <c r="Z190" s="4"/>
      <c r="AA190" s="88"/>
      <c r="AB190" s="4"/>
      <c r="AC190" s="88"/>
      <c r="AD190" s="95"/>
      <c r="AE190" s="96"/>
      <c r="AF190" s="4"/>
      <c r="AG190" s="112"/>
      <c r="AH190" s="128"/>
      <c r="AI190" s="112"/>
      <c r="AJ190" s="9"/>
    </row>
    <row r="191" spans="1:36" s="2" customFormat="1" ht="27.75" customHeight="1" x14ac:dyDescent="1">
      <c r="A191" s="4"/>
      <c r="C191" s="7"/>
      <c r="D191" s="306"/>
      <c r="F191" s="1"/>
      <c r="Z191" s="4"/>
      <c r="AA191" s="88"/>
      <c r="AB191" s="4"/>
      <c r="AC191" s="88"/>
      <c r="AD191" s="95"/>
      <c r="AE191" s="96"/>
      <c r="AF191" s="4"/>
      <c r="AG191" s="112"/>
      <c r="AH191" s="128"/>
      <c r="AI191" s="112"/>
      <c r="AJ191" s="9"/>
    </row>
    <row r="192" spans="1:36" s="2" customFormat="1" ht="27.75" customHeight="1" x14ac:dyDescent="1">
      <c r="A192" s="4"/>
      <c r="C192" s="7"/>
      <c r="D192" s="306"/>
      <c r="F192" s="1"/>
      <c r="Z192" s="4"/>
      <c r="AA192" s="88"/>
      <c r="AB192" s="4"/>
      <c r="AC192" s="88"/>
      <c r="AD192" s="95"/>
      <c r="AE192" s="96"/>
      <c r="AF192" s="4"/>
      <c r="AG192" s="112"/>
      <c r="AH192" s="128"/>
      <c r="AI192" s="112"/>
      <c r="AJ192" s="9"/>
    </row>
    <row r="193" spans="1:36" s="2" customFormat="1" ht="27.75" customHeight="1" x14ac:dyDescent="1">
      <c r="A193" s="4"/>
      <c r="C193" s="7"/>
      <c r="D193" s="306"/>
      <c r="F193" s="1"/>
      <c r="Z193" s="4"/>
      <c r="AA193" s="88"/>
      <c r="AB193" s="4"/>
      <c r="AC193" s="88"/>
      <c r="AD193" s="95"/>
      <c r="AE193" s="96"/>
      <c r="AF193" s="4"/>
      <c r="AG193" s="112"/>
      <c r="AH193" s="128"/>
      <c r="AI193" s="112"/>
      <c r="AJ193" s="9"/>
    </row>
    <row r="194" spans="1:36" s="2" customFormat="1" ht="27.75" customHeight="1" x14ac:dyDescent="1">
      <c r="A194" s="4"/>
      <c r="C194" s="7"/>
      <c r="D194" s="306"/>
      <c r="F194" s="1"/>
      <c r="Z194" s="4"/>
      <c r="AA194" s="88"/>
      <c r="AB194" s="4"/>
      <c r="AC194" s="88"/>
      <c r="AD194" s="95"/>
      <c r="AE194" s="96"/>
      <c r="AF194" s="4"/>
      <c r="AG194" s="112"/>
      <c r="AH194" s="128"/>
      <c r="AI194" s="112"/>
      <c r="AJ194" s="9"/>
    </row>
    <row r="195" spans="1:36" s="2" customFormat="1" ht="27.75" customHeight="1" x14ac:dyDescent="1">
      <c r="A195" s="4"/>
      <c r="C195" s="7"/>
      <c r="D195" s="306"/>
      <c r="F195" s="1"/>
      <c r="Z195" s="4"/>
      <c r="AA195" s="88"/>
      <c r="AB195" s="4"/>
      <c r="AC195" s="88"/>
      <c r="AD195" s="95"/>
      <c r="AE195" s="96"/>
      <c r="AF195" s="4"/>
      <c r="AG195" s="112"/>
      <c r="AH195" s="128"/>
      <c r="AI195" s="112"/>
      <c r="AJ195" s="9"/>
    </row>
    <row r="196" spans="1:36" s="2" customFormat="1" ht="27.75" customHeight="1" x14ac:dyDescent="1">
      <c r="A196" s="4"/>
      <c r="C196" s="7"/>
      <c r="D196" s="306"/>
      <c r="F196" s="1"/>
      <c r="Z196" s="4"/>
      <c r="AA196" s="88"/>
      <c r="AB196" s="4"/>
      <c r="AC196" s="88"/>
      <c r="AD196" s="95"/>
      <c r="AE196" s="96"/>
      <c r="AF196" s="4"/>
      <c r="AG196" s="112"/>
      <c r="AH196" s="128"/>
      <c r="AI196" s="112"/>
      <c r="AJ196" s="9"/>
    </row>
    <row r="197" spans="1:36" s="2" customFormat="1" ht="27.75" customHeight="1" x14ac:dyDescent="1">
      <c r="A197" s="4"/>
      <c r="C197" s="7"/>
      <c r="D197" s="306"/>
      <c r="F197" s="1"/>
      <c r="Z197" s="4"/>
      <c r="AA197" s="88"/>
      <c r="AB197" s="4"/>
      <c r="AC197" s="88"/>
      <c r="AD197" s="95"/>
      <c r="AE197" s="96"/>
      <c r="AF197" s="4"/>
      <c r="AG197" s="112"/>
      <c r="AH197" s="128"/>
      <c r="AI197" s="112"/>
      <c r="AJ197" s="9"/>
    </row>
    <row r="198" spans="1:36" s="2" customFormat="1" ht="27.75" customHeight="1" x14ac:dyDescent="1">
      <c r="A198" s="4"/>
      <c r="C198" s="7"/>
      <c r="D198" s="306"/>
      <c r="F198" s="1"/>
      <c r="Z198" s="4"/>
      <c r="AA198" s="88"/>
      <c r="AB198" s="4"/>
      <c r="AC198" s="88"/>
      <c r="AD198" s="95"/>
      <c r="AE198" s="96"/>
      <c r="AF198" s="4"/>
      <c r="AG198" s="112"/>
      <c r="AH198" s="128"/>
      <c r="AI198" s="112"/>
      <c r="AJ198" s="9"/>
    </row>
    <row r="199" spans="1:36" s="2" customFormat="1" ht="27.75" customHeight="1" x14ac:dyDescent="1">
      <c r="A199" s="4"/>
      <c r="C199" s="7"/>
      <c r="D199" s="306"/>
      <c r="F199" s="1"/>
      <c r="Z199" s="4"/>
      <c r="AA199" s="88"/>
      <c r="AB199" s="4"/>
      <c r="AC199" s="88"/>
      <c r="AD199" s="95"/>
      <c r="AE199" s="96"/>
      <c r="AF199" s="4"/>
      <c r="AG199" s="112"/>
      <c r="AH199" s="128"/>
      <c r="AI199" s="112"/>
      <c r="AJ199" s="9"/>
    </row>
    <row r="200" spans="1:36" s="2" customFormat="1" ht="27.75" customHeight="1" x14ac:dyDescent="1">
      <c r="A200" s="4"/>
      <c r="C200" s="7"/>
      <c r="D200" s="306"/>
      <c r="F200" s="1"/>
      <c r="Z200" s="4"/>
      <c r="AA200" s="88"/>
      <c r="AB200" s="4"/>
      <c r="AC200" s="88"/>
      <c r="AD200" s="95"/>
      <c r="AE200" s="96"/>
      <c r="AF200" s="4"/>
      <c r="AG200" s="112"/>
      <c r="AH200" s="128"/>
      <c r="AI200" s="112"/>
      <c r="AJ200" s="9"/>
    </row>
    <row r="201" spans="1:36" s="2" customFormat="1" ht="27.75" customHeight="1" x14ac:dyDescent="1">
      <c r="A201" s="4"/>
      <c r="C201" s="7"/>
      <c r="D201" s="306"/>
      <c r="F201" s="1"/>
      <c r="Z201" s="4"/>
      <c r="AA201" s="88"/>
      <c r="AB201" s="4"/>
      <c r="AC201" s="88"/>
      <c r="AD201" s="95"/>
      <c r="AE201" s="96"/>
      <c r="AF201" s="4"/>
      <c r="AG201" s="112"/>
      <c r="AH201" s="128"/>
      <c r="AI201" s="112"/>
      <c r="AJ201" s="9"/>
    </row>
    <row r="202" spans="1:36" s="2" customFormat="1" ht="27.75" customHeight="1" x14ac:dyDescent="1">
      <c r="A202" s="4"/>
      <c r="C202" s="7"/>
      <c r="D202" s="306"/>
      <c r="F202" s="1"/>
      <c r="Z202" s="4"/>
      <c r="AA202" s="88"/>
      <c r="AB202" s="4"/>
      <c r="AC202" s="88"/>
      <c r="AD202" s="95"/>
      <c r="AE202" s="96"/>
      <c r="AF202" s="4"/>
      <c r="AG202" s="112"/>
      <c r="AH202" s="128"/>
      <c r="AI202" s="112"/>
      <c r="AJ202" s="9"/>
    </row>
    <row r="203" spans="1:36" s="2" customFormat="1" ht="27.75" customHeight="1" x14ac:dyDescent="1">
      <c r="A203" s="4"/>
      <c r="C203" s="7"/>
      <c r="D203" s="306"/>
      <c r="F203" s="1"/>
      <c r="Z203" s="4"/>
      <c r="AA203" s="88"/>
      <c r="AB203" s="4"/>
      <c r="AC203" s="88"/>
      <c r="AD203" s="95"/>
      <c r="AE203" s="96"/>
      <c r="AF203" s="4"/>
      <c r="AG203" s="112"/>
      <c r="AH203" s="128"/>
      <c r="AI203" s="112"/>
      <c r="AJ203" s="9"/>
    </row>
    <row r="204" spans="1:36" s="2" customFormat="1" ht="27.75" customHeight="1" x14ac:dyDescent="1">
      <c r="A204" s="4"/>
      <c r="C204" s="7"/>
      <c r="D204" s="306"/>
      <c r="F204" s="1"/>
      <c r="Z204" s="4"/>
      <c r="AA204" s="88"/>
      <c r="AB204" s="4"/>
      <c r="AC204" s="88"/>
      <c r="AD204" s="95"/>
      <c r="AE204" s="96"/>
      <c r="AF204" s="4"/>
      <c r="AG204" s="112"/>
      <c r="AH204" s="128"/>
      <c r="AI204" s="112"/>
      <c r="AJ204" s="9"/>
    </row>
    <row r="205" spans="1:36" s="2" customFormat="1" ht="27.75" customHeight="1" x14ac:dyDescent="1">
      <c r="A205" s="4"/>
      <c r="C205" s="7"/>
      <c r="D205" s="306"/>
      <c r="F205" s="1"/>
      <c r="Z205" s="4"/>
      <c r="AA205" s="88"/>
      <c r="AB205" s="4"/>
      <c r="AC205" s="88"/>
      <c r="AD205" s="95"/>
      <c r="AE205" s="96"/>
      <c r="AF205" s="4"/>
      <c r="AG205" s="112"/>
      <c r="AH205" s="128"/>
      <c r="AI205" s="112"/>
      <c r="AJ205" s="9"/>
    </row>
    <row r="206" spans="1:36" s="2" customFormat="1" ht="27.75" customHeight="1" x14ac:dyDescent="1">
      <c r="A206" s="4"/>
      <c r="C206" s="7"/>
      <c r="D206" s="306"/>
      <c r="F206" s="1"/>
      <c r="Z206" s="4"/>
      <c r="AA206" s="88"/>
      <c r="AB206" s="4"/>
      <c r="AC206" s="88"/>
      <c r="AD206" s="95"/>
      <c r="AE206" s="96"/>
      <c r="AF206" s="4"/>
      <c r="AG206" s="112"/>
      <c r="AH206" s="128"/>
      <c r="AI206" s="112"/>
      <c r="AJ206" s="9"/>
    </row>
    <row r="207" spans="1:36" s="2" customFormat="1" ht="27.75" customHeight="1" x14ac:dyDescent="1">
      <c r="A207" s="4"/>
      <c r="C207" s="7"/>
      <c r="D207" s="306"/>
      <c r="F207" s="1"/>
      <c r="Z207" s="4"/>
      <c r="AA207" s="88"/>
      <c r="AB207" s="4"/>
      <c r="AC207" s="88"/>
      <c r="AD207" s="95"/>
      <c r="AE207" s="96"/>
      <c r="AF207" s="4"/>
      <c r="AG207" s="112"/>
      <c r="AH207" s="128"/>
      <c r="AI207" s="112"/>
      <c r="AJ207" s="9"/>
    </row>
    <row r="208" spans="1:36" s="2" customFormat="1" ht="27.75" customHeight="1" x14ac:dyDescent="1">
      <c r="A208" s="4"/>
      <c r="C208" s="7"/>
      <c r="D208" s="306"/>
      <c r="F208" s="1"/>
      <c r="Z208" s="4"/>
      <c r="AA208" s="88"/>
      <c r="AB208" s="4"/>
      <c r="AC208" s="88"/>
      <c r="AD208" s="95"/>
      <c r="AE208" s="96"/>
      <c r="AF208" s="4"/>
      <c r="AG208" s="112"/>
      <c r="AH208" s="128"/>
      <c r="AI208" s="112"/>
      <c r="AJ208" s="9"/>
    </row>
    <row r="209" spans="1:36" s="2" customFormat="1" ht="27.75" customHeight="1" x14ac:dyDescent="1">
      <c r="A209" s="4"/>
      <c r="C209" s="7"/>
      <c r="D209" s="306"/>
      <c r="F209" s="1"/>
      <c r="Z209" s="4"/>
      <c r="AA209" s="88"/>
      <c r="AB209" s="4"/>
      <c r="AC209" s="88"/>
      <c r="AD209" s="95"/>
      <c r="AE209" s="96"/>
      <c r="AF209" s="4"/>
      <c r="AG209" s="112"/>
      <c r="AH209" s="128"/>
      <c r="AI209" s="112"/>
      <c r="AJ209" s="9"/>
    </row>
    <row r="210" spans="1:36" s="2" customFormat="1" ht="27.75" customHeight="1" x14ac:dyDescent="1">
      <c r="A210" s="4"/>
      <c r="C210" s="7"/>
      <c r="D210" s="306"/>
      <c r="F210" s="1"/>
      <c r="Z210" s="4"/>
      <c r="AA210" s="88"/>
      <c r="AB210" s="4"/>
      <c r="AC210" s="88"/>
      <c r="AD210" s="95"/>
      <c r="AE210" s="96"/>
      <c r="AF210" s="4"/>
      <c r="AG210" s="112"/>
      <c r="AH210" s="128"/>
      <c r="AI210" s="112"/>
      <c r="AJ210" s="9"/>
    </row>
    <row r="211" spans="1:36" s="2" customFormat="1" ht="27.75" customHeight="1" x14ac:dyDescent="1">
      <c r="A211" s="4"/>
      <c r="C211" s="7"/>
      <c r="D211" s="306"/>
      <c r="F211" s="1"/>
      <c r="Z211" s="4"/>
      <c r="AA211" s="88"/>
      <c r="AB211" s="4"/>
      <c r="AC211" s="88"/>
      <c r="AD211" s="95"/>
      <c r="AE211" s="96"/>
      <c r="AF211" s="4"/>
      <c r="AG211" s="112"/>
      <c r="AH211" s="128"/>
      <c r="AI211" s="112"/>
      <c r="AJ211" s="9"/>
    </row>
    <row r="212" spans="1:36" s="2" customFormat="1" ht="27.75" customHeight="1" x14ac:dyDescent="1">
      <c r="A212" s="4"/>
      <c r="C212" s="7"/>
      <c r="D212" s="306"/>
      <c r="F212" s="1"/>
      <c r="Z212" s="4"/>
      <c r="AA212" s="88"/>
      <c r="AB212" s="4"/>
      <c r="AC212" s="88"/>
      <c r="AD212" s="95"/>
      <c r="AE212" s="96"/>
      <c r="AF212" s="4"/>
      <c r="AG212" s="112"/>
      <c r="AH212" s="128"/>
      <c r="AI212" s="112"/>
      <c r="AJ212" s="9"/>
    </row>
    <row r="213" spans="1:36" s="2" customFormat="1" ht="27.75" customHeight="1" x14ac:dyDescent="1">
      <c r="A213" s="4"/>
      <c r="C213" s="7"/>
      <c r="D213" s="306"/>
      <c r="F213" s="1"/>
      <c r="Z213" s="4"/>
      <c r="AA213" s="88"/>
      <c r="AB213" s="4"/>
      <c r="AC213" s="88"/>
      <c r="AD213" s="95"/>
      <c r="AE213" s="96"/>
      <c r="AF213" s="4"/>
      <c r="AG213" s="112"/>
      <c r="AH213" s="128"/>
      <c r="AI213" s="112"/>
      <c r="AJ213" s="9"/>
    </row>
    <row r="214" spans="1:36" s="2" customFormat="1" ht="27.75" customHeight="1" x14ac:dyDescent="1">
      <c r="A214" s="4"/>
      <c r="C214" s="7"/>
      <c r="D214" s="306"/>
      <c r="F214" s="1"/>
      <c r="Z214" s="4"/>
      <c r="AA214" s="88"/>
      <c r="AB214" s="4"/>
      <c r="AC214" s="88"/>
      <c r="AD214" s="95"/>
      <c r="AE214" s="96"/>
      <c r="AF214" s="4"/>
      <c r="AG214" s="112"/>
      <c r="AH214" s="128"/>
      <c r="AI214" s="112"/>
      <c r="AJ214" s="9"/>
    </row>
    <row r="215" spans="1:36" s="2" customFormat="1" ht="27.75" customHeight="1" x14ac:dyDescent="1">
      <c r="A215" s="4"/>
      <c r="C215" s="7"/>
      <c r="D215" s="306"/>
      <c r="F215" s="1"/>
      <c r="Z215" s="4"/>
      <c r="AA215" s="88"/>
      <c r="AB215" s="4"/>
      <c r="AC215" s="88"/>
      <c r="AD215" s="95"/>
      <c r="AE215" s="96"/>
      <c r="AF215" s="4"/>
      <c r="AG215" s="112"/>
      <c r="AH215" s="128"/>
      <c r="AI215" s="112"/>
      <c r="AJ215" s="9"/>
    </row>
    <row r="216" spans="1:36" s="2" customFormat="1" ht="27.75" customHeight="1" x14ac:dyDescent="1">
      <c r="A216" s="4"/>
      <c r="C216" s="7"/>
      <c r="D216" s="306"/>
      <c r="F216" s="1"/>
      <c r="Z216" s="4"/>
      <c r="AA216" s="88"/>
      <c r="AB216" s="4"/>
      <c r="AC216" s="88"/>
      <c r="AD216" s="95"/>
      <c r="AE216" s="96"/>
      <c r="AF216" s="4"/>
      <c r="AG216" s="112"/>
      <c r="AH216" s="128"/>
      <c r="AI216" s="112"/>
      <c r="AJ216" s="9"/>
    </row>
    <row r="217" spans="1:36" s="2" customFormat="1" ht="27.75" customHeight="1" x14ac:dyDescent="1">
      <c r="A217" s="4"/>
      <c r="C217" s="7"/>
      <c r="D217" s="306"/>
      <c r="F217" s="1"/>
      <c r="Z217" s="4"/>
      <c r="AA217" s="88"/>
      <c r="AB217" s="4"/>
      <c r="AC217" s="88"/>
      <c r="AD217" s="95"/>
      <c r="AE217" s="96"/>
      <c r="AF217" s="4"/>
      <c r="AG217" s="112"/>
      <c r="AH217" s="128"/>
      <c r="AI217" s="112"/>
      <c r="AJ217" s="9"/>
    </row>
    <row r="218" spans="1:36" s="2" customFormat="1" ht="27.75" customHeight="1" x14ac:dyDescent="1">
      <c r="A218" s="4"/>
      <c r="C218" s="7"/>
      <c r="D218" s="306"/>
      <c r="F218" s="1"/>
      <c r="Z218" s="4"/>
      <c r="AA218" s="88"/>
      <c r="AB218" s="4"/>
      <c r="AC218" s="88"/>
      <c r="AD218" s="95"/>
      <c r="AE218" s="96"/>
      <c r="AF218" s="4"/>
      <c r="AG218" s="112"/>
      <c r="AH218" s="128"/>
      <c r="AI218" s="112"/>
      <c r="AJ218" s="9"/>
    </row>
    <row r="219" spans="1:36" s="2" customFormat="1" ht="27.75" customHeight="1" x14ac:dyDescent="1">
      <c r="A219" s="4"/>
      <c r="C219" s="7"/>
      <c r="D219" s="306"/>
      <c r="F219" s="1"/>
      <c r="Z219" s="4"/>
      <c r="AA219" s="88"/>
      <c r="AB219" s="4"/>
      <c r="AC219" s="88"/>
      <c r="AD219" s="95"/>
      <c r="AE219" s="96"/>
      <c r="AF219" s="4"/>
      <c r="AG219" s="112"/>
      <c r="AH219" s="128"/>
      <c r="AI219" s="112"/>
      <c r="AJ219" s="9"/>
    </row>
    <row r="220" spans="1:36" s="2" customFormat="1" ht="27.75" customHeight="1" x14ac:dyDescent="1">
      <c r="A220" s="4"/>
      <c r="C220" s="7"/>
      <c r="D220" s="306"/>
      <c r="F220" s="1"/>
      <c r="Z220" s="4"/>
      <c r="AA220" s="88"/>
      <c r="AB220" s="4"/>
      <c r="AC220" s="88"/>
      <c r="AD220" s="95"/>
      <c r="AE220" s="96"/>
      <c r="AF220" s="4"/>
      <c r="AG220" s="112"/>
      <c r="AH220" s="128"/>
      <c r="AI220" s="112"/>
      <c r="AJ220" s="9"/>
    </row>
    <row r="221" spans="1:36" s="2" customFormat="1" ht="27.75" customHeight="1" x14ac:dyDescent="1">
      <c r="A221" s="4"/>
      <c r="C221" s="7"/>
      <c r="D221" s="306"/>
      <c r="F221" s="1"/>
      <c r="Z221" s="4"/>
      <c r="AA221" s="88"/>
      <c r="AB221" s="4"/>
      <c r="AC221" s="88"/>
      <c r="AD221" s="95"/>
      <c r="AE221" s="96"/>
      <c r="AF221" s="4"/>
      <c r="AG221" s="112"/>
      <c r="AH221" s="128"/>
      <c r="AI221" s="112"/>
      <c r="AJ221" s="9"/>
    </row>
    <row r="222" spans="1:36" s="2" customFormat="1" ht="27.75" customHeight="1" x14ac:dyDescent="1">
      <c r="A222" s="4"/>
      <c r="C222" s="7"/>
      <c r="D222" s="306"/>
      <c r="F222" s="1"/>
      <c r="Z222" s="4"/>
      <c r="AA222" s="88"/>
      <c r="AB222" s="4"/>
      <c r="AC222" s="88"/>
      <c r="AD222" s="95"/>
      <c r="AE222" s="96"/>
      <c r="AF222" s="4"/>
      <c r="AG222" s="112"/>
      <c r="AH222" s="128"/>
      <c r="AI222" s="112"/>
      <c r="AJ222" s="9"/>
    </row>
    <row r="223" spans="1:36" s="2" customFormat="1" ht="27.75" customHeight="1" x14ac:dyDescent="1">
      <c r="A223" s="4"/>
      <c r="C223" s="7"/>
      <c r="D223" s="306"/>
      <c r="F223" s="1"/>
      <c r="Z223" s="4"/>
      <c r="AA223" s="88"/>
      <c r="AB223" s="4"/>
      <c r="AC223" s="88"/>
      <c r="AD223" s="95"/>
      <c r="AE223" s="96"/>
      <c r="AF223" s="4"/>
      <c r="AG223" s="112"/>
      <c r="AH223" s="128"/>
      <c r="AI223" s="112"/>
      <c r="AJ223" s="9"/>
    </row>
    <row r="224" spans="1:36" s="2" customFormat="1" ht="27.75" customHeight="1" x14ac:dyDescent="1">
      <c r="A224" s="4"/>
      <c r="C224" s="7"/>
      <c r="D224" s="306"/>
      <c r="F224" s="1"/>
      <c r="Z224" s="4"/>
      <c r="AA224" s="88"/>
      <c r="AB224" s="4"/>
      <c r="AC224" s="88"/>
      <c r="AD224" s="95"/>
      <c r="AE224" s="96"/>
      <c r="AF224" s="4"/>
      <c r="AG224" s="112"/>
      <c r="AH224" s="128"/>
      <c r="AI224" s="112"/>
      <c r="AJ224" s="9"/>
    </row>
    <row r="225" spans="1:36" s="2" customFormat="1" ht="27.75" customHeight="1" x14ac:dyDescent="1">
      <c r="A225" s="4"/>
      <c r="C225" s="7"/>
      <c r="D225" s="306"/>
      <c r="F225" s="1"/>
      <c r="Z225" s="4"/>
      <c r="AA225" s="88"/>
      <c r="AB225" s="4"/>
      <c r="AC225" s="88"/>
      <c r="AD225" s="95"/>
      <c r="AE225" s="96"/>
      <c r="AF225" s="4"/>
      <c r="AG225" s="112"/>
      <c r="AH225" s="128"/>
      <c r="AI225" s="112"/>
      <c r="AJ225" s="9"/>
    </row>
    <row r="226" spans="1:36" s="2" customFormat="1" ht="27.75" customHeight="1" x14ac:dyDescent="1">
      <c r="A226" s="4"/>
      <c r="C226" s="7"/>
      <c r="D226" s="306"/>
      <c r="F226" s="1"/>
      <c r="Z226" s="4"/>
      <c r="AA226" s="88"/>
      <c r="AB226" s="4"/>
      <c r="AC226" s="88"/>
      <c r="AD226" s="95"/>
      <c r="AE226" s="96"/>
      <c r="AF226" s="4"/>
      <c r="AG226" s="112"/>
      <c r="AH226" s="128"/>
      <c r="AI226" s="112"/>
      <c r="AJ226" s="9"/>
    </row>
    <row r="227" spans="1:36" s="2" customFormat="1" ht="27.75" customHeight="1" x14ac:dyDescent="1">
      <c r="A227" s="4"/>
      <c r="C227" s="7"/>
      <c r="D227" s="306"/>
      <c r="F227" s="1"/>
      <c r="Z227" s="4"/>
      <c r="AA227" s="88"/>
      <c r="AB227" s="4"/>
      <c r="AC227" s="88"/>
      <c r="AD227" s="95"/>
      <c r="AE227" s="96"/>
      <c r="AF227" s="4"/>
      <c r="AG227" s="112"/>
      <c r="AH227" s="128"/>
      <c r="AI227" s="112"/>
      <c r="AJ227" s="9"/>
    </row>
    <row r="228" spans="1:36" s="2" customFormat="1" ht="27.75" customHeight="1" x14ac:dyDescent="1">
      <c r="A228" s="4"/>
      <c r="C228" s="7"/>
      <c r="D228" s="306"/>
      <c r="F228" s="1"/>
      <c r="Z228" s="4"/>
      <c r="AA228" s="88"/>
      <c r="AB228" s="4"/>
      <c r="AC228" s="88"/>
      <c r="AD228" s="95"/>
      <c r="AE228" s="96"/>
      <c r="AF228" s="4"/>
      <c r="AG228" s="112"/>
      <c r="AH228" s="128"/>
      <c r="AI228" s="112"/>
      <c r="AJ228" s="9"/>
    </row>
    <row r="229" spans="1:36" s="2" customFormat="1" ht="27.75" customHeight="1" x14ac:dyDescent="1">
      <c r="A229" s="4"/>
      <c r="C229" s="7"/>
      <c r="D229" s="306"/>
      <c r="F229" s="1"/>
      <c r="Z229" s="4"/>
      <c r="AA229" s="88"/>
      <c r="AB229" s="4"/>
      <c r="AC229" s="88"/>
      <c r="AD229" s="95"/>
      <c r="AE229" s="96"/>
      <c r="AF229" s="4"/>
      <c r="AG229" s="112"/>
      <c r="AH229" s="128"/>
      <c r="AI229" s="112"/>
      <c r="AJ229" s="9"/>
    </row>
    <row r="230" spans="1:36" s="2" customFormat="1" ht="27.75" customHeight="1" x14ac:dyDescent="1">
      <c r="A230" s="4"/>
      <c r="C230" s="7"/>
      <c r="D230" s="306"/>
      <c r="F230" s="1"/>
      <c r="Z230" s="4"/>
      <c r="AA230" s="88"/>
      <c r="AB230" s="4"/>
      <c r="AC230" s="88"/>
      <c r="AD230" s="95"/>
      <c r="AE230" s="96"/>
      <c r="AF230" s="4"/>
      <c r="AG230" s="112"/>
      <c r="AH230" s="128"/>
      <c r="AI230" s="112"/>
      <c r="AJ230" s="9"/>
    </row>
    <row r="231" spans="1:36" s="2" customFormat="1" ht="27.75" customHeight="1" x14ac:dyDescent="1">
      <c r="A231" s="4"/>
      <c r="C231" s="7"/>
      <c r="D231" s="306"/>
      <c r="F231" s="1"/>
      <c r="Z231" s="4"/>
      <c r="AA231" s="88"/>
      <c r="AB231" s="4"/>
      <c r="AC231" s="88"/>
      <c r="AD231" s="95"/>
      <c r="AE231" s="96"/>
      <c r="AF231" s="4"/>
      <c r="AG231" s="112"/>
      <c r="AH231" s="128"/>
      <c r="AI231" s="112"/>
      <c r="AJ231" s="9"/>
    </row>
    <row r="232" spans="1:36" s="2" customFormat="1" ht="27.75" customHeight="1" x14ac:dyDescent="1">
      <c r="A232" s="4"/>
      <c r="C232" s="7"/>
      <c r="D232" s="306"/>
      <c r="F232" s="1"/>
      <c r="Z232" s="4"/>
      <c r="AA232" s="88"/>
      <c r="AB232" s="4"/>
      <c r="AC232" s="88"/>
      <c r="AD232" s="95"/>
      <c r="AE232" s="96"/>
      <c r="AF232" s="4"/>
      <c r="AG232" s="112"/>
      <c r="AH232" s="128"/>
      <c r="AI232" s="112"/>
      <c r="AJ232" s="9"/>
    </row>
    <row r="233" spans="1:36" s="2" customFormat="1" ht="27.75" customHeight="1" x14ac:dyDescent="1">
      <c r="A233" s="4"/>
      <c r="C233" s="7"/>
      <c r="D233" s="306"/>
      <c r="F233" s="1"/>
      <c r="Z233" s="4"/>
      <c r="AA233" s="88"/>
      <c r="AB233" s="4"/>
      <c r="AC233" s="88"/>
      <c r="AD233" s="95"/>
      <c r="AE233" s="96"/>
      <c r="AF233" s="4"/>
      <c r="AG233" s="112"/>
      <c r="AH233" s="128"/>
      <c r="AI233" s="112"/>
      <c r="AJ233" s="9"/>
    </row>
    <row r="234" spans="1:36" s="2" customFormat="1" ht="27.75" customHeight="1" x14ac:dyDescent="1">
      <c r="A234" s="4"/>
      <c r="C234" s="7"/>
      <c r="D234" s="306"/>
      <c r="F234" s="1"/>
      <c r="Z234" s="4"/>
      <c r="AA234" s="88"/>
      <c r="AB234" s="4"/>
      <c r="AC234" s="88"/>
      <c r="AD234" s="95"/>
      <c r="AE234" s="96"/>
      <c r="AF234" s="4"/>
      <c r="AG234" s="112"/>
      <c r="AH234" s="128"/>
      <c r="AI234" s="112"/>
      <c r="AJ234" s="9"/>
    </row>
    <row r="235" spans="1:36" s="2" customFormat="1" ht="27.75" customHeight="1" x14ac:dyDescent="1">
      <c r="A235" s="4"/>
      <c r="C235" s="7"/>
      <c r="D235" s="306"/>
      <c r="F235" s="1"/>
      <c r="Z235" s="4"/>
      <c r="AA235" s="88"/>
      <c r="AB235" s="4"/>
      <c r="AC235" s="88"/>
      <c r="AD235" s="95"/>
      <c r="AE235" s="96"/>
      <c r="AF235" s="4"/>
      <c r="AG235" s="112"/>
      <c r="AH235" s="128"/>
      <c r="AI235" s="112"/>
      <c r="AJ235" s="9"/>
    </row>
    <row r="236" spans="1:36" s="2" customFormat="1" ht="27.75" customHeight="1" x14ac:dyDescent="1">
      <c r="A236" s="4"/>
      <c r="C236" s="7"/>
      <c r="D236" s="306"/>
      <c r="F236" s="1"/>
      <c r="Z236" s="4"/>
      <c r="AA236" s="88"/>
      <c r="AB236" s="4"/>
      <c r="AC236" s="88"/>
      <c r="AD236" s="95"/>
      <c r="AE236" s="96"/>
      <c r="AF236" s="4"/>
      <c r="AG236" s="112"/>
      <c r="AH236" s="128"/>
      <c r="AI236" s="112"/>
      <c r="AJ236" s="9"/>
    </row>
    <row r="237" spans="1:36" s="2" customFormat="1" ht="27.75" customHeight="1" x14ac:dyDescent="1">
      <c r="A237" s="4"/>
      <c r="C237" s="7"/>
      <c r="D237" s="306"/>
      <c r="F237" s="1"/>
      <c r="Z237" s="4"/>
      <c r="AA237" s="88"/>
      <c r="AB237" s="4"/>
      <c r="AC237" s="88"/>
      <c r="AD237" s="95"/>
      <c r="AE237" s="96"/>
      <c r="AF237" s="4"/>
      <c r="AG237" s="112"/>
      <c r="AH237" s="128"/>
      <c r="AI237" s="112"/>
      <c r="AJ237" s="9"/>
    </row>
    <row r="238" spans="1:36" s="2" customFormat="1" ht="27.75" customHeight="1" x14ac:dyDescent="1">
      <c r="A238" s="4"/>
      <c r="C238" s="7"/>
      <c r="D238" s="306"/>
      <c r="F238" s="1"/>
      <c r="Z238" s="4"/>
      <c r="AA238" s="88"/>
      <c r="AB238" s="4"/>
      <c r="AC238" s="88"/>
      <c r="AD238" s="95"/>
      <c r="AE238" s="96"/>
      <c r="AF238" s="4"/>
      <c r="AG238" s="112"/>
      <c r="AH238" s="128"/>
      <c r="AI238" s="112"/>
      <c r="AJ238" s="9"/>
    </row>
    <row r="239" spans="1:36" s="2" customFormat="1" ht="27.75" customHeight="1" x14ac:dyDescent="1">
      <c r="A239" s="4"/>
      <c r="C239" s="7"/>
      <c r="D239" s="306"/>
      <c r="F239" s="1"/>
      <c r="Z239" s="4"/>
      <c r="AA239" s="88"/>
      <c r="AB239" s="4"/>
      <c r="AC239" s="88"/>
      <c r="AD239" s="95"/>
      <c r="AE239" s="96"/>
      <c r="AF239" s="4"/>
      <c r="AG239" s="112"/>
      <c r="AH239" s="128"/>
      <c r="AI239" s="112"/>
      <c r="AJ239" s="9"/>
    </row>
    <row r="240" spans="1:36" s="2" customFormat="1" ht="27.75" customHeight="1" x14ac:dyDescent="1">
      <c r="A240" s="4"/>
      <c r="C240" s="7"/>
      <c r="D240" s="306"/>
      <c r="F240" s="1"/>
      <c r="Z240" s="4"/>
      <c r="AA240" s="88"/>
      <c r="AB240" s="4"/>
      <c r="AC240" s="88"/>
      <c r="AD240" s="95"/>
      <c r="AE240" s="96"/>
      <c r="AF240" s="4"/>
      <c r="AG240" s="112"/>
      <c r="AH240" s="128"/>
      <c r="AI240" s="112"/>
      <c r="AJ240" s="9"/>
    </row>
    <row r="241" spans="1:36" s="2" customFormat="1" ht="27.75" customHeight="1" x14ac:dyDescent="1">
      <c r="A241" s="4"/>
      <c r="C241" s="7"/>
      <c r="D241" s="306"/>
      <c r="F241" s="1"/>
      <c r="Z241" s="4"/>
      <c r="AA241" s="88"/>
      <c r="AB241" s="4"/>
      <c r="AC241" s="88"/>
      <c r="AD241" s="95"/>
      <c r="AE241" s="96"/>
      <c r="AF241" s="4"/>
      <c r="AG241" s="112"/>
      <c r="AH241" s="128"/>
      <c r="AI241" s="112"/>
      <c r="AJ241" s="9"/>
    </row>
    <row r="242" spans="1:36" s="2" customFormat="1" ht="27.75" customHeight="1" x14ac:dyDescent="1">
      <c r="A242" s="4"/>
      <c r="C242" s="7"/>
      <c r="D242" s="306"/>
      <c r="F242" s="1"/>
      <c r="Z242" s="4"/>
      <c r="AA242" s="88"/>
      <c r="AB242" s="4"/>
      <c r="AC242" s="88"/>
      <c r="AD242" s="95"/>
      <c r="AE242" s="96"/>
      <c r="AF242" s="4"/>
      <c r="AG242" s="112"/>
      <c r="AH242" s="128"/>
      <c r="AI242" s="112"/>
      <c r="AJ242" s="9"/>
    </row>
    <row r="243" spans="1:36" s="2" customFormat="1" ht="27.75" customHeight="1" x14ac:dyDescent="1">
      <c r="A243" s="4"/>
      <c r="C243" s="7"/>
      <c r="D243" s="306"/>
      <c r="F243" s="1"/>
      <c r="Z243" s="4"/>
      <c r="AA243" s="88"/>
      <c r="AB243" s="4"/>
      <c r="AC243" s="88"/>
      <c r="AD243" s="95"/>
      <c r="AE243" s="96"/>
      <c r="AF243" s="4"/>
      <c r="AG243" s="112"/>
      <c r="AH243" s="128"/>
      <c r="AI243" s="112"/>
      <c r="AJ243" s="9"/>
    </row>
    <row r="244" spans="1:36" s="2" customFormat="1" ht="27.75" customHeight="1" x14ac:dyDescent="1">
      <c r="A244" s="4"/>
      <c r="C244" s="7"/>
      <c r="D244" s="306"/>
      <c r="F244" s="1"/>
      <c r="Z244" s="4"/>
      <c r="AA244" s="88"/>
      <c r="AB244" s="4"/>
      <c r="AC244" s="88"/>
      <c r="AD244" s="95"/>
      <c r="AE244" s="96"/>
      <c r="AF244" s="4"/>
      <c r="AG244" s="112"/>
      <c r="AH244" s="128"/>
      <c r="AI244" s="112"/>
      <c r="AJ244" s="9"/>
    </row>
    <row r="245" spans="1:36" s="2" customFormat="1" ht="27.75" customHeight="1" x14ac:dyDescent="1">
      <c r="A245" s="4"/>
      <c r="C245" s="7"/>
      <c r="D245" s="306"/>
      <c r="F245" s="1"/>
      <c r="Z245" s="4"/>
      <c r="AA245" s="88"/>
      <c r="AB245" s="4"/>
      <c r="AC245" s="88"/>
      <c r="AD245" s="95"/>
      <c r="AE245" s="96"/>
      <c r="AF245" s="4"/>
      <c r="AG245" s="112"/>
      <c r="AH245" s="128"/>
      <c r="AI245" s="112"/>
      <c r="AJ245" s="9"/>
    </row>
    <row r="246" spans="1:36" s="2" customFormat="1" ht="27.75" customHeight="1" x14ac:dyDescent="1">
      <c r="A246" s="4"/>
      <c r="C246" s="7"/>
      <c r="D246" s="306"/>
      <c r="F246" s="1"/>
      <c r="Z246" s="4"/>
      <c r="AA246" s="88"/>
      <c r="AB246" s="4"/>
      <c r="AC246" s="88"/>
      <c r="AD246" s="95"/>
      <c r="AE246" s="96"/>
      <c r="AF246" s="4"/>
      <c r="AG246" s="112"/>
      <c r="AH246" s="128"/>
      <c r="AI246" s="112"/>
      <c r="AJ246" s="9"/>
    </row>
    <row r="247" spans="1:36" s="2" customFormat="1" ht="27.75" customHeight="1" x14ac:dyDescent="1">
      <c r="A247" s="4"/>
      <c r="C247" s="7"/>
      <c r="D247" s="306"/>
      <c r="F247" s="1"/>
      <c r="Z247" s="4"/>
      <c r="AA247" s="88"/>
      <c r="AB247" s="4"/>
      <c r="AC247" s="88"/>
      <c r="AD247" s="95"/>
      <c r="AE247" s="96"/>
      <c r="AF247" s="4"/>
      <c r="AG247" s="112"/>
      <c r="AH247" s="128"/>
      <c r="AI247" s="112"/>
      <c r="AJ247" s="9"/>
    </row>
    <row r="248" spans="1:36" s="2" customFormat="1" ht="27.75" customHeight="1" x14ac:dyDescent="1">
      <c r="A248" s="4"/>
      <c r="C248" s="7"/>
      <c r="D248" s="306"/>
      <c r="F248" s="1"/>
      <c r="Z248" s="4"/>
      <c r="AA248" s="88"/>
      <c r="AB248" s="4"/>
      <c r="AC248" s="88"/>
      <c r="AD248" s="95"/>
      <c r="AE248" s="96"/>
      <c r="AF248" s="4"/>
      <c r="AG248" s="112"/>
      <c r="AH248" s="128"/>
      <c r="AI248" s="112"/>
      <c r="AJ248" s="9"/>
    </row>
    <row r="249" spans="1:36" s="2" customFormat="1" ht="27.75" customHeight="1" x14ac:dyDescent="1">
      <c r="A249" s="4"/>
      <c r="C249" s="7"/>
      <c r="D249" s="306"/>
      <c r="F249" s="1"/>
      <c r="Z249" s="4"/>
      <c r="AA249" s="88"/>
      <c r="AB249" s="4"/>
      <c r="AC249" s="88"/>
      <c r="AD249" s="95"/>
      <c r="AE249" s="96"/>
      <c r="AF249" s="4"/>
      <c r="AG249" s="112"/>
      <c r="AH249" s="128"/>
      <c r="AI249" s="112"/>
      <c r="AJ249" s="9"/>
    </row>
    <row r="250" spans="1:36" s="2" customFormat="1" ht="27.75" customHeight="1" x14ac:dyDescent="1">
      <c r="A250" s="4"/>
      <c r="C250" s="7"/>
      <c r="D250" s="306"/>
      <c r="F250" s="1"/>
      <c r="Z250" s="4"/>
      <c r="AA250" s="88"/>
      <c r="AB250" s="4"/>
      <c r="AC250" s="88"/>
      <c r="AD250" s="95"/>
      <c r="AE250" s="96"/>
      <c r="AF250" s="4"/>
      <c r="AG250" s="112"/>
      <c r="AH250" s="128"/>
      <c r="AI250" s="112"/>
      <c r="AJ250" s="9"/>
    </row>
    <row r="251" spans="1:36" s="2" customFormat="1" ht="27.75" customHeight="1" x14ac:dyDescent="1">
      <c r="A251" s="4"/>
      <c r="C251" s="7"/>
      <c r="D251" s="306"/>
      <c r="F251" s="1"/>
      <c r="Z251" s="4"/>
      <c r="AA251" s="88"/>
      <c r="AB251" s="4"/>
      <c r="AC251" s="88"/>
      <c r="AD251" s="95"/>
      <c r="AE251" s="96"/>
      <c r="AF251" s="4"/>
      <c r="AG251" s="112"/>
      <c r="AH251" s="128"/>
      <c r="AI251" s="112"/>
      <c r="AJ251" s="9"/>
    </row>
    <row r="252" spans="1:36" s="2" customFormat="1" ht="27.75" customHeight="1" x14ac:dyDescent="1">
      <c r="A252" s="4"/>
      <c r="C252" s="7"/>
      <c r="D252" s="306"/>
      <c r="F252" s="1"/>
      <c r="Z252" s="4"/>
      <c r="AA252" s="88"/>
      <c r="AB252" s="4"/>
      <c r="AC252" s="88"/>
      <c r="AD252" s="95"/>
      <c r="AE252" s="96"/>
      <c r="AF252" s="4"/>
      <c r="AG252" s="112"/>
      <c r="AH252" s="128"/>
      <c r="AI252" s="112"/>
      <c r="AJ252" s="9"/>
    </row>
    <row r="253" spans="1:36" s="2" customFormat="1" ht="27.75" customHeight="1" x14ac:dyDescent="1">
      <c r="A253" s="4"/>
      <c r="C253" s="7"/>
      <c r="D253" s="306"/>
      <c r="F253" s="1"/>
      <c r="Z253" s="4"/>
      <c r="AA253" s="88"/>
      <c r="AB253" s="4"/>
      <c r="AC253" s="88"/>
      <c r="AD253" s="95"/>
      <c r="AE253" s="96"/>
      <c r="AF253" s="4"/>
      <c r="AG253" s="112"/>
      <c r="AH253" s="128"/>
      <c r="AI253" s="112"/>
      <c r="AJ253" s="9"/>
    </row>
    <row r="254" spans="1:36" s="2" customFormat="1" ht="27.75" customHeight="1" x14ac:dyDescent="1">
      <c r="A254" s="4"/>
      <c r="C254" s="7"/>
      <c r="D254" s="306"/>
      <c r="F254" s="1"/>
      <c r="Z254" s="4"/>
      <c r="AA254" s="88"/>
      <c r="AB254" s="4"/>
      <c r="AC254" s="88"/>
      <c r="AD254" s="95"/>
      <c r="AE254" s="96"/>
      <c r="AF254" s="4"/>
      <c r="AG254" s="112"/>
      <c r="AH254" s="128"/>
      <c r="AI254" s="112"/>
      <c r="AJ254" s="9"/>
    </row>
    <row r="255" spans="1:36" s="2" customFormat="1" ht="27.75" customHeight="1" x14ac:dyDescent="1">
      <c r="A255" s="4"/>
      <c r="C255" s="7"/>
      <c r="D255" s="306"/>
      <c r="F255" s="1"/>
      <c r="Z255" s="4"/>
      <c r="AA255" s="88"/>
      <c r="AB255" s="4"/>
      <c r="AC255" s="88"/>
      <c r="AD255" s="95"/>
      <c r="AE255" s="96"/>
      <c r="AF255" s="4"/>
      <c r="AG255" s="112"/>
      <c r="AH255" s="128"/>
      <c r="AI255" s="112"/>
      <c r="AJ255" s="9"/>
    </row>
    <row r="256" spans="1:36" s="2" customFormat="1" ht="27.75" customHeight="1" x14ac:dyDescent="1">
      <c r="A256" s="4"/>
      <c r="C256" s="7"/>
      <c r="D256" s="306"/>
      <c r="F256" s="1"/>
      <c r="Z256" s="4"/>
      <c r="AA256" s="88"/>
      <c r="AB256" s="4"/>
      <c r="AC256" s="88"/>
      <c r="AD256" s="95"/>
      <c r="AE256" s="96"/>
      <c r="AF256" s="4"/>
      <c r="AG256" s="112"/>
      <c r="AH256" s="128"/>
      <c r="AI256" s="112"/>
      <c r="AJ256" s="9"/>
    </row>
    <row r="257" spans="1:36" s="2" customFormat="1" ht="27.75" customHeight="1" x14ac:dyDescent="1">
      <c r="A257" s="4"/>
      <c r="C257" s="7"/>
      <c r="D257" s="306"/>
      <c r="F257" s="1"/>
      <c r="Z257" s="4"/>
      <c r="AA257" s="88"/>
      <c r="AB257" s="4"/>
      <c r="AC257" s="88"/>
      <c r="AD257" s="95"/>
      <c r="AE257" s="96"/>
      <c r="AF257" s="4"/>
      <c r="AG257" s="112"/>
      <c r="AH257" s="128"/>
      <c r="AI257" s="112"/>
      <c r="AJ257" s="9"/>
    </row>
    <row r="258" spans="1:36" s="2" customFormat="1" ht="27.75" customHeight="1" x14ac:dyDescent="1">
      <c r="A258" s="4"/>
      <c r="C258" s="7"/>
      <c r="D258" s="306"/>
      <c r="F258" s="1"/>
      <c r="Z258" s="4"/>
      <c r="AA258" s="88"/>
      <c r="AB258" s="4"/>
      <c r="AC258" s="88"/>
      <c r="AD258" s="95"/>
      <c r="AE258" s="96"/>
      <c r="AF258" s="4"/>
      <c r="AG258" s="112"/>
      <c r="AH258" s="128"/>
      <c r="AI258" s="112"/>
      <c r="AJ258" s="9"/>
    </row>
    <row r="259" spans="1:36" s="2" customFormat="1" ht="27.75" customHeight="1" x14ac:dyDescent="1">
      <c r="A259" s="4"/>
      <c r="C259" s="7"/>
      <c r="D259" s="306"/>
      <c r="F259" s="1"/>
      <c r="Z259" s="4"/>
      <c r="AA259" s="88"/>
      <c r="AB259" s="4"/>
      <c r="AC259" s="88"/>
      <c r="AD259" s="95"/>
      <c r="AE259" s="96"/>
      <c r="AF259" s="4"/>
      <c r="AG259" s="112"/>
      <c r="AH259" s="128"/>
      <c r="AI259" s="112"/>
      <c r="AJ259" s="9"/>
    </row>
    <row r="260" spans="1:36" s="2" customFormat="1" ht="27.75" customHeight="1" x14ac:dyDescent="1">
      <c r="A260" s="4"/>
      <c r="C260" s="7"/>
      <c r="D260" s="306"/>
      <c r="F260" s="1"/>
      <c r="Z260" s="4"/>
      <c r="AA260" s="88"/>
      <c r="AB260" s="4"/>
      <c r="AC260" s="88"/>
      <c r="AD260" s="95"/>
      <c r="AE260" s="96"/>
      <c r="AF260" s="4"/>
      <c r="AG260" s="112"/>
      <c r="AH260" s="128"/>
      <c r="AI260" s="112"/>
      <c r="AJ260" s="9"/>
    </row>
    <row r="261" spans="1:36" s="2" customFormat="1" ht="27.75" customHeight="1" x14ac:dyDescent="1">
      <c r="A261" s="4"/>
      <c r="C261" s="7"/>
      <c r="D261" s="306"/>
      <c r="F261" s="1"/>
      <c r="Z261" s="4"/>
      <c r="AA261" s="88"/>
      <c r="AB261" s="4"/>
      <c r="AC261" s="88"/>
      <c r="AD261" s="95"/>
      <c r="AE261" s="96"/>
      <c r="AF261" s="4"/>
      <c r="AG261" s="112"/>
      <c r="AH261" s="128"/>
      <c r="AI261" s="112"/>
      <c r="AJ261" s="9"/>
    </row>
    <row r="262" spans="1:36" s="2" customFormat="1" ht="27.75" customHeight="1" x14ac:dyDescent="1">
      <c r="A262" s="4"/>
      <c r="C262" s="7"/>
      <c r="D262" s="306"/>
      <c r="F262" s="1"/>
      <c r="Z262" s="4"/>
      <c r="AA262" s="88"/>
      <c r="AB262" s="4"/>
      <c r="AC262" s="88"/>
      <c r="AD262" s="95"/>
      <c r="AE262" s="96"/>
      <c r="AF262" s="4"/>
      <c r="AG262" s="112"/>
      <c r="AH262" s="128"/>
      <c r="AI262" s="112"/>
      <c r="AJ262" s="9"/>
    </row>
    <row r="263" spans="1:36" s="2" customFormat="1" ht="27.75" customHeight="1" x14ac:dyDescent="1">
      <c r="A263" s="4"/>
      <c r="C263" s="7"/>
      <c r="D263" s="306"/>
      <c r="F263" s="1"/>
      <c r="Z263" s="4"/>
      <c r="AA263" s="88"/>
      <c r="AB263" s="4"/>
      <c r="AC263" s="88"/>
      <c r="AD263" s="95"/>
      <c r="AE263" s="96"/>
      <c r="AF263" s="4"/>
      <c r="AG263" s="112"/>
      <c r="AH263" s="128"/>
      <c r="AI263" s="112"/>
      <c r="AJ263" s="9"/>
    </row>
    <row r="264" spans="1:36" s="2" customFormat="1" ht="27.75" customHeight="1" x14ac:dyDescent="1">
      <c r="A264" s="4"/>
      <c r="C264" s="7"/>
      <c r="D264" s="306"/>
      <c r="F264" s="1"/>
      <c r="Z264" s="4"/>
      <c r="AA264" s="88"/>
      <c r="AB264" s="4"/>
      <c r="AC264" s="88"/>
      <c r="AD264" s="95"/>
      <c r="AE264" s="96"/>
      <c r="AF264" s="4"/>
      <c r="AG264" s="112"/>
      <c r="AH264" s="128"/>
      <c r="AI264" s="112"/>
      <c r="AJ264" s="9"/>
    </row>
    <row r="265" spans="1:36" s="2" customFormat="1" ht="27.75" customHeight="1" x14ac:dyDescent="1">
      <c r="A265" s="4"/>
      <c r="C265" s="7"/>
      <c r="D265" s="306"/>
      <c r="F265" s="1"/>
      <c r="Z265" s="4"/>
      <c r="AA265" s="88"/>
      <c r="AB265" s="4"/>
      <c r="AC265" s="88"/>
      <c r="AD265" s="95"/>
      <c r="AE265" s="96"/>
      <c r="AF265" s="4"/>
      <c r="AG265" s="112"/>
      <c r="AH265" s="128"/>
      <c r="AI265" s="112"/>
      <c r="AJ265" s="9"/>
    </row>
    <row r="266" spans="1:36" s="2" customFormat="1" ht="27.75" customHeight="1" x14ac:dyDescent="1">
      <c r="A266" s="4"/>
      <c r="C266" s="7"/>
      <c r="D266" s="306"/>
      <c r="F266" s="1"/>
      <c r="Z266" s="4"/>
      <c r="AA266" s="88"/>
      <c r="AB266" s="4"/>
      <c r="AC266" s="88"/>
      <c r="AD266" s="95"/>
      <c r="AE266" s="96"/>
      <c r="AF266" s="4"/>
      <c r="AG266" s="112"/>
      <c r="AH266" s="128"/>
      <c r="AI266" s="112"/>
      <c r="AJ266" s="9"/>
    </row>
    <row r="267" spans="1:36" s="2" customFormat="1" ht="27.75" customHeight="1" x14ac:dyDescent="1">
      <c r="A267" s="4"/>
      <c r="C267" s="7"/>
      <c r="D267" s="306"/>
      <c r="F267" s="1"/>
      <c r="Z267" s="4"/>
      <c r="AA267" s="88"/>
      <c r="AB267" s="4"/>
      <c r="AC267" s="88"/>
      <c r="AD267" s="95"/>
      <c r="AE267" s="96"/>
      <c r="AF267" s="4"/>
      <c r="AG267" s="112"/>
      <c r="AH267" s="128"/>
      <c r="AI267" s="112"/>
      <c r="AJ267" s="9"/>
    </row>
    <row r="268" spans="1:36" s="2" customFormat="1" ht="27.75" customHeight="1" x14ac:dyDescent="1">
      <c r="A268" s="4"/>
      <c r="C268" s="7"/>
      <c r="D268" s="306"/>
      <c r="F268" s="1"/>
      <c r="Z268" s="4"/>
      <c r="AA268" s="88"/>
      <c r="AB268" s="4"/>
      <c r="AC268" s="88"/>
      <c r="AD268" s="95"/>
      <c r="AE268" s="96"/>
      <c r="AF268" s="4"/>
      <c r="AG268" s="112"/>
      <c r="AH268" s="128"/>
      <c r="AI268" s="112"/>
      <c r="AJ268" s="9"/>
    </row>
    <row r="269" spans="1:36" s="2" customFormat="1" ht="27.75" customHeight="1" x14ac:dyDescent="1">
      <c r="A269" s="4"/>
      <c r="C269" s="7"/>
      <c r="D269" s="306"/>
      <c r="F269" s="1"/>
      <c r="Z269" s="4"/>
      <c r="AA269" s="88"/>
      <c r="AB269" s="4"/>
      <c r="AC269" s="88"/>
      <c r="AD269" s="95"/>
      <c r="AE269" s="96"/>
      <c r="AF269" s="4"/>
      <c r="AG269" s="112"/>
      <c r="AH269" s="128"/>
      <c r="AI269" s="112"/>
      <c r="AJ269" s="9"/>
    </row>
    <row r="270" spans="1:36" s="2" customFormat="1" ht="27.75" customHeight="1" x14ac:dyDescent="1">
      <c r="A270" s="4"/>
      <c r="C270" s="7"/>
      <c r="D270" s="306"/>
      <c r="F270" s="1"/>
      <c r="Z270" s="4"/>
      <c r="AA270" s="88"/>
      <c r="AB270" s="4"/>
      <c r="AC270" s="88"/>
      <c r="AD270" s="95"/>
      <c r="AE270" s="96"/>
      <c r="AF270" s="4"/>
      <c r="AG270" s="112"/>
      <c r="AH270" s="128"/>
      <c r="AI270" s="112"/>
      <c r="AJ270" s="9"/>
    </row>
    <row r="271" spans="1:36" s="2" customFormat="1" ht="27.75" customHeight="1" x14ac:dyDescent="1">
      <c r="A271" s="4"/>
      <c r="C271" s="7"/>
      <c r="D271" s="306"/>
      <c r="F271" s="1"/>
      <c r="Z271" s="4"/>
      <c r="AA271" s="88"/>
      <c r="AB271" s="4"/>
      <c r="AC271" s="88"/>
      <c r="AD271" s="95"/>
      <c r="AE271" s="96"/>
      <c r="AF271" s="4"/>
      <c r="AG271" s="112"/>
      <c r="AH271" s="128"/>
      <c r="AI271" s="112"/>
      <c r="AJ271" s="9"/>
    </row>
    <row r="272" spans="1:36" s="2" customFormat="1" ht="27.75" customHeight="1" x14ac:dyDescent="1">
      <c r="A272" s="4"/>
      <c r="C272" s="7"/>
      <c r="D272" s="306"/>
      <c r="F272" s="1"/>
      <c r="Z272" s="4"/>
      <c r="AA272" s="88"/>
      <c r="AB272" s="4"/>
      <c r="AC272" s="88"/>
      <c r="AD272" s="95"/>
      <c r="AE272" s="96"/>
      <c r="AF272" s="4"/>
      <c r="AG272" s="112"/>
      <c r="AH272" s="128"/>
      <c r="AI272" s="112"/>
      <c r="AJ272" s="9"/>
    </row>
    <row r="273" spans="1:36" s="2" customFormat="1" ht="27.75" customHeight="1" x14ac:dyDescent="1">
      <c r="A273" s="4"/>
      <c r="C273" s="7"/>
      <c r="D273" s="306"/>
      <c r="F273" s="1"/>
      <c r="Z273" s="4"/>
      <c r="AA273" s="88"/>
      <c r="AB273" s="4"/>
      <c r="AC273" s="88"/>
      <c r="AD273" s="95"/>
      <c r="AE273" s="96"/>
      <c r="AF273" s="4"/>
      <c r="AG273" s="112"/>
      <c r="AH273" s="128"/>
      <c r="AI273" s="112"/>
      <c r="AJ273" s="9"/>
    </row>
    <row r="274" spans="1:36" s="2" customFormat="1" ht="27.75" customHeight="1" x14ac:dyDescent="1">
      <c r="A274" s="4"/>
      <c r="C274" s="7"/>
      <c r="D274" s="306"/>
      <c r="F274" s="1"/>
      <c r="Z274" s="4"/>
      <c r="AA274" s="88"/>
      <c r="AB274" s="4"/>
      <c r="AC274" s="88"/>
      <c r="AD274" s="95"/>
      <c r="AE274" s="96"/>
      <c r="AF274" s="4"/>
      <c r="AG274" s="112"/>
      <c r="AH274" s="128"/>
      <c r="AI274" s="112"/>
      <c r="AJ274" s="9"/>
    </row>
    <row r="275" spans="1:36" s="2" customFormat="1" ht="27.75" customHeight="1" x14ac:dyDescent="1">
      <c r="A275" s="4"/>
      <c r="C275" s="7"/>
      <c r="D275" s="306"/>
      <c r="F275" s="1"/>
      <c r="Z275" s="4"/>
      <c r="AA275" s="88"/>
      <c r="AB275" s="4"/>
      <c r="AC275" s="88"/>
      <c r="AD275" s="95"/>
      <c r="AE275" s="96"/>
      <c r="AF275" s="4"/>
      <c r="AG275" s="112"/>
      <c r="AH275" s="128"/>
      <c r="AI275" s="112"/>
      <c r="AJ275" s="9"/>
    </row>
    <row r="276" spans="1:36" s="2" customFormat="1" ht="27.75" customHeight="1" x14ac:dyDescent="1">
      <c r="A276" s="4"/>
      <c r="C276" s="7"/>
      <c r="D276" s="306"/>
      <c r="F276" s="1"/>
      <c r="Z276" s="4"/>
      <c r="AA276" s="88"/>
      <c r="AB276" s="4"/>
      <c r="AC276" s="88"/>
      <c r="AD276" s="95"/>
      <c r="AE276" s="96"/>
      <c r="AF276" s="4"/>
      <c r="AG276" s="112"/>
      <c r="AH276" s="128"/>
      <c r="AI276" s="112"/>
      <c r="AJ276" s="9"/>
    </row>
    <row r="277" spans="1:36" s="2" customFormat="1" ht="27.75" customHeight="1" x14ac:dyDescent="1">
      <c r="A277" s="4"/>
      <c r="C277" s="7"/>
      <c r="D277" s="306"/>
      <c r="F277" s="1"/>
      <c r="Z277" s="4"/>
      <c r="AA277" s="88"/>
      <c r="AB277" s="4"/>
      <c r="AC277" s="88"/>
      <c r="AD277" s="95"/>
      <c r="AE277" s="96"/>
      <c r="AF277" s="4"/>
      <c r="AG277" s="112"/>
      <c r="AH277" s="128"/>
      <c r="AI277" s="112"/>
      <c r="AJ277" s="9"/>
    </row>
    <row r="278" spans="1:36" s="2" customFormat="1" ht="27.75" customHeight="1" x14ac:dyDescent="1">
      <c r="A278" s="4"/>
      <c r="C278" s="7"/>
      <c r="D278" s="306"/>
      <c r="F278" s="1"/>
      <c r="Z278" s="4"/>
      <c r="AA278" s="88"/>
      <c r="AB278" s="4"/>
      <c r="AC278" s="88"/>
      <c r="AD278" s="95"/>
      <c r="AE278" s="96"/>
      <c r="AF278" s="4"/>
      <c r="AG278" s="112"/>
      <c r="AH278" s="128"/>
      <c r="AI278" s="112"/>
      <c r="AJ278" s="9"/>
    </row>
    <row r="279" spans="1:36" s="2" customFormat="1" ht="27.75" customHeight="1" x14ac:dyDescent="1">
      <c r="A279" s="4"/>
      <c r="C279" s="7"/>
      <c r="D279" s="306"/>
      <c r="F279" s="1"/>
      <c r="Z279" s="4"/>
      <c r="AA279" s="88"/>
      <c r="AB279" s="4"/>
      <c r="AC279" s="88"/>
      <c r="AD279" s="95"/>
      <c r="AE279" s="96"/>
      <c r="AF279" s="4"/>
      <c r="AG279" s="112"/>
      <c r="AH279" s="128"/>
      <c r="AI279" s="112"/>
      <c r="AJ279" s="9"/>
    </row>
    <row r="280" spans="1:36" s="2" customFormat="1" ht="27.75" customHeight="1" x14ac:dyDescent="1">
      <c r="A280" s="4"/>
      <c r="C280" s="7"/>
      <c r="D280" s="306"/>
      <c r="F280" s="1"/>
      <c r="Z280" s="4"/>
      <c r="AA280" s="88"/>
      <c r="AB280" s="4"/>
      <c r="AC280" s="88"/>
      <c r="AD280" s="95"/>
      <c r="AE280" s="96"/>
      <c r="AF280" s="4"/>
      <c r="AG280" s="112"/>
      <c r="AH280" s="128"/>
      <c r="AI280" s="112"/>
      <c r="AJ280" s="9"/>
    </row>
    <row r="281" spans="1:36" s="2" customFormat="1" ht="27.75" customHeight="1" x14ac:dyDescent="1">
      <c r="A281" s="4"/>
      <c r="C281" s="7"/>
      <c r="D281" s="306"/>
      <c r="F281" s="1"/>
      <c r="Z281" s="4"/>
      <c r="AA281" s="88"/>
      <c r="AB281" s="4"/>
      <c r="AC281" s="88"/>
      <c r="AD281" s="95"/>
      <c r="AE281" s="96"/>
      <c r="AF281" s="4"/>
      <c r="AG281" s="112"/>
      <c r="AH281" s="128"/>
      <c r="AI281" s="112"/>
      <c r="AJ281" s="9"/>
    </row>
    <row r="282" spans="1:36" s="2" customFormat="1" ht="27.75" customHeight="1" x14ac:dyDescent="1">
      <c r="A282" s="4"/>
      <c r="C282" s="7"/>
      <c r="D282" s="306"/>
      <c r="F282" s="1"/>
      <c r="Z282" s="4"/>
      <c r="AA282" s="88"/>
      <c r="AB282" s="4"/>
      <c r="AC282" s="88"/>
      <c r="AD282" s="95"/>
      <c r="AE282" s="96"/>
      <c r="AF282" s="4"/>
      <c r="AG282" s="112"/>
      <c r="AH282" s="128"/>
      <c r="AI282" s="112"/>
      <c r="AJ282" s="9"/>
    </row>
    <row r="283" spans="1:36" s="2" customFormat="1" ht="27.75" customHeight="1" x14ac:dyDescent="1">
      <c r="A283" s="4"/>
      <c r="C283" s="7"/>
      <c r="D283" s="306"/>
      <c r="F283" s="1"/>
      <c r="Z283" s="4"/>
      <c r="AA283" s="88"/>
      <c r="AB283" s="4"/>
      <c r="AC283" s="88"/>
      <c r="AD283" s="95"/>
      <c r="AE283" s="96"/>
      <c r="AF283" s="4"/>
      <c r="AG283" s="112"/>
      <c r="AH283" s="128"/>
      <c r="AI283" s="112"/>
      <c r="AJ283" s="9"/>
    </row>
    <row r="284" spans="1:36" s="2" customFormat="1" ht="27.75" customHeight="1" x14ac:dyDescent="1">
      <c r="A284" s="4"/>
      <c r="C284" s="7"/>
      <c r="D284" s="306"/>
      <c r="F284" s="1"/>
      <c r="Z284" s="4"/>
      <c r="AA284" s="88"/>
      <c r="AB284" s="4"/>
      <c r="AC284" s="88"/>
      <c r="AD284" s="95"/>
      <c r="AE284" s="96"/>
      <c r="AF284" s="4"/>
      <c r="AG284" s="112"/>
      <c r="AH284" s="128"/>
      <c r="AI284" s="112"/>
      <c r="AJ284" s="9"/>
    </row>
    <row r="285" spans="1:36" s="2" customFormat="1" ht="27.75" customHeight="1" x14ac:dyDescent="1">
      <c r="A285" s="4"/>
      <c r="C285" s="7"/>
      <c r="D285" s="306"/>
      <c r="F285" s="1"/>
      <c r="Z285" s="4"/>
      <c r="AA285" s="88"/>
      <c r="AB285" s="4"/>
      <c r="AC285" s="88"/>
      <c r="AD285" s="95"/>
      <c r="AE285" s="96"/>
      <c r="AF285" s="4"/>
      <c r="AG285" s="112"/>
      <c r="AH285" s="128"/>
      <c r="AI285" s="112"/>
      <c r="AJ285" s="9"/>
    </row>
    <row r="286" spans="1:36" s="2" customFormat="1" ht="27.75" customHeight="1" x14ac:dyDescent="1">
      <c r="A286" s="4"/>
      <c r="C286" s="7"/>
      <c r="D286" s="306"/>
      <c r="F286" s="1"/>
      <c r="Z286" s="4"/>
      <c r="AA286" s="88"/>
      <c r="AB286" s="4"/>
      <c r="AC286" s="88"/>
      <c r="AD286" s="95"/>
      <c r="AE286" s="96"/>
      <c r="AF286" s="4"/>
      <c r="AG286" s="112"/>
      <c r="AH286" s="128"/>
      <c r="AI286" s="112"/>
      <c r="AJ286" s="9"/>
    </row>
    <row r="287" spans="1:36" s="2" customFormat="1" ht="27.75" customHeight="1" x14ac:dyDescent="1">
      <c r="A287" s="4"/>
      <c r="C287" s="7"/>
      <c r="D287" s="306"/>
      <c r="F287" s="1"/>
      <c r="Z287" s="4"/>
      <c r="AA287" s="88"/>
      <c r="AB287" s="4"/>
      <c r="AC287" s="88"/>
      <c r="AD287" s="95"/>
      <c r="AE287" s="96"/>
      <c r="AF287" s="4"/>
      <c r="AG287" s="112"/>
      <c r="AH287" s="128"/>
      <c r="AI287" s="112"/>
      <c r="AJ287" s="9"/>
    </row>
    <row r="288" spans="1:36" s="2" customFormat="1" ht="27.75" customHeight="1" x14ac:dyDescent="1">
      <c r="A288" s="4"/>
      <c r="C288" s="7"/>
      <c r="D288" s="306"/>
      <c r="F288" s="1"/>
      <c r="Z288" s="4"/>
      <c r="AA288" s="88"/>
      <c r="AB288" s="4"/>
      <c r="AC288" s="88"/>
      <c r="AD288" s="95"/>
      <c r="AE288" s="96"/>
      <c r="AF288" s="4"/>
      <c r="AG288" s="112"/>
      <c r="AH288" s="128"/>
      <c r="AI288" s="112"/>
      <c r="AJ288" s="9"/>
    </row>
    <row r="289" spans="1:36" s="2" customFormat="1" ht="27.75" customHeight="1" x14ac:dyDescent="1">
      <c r="A289" s="4"/>
      <c r="C289" s="7"/>
      <c r="D289" s="306"/>
      <c r="F289" s="1"/>
      <c r="Z289" s="4"/>
      <c r="AA289" s="88"/>
      <c r="AB289" s="4"/>
      <c r="AC289" s="88"/>
      <c r="AD289" s="95"/>
      <c r="AE289" s="96"/>
      <c r="AF289" s="4"/>
      <c r="AG289" s="112"/>
      <c r="AH289" s="128"/>
      <c r="AI289" s="112"/>
      <c r="AJ289" s="9"/>
    </row>
    <row r="290" spans="1:36" s="2" customFormat="1" ht="27.75" customHeight="1" x14ac:dyDescent="1">
      <c r="A290" s="4"/>
      <c r="C290" s="7"/>
      <c r="D290" s="306"/>
      <c r="F290" s="1"/>
      <c r="Z290" s="4"/>
      <c r="AA290" s="88"/>
      <c r="AB290" s="4"/>
      <c r="AC290" s="88"/>
      <c r="AD290" s="95"/>
      <c r="AE290" s="96"/>
      <c r="AF290" s="4"/>
      <c r="AG290" s="112"/>
      <c r="AH290" s="128"/>
      <c r="AI290" s="112"/>
      <c r="AJ290" s="9"/>
    </row>
    <row r="291" spans="1:36" s="2" customFormat="1" ht="27.75" customHeight="1" x14ac:dyDescent="1">
      <c r="A291" s="4"/>
      <c r="C291" s="7"/>
      <c r="D291" s="306"/>
      <c r="F291" s="1"/>
      <c r="Z291" s="4"/>
      <c r="AA291" s="88"/>
      <c r="AB291" s="4"/>
      <c r="AC291" s="88"/>
      <c r="AD291" s="95"/>
      <c r="AE291" s="96"/>
      <c r="AF291" s="4"/>
      <c r="AG291" s="112"/>
      <c r="AH291" s="128"/>
      <c r="AI291" s="112"/>
      <c r="AJ291" s="9"/>
    </row>
    <row r="292" spans="1:36" s="2" customFormat="1" ht="27.75" customHeight="1" x14ac:dyDescent="1">
      <c r="A292" s="4"/>
      <c r="C292" s="7"/>
      <c r="D292" s="306"/>
      <c r="F292" s="1"/>
      <c r="Z292" s="4"/>
      <c r="AA292" s="88"/>
      <c r="AB292" s="4"/>
      <c r="AC292" s="88"/>
      <c r="AD292" s="95"/>
      <c r="AE292" s="96"/>
      <c r="AF292" s="4"/>
      <c r="AG292" s="112"/>
      <c r="AH292" s="128"/>
      <c r="AI292" s="112"/>
      <c r="AJ292" s="9"/>
    </row>
    <row r="293" spans="1:36" s="2" customFormat="1" ht="27.75" customHeight="1" x14ac:dyDescent="1">
      <c r="A293" s="4"/>
      <c r="C293" s="7"/>
      <c r="D293" s="306"/>
      <c r="F293" s="1"/>
      <c r="Z293" s="4"/>
      <c r="AA293" s="88"/>
      <c r="AB293" s="4"/>
      <c r="AC293" s="88"/>
      <c r="AD293" s="95"/>
      <c r="AE293" s="96"/>
      <c r="AF293" s="4"/>
      <c r="AG293" s="112"/>
      <c r="AH293" s="128"/>
      <c r="AI293" s="112"/>
      <c r="AJ293" s="9"/>
    </row>
    <row r="294" spans="1:36" s="2" customFormat="1" ht="27.75" customHeight="1" x14ac:dyDescent="1">
      <c r="A294" s="4"/>
      <c r="C294" s="7"/>
      <c r="D294" s="306"/>
      <c r="F294" s="1"/>
      <c r="Z294" s="4"/>
      <c r="AA294" s="88"/>
      <c r="AB294" s="4"/>
      <c r="AC294" s="88"/>
      <c r="AD294" s="95"/>
      <c r="AE294" s="96"/>
      <c r="AF294" s="4"/>
      <c r="AG294" s="112"/>
      <c r="AH294" s="128"/>
      <c r="AI294" s="112"/>
      <c r="AJ294" s="9"/>
    </row>
    <row r="295" spans="1:36" s="2" customFormat="1" ht="27.75" customHeight="1" x14ac:dyDescent="1">
      <c r="A295" s="4"/>
      <c r="C295" s="7"/>
      <c r="D295" s="306"/>
      <c r="F295" s="1"/>
      <c r="Z295" s="4"/>
      <c r="AA295" s="88"/>
      <c r="AB295" s="4"/>
      <c r="AC295" s="88"/>
      <c r="AD295" s="95"/>
      <c r="AE295" s="96"/>
      <c r="AF295" s="4"/>
      <c r="AG295" s="112"/>
      <c r="AH295" s="128"/>
      <c r="AI295" s="112"/>
      <c r="AJ295" s="9"/>
    </row>
    <row r="296" spans="1:36" s="2" customFormat="1" ht="27.75" customHeight="1" x14ac:dyDescent="1">
      <c r="A296" s="4"/>
      <c r="C296" s="7"/>
      <c r="D296" s="306"/>
      <c r="F296" s="1"/>
      <c r="Z296" s="4"/>
      <c r="AA296" s="88"/>
      <c r="AB296" s="4"/>
      <c r="AC296" s="88"/>
      <c r="AD296" s="95"/>
      <c r="AE296" s="96"/>
      <c r="AF296" s="4"/>
      <c r="AG296" s="112"/>
      <c r="AH296" s="128"/>
      <c r="AI296" s="112"/>
      <c r="AJ296" s="9"/>
    </row>
    <row r="297" spans="1:36" s="2" customFormat="1" ht="27.75" customHeight="1" x14ac:dyDescent="1">
      <c r="A297" s="4"/>
      <c r="C297" s="7"/>
      <c r="D297" s="306"/>
      <c r="F297" s="1"/>
      <c r="Z297" s="4"/>
      <c r="AA297" s="88"/>
      <c r="AB297" s="4"/>
      <c r="AC297" s="88"/>
      <c r="AD297" s="95"/>
      <c r="AE297" s="96"/>
      <c r="AF297" s="4"/>
      <c r="AG297" s="112"/>
      <c r="AH297" s="128"/>
      <c r="AI297" s="112"/>
      <c r="AJ297" s="9"/>
    </row>
    <row r="298" spans="1:36" s="2" customFormat="1" ht="27.75" customHeight="1" x14ac:dyDescent="1">
      <c r="A298" s="4"/>
      <c r="C298" s="7"/>
      <c r="D298" s="306"/>
      <c r="F298" s="1"/>
      <c r="Z298" s="4"/>
      <c r="AA298" s="88"/>
      <c r="AB298" s="4"/>
      <c r="AC298" s="88"/>
      <c r="AD298" s="95"/>
      <c r="AE298" s="96"/>
      <c r="AF298" s="4"/>
      <c r="AG298" s="112"/>
      <c r="AH298" s="128"/>
      <c r="AI298" s="112"/>
      <c r="AJ298" s="9"/>
    </row>
    <row r="299" spans="1:36" s="2" customFormat="1" ht="27.75" customHeight="1" x14ac:dyDescent="1">
      <c r="A299" s="4"/>
      <c r="C299" s="7"/>
      <c r="D299" s="306"/>
      <c r="F299" s="1"/>
      <c r="Z299" s="4"/>
      <c r="AA299" s="88"/>
      <c r="AB299" s="4"/>
      <c r="AC299" s="88"/>
      <c r="AD299" s="95"/>
      <c r="AE299" s="96"/>
      <c r="AF299" s="4"/>
      <c r="AG299" s="112"/>
      <c r="AH299" s="128"/>
      <c r="AI299" s="112"/>
      <c r="AJ299" s="9"/>
    </row>
    <row r="300" spans="1:36" s="2" customFormat="1" ht="27.75" customHeight="1" x14ac:dyDescent="1">
      <c r="A300" s="4"/>
      <c r="C300" s="7"/>
      <c r="D300" s="306"/>
      <c r="F300" s="1"/>
      <c r="Z300" s="4"/>
      <c r="AA300" s="88"/>
      <c r="AB300" s="4"/>
      <c r="AC300" s="88"/>
      <c r="AD300" s="95"/>
      <c r="AE300" s="96"/>
      <c r="AF300" s="4"/>
      <c r="AG300" s="112"/>
      <c r="AH300" s="128"/>
      <c r="AI300" s="112"/>
      <c r="AJ300" s="9"/>
    </row>
    <row r="301" spans="1:36" s="2" customFormat="1" ht="27.75" customHeight="1" x14ac:dyDescent="1">
      <c r="A301" s="4"/>
      <c r="C301" s="7"/>
      <c r="D301" s="306"/>
      <c r="F301" s="1"/>
      <c r="Z301" s="4"/>
      <c r="AA301" s="88"/>
      <c r="AB301" s="4"/>
      <c r="AC301" s="88"/>
      <c r="AD301" s="95"/>
      <c r="AE301" s="96"/>
      <c r="AF301" s="4"/>
      <c r="AG301" s="112"/>
      <c r="AH301" s="128"/>
      <c r="AI301" s="112"/>
      <c r="AJ301" s="9"/>
    </row>
    <row r="302" spans="1:36" s="2" customFormat="1" ht="27.75" customHeight="1" x14ac:dyDescent="1">
      <c r="A302" s="4"/>
      <c r="C302" s="7"/>
      <c r="D302" s="306"/>
      <c r="F302" s="1"/>
      <c r="Z302" s="4"/>
      <c r="AA302" s="88"/>
      <c r="AB302" s="4"/>
      <c r="AC302" s="88"/>
      <c r="AD302" s="95"/>
      <c r="AE302" s="96"/>
      <c r="AF302" s="4"/>
      <c r="AG302" s="112"/>
      <c r="AH302" s="128"/>
      <c r="AI302" s="112"/>
      <c r="AJ302" s="9"/>
    </row>
    <row r="303" spans="1:36" s="2" customFormat="1" ht="27.75" customHeight="1" x14ac:dyDescent="1">
      <c r="A303" s="4"/>
      <c r="C303" s="7"/>
      <c r="D303" s="306"/>
      <c r="F303" s="1"/>
      <c r="Z303" s="4"/>
      <c r="AA303" s="88"/>
      <c r="AB303" s="4"/>
      <c r="AC303" s="88"/>
      <c r="AD303" s="95"/>
      <c r="AE303" s="96"/>
      <c r="AF303" s="4"/>
      <c r="AG303" s="112"/>
      <c r="AH303" s="128"/>
      <c r="AI303" s="112"/>
      <c r="AJ303" s="9"/>
    </row>
    <row r="304" spans="1:36" s="2" customFormat="1" ht="27.75" customHeight="1" x14ac:dyDescent="1">
      <c r="A304" s="4"/>
      <c r="C304" s="7"/>
      <c r="D304" s="306"/>
      <c r="F304" s="1"/>
      <c r="Z304" s="4"/>
      <c r="AA304" s="88"/>
      <c r="AB304" s="4"/>
      <c r="AC304" s="88"/>
      <c r="AD304" s="95"/>
      <c r="AE304" s="96"/>
      <c r="AF304" s="4"/>
      <c r="AG304" s="112"/>
      <c r="AH304" s="128"/>
      <c r="AI304" s="112"/>
      <c r="AJ304" s="9"/>
    </row>
    <row r="305" spans="1:36" s="2" customFormat="1" ht="27.75" customHeight="1" x14ac:dyDescent="1">
      <c r="A305" s="4"/>
      <c r="C305" s="7"/>
      <c r="D305" s="306"/>
      <c r="F305" s="1"/>
      <c r="Z305" s="4"/>
      <c r="AA305" s="88"/>
      <c r="AB305" s="4"/>
      <c r="AC305" s="88"/>
      <c r="AD305" s="95"/>
      <c r="AE305" s="96"/>
      <c r="AF305" s="4"/>
      <c r="AG305" s="112"/>
      <c r="AH305" s="128"/>
      <c r="AI305" s="112"/>
      <c r="AJ305" s="9"/>
    </row>
    <row r="306" spans="1:36" s="2" customFormat="1" ht="27.75" customHeight="1" x14ac:dyDescent="1">
      <c r="A306" s="4"/>
      <c r="C306" s="7"/>
      <c r="D306" s="306"/>
      <c r="F306" s="1"/>
      <c r="Z306" s="4"/>
      <c r="AA306" s="88"/>
      <c r="AB306" s="4"/>
      <c r="AC306" s="88"/>
      <c r="AD306" s="95"/>
      <c r="AE306" s="96"/>
      <c r="AF306" s="4"/>
      <c r="AG306" s="112"/>
      <c r="AH306" s="128"/>
      <c r="AI306" s="112"/>
      <c r="AJ306" s="9"/>
    </row>
    <row r="307" spans="1:36" s="2" customFormat="1" ht="27.75" customHeight="1" x14ac:dyDescent="1">
      <c r="A307" s="4"/>
      <c r="C307" s="7"/>
      <c r="D307" s="306"/>
      <c r="F307" s="1"/>
      <c r="Z307" s="4"/>
      <c r="AA307" s="88"/>
      <c r="AB307" s="4"/>
      <c r="AC307" s="88"/>
      <c r="AD307" s="95"/>
      <c r="AE307" s="96"/>
      <c r="AF307" s="4"/>
      <c r="AG307" s="112"/>
      <c r="AH307" s="128"/>
      <c r="AI307" s="112"/>
      <c r="AJ307" s="9"/>
    </row>
    <row r="308" spans="1:36" s="2" customFormat="1" ht="27.75" customHeight="1" x14ac:dyDescent="1">
      <c r="A308" s="4"/>
      <c r="C308" s="7"/>
      <c r="D308" s="306"/>
      <c r="F308" s="1"/>
      <c r="Z308" s="4"/>
      <c r="AA308" s="88"/>
      <c r="AB308" s="4"/>
      <c r="AC308" s="88"/>
      <c r="AD308" s="95"/>
      <c r="AE308" s="96"/>
      <c r="AF308" s="4"/>
      <c r="AG308" s="112"/>
      <c r="AH308" s="128"/>
      <c r="AI308" s="112"/>
      <c r="AJ308" s="9"/>
    </row>
    <row r="309" spans="1:36" s="2" customFormat="1" ht="27.75" customHeight="1" x14ac:dyDescent="1">
      <c r="A309" s="4"/>
      <c r="C309" s="7"/>
      <c r="D309" s="306"/>
      <c r="F309" s="1"/>
      <c r="Z309" s="4"/>
      <c r="AA309" s="88"/>
      <c r="AB309" s="4"/>
      <c r="AC309" s="88"/>
      <c r="AD309" s="95"/>
      <c r="AE309" s="96"/>
      <c r="AF309" s="4"/>
      <c r="AG309" s="112"/>
      <c r="AH309" s="128"/>
      <c r="AI309" s="112"/>
      <c r="AJ309" s="9"/>
    </row>
    <row r="310" spans="1:36" s="2" customFormat="1" ht="27.75" customHeight="1" x14ac:dyDescent="1">
      <c r="A310" s="4"/>
      <c r="C310" s="7"/>
      <c r="D310" s="306"/>
      <c r="F310" s="1"/>
      <c r="Z310" s="4"/>
      <c r="AA310" s="88"/>
      <c r="AB310" s="4"/>
      <c r="AC310" s="88"/>
      <c r="AD310" s="95"/>
      <c r="AE310" s="96"/>
      <c r="AF310" s="4"/>
      <c r="AG310" s="112"/>
      <c r="AH310" s="128"/>
      <c r="AI310" s="112"/>
      <c r="AJ310" s="9"/>
    </row>
    <row r="311" spans="1:36" s="2" customFormat="1" ht="27.75" customHeight="1" x14ac:dyDescent="1">
      <c r="A311" s="4"/>
      <c r="C311" s="7"/>
      <c r="D311" s="306"/>
      <c r="F311" s="1"/>
      <c r="Z311" s="4"/>
      <c r="AA311" s="88"/>
      <c r="AB311" s="4"/>
      <c r="AC311" s="88"/>
      <c r="AD311" s="95"/>
      <c r="AE311" s="96"/>
      <c r="AF311" s="4"/>
      <c r="AG311" s="112"/>
      <c r="AH311" s="128"/>
      <c r="AI311" s="112"/>
      <c r="AJ311" s="9"/>
    </row>
    <row r="312" spans="1:36" s="2" customFormat="1" ht="27.75" customHeight="1" x14ac:dyDescent="1">
      <c r="A312" s="4"/>
      <c r="C312" s="7"/>
      <c r="D312" s="306"/>
      <c r="F312" s="1"/>
      <c r="Z312" s="4"/>
      <c r="AA312" s="88"/>
      <c r="AB312" s="4"/>
      <c r="AC312" s="88"/>
      <c r="AD312" s="95"/>
      <c r="AE312" s="96"/>
      <c r="AF312" s="4"/>
      <c r="AG312" s="112"/>
      <c r="AH312" s="128"/>
      <c r="AI312" s="112"/>
      <c r="AJ312" s="9"/>
    </row>
    <row r="313" spans="1:36" s="2" customFormat="1" ht="27.75" customHeight="1" x14ac:dyDescent="1">
      <c r="A313" s="4"/>
      <c r="C313" s="7"/>
      <c r="D313" s="306"/>
      <c r="F313" s="1"/>
      <c r="Z313" s="4"/>
      <c r="AA313" s="88"/>
      <c r="AB313" s="4"/>
      <c r="AC313" s="88"/>
      <c r="AD313" s="95"/>
      <c r="AE313" s="96"/>
      <c r="AF313" s="4"/>
      <c r="AG313" s="112"/>
      <c r="AH313" s="128"/>
      <c r="AI313" s="112"/>
      <c r="AJ313" s="9"/>
    </row>
    <row r="314" spans="1:36" s="2" customFormat="1" ht="27.75" customHeight="1" x14ac:dyDescent="1">
      <c r="A314" s="4"/>
      <c r="C314" s="7"/>
      <c r="D314" s="306"/>
      <c r="F314" s="1"/>
      <c r="Z314" s="4"/>
      <c r="AA314" s="88"/>
      <c r="AB314" s="4"/>
      <c r="AC314" s="88"/>
      <c r="AD314" s="95"/>
      <c r="AE314" s="96"/>
      <c r="AF314" s="4"/>
      <c r="AG314" s="112"/>
      <c r="AH314" s="128"/>
      <c r="AI314" s="112"/>
      <c r="AJ314" s="9"/>
    </row>
    <row r="315" spans="1:36" s="2" customFormat="1" ht="27.75" customHeight="1" x14ac:dyDescent="1">
      <c r="A315" s="4"/>
      <c r="C315" s="7"/>
      <c r="D315" s="306"/>
      <c r="F315" s="1"/>
      <c r="Z315" s="4"/>
      <c r="AA315" s="88"/>
      <c r="AB315" s="4"/>
      <c r="AC315" s="88"/>
      <c r="AD315" s="95"/>
      <c r="AE315" s="96"/>
      <c r="AF315" s="4"/>
      <c r="AG315" s="112"/>
      <c r="AH315" s="128"/>
      <c r="AI315" s="112"/>
      <c r="AJ315" s="9"/>
    </row>
    <row r="316" spans="1:36" s="2" customFormat="1" ht="27.75" customHeight="1" x14ac:dyDescent="1">
      <c r="A316" s="4"/>
      <c r="C316" s="7"/>
      <c r="D316" s="306"/>
      <c r="F316" s="1"/>
      <c r="Z316" s="4"/>
      <c r="AA316" s="88"/>
      <c r="AB316" s="4"/>
      <c r="AC316" s="88"/>
      <c r="AD316" s="95"/>
      <c r="AE316" s="96"/>
      <c r="AF316" s="4"/>
      <c r="AG316" s="112"/>
      <c r="AH316" s="128"/>
      <c r="AI316" s="112"/>
      <c r="AJ316" s="9"/>
    </row>
    <row r="317" spans="1:36" s="2" customFormat="1" ht="27.75" customHeight="1" x14ac:dyDescent="1">
      <c r="A317" s="4"/>
      <c r="C317" s="7"/>
      <c r="D317" s="306"/>
      <c r="F317" s="1"/>
      <c r="Z317" s="4"/>
      <c r="AA317" s="88"/>
      <c r="AB317" s="4"/>
      <c r="AC317" s="88"/>
      <c r="AD317" s="95"/>
      <c r="AE317" s="96"/>
      <c r="AF317" s="4"/>
      <c r="AG317" s="112"/>
      <c r="AH317" s="128"/>
      <c r="AI317" s="112"/>
      <c r="AJ317" s="9"/>
    </row>
    <row r="318" spans="1:36" s="2" customFormat="1" ht="27.75" customHeight="1" x14ac:dyDescent="1">
      <c r="A318" s="4"/>
      <c r="C318" s="7"/>
      <c r="D318" s="306"/>
      <c r="F318" s="1"/>
      <c r="Z318" s="4"/>
      <c r="AA318" s="88"/>
      <c r="AB318" s="4"/>
      <c r="AC318" s="88"/>
      <c r="AD318" s="95"/>
      <c r="AE318" s="96"/>
      <c r="AF318" s="4"/>
      <c r="AG318" s="112"/>
      <c r="AH318" s="128"/>
      <c r="AI318" s="112"/>
      <c r="AJ318" s="9"/>
    </row>
    <row r="319" spans="1:36" s="2" customFormat="1" ht="27.75" customHeight="1" x14ac:dyDescent="1">
      <c r="A319" s="4"/>
      <c r="C319" s="7"/>
      <c r="D319" s="306"/>
      <c r="F319" s="1"/>
      <c r="Z319" s="4"/>
      <c r="AA319" s="88"/>
      <c r="AB319" s="4"/>
      <c r="AC319" s="88"/>
      <c r="AD319" s="95"/>
      <c r="AE319" s="96"/>
      <c r="AF319" s="4"/>
      <c r="AG319" s="112"/>
      <c r="AH319" s="128"/>
      <c r="AI319" s="112"/>
      <c r="AJ319" s="9"/>
    </row>
    <row r="320" spans="1:36" s="2" customFormat="1" ht="27.75" customHeight="1" x14ac:dyDescent="1">
      <c r="A320" s="4"/>
      <c r="C320" s="7"/>
      <c r="D320" s="306"/>
      <c r="F320" s="1"/>
      <c r="Z320" s="4"/>
      <c r="AA320" s="88"/>
      <c r="AB320" s="4"/>
      <c r="AC320" s="88"/>
      <c r="AD320" s="95"/>
      <c r="AE320" s="96"/>
      <c r="AF320" s="4"/>
      <c r="AG320" s="112"/>
      <c r="AH320" s="128"/>
      <c r="AI320" s="112"/>
      <c r="AJ320" s="9"/>
    </row>
    <row r="321" spans="1:36" s="2" customFormat="1" ht="27.75" customHeight="1" x14ac:dyDescent="1">
      <c r="A321" s="4"/>
      <c r="C321" s="7"/>
      <c r="D321" s="306"/>
      <c r="F321" s="1"/>
      <c r="Z321" s="4"/>
      <c r="AA321" s="88"/>
      <c r="AB321" s="4"/>
      <c r="AC321" s="88"/>
      <c r="AD321" s="95"/>
      <c r="AE321" s="96"/>
      <c r="AF321" s="4"/>
      <c r="AG321" s="112"/>
      <c r="AH321" s="128"/>
      <c r="AI321" s="112"/>
      <c r="AJ321" s="9"/>
    </row>
    <row r="322" spans="1:36" s="2" customFormat="1" ht="27.75" customHeight="1" x14ac:dyDescent="1">
      <c r="A322" s="4"/>
      <c r="C322" s="7"/>
      <c r="D322" s="306"/>
      <c r="F322" s="1"/>
      <c r="Z322" s="4"/>
      <c r="AA322" s="88"/>
      <c r="AB322" s="4"/>
      <c r="AC322" s="88"/>
      <c r="AD322" s="95"/>
      <c r="AE322" s="96"/>
      <c r="AF322" s="4"/>
      <c r="AG322" s="112"/>
      <c r="AH322" s="128"/>
      <c r="AI322" s="112"/>
      <c r="AJ322" s="9"/>
    </row>
    <row r="323" spans="1:36" s="2" customFormat="1" ht="27.75" customHeight="1" x14ac:dyDescent="1">
      <c r="A323" s="4"/>
      <c r="C323" s="7"/>
      <c r="D323" s="306"/>
      <c r="F323" s="1"/>
      <c r="Z323" s="4"/>
      <c r="AA323" s="88"/>
      <c r="AB323" s="4"/>
      <c r="AC323" s="88"/>
      <c r="AD323" s="95"/>
      <c r="AE323" s="96"/>
      <c r="AF323" s="4"/>
      <c r="AG323" s="112"/>
      <c r="AH323" s="128"/>
      <c r="AI323" s="112"/>
      <c r="AJ323" s="9"/>
    </row>
    <row r="324" spans="1:36" s="2" customFormat="1" ht="27.75" customHeight="1" x14ac:dyDescent="1">
      <c r="A324" s="4"/>
      <c r="C324" s="7"/>
      <c r="D324" s="306"/>
      <c r="F324" s="1"/>
      <c r="Z324" s="4"/>
      <c r="AA324" s="88"/>
      <c r="AB324" s="4"/>
      <c r="AC324" s="88"/>
      <c r="AD324" s="95"/>
      <c r="AE324" s="96"/>
      <c r="AF324" s="4"/>
      <c r="AG324" s="112"/>
      <c r="AH324" s="128"/>
      <c r="AI324" s="112"/>
      <c r="AJ324" s="9"/>
    </row>
    <row r="325" spans="1:36" s="2" customFormat="1" ht="27.75" customHeight="1" x14ac:dyDescent="1">
      <c r="A325" s="4"/>
      <c r="C325" s="7"/>
      <c r="D325" s="306"/>
      <c r="F325" s="1"/>
      <c r="Z325" s="4"/>
      <c r="AA325" s="88"/>
      <c r="AB325" s="4"/>
      <c r="AC325" s="88"/>
      <c r="AD325" s="95"/>
      <c r="AE325" s="96"/>
      <c r="AF325" s="4"/>
      <c r="AG325" s="112"/>
      <c r="AH325" s="128"/>
      <c r="AI325" s="112"/>
      <c r="AJ325" s="9"/>
    </row>
    <row r="326" spans="1:36" s="2" customFormat="1" ht="27.75" customHeight="1" x14ac:dyDescent="1">
      <c r="A326" s="4"/>
      <c r="C326" s="7"/>
      <c r="D326" s="306"/>
      <c r="F326" s="1"/>
      <c r="Z326" s="4"/>
      <c r="AA326" s="88"/>
      <c r="AB326" s="4"/>
      <c r="AC326" s="88"/>
      <c r="AD326" s="95"/>
      <c r="AE326" s="96"/>
      <c r="AF326" s="4"/>
      <c r="AG326" s="112"/>
      <c r="AH326" s="128"/>
      <c r="AI326" s="112"/>
      <c r="AJ326" s="9"/>
    </row>
    <row r="327" spans="1:36" s="2" customFormat="1" ht="27.75" customHeight="1" x14ac:dyDescent="1">
      <c r="A327" s="4"/>
      <c r="C327" s="7"/>
      <c r="D327" s="306"/>
      <c r="F327" s="1"/>
      <c r="Z327" s="4"/>
      <c r="AA327" s="88"/>
      <c r="AB327" s="4"/>
      <c r="AC327" s="88"/>
      <c r="AD327" s="95"/>
      <c r="AE327" s="96"/>
      <c r="AF327" s="4"/>
      <c r="AG327" s="112"/>
      <c r="AH327" s="128"/>
      <c r="AI327" s="112"/>
      <c r="AJ327" s="9"/>
    </row>
    <row r="328" spans="1:36" s="2" customFormat="1" ht="27.75" customHeight="1" x14ac:dyDescent="1">
      <c r="A328" s="4"/>
      <c r="C328" s="7"/>
      <c r="D328" s="306"/>
      <c r="F328" s="1"/>
      <c r="Z328" s="4"/>
      <c r="AA328" s="88"/>
      <c r="AB328" s="4"/>
      <c r="AC328" s="88"/>
      <c r="AD328" s="95"/>
      <c r="AE328" s="96"/>
      <c r="AF328" s="4"/>
      <c r="AG328" s="112"/>
      <c r="AH328" s="128"/>
      <c r="AI328" s="112"/>
      <c r="AJ328" s="9"/>
    </row>
    <row r="329" spans="1:36" s="2" customFormat="1" ht="27.75" customHeight="1" x14ac:dyDescent="1">
      <c r="A329" s="4"/>
      <c r="C329" s="7"/>
      <c r="D329" s="306"/>
      <c r="F329" s="1"/>
      <c r="Z329" s="4"/>
      <c r="AA329" s="88"/>
      <c r="AB329" s="4"/>
      <c r="AC329" s="88"/>
      <c r="AD329" s="95"/>
      <c r="AE329" s="96"/>
      <c r="AF329" s="4"/>
      <c r="AG329" s="112"/>
      <c r="AH329" s="128"/>
      <c r="AI329" s="112"/>
      <c r="AJ329" s="9"/>
    </row>
    <row r="330" spans="1:36" s="2" customFormat="1" ht="27.75" customHeight="1" x14ac:dyDescent="1">
      <c r="A330" s="4"/>
      <c r="C330" s="7"/>
      <c r="D330" s="306"/>
      <c r="F330" s="1"/>
      <c r="Z330" s="4"/>
      <c r="AA330" s="88"/>
      <c r="AB330" s="4"/>
      <c r="AC330" s="88"/>
      <c r="AD330" s="95"/>
      <c r="AE330" s="96"/>
      <c r="AF330" s="4"/>
      <c r="AG330" s="112"/>
      <c r="AH330" s="128"/>
      <c r="AI330" s="112"/>
      <c r="AJ330" s="9"/>
    </row>
    <row r="331" spans="1:36" s="2" customFormat="1" ht="27.75" customHeight="1" x14ac:dyDescent="1">
      <c r="A331" s="4"/>
      <c r="C331" s="7"/>
      <c r="D331" s="306"/>
      <c r="F331" s="1"/>
      <c r="Z331" s="4"/>
      <c r="AA331" s="88"/>
      <c r="AB331" s="4"/>
      <c r="AC331" s="88"/>
      <c r="AD331" s="95"/>
      <c r="AE331" s="96"/>
      <c r="AF331" s="4"/>
      <c r="AG331" s="112"/>
      <c r="AH331" s="128"/>
      <c r="AI331" s="112"/>
      <c r="AJ331" s="9"/>
    </row>
    <row r="332" spans="1:36" s="2" customFormat="1" ht="27.75" customHeight="1" x14ac:dyDescent="1">
      <c r="A332" s="4"/>
      <c r="C332" s="7"/>
      <c r="D332" s="306"/>
      <c r="F332" s="1"/>
      <c r="Z332" s="4"/>
      <c r="AA332" s="88"/>
      <c r="AB332" s="4"/>
      <c r="AC332" s="88"/>
      <c r="AD332" s="95"/>
      <c r="AE332" s="96"/>
      <c r="AF332" s="4"/>
      <c r="AG332" s="112"/>
      <c r="AH332" s="128"/>
      <c r="AI332" s="112"/>
      <c r="AJ332" s="9"/>
    </row>
    <row r="333" spans="1:36" s="2" customFormat="1" ht="27.75" customHeight="1" x14ac:dyDescent="1">
      <c r="A333" s="4"/>
      <c r="C333" s="7"/>
      <c r="D333" s="306"/>
      <c r="F333" s="1"/>
      <c r="Z333" s="4"/>
      <c r="AA333" s="88"/>
      <c r="AB333" s="4"/>
      <c r="AC333" s="88"/>
      <c r="AD333" s="95"/>
      <c r="AE333" s="96"/>
      <c r="AF333" s="4"/>
      <c r="AG333" s="112"/>
      <c r="AH333" s="128"/>
      <c r="AI333" s="112"/>
      <c r="AJ333" s="9"/>
    </row>
    <row r="334" spans="1:36" s="2" customFormat="1" ht="27.75" customHeight="1" x14ac:dyDescent="1">
      <c r="A334" s="4"/>
      <c r="C334" s="7"/>
      <c r="D334" s="306"/>
      <c r="F334" s="1"/>
      <c r="Z334" s="4"/>
      <c r="AA334" s="88"/>
      <c r="AB334" s="4"/>
      <c r="AC334" s="88"/>
      <c r="AD334" s="95"/>
      <c r="AE334" s="96"/>
      <c r="AF334" s="4"/>
      <c r="AG334" s="112"/>
      <c r="AH334" s="128"/>
      <c r="AI334" s="112"/>
      <c r="AJ334" s="9"/>
    </row>
    <row r="335" spans="1:36" s="2" customFormat="1" ht="27.75" customHeight="1" x14ac:dyDescent="1">
      <c r="A335" s="4"/>
      <c r="C335" s="7"/>
      <c r="D335" s="306"/>
      <c r="F335" s="1"/>
      <c r="Z335" s="4"/>
      <c r="AA335" s="88"/>
      <c r="AB335" s="4"/>
      <c r="AC335" s="88"/>
      <c r="AD335" s="95"/>
      <c r="AE335" s="96"/>
      <c r="AF335" s="4"/>
      <c r="AG335" s="112"/>
      <c r="AH335" s="128"/>
      <c r="AI335" s="112"/>
      <c r="AJ335" s="9"/>
    </row>
    <row r="336" spans="1:36" s="2" customFormat="1" ht="27.75" customHeight="1" x14ac:dyDescent="1">
      <c r="A336" s="4"/>
      <c r="C336" s="7"/>
      <c r="D336" s="306"/>
      <c r="F336" s="1"/>
      <c r="Z336" s="4"/>
      <c r="AA336" s="88"/>
      <c r="AB336" s="4"/>
      <c r="AC336" s="88"/>
      <c r="AD336" s="95"/>
      <c r="AE336" s="96"/>
      <c r="AF336" s="4"/>
      <c r="AG336" s="112"/>
      <c r="AH336" s="128"/>
      <c r="AI336" s="112"/>
      <c r="AJ336" s="9"/>
    </row>
    <row r="337" spans="1:36" s="2" customFormat="1" ht="27.75" customHeight="1" x14ac:dyDescent="1">
      <c r="A337" s="4"/>
      <c r="C337" s="7"/>
      <c r="D337" s="306"/>
      <c r="F337" s="1"/>
      <c r="Z337" s="4"/>
      <c r="AA337" s="88"/>
      <c r="AB337" s="4"/>
      <c r="AC337" s="88"/>
      <c r="AD337" s="95"/>
      <c r="AE337" s="96"/>
      <c r="AF337" s="4"/>
      <c r="AG337" s="112"/>
      <c r="AH337" s="128"/>
      <c r="AI337" s="112"/>
      <c r="AJ337" s="9"/>
    </row>
    <row r="338" spans="1:36" s="2" customFormat="1" ht="27.75" customHeight="1" x14ac:dyDescent="1">
      <c r="A338" s="4"/>
      <c r="C338" s="7"/>
      <c r="D338" s="306"/>
      <c r="F338" s="1"/>
      <c r="Z338" s="4"/>
      <c r="AA338" s="88"/>
      <c r="AB338" s="4"/>
      <c r="AC338" s="88"/>
      <c r="AD338" s="95"/>
      <c r="AE338" s="96"/>
      <c r="AF338" s="4"/>
      <c r="AG338" s="112"/>
      <c r="AH338" s="128"/>
      <c r="AI338" s="112"/>
      <c r="AJ338" s="9"/>
    </row>
    <row r="339" spans="1:36" s="2" customFormat="1" ht="27.75" customHeight="1" x14ac:dyDescent="1">
      <c r="A339" s="4"/>
      <c r="C339" s="7"/>
      <c r="D339" s="306"/>
      <c r="F339" s="1"/>
      <c r="Z339" s="4"/>
      <c r="AA339" s="88"/>
      <c r="AB339" s="4"/>
      <c r="AC339" s="88"/>
      <c r="AD339" s="95"/>
      <c r="AE339" s="96"/>
      <c r="AF339" s="4"/>
      <c r="AG339" s="112"/>
      <c r="AH339" s="128"/>
      <c r="AI339" s="112"/>
      <c r="AJ339" s="9"/>
    </row>
    <row r="340" spans="1:36" s="2" customFormat="1" ht="27.75" customHeight="1" x14ac:dyDescent="1">
      <c r="A340" s="4"/>
      <c r="C340" s="7"/>
      <c r="D340" s="306"/>
      <c r="F340" s="1"/>
      <c r="Z340" s="4"/>
      <c r="AA340" s="88"/>
      <c r="AB340" s="4"/>
      <c r="AC340" s="88"/>
      <c r="AD340" s="95"/>
      <c r="AE340" s="96"/>
      <c r="AF340" s="4"/>
      <c r="AG340" s="112"/>
      <c r="AH340" s="128"/>
      <c r="AI340" s="112"/>
      <c r="AJ340" s="9"/>
    </row>
    <row r="341" spans="1:36" s="2" customFormat="1" ht="27.75" customHeight="1" x14ac:dyDescent="1">
      <c r="A341" s="4"/>
      <c r="C341" s="7"/>
      <c r="D341" s="306"/>
      <c r="F341" s="1"/>
      <c r="Z341" s="4"/>
      <c r="AA341" s="88"/>
      <c r="AB341" s="4"/>
      <c r="AC341" s="88"/>
      <c r="AD341" s="95"/>
      <c r="AE341" s="96"/>
      <c r="AF341" s="4"/>
      <c r="AG341" s="112"/>
      <c r="AH341" s="128"/>
      <c r="AI341" s="112"/>
      <c r="AJ341" s="9"/>
    </row>
    <row r="342" spans="1:36" s="2" customFormat="1" ht="27.75" customHeight="1" x14ac:dyDescent="1">
      <c r="A342" s="4"/>
      <c r="C342" s="7"/>
      <c r="D342" s="306"/>
      <c r="F342" s="1"/>
      <c r="Z342" s="4"/>
      <c r="AA342" s="88"/>
      <c r="AB342" s="4"/>
      <c r="AC342" s="88"/>
      <c r="AD342" s="95"/>
      <c r="AE342" s="96"/>
      <c r="AF342" s="4"/>
      <c r="AG342" s="112"/>
      <c r="AH342" s="128"/>
      <c r="AI342" s="112"/>
      <c r="AJ342" s="9"/>
    </row>
    <row r="343" spans="1:36" ht="27.75" customHeight="1" x14ac:dyDescent="1">
      <c r="B343" s="2"/>
    </row>
    <row r="344" spans="1:36" ht="27.75" customHeight="1" x14ac:dyDescent="1">
      <c r="B344" s="2"/>
    </row>
    <row r="345" spans="1:36" ht="27.75" customHeight="1" x14ac:dyDescent="1">
      <c r="B345" s="2"/>
    </row>
    <row r="346" spans="1:36" ht="27.75" customHeight="1" x14ac:dyDescent="1">
      <c r="B346" s="2"/>
    </row>
    <row r="347" spans="1:36" ht="27.75" customHeight="1" x14ac:dyDescent="1">
      <c r="B347" s="2"/>
    </row>
    <row r="348" spans="1:36" ht="27.75" customHeight="1" x14ac:dyDescent="1">
      <c r="B348" s="2"/>
    </row>
    <row r="349" spans="1:36" ht="27.75" customHeight="1" x14ac:dyDescent="1">
      <c r="B349" s="2"/>
    </row>
    <row r="350" spans="1:36" ht="27.75" customHeight="1" x14ac:dyDescent="1">
      <c r="B350" s="2"/>
    </row>
    <row r="351" spans="1:36" ht="27.75" customHeight="1" x14ac:dyDescent="1">
      <c r="B351" s="2"/>
    </row>
    <row r="352" spans="1:36" ht="27.75" customHeight="1" x14ac:dyDescent="1">
      <c r="B352" s="2"/>
    </row>
    <row r="353" spans="2:2" ht="27.75" customHeight="1" x14ac:dyDescent="1">
      <c r="B353" s="2"/>
    </row>
    <row r="354" spans="2:2" ht="27.75" customHeight="1" x14ac:dyDescent="1">
      <c r="B354" s="2"/>
    </row>
    <row r="355" spans="2:2" ht="27.75" customHeight="1" x14ac:dyDescent="1">
      <c r="B355" s="2"/>
    </row>
    <row r="356" spans="2:2" ht="27.75" customHeight="1" x14ac:dyDescent="1">
      <c r="B356" s="2"/>
    </row>
    <row r="357" spans="2:2" ht="27.75" customHeight="1" x14ac:dyDescent="1">
      <c r="B357" s="2"/>
    </row>
    <row r="358" spans="2:2" ht="27.75" customHeight="1" x14ac:dyDescent="1">
      <c r="B358" s="2"/>
    </row>
    <row r="359" spans="2:2" ht="27.75" customHeight="1" x14ac:dyDescent="1">
      <c r="B359" s="2"/>
    </row>
    <row r="360" spans="2:2" ht="27.75" customHeight="1" x14ac:dyDescent="1">
      <c r="B360" s="2"/>
    </row>
    <row r="361" spans="2:2" ht="27.75" customHeight="1" x14ac:dyDescent="1">
      <c r="B361" s="2"/>
    </row>
    <row r="362" spans="2:2" ht="27.75" customHeight="1" x14ac:dyDescent="1">
      <c r="B362" s="2"/>
    </row>
    <row r="363" spans="2:2" ht="27.75" customHeight="1" x14ac:dyDescent="1">
      <c r="B363" s="2"/>
    </row>
    <row r="364" spans="2:2" ht="27.75" customHeight="1" x14ac:dyDescent="1">
      <c r="B364" s="2"/>
    </row>
    <row r="365" spans="2:2" ht="27.75" customHeight="1" x14ac:dyDescent="1">
      <c r="B365" s="2"/>
    </row>
    <row r="366" spans="2:2" ht="27.75" customHeight="1" x14ac:dyDescent="1">
      <c r="B366" s="2"/>
    </row>
    <row r="367" spans="2:2" ht="27.75" customHeight="1" x14ac:dyDescent="1">
      <c r="B367" s="2"/>
    </row>
    <row r="368" spans="2:2" ht="27.75" customHeight="1" x14ac:dyDescent="1">
      <c r="B368" s="2"/>
    </row>
    <row r="369" spans="2:2" ht="27.75" customHeight="1" x14ac:dyDescent="1">
      <c r="B369" s="2"/>
    </row>
    <row r="370" spans="2:2" ht="27.75" customHeight="1" x14ac:dyDescent="1">
      <c r="B370" s="2"/>
    </row>
    <row r="371" spans="2:2" ht="27.75" customHeight="1" x14ac:dyDescent="1">
      <c r="B371" s="2"/>
    </row>
    <row r="372" spans="2:2" ht="27.75" customHeight="1" x14ac:dyDescent="1">
      <c r="B372" s="2"/>
    </row>
    <row r="373" spans="2:2" ht="27.75" customHeight="1" x14ac:dyDescent="1">
      <c r="B373" s="2"/>
    </row>
    <row r="374" spans="2:2" ht="27.75" customHeight="1" x14ac:dyDescent="1">
      <c r="B374" s="2"/>
    </row>
    <row r="375" spans="2:2" ht="27.75" customHeight="1" x14ac:dyDescent="1">
      <c r="B375" s="2"/>
    </row>
    <row r="376" spans="2:2" ht="27.75" customHeight="1" x14ac:dyDescent="1">
      <c r="B376" s="2"/>
    </row>
    <row r="377" spans="2:2" ht="27.75" customHeight="1" x14ac:dyDescent="1">
      <c r="B377" s="2"/>
    </row>
    <row r="378" spans="2:2" ht="27.75" customHeight="1" x14ac:dyDescent="1">
      <c r="B378" s="2"/>
    </row>
    <row r="379" spans="2:2" ht="27.75" customHeight="1" x14ac:dyDescent="1">
      <c r="B379" s="2"/>
    </row>
    <row r="380" spans="2:2" ht="27.75" customHeight="1" x14ac:dyDescent="1">
      <c r="B380" s="2"/>
    </row>
    <row r="381" spans="2:2" ht="27.75" customHeight="1" x14ac:dyDescent="1">
      <c r="B381" s="2"/>
    </row>
    <row r="382" spans="2:2" ht="27.75" customHeight="1" x14ac:dyDescent="1">
      <c r="B382" s="2"/>
    </row>
    <row r="383" spans="2:2" ht="27.75" customHeight="1" x14ac:dyDescent="1">
      <c r="B383" s="2"/>
    </row>
    <row r="384" spans="2:2" ht="27.75" customHeight="1" x14ac:dyDescent="1">
      <c r="B384" s="2"/>
    </row>
    <row r="385" spans="2:2" ht="27.75" customHeight="1" x14ac:dyDescent="1">
      <c r="B385" s="2"/>
    </row>
    <row r="386" spans="2:2" ht="27.75" customHeight="1" x14ac:dyDescent="1">
      <c r="B386" s="2"/>
    </row>
    <row r="387" spans="2:2" ht="27.75" customHeight="1" x14ac:dyDescent="1">
      <c r="B387" s="2"/>
    </row>
    <row r="388" spans="2:2" ht="27.75" customHeight="1" x14ac:dyDescent="1">
      <c r="B388" s="2"/>
    </row>
    <row r="389" spans="2:2" ht="27.75" customHeight="1" x14ac:dyDescent="1">
      <c r="B389" s="2"/>
    </row>
    <row r="390" spans="2:2" ht="27.75" customHeight="1" x14ac:dyDescent="1">
      <c r="B390" s="2"/>
    </row>
    <row r="391" spans="2:2" ht="27.75" customHeight="1" x14ac:dyDescent="1">
      <c r="B391" s="2"/>
    </row>
    <row r="392" spans="2:2" ht="27.75" customHeight="1" x14ac:dyDescent="1">
      <c r="B392" s="2"/>
    </row>
    <row r="393" spans="2:2" ht="27.75" customHeight="1" x14ac:dyDescent="1">
      <c r="B393" s="2"/>
    </row>
    <row r="394" spans="2:2" ht="27.75" customHeight="1" x14ac:dyDescent="1">
      <c r="B394" s="2"/>
    </row>
    <row r="395" spans="2:2" ht="27.75" customHeight="1" x14ac:dyDescent="1">
      <c r="B395" s="2"/>
    </row>
    <row r="396" spans="2:2" ht="27.75" customHeight="1" x14ac:dyDescent="1">
      <c r="B396" s="2"/>
    </row>
    <row r="397" spans="2:2" ht="27.75" customHeight="1" x14ac:dyDescent="1">
      <c r="B397" s="2"/>
    </row>
    <row r="398" spans="2:2" ht="27.75" customHeight="1" x14ac:dyDescent="1">
      <c r="B398" s="2"/>
    </row>
    <row r="399" spans="2:2" ht="27.75" customHeight="1" x14ac:dyDescent="1">
      <c r="B399" s="2"/>
    </row>
    <row r="400" spans="2:2" ht="27.75" customHeight="1" x14ac:dyDescent="1">
      <c r="B400" s="2"/>
    </row>
    <row r="401" spans="2:2" ht="27.75" customHeight="1" x14ac:dyDescent="1">
      <c r="B401" s="2"/>
    </row>
    <row r="402" spans="2:2" ht="27.75" customHeight="1" x14ac:dyDescent="1">
      <c r="B402" s="2"/>
    </row>
    <row r="403" spans="2:2" ht="27.75" customHeight="1" x14ac:dyDescent="1">
      <c r="B403" s="2"/>
    </row>
    <row r="404" spans="2:2" ht="27.75" customHeight="1" x14ac:dyDescent="1">
      <c r="B404" s="2"/>
    </row>
    <row r="405" spans="2:2" ht="27.75" customHeight="1" x14ac:dyDescent="1">
      <c r="B405" s="2"/>
    </row>
    <row r="406" spans="2:2" ht="27.75" customHeight="1" x14ac:dyDescent="1">
      <c r="B406" s="2"/>
    </row>
    <row r="407" spans="2:2" ht="27.75" customHeight="1" x14ac:dyDescent="1">
      <c r="B407" s="2"/>
    </row>
    <row r="408" spans="2:2" ht="27.75" customHeight="1" x14ac:dyDescent="1">
      <c r="B408" s="2"/>
    </row>
    <row r="409" spans="2:2" ht="27.75" customHeight="1" x14ac:dyDescent="1">
      <c r="B409" s="2"/>
    </row>
    <row r="410" spans="2:2" ht="27.75" customHeight="1" x14ac:dyDescent="1">
      <c r="B410" s="2"/>
    </row>
    <row r="411" spans="2:2" ht="27.75" customHeight="1" x14ac:dyDescent="1">
      <c r="B411" s="2"/>
    </row>
    <row r="412" spans="2:2" ht="27.75" customHeight="1" x14ac:dyDescent="1">
      <c r="B412" s="2"/>
    </row>
    <row r="413" spans="2:2" ht="27.75" customHeight="1" x14ac:dyDescent="1">
      <c r="B413" s="2"/>
    </row>
    <row r="414" spans="2:2" ht="27.75" customHeight="1" x14ac:dyDescent="1">
      <c r="B414" s="2"/>
    </row>
    <row r="415" spans="2:2" ht="27.75" customHeight="1" x14ac:dyDescent="1">
      <c r="B415" s="2"/>
    </row>
    <row r="416" spans="2:2" ht="27.75" customHeight="1" x14ac:dyDescent="1">
      <c r="B416" s="2"/>
    </row>
    <row r="417" spans="2:2" ht="27.75" customHeight="1" x14ac:dyDescent="1">
      <c r="B417" s="2"/>
    </row>
    <row r="418" spans="2:2" ht="27.75" customHeight="1" x14ac:dyDescent="1">
      <c r="B418" s="2"/>
    </row>
    <row r="419" spans="2:2" ht="27.75" customHeight="1" x14ac:dyDescent="1">
      <c r="B419" s="2"/>
    </row>
    <row r="420" spans="2:2" ht="27.75" customHeight="1" x14ac:dyDescent="1">
      <c r="B420" s="2"/>
    </row>
    <row r="421" spans="2:2" ht="27.75" customHeight="1" x14ac:dyDescent="1">
      <c r="B421" s="2"/>
    </row>
    <row r="422" spans="2:2" ht="27.75" customHeight="1" x14ac:dyDescent="1">
      <c r="B422" s="2"/>
    </row>
    <row r="423" spans="2:2" ht="27.75" customHeight="1" x14ac:dyDescent="1">
      <c r="B423" s="2"/>
    </row>
    <row r="424" spans="2:2" ht="27.75" customHeight="1" x14ac:dyDescent="1">
      <c r="B424" s="2"/>
    </row>
    <row r="425" spans="2:2" ht="27.75" customHeight="1" x14ac:dyDescent="1">
      <c r="B425" s="2"/>
    </row>
    <row r="426" spans="2:2" ht="27.75" customHeight="1" x14ac:dyDescent="1">
      <c r="B426" s="2"/>
    </row>
    <row r="427" spans="2:2" ht="27.75" customHeight="1" x14ac:dyDescent="1">
      <c r="B427" s="2"/>
    </row>
    <row r="428" spans="2:2" ht="27.75" customHeight="1" x14ac:dyDescent="1">
      <c r="B428" s="2"/>
    </row>
    <row r="429" spans="2:2" ht="27.75" customHeight="1" x14ac:dyDescent="1">
      <c r="B429" s="2"/>
    </row>
    <row r="430" spans="2:2" ht="27.75" customHeight="1" x14ac:dyDescent="1">
      <c r="B430" s="2"/>
    </row>
    <row r="431" spans="2:2" ht="27.75" customHeight="1" x14ac:dyDescent="1">
      <c r="B431" s="2"/>
    </row>
    <row r="432" spans="2:2" ht="27.75" customHeight="1" x14ac:dyDescent="1">
      <c r="B432" s="2"/>
    </row>
    <row r="433" spans="2:2" ht="27.75" customHeight="1" x14ac:dyDescent="1">
      <c r="B433" s="2"/>
    </row>
    <row r="434" spans="2:2" ht="27.75" customHeight="1" x14ac:dyDescent="1">
      <c r="B434" s="2"/>
    </row>
    <row r="435" spans="2:2" ht="27.75" customHeight="1" x14ac:dyDescent="1">
      <c r="B435" s="2"/>
    </row>
    <row r="436" spans="2:2" ht="27.75" customHeight="1" x14ac:dyDescent="1">
      <c r="B436" s="2"/>
    </row>
    <row r="437" spans="2:2" ht="27.75" customHeight="1" x14ac:dyDescent="1">
      <c r="B437" s="2"/>
    </row>
    <row r="438" spans="2:2" ht="27.75" customHeight="1" x14ac:dyDescent="1">
      <c r="B438" s="2"/>
    </row>
    <row r="439" spans="2:2" ht="27.75" customHeight="1" x14ac:dyDescent="1">
      <c r="B439" s="2"/>
    </row>
    <row r="440" spans="2:2" ht="27.75" customHeight="1" x14ac:dyDescent="1">
      <c r="B440" s="2"/>
    </row>
    <row r="441" spans="2:2" ht="27.75" customHeight="1" x14ac:dyDescent="1">
      <c r="B441" s="2"/>
    </row>
    <row r="442" spans="2:2" ht="27.75" customHeight="1" x14ac:dyDescent="1">
      <c r="B442" s="2"/>
    </row>
    <row r="443" spans="2:2" ht="27.75" customHeight="1" x14ac:dyDescent="1">
      <c r="B443" s="2"/>
    </row>
    <row r="444" spans="2:2" ht="27.75" customHeight="1" x14ac:dyDescent="1">
      <c r="B444" s="2"/>
    </row>
    <row r="445" spans="2:2" ht="27.75" customHeight="1" x14ac:dyDescent="1">
      <c r="B445" s="2"/>
    </row>
    <row r="446" spans="2:2" ht="27.75" customHeight="1" x14ac:dyDescent="1">
      <c r="B446" s="2"/>
    </row>
    <row r="447" spans="2:2" ht="27.75" customHeight="1" x14ac:dyDescent="1">
      <c r="B447" s="2"/>
    </row>
    <row r="448" spans="2:2" ht="27.75" customHeight="1" x14ac:dyDescent="1">
      <c r="B448" s="2"/>
    </row>
    <row r="449" spans="2:2" ht="27.75" customHeight="1" x14ac:dyDescent="1">
      <c r="B449" s="2"/>
    </row>
    <row r="450" spans="2:2" ht="27.75" customHeight="1" x14ac:dyDescent="1">
      <c r="B450" s="2"/>
    </row>
    <row r="451" spans="2:2" ht="27.75" customHeight="1" x14ac:dyDescent="1">
      <c r="B451" s="2"/>
    </row>
    <row r="452" spans="2:2" ht="27.75" customHeight="1" x14ac:dyDescent="1">
      <c r="B452" s="2"/>
    </row>
    <row r="453" spans="2:2" ht="27.75" customHeight="1" x14ac:dyDescent="1">
      <c r="B453" s="2"/>
    </row>
    <row r="454" spans="2:2" ht="27.75" customHeight="1" x14ac:dyDescent="1">
      <c r="B454" s="2"/>
    </row>
    <row r="455" spans="2:2" ht="27.75" customHeight="1" x14ac:dyDescent="1">
      <c r="B455" s="2"/>
    </row>
    <row r="456" spans="2:2" ht="27.75" customHeight="1" x14ac:dyDescent="1">
      <c r="B456" s="2"/>
    </row>
    <row r="457" spans="2:2" ht="27.75" customHeight="1" x14ac:dyDescent="1">
      <c r="B457" s="2"/>
    </row>
    <row r="458" spans="2:2" ht="27.75" customHeight="1" x14ac:dyDescent="1">
      <c r="B458" s="2"/>
    </row>
    <row r="459" spans="2:2" ht="27.75" customHeight="1" x14ac:dyDescent="1">
      <c r="B459" s="2"/>
    </row>
    <row r="460" spans="2:2" ht="27.75" customHeight="1" x14ac:dyDescent="1">
      <c r="B460" s="2"/>
    </row>
    <row r="461" spans="2:2" ht="27.75" customHeight="1" x14ac:dyDescent="1">
      <c r="B461" s="2"/>
    </row>
    <row r="462" spans="2:2" ht="27.75" customHeight="1" x14ac:dyDescent="1">
      <c r="B462" s="2"/>
    </row>
    <row r="463" spans="2:2" ht="27.75" customHeight="1" x14ac:dyDescent="1">
      <c r="B463" s="2"/>
    </row>
    <row r="464" spans="2:2" ht="27.75" customHeight="1" x14ac:dyDescent="1">
      <c r="B464" s="2"/>
    </row>
    <row r="465" spans="2:2" ht="27.75" customHeight="1" x14ac:dyDescent="1">
      <c r="B465" s="2"/>
    </row>
    <row r="466" spans="2:2" ht="27.75" customHeight="1" x14ac:dyDescent="1">
      <c r="B466" s="2"/>
    </row>
    <row r="467" spans="2:2" ht="27.75" customHeight="1" x14ac:dyDescent="1">
      <c r="B467" s="2"/>
    </row>
    <row r="468" spans="2:2" ht="27.75" customHeight="1" x14ac:dyDescent="1">
      <c r="B468" s="2"/>
    </row>
    <row r="469" spans="2:2" ht="27.75" customHeight="1" x14ac:dyDescent="1">
      <c r="B469" s="2"/>
    </row>
    <row r="470" spans="2:2" ht="27.75" customHeight="1" x14ac:dyDescent="1">
      <c r="B470" s="2"/>
    </row>
    <row r="471" spans="2:2" ht="27.75" customHeight="1" x14ac:dyDescent="1">
      <c r="B471" s="2"/>
    </row>
    <row r="472" spans="2:2" ht="27.75" customHeight="1" x14ac:dyDescent="1">
      <c r="B472" s="2"/>
    </row>
    <row r="473" spans="2:2" ht="27.75" customHeight="1" x14ac:dyDescent="1">
      <c r="B473" s="2"/>
    </row>
    <row r="474" spans="2:2" ht="27.75" customHeight="1" x14ac:dyDescent="1">
      <c r="B474" s="2"/>
    </row>
    <row r="475" spans="2:2" ht="27.75" customHeight="1" x14ac:dyDescent="1">
      <c r="B475" s="2"/>
    </row>
    <row r="476" spans="2:2" ht="27.75" customHeight="1" x14ac:dyDescent="1">
      <c r="B476" s="2"/>
    </row>
    <row r="477" spans="2:2" ht="27.75" customHeight="1" x14ac:dyDescent="1">
      <c r="B477" s="2"/>
    </row>
    <row r="478" spans="2:2" ht="27.75" customHeight="1" x14ac:dyDescent="1">
      <c r="B478" s="2"/>
    </row>
    <row r="479" spans="2:2" ht="27.75" customHeight="1" x14ac:dyDescent="1">
      <c r="B479" s="2"/>
    </row>
    <row r="480" spans="2:2" ht="27.75" customHeight="1" x14ac:dyDescent="1">
      <c r="B480" s="2"/>
    </row>
    <row r="481" spans="2:2" ht="27.75" customHeight="1" x14ac:dyDescent="1">
      <c r="B481" s="2"/>
    </row>
    <row r="482" spans="2:2" ht="27.75" customHeight="1" x14ac:dyDescent="1">
      <c r="B482" s="2"/>
    </row>
    <row r="483" spans="2:2" ht="27.75" customHeight="1" x14ac:dyDescent="1">
      <c r="B483" s="2"/>
    </row>
    <row r="484" spans="2:2" ht="27.75" customHeight="1" x14ac:dyDescent="1">
      <c r="B484" s="2"/>
    </row>
    <row r="485" spans="2:2" ht="27.75" customHeight="1" x14ac:dyDescent="1">
      <c r="B485" s="2"/>
    </row>
    <row r="486" spans="2:2" ht="27.75" customHeight="1" x14ac:dyDescent="1">
      <c r="B486" s="2"/>
    </row>
    <row r="487" spans="2:2" ht="27.75" customHeight="1" x14ac:dyDescent="1">
      <c r="B487" s="2"/>
    </row>
    <row r="488" spans="2:2" ht="27.75" customHeight="1" x14ac:dyDescent="1">
      <c r="B488" s="2"/>
    </row>
    <row r="489" spans="2:2" ht="27.75" customHeight="1" x14ac:dyDescent="1">
      <c r="B489" s="2"/>
    </row>
    <row r="490" spans="2:2" ht="27.75" customHeight="1" x14ac:dyDescent="1">
      <c r="B490" s="2"/>
    </row>
    <row r="491" spans="2:2" ht="27.75" customHeight="1" x14ac:dyDescent="1">
      <c r="B491" s="2"/>
    </row>
    <row r="492" spans="2:2" ht="27.75" customHeight="1" x14ac:dyDescent="1">
      <c r="B492" s="2"/>
    </row>
    <row r="493" spans="2:2" ht="27.75" customHeight="1" x14ac:dyDescent="1">
      <c r="B493" s="2"/>
    </row>
    <row r="494" spans="2:2" ht="27.75" customHeight="1" x14ac:dyDescent="1">
      <c r="B494" s="2"/>
    </row>
    <row r="495" spans="2:2" ht="27.75" customHeight="1" x14ac:dyDescent="1">
      <c r="B495" s="2"/>
    </row>
    <row r="496" spans="2:2" ht="27.75" customHeight="1" x14ac:dyDescent="1">
      <c r="B496" s="2"/>
    </row>
    <row r="497" spans="2:2" ht="27.75" customHeight="1" x14ac:dyDescent="1">
      <c r="B497" s="2"/>
    </row>
    <row r="498" spans="2:2" ht="27.75" customHeight="1" x14ac:dyDescent="1">
      <c r="B498" s="2"/>
    </row>
    <row r="499" spans="2:2" ht="27.75" customHeight="1" x14ac:dyDescent="1">
      <c r="B499" s="2"/>
    </row>
    <row r="500" spans="2:2" ht="27.75" customHeight="1" x14ac:dyDescent="1">
      <c r="B500" s="2"/>
    </row>
    <row r="501" spans="2:2" ht="27.75" customHeight="1" x14ac:dyDescent="1">
      <c r="B501" s="2"/>
    </row>
    <row r="502" spans="2:2" ht="27.75" customHeight="1" x14ac:dyDescent="1">
      <c r="B502" s="2"/>
    </row>
    <row r="503" spans="2:2" ht="27.75" customHeight="1" x14ac:dyDescent="1">
      <c r="B503" s="2"/>
    </row>
    <row r="504" spans="2:2" ht="27.75" customHeight="1" x14ac:dyDescent="1">
      <c r="B504" s="2"/>
    </row>
    <row r="505" spans="2:2" ht="27.75" customHeight="1" x14ac:dyDescent="1">
      <c r="B505" s="2"/>
    </row>
    <row r="506" spans="2:2" ht="27.75" customHeight="1" x14ac:dyDescent="1">
      <c r="B506" s="2"/>
    </row>
    <row r="507" spans="2:2" ht="27.75" customHeight="1" x14ac:dyDescent="1">
      <c r="B507" s="2"/>
    </row>
    <row r="508" spans="2:2" ht="27.75" customHeight="1" x14ac:dyDescent="1">
      <c r="B508" s="2"/>
    </row>
    <row r="509" spans="2:2" ht="27.75" customHeight="1" x14ac:dyDescent="1">
      <c r="B509" s="2"/>
    </row>
    <row r="510" spans="2:2" ht="27.75" customHeight="1" x14ac:dyDescent="1">
      <c r="B510" s="2"/>
    </row>
    <row r="511" spans="2:2" ht="27.75" customHeight="1" x14ac:dyDescent="1">
      <c r="B511" s="2"/>
    </row>
    <row r="512" spans="2:2" ht="27.75" customHeight="1" x14ac:dyDescent="1">
      <c r="B512" s="2"/>
    </row>
    <row r="513" spans="2:2" ht="27.75" customHeight="1" x14ac:dyDescent="1">
      <c r="B513" s="2"/>
    </row>
    <row r="514" spans="2:2" ht="27.75" customHeight="1" x14ac:dyDescent="1">
      <c r="B514" s="2"/>
    </row>
    <row r="515" spans="2:2" ht="27.75" customHeight="1" x14ac:dyDescent="1">
      <c r="B515" s="2"/>
    </row>
    <row r="516" spans="2:2" ht="27.75" customHeight="1" x14ac:dyDescent="1">
      <c r="B516" s="2"/>
    </row>
    <row r="517" spans="2:2" ht="27.75" customHeight="1" x14ac:dyDescent="1">
      <c r="B517" s="2"/>
    </row>
    <row r="518" spans="2:2" ht="27.75" customHeight="1" x14ac:dyDescent="1">
      <c r="B518" s="2"/>
    </row>
    <row r="519" spans="2:2" ht="27.75" customHeight="1" x14ac:dyDescent="1">
      <c r="B519" s="2"/>
    </row>
    <row r="520" spans="2:2" ht="27.75" customHeight="1" x14ac:dyDescent="1">
      <c r="B520" s="2"/>
    </row>
    <row r="521" spans="2:2" ht="27.75" customHeight="1" x14ac:dyDescent="1">
      <c r="B521" s="2"/>
    </row>
    <row r="522" spans="2:2" ht="27.75" customHeight="1" x14ac:dyDescent="1">
      <c r="B522" s="2"/>
    </row>
    <row r="523" spans="2:2" ht="27.75" customHeight="1" x14ac:dyDescent="1">
      <c r="B523" s="2"/>
    </row>
    <row r="524" spans="2:2" ht="27.75" customHeight="1" x14ac:dyDescent="1">
      <c r="B524" s="2"/>
    </row>
    <row r="525" spans="2:2" ht="27.75" customHeight="1" x14ac:dyDescent="1">
      <c r="B525" s="2"/>
    </row>
    <row r="526" spans="2:2" ht="27.75" customHeight="1" x14ac:dyDescent="1">
      <c r="B526" s="2"/>
    </row>
    <row r="527" spans="2:2" ht="27.75" customHeight="1" x14ac:dyDescent="1">
      <c r="B527" s="2"/>
    </row>
    <row r="528" spans="2:2" ht="27.75" customHeight="1" x14ac:dyDescent="1">
      <c r="B528" s="2"/>
    </row>
  </sheetData>
  <sheetProtection selectLockedCells="1" selectUnlockedCells="1"/>
  <mergeCells count="78">
    <mergeCell ref="P11:Q11"/>
    <mergeCell ref="Z3:AA3"/>
    <mergeCell ref="T3:X3"/>
    <mergeCell ref="Q3:S3"/>
    <mergeCell ref="Q58:S58"/>
    <mergeCell ref="T58:X58"/>
    <mergeCell ref="Z58:AA58"/>
    <mergeCell ref="AB100:AF100"/>
    <mergeCell ref="AF67:AF68"/>
    <mergeCell ref="A18:A19"/>
    <mergeCell ref="A48:A49"/>
    <mergeCell ref="A42:A43"/>
    <mergeCell ref="D43:E43"/>
    <mergeCell ref="C56:O56"/>
    <mergeCell ref="A60:B64"/>
    <mergeCell ref="A54:A55"/>
    <mergeCell ref="A45:A46"/>
    <mergeCell ref="A51:A52"/>
    <mergeCell ref="AI107:AL107"/>
    <mergeCell ref="C60:D60"/>
    <mergeCell ref="AD60:AF64"/>
    <mergeCell ref="C64:D64"/>
    <mergeCell ref="C62:D62"/>
    <mergeCell ref="AB66:AF66"/>
    <mergeCell ref="AD68:AD69"/>
    <mergeCell ref="AB68:AB69"/>
    <mergeCell ref="AB106:AC106"/>
    <mergeCell ref="U104:V104"/>
    <mergeCell ref="X104:Y104"/>
    <mergeCell ref="AG104:AH106"/>
    <mergeCell ref="AF104:AF105"/>
    <mergeCell ref="C63:D63"/>
    <mergeCell ref="C69:E69"/>
    <mergeCell ref="C100:E100"/>
    <mergeCell ref="C1:O1"/>
    <mergeCell ref="A21:A22"/>
    <mergeCell ref="A30:A31"/>
    <mergeCell ref="A39:A40"/>
    <mergeCell ref="A36:A37"/>
    <mergeCell ref="A15:A16"/>
    <mergeCell ref="A33:A34"/>
    <mergeCell ref="D25:E25"/>
    <mergeCell ref="D28:E28"/>
    <mergeCell ref="A27:A28"/>
    <mergeCell ref="A24:A25"/>
    <mergeCell ref="C3:I3"/>
    <mergeCell ref="C7:D7"/>
    <mergeCell ref="C5:D5"/>
    <mergeCell ref="A5:B9"/>
    <mergeCell ref="M11:N11"/>
    <mergeCell ref="H11:L11"/>
    <mergeCell ref="C9:D9"/>
    <mergeCell ref="C8:D8"/>
    <mergeCell ref="C6:D6"/>
    <mergeCell ref="C61:D61"/>
    <mergeCell ref="C58:I58"/>
    <mergeCell ref="S104:T104"/>
    <mergeCell ref="N104:P104"/>
    <mergeCell ref="A95:A96"/>
    <mergeCell ref="A97:A98"/>
    <mergeCell ref="D78:E78"/>
    <mergeCell ref="D80:E80"/>
    <mergeCell ref="D90:E90"/>
    <mergeCell ref="D102:E102"/>
    <mergeCell ref="A77:A78"/>
    <mergeCell ref="A93:A94"/>
    <mergeCell ref="A91:A92"/>
    <mergeCell ref="A83:A84"/>
    <mergeCell ref="A87:A88"/>
    <mergeCell ref="A89:A90"/>
    <mergeCell ref="A85:A86"/>
    <mergeCell ref="A71:A72"/>
    <mergeCell ref="A11:D11"/>
    <mergeCell ref="A66:D66"/>
    <mergeCell ref="A81:A82"/>
    <mergeCell ref="A79:A80"/>
    <mergeCell ref="A73:A74"/>
    <mergeCell ref="A75:A76"/>
  </mergeCells>
  <phoneticPr fontId="9" type="noConversion"/>
  <printOptions horizontalCentered="1"/>
  <pageMargins left="0" right="0" top="0" bottom="0" header="0" footer="0"/>
  <pageSetup scale="62" orientation="landscape" r:id="rId1"/>
  <ignoredErrors>
    <ignoredError sqref="L5 L60" numberStoredAsText="1"/>
    <ignoredError sqref="AF87:AF91 AD103 AD87:AD92 AD72:AD83 AF72:AF84 AD93:AD94 AD105" evalError="1"/>
    <ignoredError sqref="C9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A1AFA-2B71-4C3C-94E6-642D86545556}">
  <dimension ref="A1:BL70"/>
  <sheetViews>
    <sheetView topLeftCell="A28" zoomScale="70" zoomScaleNormal="70" workbookViewId="0">
      <selection activeCell="BF8" sqref="BF8"/>
    </sheetView>
  </sheetViews>
  <sheetFormatPr defaultRowHeight="14.5" x14ac:dyDescent="1"/>
  <cols>
    <col min="1" max="1" width="6.9609375" style="74" customWidth="1"/>
    <col min="2" max="3" width="3.14453125" style="150" customWidth="1"/>
    <col min="4" max="4" width="0.8125" style="150" customWidth="1"/>
    <col min="5" max="6" width="3.14453125" style="150" customWidth="1"/>
    <col min="7" max="7" width="0.8125" style="150" customWidth="1"/>
    <col min="8" max="9" width="3.14453125" style="150" customWidth="1"/>
    <col min="10" max="10" width="0.8125" style="150" customWidth="1"/>
    <col min="11" max="12" width="3.14453125" style="150" customWidth="1"/>
    <col min="13" max="13" width="0.8125" style="150" customWidth="1"/>
    <col min="14" max="15" width="3.14453125" style="150" customWidth="1"/>
    <col min="16" max="16" width="0.8125" style="150" customWidth="1"/>
    <col min="17" max="18" width="3.14453125" style="150" customWidth="1"/>
    <col min="19" max="19" width="0.8125" style="150" customWidth="1"/>
    <col min="20" max="21" width="3.14453125" style="150" customWidth="1"/>
    <col min="22" max="22" width="0.8125" style="150" customWidth="1"/>
    <col min="23" max="24" width="3.14453125" style="150" customWidth="1"/>
    <col min="25" max="25" width="0.8125" style="150" customWidth="1"/>
    <col min="26" max="27" width="3.14453125" style="150" customWidth="1"/>
    <col min="28" max="28" width="1" style="148" customWidth="1"/>
    <col min="29" max="29" width="3.14453125" style="149" customWidth="1"/>
    <col min="30" max="30" width="3.14453125" style="150" customWidth="1"/>
    <col min="31" max="31" width="0.8125" style="149" customWidth="1"/>
    <col min="32" max="33" width="3.14453125" style="150" customWidth="1"/>
    <col min="34" max="34" width="0.8125" style="150" customWidth="1"/>
    <col min="35" max="36" width="3.14453125" style="150" customWidth="1"/>
    <col min="37" max="37" width="0.8125" style="150" customWidth="1"/>
    <col min="38" max="39" width="3.14453125" style="150" customWidth="1"/>
    <col min="40" max="40" width="0.8125" style="150" customWidth="1"/>
    <col min="41" max="42" width="3.14453125" style="150" customWidth="1"/>
    <col min="43" max="43" width="0.8125" style="150" customWidth="1"/>
    <col min="44" max="45" width="3.14453125" style="150" customWidth="1"/>
    <col min="46" max="46" width="0.8125" style="150" customWidth="1"/>
    <col min="47" max="48" width="3.14453125" style="150" customWidth="1"/>
    <col min="49" max="49" width="0.8125" style="150" customWidth="1"/>
    <col min="50" max="51" width="3.14453125" style="150" customWidth="1"/>
    <col min="52" max="52" width="0.8125" style="150" customWidth="1"/>
    <col min="53" max="54" width="3.14453125" style="150" customWidth="1"/>
    <col min="55" max="55" width="0.8125" style="74" customWidth="1"/>
    <col min="56" max="56" width="6.8125" style="74" customWidth="1"/>
    <col min="57" max="16384" width="8.88671875" style="74"/>
  </cols>
  <sheetData>
    <row r="1" spans="1:64" ht="16" customHeight="1" x14ac:dyDescent="1">
      <c r="A1" s="425">
        <f>'2025'!T3</f>
        <v>45797</v>
      </c>
      <c r="B1" s="425"/>
      <c r="C1" s="425"/>
      <c r="D1" s="425"/>
      <c r="E1" s="425"/>
      <c r="F1" s="425"/>
      <c r="G1" s="425"/>
      <c r="H1" s="425"/>
      <c r="I1" s="175"/>
      <c r="J1" s="175"/>
      <c r="K1" s="406" t="s">
        <v>40</v>
      </c>
      <c r="L1" s="407"/>
      <c r="M1" s="407"/>
      <c r="N1" s="407"/>
      <c r="O1" s="407" t="str">
        <f>'2025'!Z3</f>
        <v>Week:</v>
      </c>
      <c r="P1" s="407"/>
      <c r="Q1" s="411"/>
      <c r="R1" s="147"/>
      <c r="S1" s="147"/>
      <c r="U1" s="148"/>
      <c r="AA1" s="147"/>
      <c r="AD1" s="149"/>
      <c r="AU1" s="420">
        <f>SUM(B3:BB3)</f>
        <v>57.5</v>
      </c>
      <c r="AV1" s="420"/>
      <c r="BA1" s="423">
        <f>BD6</f>
        <v>8</v>
      </c>
      <c r="BB1" s="424"/>
    </row>
    <row r="2" spans="1:64" ht="6" customHeight="1" x14ac:dyDescent="1"/>
    <row r="3" spans="1:64" s="82" customFormat="1" ht="14" customHeight="1" x14ac:dyDescent="1">
      <c r="B3" s="408">
        <f>'2025'!F69</f>
        <v>3.5</v>
      </c>
      <c r="C3" s="408"/>
      <c r="D3" s="165"/>
      <c r="E3" s="408">
        <f>'2025'!G69</f>
        <v>3.5</v>
      </c>
      <c r="F3" s="408"/>
      <c r="G3" s="165"/>
      <c r="H3" s="408">
        <f>'2025'!H69</f>
        <v>2.5</v>
      </c>
      <c r="I3" s="408"/>
      <c r="J3" s="165"/>
      <c r="K3" s="408">
        <f>'2025'!I69</f>
        <v>3</v>
      </c>
      <c r="L3" s="408"/>
      <c r="M3" s="165"/>
      <c r="N3" s="408">
        <f>'2025'!J69</f>
        <v>4</v>
      </c>
      <c r="O3" s="408"/>
      <c r="P3" s="165"/>
      <c r="Q3" s="408">
        <f>'2025'!K69</f>
        <v>2</v>
      </c>
      <c r="R3" s="408"/>
      <c r="S3" s="165"/>
      <c r="T3" s="408">
        <f>'2025'!L69</f>
        <v>3.5</v>
      </c>
      <c r="U3" s="408"/>
      <c r="V3" s="165"/>
      <c r="W3" s="408">
        <f>'2025'!M69</f>
        <v>3.5</v>
      </c>
      <c r="X3" s="408"/>
      <c r="Y3" s="165"/>
      <c r="Z3" s="408">
        <f>'2025'!N69</f>
        <v>3.5</v>
      </c>
      <c r="AA3" s="408"/>
      <c r="AB3" s="122"/>
      <c r="AC3" s="408">
        <f>'2025'!Q69</f>
        <v>3.5</v>
      </c>
      <c r="AD3" s="408"/>
      <c r="AE3" s="165"/>
      <c r="AF3" s="408">
        <f>'2025'!R69</f>
        <v>3</v>
      </c>
      <c r="AG3" s="408"/>
      <c r="AH3" s="165"/>
      <c r="AI3" s="408">
        <f>'2025'!S69</f>
        <v>3.5</v>
      </c>
      <c r="AJ3" s="408"/>
      <c r="AK3" s="165"/>
      <c r="AL3" s="408">
        <f>'2025'!T69</f>
        <v>1.5</v>
      </c>
      <c r="AM3" s="408"/>
      <c r="AN3" s="165"/>
      <c r="AO3" s="408">
        <f>'2025'!U69</f>
        <v>4</v>
      </c>
      <c r="AP3" s="408"/>
      <c r="AQ3" s="165"/>
      <c r="AR3" s="408">
        <f>'2025'!V69</f>
        <v>3.5</v>
      </c>
      <c r="AS3" s="408"/>
      <c r="AT3" s="165"/>
      <c r="AU3" s="408">
        <f>'2025'!W69</f>
        <v>2.5</v>
      </c>
      <c r="AV3" s="408"/>
      <c r="AW3" s="165"/>
      <c r="AX3" s="408">
        <f>'2025'!X69</f>
        <v>3.5</v>
      </c>
      <c r="AY3" s="408"/>
      <c r="AZ3" s="165"/>
      <c r="BA3" s="408">
        <f>'2025'!Y69</f>
        <v>3.5</v>
      </c>
      <c r="BB3" s="408"/>
      <c r="BC3" s="151"/>
    </row>
    <row r="4" spans="1:64" ht="6" customHeight="1" x14ac:dyDescent="1"/>
    <row r="5" spans="1:64" s="83" customFormat="1" ht="18" customHeight="1" x14ac:dyDescent="1">
      <c r="B5" s="409">
        <v>1</v>
      </c>
      <c r="C5" s="410"/>
      <c r="D5" s="166"/>
      <c r="E5" s="409"/>
      <c r="F5" s="410"/>
      <c r="G5" s="166"/>
      <c r="H5" s="409"/>
      <c r="I5" s="410"/>
      <c r="J5" s="166"/>
      <c r="K5" s="409"/>
      <c r="L5" s="410"/>
      <c r="M5" s="166"/>
      <c r="N5" s="409">
        <v>1</v>
      </c>
      <c r="O5" s="410"/>
      <c r="P5" s="166"/>
      <c r="Q5" s="409">
        <v>1</v>
      </c>
      <c r="R5" s="410"/>
      <c r="S5" s="166"/>
      <c r="T5" s="412"/>
      <c r="U5" s="413"/>
      <c r="V5" s="166"/>
      <c r="W5" s="409"/>
      <c r="X5" s="410"/>
      <c r="Y5" s="166"/>
      <c r="Z5" s="409"/>
      <c r="AA5" s="410"/>
      <c r="AB5" s="167"/>
      <c r="AC5" s="409"/>
      <c r="AD5" s="410"/>
      <c r="AE5" s="166"/>
      <c r="AF5" s="409">
        <v>1</v>
      </c>
      <c r="AG5" s="410"/>
      <c r="AH5" s="166"/>
      <c r="AI5" s="409"/>
      <c r="AJ5" s="410"/>
      <c r="AK5" s="166"/>
      <c r="AL5" s="409">
        <v>1</v>
      </c>
      <c r="AM5" s="410"/>
      <c r="AN5" s="166"/>
      <c r="AO5" s="409">
        <v>1</v>
      </c>
      <c r="AP5" s="410"/>
      <c r="AQ5" s="166"/>
      <c r="AR5" s="409"/>
      <c r="AS5" s="410"/>
      <c r="AT5" s="166"/>
      <c r="AU5" s="409">
        <v>1</v>
      </c>
      <c r="AV5" s="410"/>
      <c r="AW5" s="166"/>
      <c r="AX5" s="409"/>
      <c r="AY5" s="410"/>
      <c r="AZ5" s="166"/>
      <c r="BA5" s="409">
        <v>1</v>
      </c>
      <c r="BB5" s="410"/>
      <c r="BC5" s="152"/>
    </row>
    <row r="6" spans="1:64" s="102" customFormat="1" ht="18" customHeight="1" x14ac:dyDescent="1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422">
        <f>SUM(B5:AA5)</f>
        <v>3</v>
      </c>
      <c r="AA6" s="422"/>
      <c r="AB6" s="167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Y6" s="114"/>
      <c r="AZ6" s="114"/>
      <c r="BA6" s="422">
        <f>SUM(AC5:BB5)</f>
        <v>5</v>
      </c>
      <c r="BB6" s="422"/>
      <c r="BD6" s="176">
        <f>Z6+BA6</f>
        <v>8</v>
      </c>
      <c r="BE6" s="177"/>
    </row>
    <row r="7" spans="1:64" ht="15" customHeight="1" x14ac:dyDescent="1">
      <c r="B7" s="404">
        <v>1</v>
      </c>
      <c r="C7" s="405"/>
      <c r="D7" s="153"/>
      <c r="E7" s="404">
        <v>2</v>
      </c>
      <c r="F7" s="405"/>
      <c r="G7" s="153"/>
      <c r="H7" s="404">
        <v>3</v>
      </c>
      <c r="I7" s="405"/>
      <c r="J7" s="153"/>
      <c r="K7" s="404">
        <v>4</v>
      </c>
      <c r="L7" s="405"/>
      <c r="M7" s="153"/>
      <c r="N7" s="404">
        <v>5</v>
      </c>
      <c r="O7" s="405"/>
      <c r="P7" s="153"/>
      <c r="Q7" s="404">
        <v>6</v>
      </c>
      <c r="R7" s="405"/>
      <c r="S7" s="153"/>
      <c r="T7" s="404">
        <v>7</v>
      </c>
      <c r="U7" s="405"/>
      <c r="V7" s="153"/>
      <c r="W7" s="404">
        <v>8</v>
      </c>
      <c r="X7" s="405"/>
      <c r="Y7" s="153"/>
      <c r="Z7" s="404">
        <v>9</v>
      </c>
      <c r="AA7" s="405"/>
      <c r="AB7" s="161"/>
      <c r="AC7" s="416">
        <v>10</v>
      </c>
      <c r="AD7" s="417"/>
      <c r="AE7" s="158"/>
      <c r="AF7" s="404">
        <v>11</v>
      </c>
      <c r="AG7" s="405"/>
      <c r="AH7" s="153"/>
      <c r="AI7" s="416">
        <v>12</v>
      </c>
      <c r="AJ7" s="417"/>
      <c r="AK7" s="158"/>
      <c r="AL7" s="404">
        <v>13</v>
      </c>
      <c r="AM7" s="405"/>
      <c r="AN7" s="153"/>
      <c r="AO7" s="416">
        <v>14</v>
      </c>
      <c r="AP7" s="417"/>
      <c r="AQ7" s="158"/>
      <c r="AR7" s="404">
        <v>15</v>
      </c>
      <c r="AS7" s="405"/>
      <c r="AT7" s="153"/>
      <c r="AU7" s="414">
        <v>16</v>
      </c>
      <c r="AV7" s="415"/>
      <c r="AW7" s="159"/>
      <c r="AX7" s="418">
        <v>17</v>
      </c>
      <c r="AY7" s="419"/>
      <c r="AZ7" s="160"/>
      <c r="BA7" s="414">
        <v>18</v>
      </c>
      <c r="BB7" s="415"/>
      <c r="BC7" s="155"/>
    </row>
    <row r="8" spans="1:64" ht="6" customHeight="1" x14ac:dyDescent="1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61"/>
      <c r="AC8" s="154"/>
      <c r="AD8" s="148"/>
      <c r="AE8" s="154"/>
      <c r="AG8" s="148"/>
      <c r="AI8" s="154"/>
      <c r="AJ8" s="148"/>
      <c r="AK8" s="154"/>
      <c r="AL8" s="148"/>
      <c r="AM8" s="148"/>
      <c r="AN8" s="148"/>
      <c r="AO8" s="154"/>
      <c r="AP8" s="148"/>
      <c r="AQ8" s="154"/>
      <c r="AR8" s="148"/>
      <c r="AS8" s="148"/>
      <c r="AT8" s="148"/>
      <c r="AU8" s="148"/>
      <c r="AV8" s="155"/>
      <c r="AW8" s="155"/>
      <c r="AY8" s="148"/>
      <c r="BA8" s="155"/>
      <c r="BB8" s="148"/>
    </row>
    <row r="9" spans="1:64" s="60" customFormat="1" ht="18" customHeight="1" x14ac:dyDescent="1">
      <c r="A9" s="178" t="s">
        <v>65</v>
      </c>
      <c r="B9" s="179">
        <f>'2025'!F71</f>
        <v>6.5</v>
      </c>
      <c r="C9" s="156">
        <f>RANK(B9,$B9:$B$36,1)</f>
        <v>17</v>
      </c>
      <c r="D9" s="179"/>
      <c r="E9" s="190">
        <f>'2025'!G71</f>
        <v>4.5</v>
      </c>
      <c r="F9" s="156">
        <f>RANK(E9,$E9:$E$36,1)</f>
        <v>8</v>
      </c>
      <c r="G9" s="179"/>
      <c r="H9" s="179">
        <f>'2025'!H71</f>
        <v>2.5</v>
      </c>
      <c r="I9" s="156">
        <f>RANK(H9,$H9:$H$36,1)</f>
        <v>1</v>
      </c>
      <c r="J9" s="179"/>
      <c r="K9" s="179">
        <f>'2025'!I71</f>
        <v>3.5</v>
      </c>
      <c r="L9" s="156">
        <f>RANK(K9,$K9:$K$36,1)</f>
        <v>3</v>
      </c>
      <c r="M9" s="179"/>
      <c r="N9" s="179">
        <f>'2025'!J71</f>
        <v>5.5</v>
      </c>
      <c r="O9" s="156">
        <f>RANK(N9,$N9:$N36,1)</f>
        <v>3</v>
      </c>
      <c r="P9" s="179"/>
      <c r="Q9" s="179">
        <f>'2025'!K71</f>
        <v>4</v>
      </c>
      <c r="R9" s="156">
        <f>RANK(Q9,$Q9:$Q$36,1)</f>
        <v>17</v>
      </c>
      <c r="S9" s="179"/>
      <c r="T9" s="179">
        <f>'2025'!L71</f>
        <v>4.5</v>
      </c>
      <c r="U9" s="156">
        <f>RANK(T9,$T9:$T$36,1)</f>
        <v>4</v>
      </c>
      <c r="V9" s="179"/>
      <c r="W9" s="179">
        <f>'2025'!M71</f>
        <v>5</v>
      </c>
      <c r="X9" s="156">
        <f>RANK(W9,$W9:$W$36,1)</f>
        <v>10</v>
      </c>
      <c r="Y9" s="179"/>
      <c r="Z9" s="179">
        <f>'2025'!N71</f>
        <v>4.5</v>
      </c>
      <c r="AA9" s="156">
        <f>RANK(Z9,$Z9:$Z$36,1)</f>
        <v>6</v>
      </c>
      <c r="AB9" s="162"/>
      <c r="AC9" s="179">
        <f>'2025'!Q71</f>
        <v>4.5</v>
      </c>
      <c r="AD9" s="156">
        <f>RANK(AC9,$AC9:$AC$36,1)</f>
        <v>12</v>
      </c>
      <c r="AE9" s="179"/>
      <c r="AF9" s="179">
        <f>'2025'!R71</f>
        <v>5.5</v>
      </c>
      <c r="AG9" s="156">
        <f>RANK(AF9,$AF9:$AF$36,1)</f>
        <v>8</v>
      </c>
      <c r="AH9" s="179"/>
      <c r="AI9" s="179">
        <f>'2025'!S71</f>
        <v>4.5</v>
      </c>
      <c r="AJ9" s="156">
        <f>RANK(AI9,$AI9:$AI$36,1)</f>
        <v>5</v>
      </c>
      <c r="AK9" s="179"/>
      <c r="AL9" s="179">
        <f>'2025'!T71</f>
        <v>3</v>
      </c>
      <c r="AM9" s="156">
        <f>RANK(AL9,$AL9:$AL$36,1)</f>
        <v>9</v>
      </c>
      <c r="AN9" s="179"/>
      <c r="AO9" s="179">
        <f>'2025'!U71</f>
        <v>7.5</v>
      </c>
      <c r="AP9" s="156">
        <f>RANK(AO9,$AO9:$AO36,1)</f>
        <v>21</v>
      </c>
      <c r="AQ9" s="179"/>
      <c r="AR9" s="179">
        <f>'2025'!V71</f>
        <v>4.5</v>
      </c>
      <c r="AS9" s="156">
        <f>RANK(AR9,$AR9:AR$36,1)</f>
        <v>6</v>
      </c>
      <c r="AT9" s="179"/>
      <c r="AU9" s="188">
        <f>'2025'!W71</f>
        <v>4.5</v>
      </c>
      <c r="AV9" s="156">
        <f>RANK(AU9,$AU9:AU$36,1)</f>
        <v>13</v>
      </c>
      <c r="AW9" s="179"/>
      <c r="AX9" s="179">
        <f>'2025'!X71</f>
        <v>3.5</v>
      </c>
      <c r="AY9" s="156">
        <f>RANK(AX9,$AX9:$AX$36,1)</f>
        <v>1</v>
      </c>
      <c r="AZ9" s="179"/>
      <c r="BA9" s="179">
        <f>'2025'!Y71</f>
        <v>3.5</v>
      </c>
      <c r="BB9" s="318">
        <f>RANK(BA9,$BA9:$BA$36,1)</f>
        <v>1</v>
      </c>
      <c r="BD9" s="121"/>
      <c r="BE9" s="121"/>
      <c r="BF9" s="121"/>
      <c r="BG9" s="121"/>
      <c r="BH9" s="121"/>
      <c r="BI9" s="121"/>
      <c r="BJ9" s="121"/>
      <c r="BK9" s="121"/>
      <c r="BL9" s="122"/>
    </row>
    <row r="10" spans="1:64" s="60" customFormat="1" ht="18" customHeight="1" x14ac:dyDescent="1">
      <c r="A10" s="178" t="s">
        <v>66</v>
      </c>
      <c r="B10" s="179">
        <f>'2025'!F72</f>
        <v>7</v>
      </c>
      <c r="C10" s="156">
        <f>RANK(B10,$B9:$B$36,1)</f>
        <v>19</v>
      </c>
      <c r="D10" s="189" t="e">
        <f>RANK(C10,$B10:$B$36,1)</f>
        <v>#N/A</v>
      </c>
      <c r="E10" s="190">
        <f>'2025'!G72</f>
        <v>3.5</v>
      </c>
      <c r="F10" s="156">
        <f>RANK(E10,$E9:$E$36,1)</f>
        <v>1</v>
      </c>
      <c r="G10" s="179"/>
      <c r="H10" s="179">
        <f>'2025'!H72</f>
        <v>3.5</v>
      </c>
      <c r="I10" s="156">
        <f>RANK(H10,$H9:$H$36,1)</f>
        <v>8</v>
      </c>
      <c r="J10" s="179"/>
      <c r="K10" s="179">
        <f>'2025'!I72</f>
        <v>6</v>
      </c>
      <c r="L10" s="156">
        <f>RANK(K10,$K9:$K$36,1)</f>
        <v>19</v>
      </c>
      <c r="M10" s="179"/>
      <c r="N10" s="179">
        <f>'2025'!J72</f>
        <v>5.5</v>
      </c>
      <c r="O10" s="156">
        <f>RANK(N10,$N9:$N36,1)</f>
        <v>3</v>
      </c>
      <c r="P10" s="179"/>
      <c r="Q10" s="179">
        <f>'2025'!K72</f>
        <v>3.5</v>
      </c>
      <c r="R10" s="156">
        <f>RANK(Q10,$Q9:$Q$36,1)</f>
        <v>8</v>
      </c>
      <c r="S10" s="179"/>
      <c r="T10" s="179">
        <f>'2025'!L72</f>
        <v>5.5</v>
      </c>
      <c r="U10" s="156">
        <f>RANK(T10,$T9:$T$36,1)</f>
        <v>14</v>
      </c>
      <c r="V10" s="179"/>
      <c r="W10" s="179">
        <f>'2025'!M72</f>
        <v>7</v>
      </c>
      <c r="X10" s="156">
        <f>RANK(W10,$W9:$W$36,1)</f>
        <v>22</v>
      </c>
      <c r="Y10" s="179"/>
      <c r="Z10" s="179">
        <f>'2025'!N72</f>
        <v>5.5</v>
      </c>
      <c r="AA10" s="156">
        <f>RANK(Z10,$Z9:$Z$36,1)</f>
        <v>17</v>
      </c>
      <c r="AB10" s="162"/>
      <c r="AC10" s="179">
        <f>'2025'!Q72</f>
        <v>4.5</v>
      </c>
      <c r="AD10" s="156">
        <f>RANK(AC10,$AC9:$AC$36,1)</f>
        <v>12</v>
      </c>
      <c r="AE10" s="179"/>
      <c r="AF10" s="179">
        <f>'2025'!R72</f>
        <v>9</v>
      </c>
      <c r="AG10" s="156">
        <f>RANK(AF10,$AF9:$AF$36,1)</f>
        <v>27</v>
      </c>
      <c r="AH10" s="179"/>
      <c r="AI10" s="179">
        <f>'2025'!S72</f>
        <v>6</v>
      </c>
      <c r="AJ10" s="156">
        <f>RANK(AI10,$AI9:$AI$36,1)</f>
        <v>22</v>
      </c>
      <c r="AK10" s="179"/>
      <c r="AL10" s="179">
        <f>'2025'!T72</f>
        <v>2.5</v>
      </c>
      <c r="AM10" s="156">
        <f>RANK(AL10,$AL9:$AL$36,1)</f>
        <v>2</v>
      </c>
      <c r="AN10" s="179"/>
      <c r="AO10" s="179">
        <f>'2025'!U72</f>
        <v>6.5</v>
      </c>
      <c r="AP10" s="156">
        <f>RANK(AO10,$AO9:$AO36,1)</f>
        <v>14</v>
      </c>
      <c r="AQ10" s="179"/>
      <c r="AR10" s="179">
        <f>'2025'!V72</f>
        <v>6.5</v>
      </c>
      <c r="AS10" s="156">
        <f>RANK(AR10,$AR9:AR$36,1)</f>
        <v>23</v>
      </c>
      <c r="AT10" s="179"/>
      <c r="AU10" s="188">
        <f>'2025'!W72</f>
        <v>3.5</v>
      </c>
      <c r="AV10" s="156">
        <f>RANK(AU10,$AU9:AU$36,1)</f>
        <v>3</v>
      </c>
      <c r="AW10" s="179"/>
      <c r="AX10" s="179">
        <f>'2025'!X72</f>
        <v>7</v>
      </c>
      <c r="AY10" s="156">
        <f>RANK(AX10,$AX9:$AX$36,1)</f>
        <v>21</v>
      </c>
      <c r="AZ10" s="179"/>
      <c r="BA10" s="179">
        <f>'2025'!Y72</f>
        <v>6</v>
      </c>
      <c r="BB10" s="156">
        <f>RANK(BA10,$BA9:$BA$36,1)</f>
        <v>19</v>
      </c>
      <c r="BD10" s="121"/>
      <c r="BE10" s="122"/>
      <c r="BF10" s="121"/>
      <c r="BG10" s="121"/>
      <c r="BH10" s="121"/>
      <c r="BI10" s="121"/>
      <c r="BJ10" s="121"/>
      <c r="BK10" s="122"/>
      <c r="BL10" s="122"/>
    </row>
    <row r="11" spans="1:64" s="60" customFormat="1" ht="18" customHeight="1" x14ac:dyDescent="1">
      <c r="A11" s="178" t="s">
        <v>73</v>
      </c>
      <c r="B11" s="179">
        <f>'2025'!F73</f>
        <v>6</v>
      </c>
      <c r="C11" s="156">
        <f>RANK(B11,$B9:$B$36,1)</f>
        <v>14</v>
      </c>
      <c r="D11" s="189" t="e">
        <f>RANK(C11,$B11:$B$36,1)</f>
        <v>#N/A</v>
      </c>
      <c r="E11" s="190">
        <f>'2025'!G73</f>
        <v>3.5</v>
      </c>
      <c r="F11" s="156">
        <f>RANK(E11,$E9:$E$36,1)</f>
        <v>1</v>
      </c>
      <c r="G11" s="179"/>
      <c r="H11" s="179">
        <f>'2025'!H73</f>
        <v>2.5</v>
      </c>
      <c r="I11" s="156">
        <f>RANK(H11,$H9:$H$36,1)</f>
        <v>1</v>
      </c>
      <c r="J11" s="179"/>
      <c r="K11" s="179">
        <f>'2025'!I73</f>
        <v>3.5</v>
      </c>
      <c r="L11" s="156">
        <f>RANK(K11,$K9:$K$36,1)</f>
        <v>3</v>
      </c>
      <c r="M11" s="179"/>
      <c r="N11" s="179">
        <f>'2025'!J73</f>
        <v>5.5</v>
      </c>
      <c r="O11" s="156">
        <f>RANK(N11,$N9:$N36,1)</f>
        <v>3</v>
      </c>
      <c r="P11" s="179"/>
      <c r="Q11" s="179">
        <f>'2025'!K73</f>
        <v>2.5</v>
      </c>
      <c r="R11" s="156">
        <f>RANK(Q11,$Q9:$Q$36,1)</f>
        <v>2</v>
      </c>
      <c r="S11" s="179"/>
      <c r="T11" s="179">
        <f>'2025'!L73</f>
        <v>5.5</v>
      </c>
      <c r="U11" s="156">
        <f>RANK(T11,$T9:$T$36,1)</f>
        <v>14</v>
      </c>
      <c r="V11" s="179"/>
      <c r="W11" s="179">
        <f>'2025'!M73</f>
        <v>5</v>
      </c>
      <c r="X11" s="156">
        <f>RANK(W11,$W9:$W$36,1)</f>
        <v>10</v>
      </c>
      <c r="Y11" s="179"/>
      <c r="Z11" s="179">
        <f>'2025'!N73</f>
        <v>4.5</v>
      </c>
      <c r="AA11" s="156">
        <f>RANK(Z11,$Z9:$Z$36,1)</f>
        <v>6</v>
      </c>
      <c r="AB11" s="162"/>
      <c r="AC11" s="179">
        <f>'2025'!Q73</f>
        <v>4.5</v>
      </c>
      <c r="AD11" s="156">
        <f>RANK(AC11,$AC9:$AC$36,1)</f>
        <v>12</v>
      </c>
      <c r="AE11" s="179"/>
      <c r="AF11" s="179">
        <f>'2025'!R73</f>
        <v>6</v>
      </c>
      <c r="AG11" s="156">
        <f>RANK(AF11,$AF9:$AF$36,1)</f>
        <v>12</v>
      </c>
      <c r="AH11" s="179"/>
      <c r="AI11" s="179">
        <f>'2025'!S73</f>
        <v>4.5</v>
      </c>
      <c r="AJ11" s="156">
        <f>RANK(AI11,$AI9:$AI$36,1)</f>
        <v>5</v>
      </c>
      <c r="AK11" s="179"/>
      <c r="AL11" s="179">
        <f>'2025'!T73</f>
        <v>1.5</v>
      </c>
      <c r="AM11" s="318">
        <f>RANK(AL11,$AL9:$AL$36,1)</f>
        <v>1</v>
      </c>
      <c r="AN11" s="179"/>
      <c r="AO11" s="179">
        <f>'2025'!U73</f>
        <v>7.5</v>
      </c>
      <c r="AP11" s="156">
        <f>RANK(AO11,$AO9:$AO36,1)</f>
        <v>21</v>
      </c>
      <c r="AQ11" s="179"/>
      <c r="AR11" s="179">
        <f>'2025'!V73</f>
        <v>3.5</v>
      </c>
      <c r="AS11" s="156">
        <f>RANK(AR11,$AR9:AR$36,1)</f>
        <v>1</v>
      </c>
      <c r="AT11" s="179"/>
      <c r="AU11" s="188">
        <f>'2025'!W73</f>
        <v>4.5</v>
      </c>
      <c r="AV11" s="156">
        <f>RANK(AU11,$AU9:AU$36,1)</f>
        <v>13</v>
      </c>
      <c r="AW11" s="179"/>
      <c r="AX11" s="179">
        <f>'2025'!X73</f>
        <v>4.5</v>
      </c>
      <c r="AY11" s="156">
        <f>RANK(AX11,$AX9:$AX$36,1)</f>
        <v>4</v>
      </c>
      <c r="AZ11" s="179"/>
      <c r="BA11" s="179">
        <f>'2025'!Y73</f>
        <v>4</v>
      </c>
      <c r="BB11" s="156">
        <f>RANK(BA11,$BA9:$BA$36,1)</f>
        <v>2</v>
      </c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64" s="60" customFormat="1" ht="18" customHeight="1" x14ac:dyDescent="1">
      <c r="A12" s="178" t="s">
        <v>74</v>
      </c>
      <c r="B12" s="179">
        <f>'2025'!F74</f>
        <v>5</v>
      </c>
      <c r="C12" s="156">
        <f>RANK(B12,$B9:$B$36,1)</f>
        <v>5</v>
      </c>
      <c r="D12" s="189">
        <f>RANK(C12,$B12:$B$36,1)</f>
        <v>5</v>
      </c>
      <c r="E12" s="190">
        <f>'2025'!G74</f>
        <v>6.5</v>
      </c>
      <c r="F12" s="156">
        <f>RANK(E12,$E9:$E$36,1)</f>
        <v>24</v>
      </c>
      <c r="G12" s="179"/>
      <c r="H12" s="179">
        <f>'2025'!H74</f>
        <v>3.5</v>
      </c>
      <c r="I12" s="156">
        <f>RANK(H12,$H9:$H$36,1)</f>
        <v>8</v>
      </c>
      <c r="J12" s="179"/>
      <c r="K12" s="179">
        <f>'2025'!I74</f>
        <v>3</v>
      </c>
      <c r="L12" s="156">
        <f>RANK(K12,$K9:$K$36,1)</f>
        <v>1</v>
      </c>
      <c r="M12" s="179"/>
      <c r="N12" s="179">
        <f>'2025'!J74</f>
        <v>5.5</v>
      </c>
      <c r="O12" s="156">
        <f>RANK(N12,$N9:$N36,1)</f>
        <v>3</v>
      </c>
      <c r="P12" s="179"/>
      <c r="Q12" s="179">
        <f>'2025'!K74</f>
        <v>2.5</v>
      </c>
      <c r="R12" s="156">
        <f>RANK(Q12,$Q9:$Q$36,1)</f>
        <v>2</v>
      </c>
      <c r="S12" s="179"/>
      <c r="T12" s="179">
        <f>'2025'!L74</f>
        <v>5.5</v>
      </c>
      <c r="U12" s="156">
        <f>RANK(T12,$T9:$T$36,1)</f>
        <v>14</v>
      </c>
      <c r="V12" s="179"/>
      <c r="W12" s="179">
        <f>'2025'!M74</f>
        <v>4</v>
      </c>
      <c r="X12" s="156">
        <f>RANK(W12,$W9:$W$36,1)</f>
        <v>3</v>
      </c>
      <c r="Y12" s="179"/>
      <c r="Z12" s="179">
        <f>'2025'!N74</f>
        <v>4.5</v>
      </c>
      <c r="AA12" s="156">
        <f>RANK(Z12,$Z9:$Z$36,1)</f>
        <v>6</v>
      </c>
      <c r="AB12" s="162"/>
      <c r="AC12" s="179">
        <f>'2025'!Q74</f>
        <v>5.5</v>
      </c>
      <c r="AD12" s="156">
        <f>RANK(AC12,$AC9:$AC$36,1)</f>
        <v>25</v>
      </c>
      <c r="AE12" s="179"/>
      <c r="AF12" s="179">
        <f>'2025'!R74</f>
        <v>4</v>
      </c>
      <c r="AG12" s="156">
        <f>RANK(AF12,$AF9:$AF$36,1)</f>
        <v>3</v>
      </c>
      <c r="AH12" s="179"/>
      <c r="AI12" s="179">
        <f>'2025'!S74</f>
        <v>5.5</v>
      </c>
      <c r="AJ12" s="156">
        <f>RANK(AI12,$AI9:$AI$36,1)</f>
        <v>16</v>
      </c>
      <c r="AK12" s="179"/>
      <c r="AL12" s="179">
        <f>'2025'!T74</f>
        <v>2.5</v>
      </c>
      <c r="AM12" s="156">
        <f>RANK(AL12,$AL9:$AL$36,1)</f>
        <v>2</v>
      </c>
      <c r="AN12" s="179"/>
      <c r="AO12" s="179">
        <f>'2025'!U74</f>
        <v>7.5</v>
      </c>
      <c r="AP12" s="156">
        <f>RANK(AO12,$AO9:$AO36,1)</f>
        <v>21</v>
      </c>
      <c r="AQ12" s="179"/>
      <c r="AR12" s="179">
        <f>'2025'!V74</f>
        <v>5.5</v>
      </c>
      <c r="AS12" s="156">
        <f>RANK(AR12,$AR9:AR$36,1)</f>
        <v>18</v>
      </c>
      <c r="AT12" s="179"/>
      <c r="AU12" s="188">
        <f>'2025'!W74</f>
        <v>5.5</v>
      </c>
      <c r="AV12" s="156">
        <f>RANK(AU12,$AU9:AU$36,1)</f>
        <v>22</v>
      </c>
      <c r="AW12" s="179"/>
      <c r="AX12" s="179">
        <f>'2025'!X74</f>
        <v>5.5</v>
      </c>
      <c r="AY12" s="156">
        <f>RANK(AX12,$AX9:$AX$36,1)</f>
        <v>10</v>
      </c>
      <c r="AZ12" s="179"/>
      <c r="BA12" s="179">
        <f>'2025'!Y74</f>
        <v>6</v>
      </c>
      <c r="BB12" s="156">
        <f>RANK(BA12,$BA9:$BA$36,1)</f>
        <v>19</v>
      </c>
      <c r="BD12" s="121"/>
      <c r="BE12" s="122"/>
      <c r="BF12" s="121"/>
      <c r="BG12" s="121"/>
      <c r="BH12" s="121"/>
      <c r="BI12" s="121"/>
      <c r="BJ12" s="121"/>
      <c r="BK12" s="122"/>
      <c r="BL12" s="122"/>
    </row>
    <row r="13" spans="1:64" s="60" customFormat="1" ht="18" customHeight="1" x14ac:dyDescent="1">
      <c r="A13" s="178" t="s">
        <v>67</v>
      </c>
      <c r="B13" s="179">
        <f>'2025'!F75</f>
        <v>6.5</v>
      </c>
      <c r="C13" s="156">
        <f>RANK(B13,$B9:$B$36,1)</f>
        <v>17</v>
      </c>
      <c r="D13" s="189" t="e">
        <f>RANK(C13,$B13:$B$36,1)</f>
        <v>#N/A</v>
      </c>
      <c r="E13" s="190">
        <f>'2025'!G75</f>
        <v>4.5</v>
      </c>
      <c r="F13" s="156">
        <f>RANK(E13,$E9:$E$36,1)</f>
        <v>8</v>
      </c>
      <c r="G13" s="179"/>
      <c r="H13" s="179">
        <f>'2025'!H75</f>
        <v>3.5</v>
      </c>
      <c r="I13" s="156">
        <f>RANK(H13,$H9:$H$36,1)</f>
        <v>8</v>
      </c>
      <c r="J13" s="179"/>
      <c r="K13" s="179">
        <f>'2025'!I75</f>
        <v>4.5</v>
      </c>
      <c r="L13" s="156">
        <f>RANK(K13,$K9:$K$36,1)</f>
        <v>11</v>
      </c>
      <c r="M13" s="179"/>
      <c r="N13" s="179">
        <f>'2025'!J75</f>
        <v>5.5</v>
      </c>
      <c r="O13" s="156">
        <f>RANK(N13,$N9:$N36,1)</f>
        <v>3</v>
      </c>
      <c r="P13" s="179"/>
      <c r="Q13" s="179">
        <f>'2025'!K75</f>
        <v>4.5</v>
      </c>
      <c r="R13" s="156">
        <f>RANK(Q13,$Q9:$Q$36,1)</f>
        <v>21</v>
      </c>
      <c r="S13" s="179"/>
      <c r="T13" s="179">
        <f>'2025'!L75</f>
        <v>4.5</v>
      </c>
      <c r="U13" s="156">
        <f>RANK(T13,$T9:$T$36,1)</f>
        <v>4</v>
      </c>
      <c r="V13" s="179"/>
      <c r="W13" s="179">
        <f>'2025'!M75</f>
        <v>4</v>
      </c>
      <c r="X13" s="156">
        <f>RANK(W13,$W9:$W$36,1)</f>
        <v>3</v>
      </c>
      <c r="Y13" s="179"/>
      <c r="Z13" s="179">
        <f>'2025'!N75</f>
        <v>3.5</v>
      </c>
      <c r="AA13" s="156">
        <f>RANK(Z13,$Z9:$Z$36,1)</f>
        <v>1</v>
      </c>
      <c r="AB13" s="162"/>
      <c r="AC13" s="179">
        <f>'2025'!Q75</f>
        <v>4.5</v>
      </c>
      <c r="AD13" s="156">
        <f>RANK(AC13,$AC9:$AC$36,1)</f>
        <v>12</v>
      </c>
      <c r="AE13" s="179"/>
      <c r="AF13" s="179">
        <f>'2025'!R75</f>
        <v>6.5</v>
      </c>
      <c r="AG13" s="156">
        <f>RANK(AF13,$AF9:$AF$36,1)</f>
        <v>15</v>
      </c>
      <c r="AH13" s="179"/>
      <c r="AI13" s="179">
        <f>'2025'!S75</f>
        <v>4.5</v>
      </c>
      <c r="AJ13" s="156">
        <f>RANK(AI13,$AI9:$AI$36,1)</f>
        <v>5</v>
      </c>
      <c r="AK13" s="179"/>
      <c r="AL13" s="179">
        <f>'2025'!T75</f>
        <v>2.5</v>
      </c>
      <c r="AM13" s="156">
        <f>RANK(AL13,$AL9:$AL$36,1)</f>
        <v>2</v>
      </c>
      <c r="AN13" s="179"/>
      <c r="AO13" s="179">
        <f>'2025'!U75</f>
        <v>6.5</v>
      </c>
      <c r="AP13" s="156">
        <f>RANK(AO13,$AO9:$AO36,1)</f>
        <v>14</v>
      </c>
      <c r="AQ13" s="179"/>
      <c r="AR13" s="179">
        <f>'2025'!V75</f>
        <v>4.5</v>
      </c>
      <c r="AS13" s="156">
        <f>RANK(AR13,$AR9:AR$36,1)</f>
        <v>6</v>
      </c>
      <c r="AT13" s="179"/>
      <c r="AU13" s="188">
        <f>'2025'!W75</f>
        <v>3.5</v>
      </c>
      <c r="AV13" s="156">
        <f>RANK(AU13,$AU9:AU$36,1)</f>
        <v>3</v>
      </c>
      <c r="AW13" s="179"/>
      <c r="AX13" s="179">
        <f>'2025'!X75</f>
        <v>5.5</v>
      </c>
      <c r="AY13" s="156">
        <f>RANK(AX13,$AX9:$AX$36,1)</f>
        <v>10</v>
      </c>
      <c r="AZ13" s="179"/>
      <c r="BA13" s="179">
        <f>'2025'!Y75</f>
        <v>4.5</v>
      </c>
      <c r="BB13" s="156">
        <f>RANK(BA13,$BA9:$BA$36,1)</f>
        <v>6</v>
      </c>
      <c r="BD13" s="121"/>
      <c r="BE13" s="121"/>
      <c r="BF13" s="121"/>
      <c r="BG13" s="121"/>
      <c r="BH13" s="121"/>
      <c r="BI13" s="121"/>
      <c r="BJ13" s="121"/>
      <c r="BK13" s="121"/>
      <c r="BL13" s="121"/>
    </row>
    <row r="14" spans="1:64" s="60" customFormat="1" ht="18" customHeight="1" x14ac:dyDescent="1">
      <c r="A14" s="178" t="s">
        <v>68</v>
      </c>
      <c r="B14" s="179">
        <f>'2025'!F76</f>
        <v>7</v>
      </c>
      <c r="C14" s="156">
        <f>RANK(B14,$B9:$B$36,1)</f>
        <v>19</v>
      </c>
      <c r="D14" s="189" t="e">
        <f>RANK(C14,$B14:$B$36,1)</f>
        <v>#N/A</v>
      </c>
      <c r="E14" s="190">
        <f>'2025'!G76</f>
        <v>4.5</v>
      </c>
      <c r="F14" s="156">
        <f>RANK(E14,$E9:$E$36,1)</f>
        <v>8</v>
      </c>
      <c r="G14" s="179"/>
      <c r="H14" s="179">
        <f>'2025'!H76</f>
        <v>4.5</v>
      </c>
      <c r="I14" s="156">
        <f>RANK(H14,$H9:$H$36,1)</f>
        <v>17</v>
      </c>
      <c r="J14" s="179"/>
      <c r="K14" s="179">
        <f>'2025'!I76</f>
        <v>4</v>
      </c>
      <c r="L14" s="156">
        <f>RANK(K14,$K9:$K$36,1)</f>
        <v>8</v>
      </c>
      <c r="M14" s="179"/>
      <c r="N14" s="179">
        <f>'2025'!J76</f>
        <v>7.5</v>
      </c>
      <c r="O14" s="156">
        <f>RANK(N14,$N9:$N36,1)</f>
        <v>20</v>
      </c>
      <c r="P14" s="179"/>
      <c r="Q14" s="179">
        <f>'2025'!K76</f>
        <v>2.5</v>
      </c>
      <c r="R14" s="156">
        <f>RANK(Q14,$Q9:$Q$36,1)</f>
        <v>2</v>
      </c>
      <c r="S14" s="179"/>
      <c r="T14" s="179">
        <f>'2025'!L76</f>
        <v>5</v>
      </c>
      <c r="U14" s="156">
        <f>RANK(T14,$T9:$T$36,1)</f>
        <v>10</v>
      </c>
      <c r="V14" s="179"/>
      <c r="W14" s="179">
        <f>'2025'!M76</f>
        <v>7</v>
      </c>
      <c r="X14" s="156">
        <f>RANK(W14,$W9:$W$36,1)</f>
        <v>22</v>
      </c>
      <c r="Y14" s="179"/>
      <c r="Z14" s="179">
        <f>'2025'!N76</f>
        <v>5</v>
      </c>
      <c r="AA14" s="156">
        <f>RANK(Z14,$Z9:$Z$36,1)</f>
        <v>15</v>
      </c>
      <c r="AB14" s="162"/>
      <c r="AC14" s="179">
        <f>'2025'!Q76</f>
        <v>3.5</v>
      </c>
      <c r="AD14" s="156">
        <f>RANK(AC14,$AC9:$AC$36,1)</f>
        <v>1</v>
      </c>
      <c r="AE14" s="179"/>
      <c r="AF14" s="179">
        <f>'2025'!R76</f>
        <v>5</v>
      </c>
      <c r="AG14" s="156">
        <f>RANK(AF14,$AF9:$AF$36,1)</f>
        <v>5</v>
      </c>
      <c r="AH14" s="179"/>
      <c r="AI14" s="179">
        <f>'2025'!S76</f>
        <v>5</v>
      </c>
      <c r="AJ14" s="156">
        <f>RANK(AI14,$AI9:$AI$36,1)</f>
        <v>14</v>
      </c>
      <c r="AK14" s="179"/>
      <c r="AL14" s="179">
        <f>'2025'!T76</f>
        <v>2.5</v>
      </c>
      <c r="AM14" s="156">
        <f>RANK(AL14,$AL9:$AL$36,1)</f>
        <v>2</v>
      </c>
      <c r="AN14" s="179"/>
      <c r="AO14" s="179">
        <f>'2025'!U76</f>
        <v>4</v>
      </c>
      <c r="AP14" s="318">
        <f>RANK(AO14,$AO9:$AO36,1)</f>
        <v>1</v>
      </c>
      <c r="AQ14" s="179"/>
      <c r="AR14" s="179">
        <f>'2025'!V76</f>
        <v>4.5</v>
      </c>
      <c r="AS14" s="156">
        <f>RANK(AR14,$AR9:AR$36,1)</f>
        <v>6</v>
      </c>
      <c r="AT14" s="179"/>
      <c r="AU14" s="188">
        <f>'2025'!W76</f>
        <v>3.5</v>
      </c>
      <c r="AV14" s="156">
        <f>RANK(AU14,$AU9:AU$36,1)</f>
        <v>3</v>
      </c>
      <c r="AW14" s="179"/>
      <c r="AX14" s="179">
        <f>'2025'!X76</f>
        <v>6</v>
      </c>
      <c r="AY14" s="156">
        <f>RANK(AX14,$AX9:$AX$36,1)</f>
        <v>15</v>
      </c>
      <c r="AZ14" s="179"/>
      <c r="BA14" s="179">
        <f>'2025'!Y76</f>
        <v>4</v>
      </c>
      <c r="BB14" s="156">
        <f>RANK(BA14,$BA9:$BA$36,1)</f>
        <v>2</v>
      </c>
      <c r="BD14" s="121"/>
      <c r="BE14" s="122"/>
      <c r="BF14" s="122"/>
      <c r="BG14" s="121"/>
      <c r="BH14" s="121"/>
      <c r="BI14" s="121"/>
      <c r="BJ14" s="121"/>
      <c r="BK14" s="122"/>
      <c r="BL14" s="122"/>
    </row>
    <row r="15" spans="1:64" s="60" customFormat="1" ht="18" customHeight="1" x14ac:dyDescent="1">
      <c r="A15" s="178" t="s">
        <v>75</v>
      </c>
      <c r="B15" s="179">
        <f>'2025'!F77</f>
        <v>4.5</v>
      </c>
      <c r="C15" s="156">
        <f>RANK(B15,$B9:$B$36,1)</f>
        <v>2</v>
      </c>
      <c r="D15" s="189" t="e">
        <f>RANK(C15,$B15:$B$36,1)</f>
        <v>#N/A</v>
      </c>
      <c r="E15" s="190">
        <f>'2025'!G77</f>
        <v>4.5</v>
      </c>
      <c r="F15" s="156">
        <f>RANK(E15,$E9:$E$36,1)</f>
        <v>8</v>
      </c>
      <c r="G15" s="179"/>
      <c r="H15" s="179">
        <f>'2025'!H77</f>
        <v>2.5</v>
      </c>
      <c r="I15" s="156">
        <f>RANK(H15,$H9:$H$36,1)</f>
        <v>1</v>
      </c>
      <c r="J15" s="179"/>
      <c r="K15" s="179">
        <f>'2025'!I77</f>
        <v>3.5</v>
      </c>
      <c r="L15" s="156">
        <f>RANK(K15,$K9:$K$36,1)</f>
        <v>3</v>
      </c>
      <c r="M15" s="179"/>
      <c r="N15" s="179">
        <f>'2025'!J77</f>
        <v>5.5</v>
      </c>
      <c r="O15" s="156">
        <f>RANK(N15,$N9:$N36,1)</f>
        <v>3</v>
      </c>
      <c r="P15" s="179"/>
      <c r="Q15" s="179">
        <f>'2025'!K77</f>
        <v>4</v>
      </c>
      <c r="R15" s="156">
        <f>RANK(Q15,$Q9:$Q$36,1)</f>
        <v>17</v>
      </c>
      <c r="S15" s="179"/>
      <c r="T15" s="179">
        <f>'2025'!L77</f>
        <v>4.5</v>
      </c>
      <c r="U15" s="156">
        <f>RANK(T15,$T9:$T$36,1)</f>
        <v>4</v>
      </c>
      <c r="V15" s="179"/>
      <c r="W15" s="179">
        <f>'2025'!M77</f>
        <v>6.5</v>
      </c>
      <c r="X15" s="156">
        <f>RANK(W15,$W9:$W$36,1)</f>
        <v>21</v>
      </c>
      <c r="Y15" s="179"/>
      <c r="Z15" s="179">
        <f>'2025'!N77</f>
        <v>4.5</v>
      </c>
      <c r="AA15" s="156">
        <f>RANK(Z15,$Z9:$Z$36,1)</f>
        <v>6</v>
      </c>
      <c r="AB15" s="162"/>
      <c r="AC15" s="179">
        <f>'2025'!Q77</f>
        <v>4</v>
      </c>
      <c r="AD15" s="156">
        <f>RANK(AC15,$AC9:$AC$36,1)</f>
        <v>8</v>
      </c>
      <c r="AE15" s="179"/>
      <c r="AF15" s="179">
        <f>'2025'!R77</f>
        <v>7.5</v>
      </c>
      <c r="AG15" s="156">
        <f>RANK(AF15,$AF9:$AF$36,1)</f>
        <v>20</v>
      </c>
      <c r="AH15" s="179"/>
      <c r="AI15" s="179">
        <f>'2025'!S77</f>
        <v>4.5</v>
      </c>
      <c r="AJ15" s="156">
        <f>RANK(AI15,$AI9:$AI$36,1)</f>
        <v>5</v>
      </c>
      <c r="AK15" s="179"/>
      <c r="AL15" s="179">
        <f>'2025'!T77</f>
        <v>5</v>
      </c>
      <c r="AM15" s="156">
        <f>RANK(AL15,$AL9:$AL$36,1)</f>
        <v>23</v>
      </c>
      <c r="AN15" s="179"/>
      <c r="AO15" s="179">
        <f>'2025'!U77</f>
        <v>5.5</v>
      </c>
      <c r="AP15" s="156">
        <f>RANK(AO15,$AO9:$AO36,1)</f>
        <v>6</v>
      </c>
      <c r="AQ15" s="179"/>
      <c r="AR15" s="179">
        <f>'2025'!V77</f>
        <v>4.5</v>
      </c>
      <c r="AS15" s="156">
        <f>RANK(AR15,$AR9:AR$36,1)</f>
        <v>6</v>
      </c>
      <c r="AT15" s="179"/>
      <c r="AU15" s="188">
        <f>'2025'!W77</f>
        <v>4.5</v>
      </c>
      <c r="AV15" s="156">
        <f>RANK(AU15,$AU9:AU$36,1)</f>
        <v>13</v>
      </c>
      <c r="AW15" s="179"/>
      <c r="AX15" s="179">
        <f>'2025'!X77</f>
        <v>5.5</v>
      </c>
      <c r="AY15" s="156">
        <f>RANK(AX15,$AX9:$AX$36,1)</f>
        <v>10</v>
      </c>
      <c r="AZ15" s="179"/>
      <c r="BA15" s="179">
        <f>'2025'!Y77</f>
        <v>5.5</v>
      </c>
      <c r="BB15" s="156">
        <f>RANK(BA15,$BA9:$BA$36,1)</f>
        <v>17</v>
      </c>
      <c r="BD15" s="121"/>
      <c r="BE15" s="122"/>
      <c r="BF15" s="121"/>
      <c r="BG15" s="121"/>
      <c r="BH15" s="121"/>
      <c r="BI15" s="121"/>
      <c r="BJ15" s="121"/>
      <c r="BK15" s="121"/>
      <c r="BL15" s="122"/>
    </row>
    <row r="16" spans="1:64" s="60" customFormat="1" ht="18" customHeight="1" x14ac:dyDescent="1">
      <c r="A16" s="178" t="s">
        <v>81</v>
      </c>
      <c r="B16" s="179">
        <f>'2025'!F78</f>
        <v>5</v>
      </c>
      <c r="C16" s="156">
        <f>RANK(B16,$B9:$B$36,1)</f>
        <v>5</v>
      </c>
      <c r="D16" s="189">
        <f>RANK(C16,$B16:$B$36,1)</f>
        <v>4</v>
      </c>
      <c r="E16" s="190">
        <f>'2025'!G78</f>
        <v>4</v>
      </c>
      <c r="F16" s="156">
        <f>RANK(E16,$E9:$E$36,1)</f>
        <v>7</v>
      </c>
      <c r="G16" s="179"/>
      <c r="H16" s="179">
        <f>'2025'!H78</f>
        <v>3.5</v>
      </c>
      <c r="I16" s="156">
        <f>RANK(H16,$H9:$H$36,1)</f>
        <v>8</v>
      </c>
      <c r="J16" s="179"/>
      <c r="K16" s="179">
        <f>'2025'!I78</f>
        <v>4.5</v>
      </c>
      <c r="L16" s="156">
        <f>RANK(K16,$K9:$K$36,1)</f>
        <v>11</v>
      </c>
      <c r="M16" s="179"/>
      <c r="N16" s="179">
        <f>'2025'!J78</f>
        <v>5</v>
      </c>
      <c r="O16" s="156">
        <f>RANK(N16,$N9:$N36,1)</f>
        <v>2</v>
      </c>
      <c r="P16" s="179"/>
      <c r="Q16" s="179">
        <f>'2025'!K78</f>
        <v>3.5</v>
      </c>
      <c r="R16" s="156">
        <f>RANK(Q16,$Q9:$Q$36,1)</f>
        <v>8</v>
      </c>
      <c r="S16" s="179"/>
      <c r="T16" s="179">
        <f>'2025'!L78</f>
        <v>5</v>
      </c>
      <c r="U16" s="156">
        <f>RANK(T16,$T9:$T$36,1)</f>
        <v>10</v>
      </c>
      <c r="V16" s="179"/>
      <c r="W16" s="179">
        <f>'2025'!M78</f>
        <v>8</v>
      </c>
      <c r="X16" s="156">
        <f>RANK(W16,$W9:$W$36,1)</f>
        <v>24</v>
      </c>
      <c r="Y16" s="179"/>
      <c r="Z16" s="179">
        <f>'2025'!N78</f>
        <v>5</v>
      </c>
      <c r="AA16" s="156">
        <f>RANK(Z16,$Z9:$Z$36,1)</f>
        <v>15</v>
      </c>
      <c r="AB16" s="162"/>
      <c r="AC16" s="179">
        <f>'2025'!Q78</f>
        <v>3.5</v>
      </c>
      <c r="AD16" s="156">
        <f>RANK(AC16,$AC9:$AC$36,1)</f>
        <v>1</v>
      </c>
      <c r="AE16" s="179"/>
      <c r="AF16" s="179">
        <f>'2025'!R78</f>
        <v>5</v>
      </c>
      <c r="AG16" s="156">
        <f>RANK(AF16,$AF9:$AF$36,1)</f>
        <v>5</v>
      </c>
      <c r="AH16" s="179"/>
      <c r="AI16" s="179">
        <f>'2025'!S78</f>
        <v>5</v>
      </c>
      <c r="AJ16" s="156">
        <f>RANK(AI16,$AI9:$AI$36,1)</f>
        <v>14</v>
      </c>
      <c r="AK16" s="179"/>
      <c r="AL16" s="179">
        <f>'2025'!T78</f>
        <v>2.5</v>
      </c>
      <c r="AM16" s="156">
        <f>RANK(AL16,$AL9:$AL$36,1)</f>
        <v>2</v>
      </c>
      <c r="AN16" s="179"/>
      <c r="AO16" s="179">
        <f>'2025'!U78</f>
        <v>6</v>
      </c>
      <c r="AP16" s="156">
        <f>RANK(AO16,$AO9:$AO36,1)</f>
        <v>13</v>
      </c>
      <c r="AQ16" s="179"/>
      <c r="AR16" s="179">
        <f>'2025'!V78</f>
        <v>5</v>
      </c>
      <c r="AS16" s="156">
        <f>RANK(AR16,$AR9:AR$36,1)</f>
        <v>16</v>
      </c>
      <c r="AT16" s="179"/>
      <c r="AU16" s="188">
        <f>'2025'!W78</f>
        <v>5.5</v>
      </c>
      <c r="AV16" s="156">
        <f>RANK(AU16,$AU9:AU$36,1)</f>
        <v>22</v>
      </c>
      <c r="AW16" s="179"/>
      <c r="AX16" s="179">
        <f>'2025'!X78</f>
        <v>8</v>
      </c>
      <c r="AY16" s="156">
        <f>RANK(AX16,$AX9:$AX$36,1)</f>
        <v>23</v>
      </c>
      <c r="AZ16" s="179"/>
      <c r="BA16" s="179">
        <f>'2025'!Y78</f>
        <v>6</v>
      </c>
      <c r="BB16" s="156">
        <f>RANK(BA16,$BA9:$BA$36,1)</f>
        <v>19</v>
      </c>
      <c r="BD16" s="122"/>
      <c r="BE16" s="122"/>
      <c r="BF16" s="122"/>
      <c r="BG16" s="122"/>
      <c r="BH16" s="122"/>
      <c r="BI16" s="122"/>
      <c r="BJ16" s="122"/>
      <c r="BK16" s="122"/>
      <c r="BL16" s="122"/>
    </row>
    <row r="17" spans="1:64" s="60" customFormat="1" ht="18" customHeight="1" x14ac:dyDescent="1">
      <c r="A17" s="178" t="s">
        <v>76</v>
      </c>
      <c r="B17" s="179">
        <f>'2025'!F79</f>
        <v>5.5</v>
      </c>
      <c r="C17" s="156">
        <f>RANK(B17,$B9:$B$36,1)</f>
        <v>11</v>
      </c>
      <c r="D17" s="189" t="e">
        <f>RANK(C17,$B17:$B$36,1)</f>
        <v>#N/A</v>
      </c>
      <c r="E17" s="190">
        <f>'2025'!G79</f>
        <v>3.5</v>
      </c>
      <c r="F17" s="156">
        <f>RANK(E17,$E9:$E$36,1)</f>
        <v>1</v>
      </c>
      <c r="G17" s="179"/>
      <c r="H17" s="179">
        <f>'2025'!H79</f>
        <v>5.5</v>
      </c>
      <c r="I17" s="156">
        <f>RANK(H17,$H9:$H$36,1)</f>
        <v>24</v>
      </c>
      <c r="J17" s="179"/>
      <c r="K17" s="179">
        <f>'2025'!I79</f>
        <v>3.5</v>
      </c>
      <c r="L17" s="156">
        <f>RANK(K17,$K9:$K$36,1)</f>
        <v>3</v>
      </c>
      <c r="M17" s="179"/>
      <c r="N17" s="179">
        <f>'2025'!J79</f>
        <v>5.5</v>
      </c>
      <c r="O17" s="156">
        <f>RANK(N17,$N9:$N36,1)</f>
        <v>3</v>
      </c>
      <c r="P17" s="179"/>
      <c r="Q17" s="179">
        <f>'2025'!K79</f>
        <v>2.5</v>
      </c>
      <c r="R17" s="156">
        <f>RANK(Q17,$Q9:$Q$36,1)</f>
        <v>2</v>
      </c>
      <c r="S17" s="179"/>
      <c r="T17" s="179">
        <f>'2025'!L79</f>
        <v>4.5</v>
      </c>
      <c r="U17" s="156">
        <f>RANK(T17,$T9:$T$36,1)</f>
        <v>4</v>
      </c>
      <c r="V17" s="179"/>
      <c r="W17" s="179">
        <f>'2025'!M79</f>
        <v>4</v>
      </c>
      <c r="X17" s="156">
        <f>RANK(W17,$W9:$W$36,1)</f>
        <v>3</v>
      </c>
      <c r="Y17" s="179"/>
      <c r="Z17" s="179">
        <f>'2025'!N79</f>
        <v>4.5</v>
      </c>
      <c r="AA17" s="156">
        <f>RANK(Z17,$Z9:$Z$36,1)</f>
        <v>6</v>
      </c>
      <c r="AB17" s="162"/>
      <c r="AC17" s="179">
        <f>'2025'!Q79</f>
        <v>4.5</v>
      </c>
      <c r="AD17" s="156">
        <f>RANK(AC17,$AC9:$AC$36,1)</f>
        <v>12</v>
      </c>
      <c r="AE17" s="179"/>
      <c r="AF17" s="179">
        <f>'2025'!R79</f>
        <v>8.5</v>
      </c>
      <c r="AG17" s="156">
        <f>RANK(AF17,$AF9:$AF$36,1)</f>
        <v>25</v>
      </c>
      <c r="AH17" s="179"/>
      <c r="AI17" s="179">
        <f>'2025'!S79</f>
        <v>4.5</v>
      </c>
      <c r="AJ17" s="156">
        <f>RANK(AI17,$AI9:$AI$36,1)</f>
        <v>5</v>
      </c>
      <c r="AK17" s="179"/>
      <c r="AL17" s="179">
        <f>'2025'!T79</f>
        <v>2.5</v>
      </c>
      <c r="AM17" s="156">
        <f>RANK(AL17,$AL9:$AL$36,1)</f>
        <v>2</v>
      </c>
      <c r="AN17" s="179"/>
      <c r="AO17" s="179">
        <f>'2025'!U79</f>
        <v>5.5</v>
      </c>
      <c r="AP17" s="156">
        <f>RANK(AO17,$AO9:$AO36,1)</f>
        <v>6</v>
      </c>
      <c r="AQ17" s="179"/>
      <c r="AR17" s="179">
        <f>'2025'!V79</f>
        <v>4.5</v>
      </c>
      <c r="AS17" s="156">
        <f>RANK(AR17,$AR9:AR$36,1)</f>
        <v>6</v>
      </c>
      <c r="AT17" s="179"/>
      <c r="AU17" s="188">
        <f>'2025'!W79</f>
        <v>3.5</v>
      </c>
      <c r="AV17" s="156">
        <f>RANK(AU17,$AU9:AU$36,1)</f>
        <v>3</v>
      </c>
      <c r="AW17" s="179"/>
      <c r="AX17" s="179">
        <f>'2025'!X79</f>
        <v>6.5</v>
      </c>
      <c r="AY17" s="156">
        <f>RANK(AX17,$AX9:$AX$36,1)</f>
        <v>20</v>
      </c>
      <c r="AZ17" s="179"/>
      <c r="BA17" s="179">
        <f>'2025'!Y79</f>
        <v>5</v>
      </c>
      <c r="BB17" s="156">
        <f>RANK(BA17,$BA9:$BA$36,1)</f>
        <v>10</v>
      </c>
      <c r="BD17" s="121"/>
      <c r="BE17" s="121"/>
      <c r="BF17" s="121"/>
      <c r="BG17" s="121"/>
      <c r="BH17" s="121"/>
      <c r="BI17" s="121"/>
      <c r="BJ17" s="121"/>
      <c r="BK17" s="121"/>
      <c r="BL17" s="122"/>
    </row>
    <row r="18" spans="1:64" s="60" customFormat="1" ht="18" customHeight="1" x14ac:dyDescent="1">
      <c r="A18" s="178" t="s">
        <v>77</v>
      </c>
      <c r="B18" s="179">
        <f>'2025'!F80</f>
        <v>6</v>
      </c>
      <c r="C18" s="156">
        <f>RANK(B18,$B9:$B$36,1)</f>
        <v>14</v>
      </c>
      <c r="D18" s="189" t="e">
        <f>RANK(C18,$B18:$B$36,1)</f>
        <v>#N/A</v>
      </c>
      <c r="E18" s="190">
        <f>'2025'!G80</f>
        <v>4.5</v>
      </c>
      <c r="F18" s="156">
        <f>RANK(E18,$E9:$E$36,1)</f>
        <v>8</v>
      </c>
      <c r="G18" s="179"/>
      <c r="H18" s="179">
        <f>'2025'!H80</f>
        <v>3.5</v>
      </c>
      <c r="I18" s="156">
        <f>RANK(H18,$H9:$H$36,1)</f>
        <v>8</v>
      </c>
      <c r="J18" s="179"/>
      <c r="K18" s="179">
        <f>'2025'!I80</f>
        <v>4.5</v>
      </c>
      <c r="L18" s="156">
        <f>RANK(K18,$K9:$K$36,1)</f>
        <v>11</v>
      </c>
      <c r="M18" s="179"/>
      <c r="N18" s="179">
        <f>'2025'!J80</f>
        <v>4</v>
      </c>
      <c r="O18" s="318">
        <f>RANK(N18,$N9:$N36,1)</f>
        <v>1</v>
      </c>
      <c r="P18" s="179"/>
      <c r="Q18" s="179">
        <f>'2025'!K80</f>
        <v>3.5</v>
      </c>
      <c r="R18" s="156">
        <f>RANK(Q18,$Q9:$Q$36,1)</f>
        <v>8</v>
      </c>
      <c r="S18" s="179"/>
      <c r="T18" s="179">
        <f>'2025'!L80</f>
        <v>4</v>
      </c>
      <c r="U18" s="156">
        <f>RANK(T18,$T9:$T$36,1)</f>
        <v>3</v>
      </c>
      <c r="V18" s="179"/>
      <c r="W18" s="179">
        <f>'2025'!M80</f>
        <v>5</v>
      </c>
      <c r="X18" s="156">
        <f>RANK(W18,$W9:$W$36,1)</f>
        <v>10</v>
      </c>
      <c r="Y18" s="179"/>
      <c r="Z18" s="179">
        <f>'2025'!N80</f>
        <v>6</v>
      </c>
      <c r="AA18" s="156">
        <f>RANK(Z18,$Z9:$Z$36,1)</f>
        <v>20</v>
      </c>
      <c r="AB18" s="162"/>
      <c r="AC18" s="179">
        <f>'2025'!Q80</f>
        <v>3.5</v>
      </c>
      <c r="AD18" s="156">
        <f>RANK(AC18,$AC9:$AC$36,1)</f>
        <v>1</v>
      </c>
      <c r="AE18" s="179"/>
      <c r="AF18" s="179">
        <f>'2025'!R80</f>
        <v>7</v>
      </c>
      <c r="AG18" s="156">
        <f>RANK(AF18,$AF9:$AF$36,1)</f>
        <v>16</v>
      </c>
      <c r="AH18" s="179"/>
      <c r="AI18" s="179">
        <f>'2025'!S80</f>
        <v>6</v>
      </c>
      <c r="AJ18" s="156">
        <f>RANK(AI18,$AI9:$AI$36,1)</f>
        <v>22</v>
      </c>
      <c r="AK18" s="179"/>
      <c r="AL18" s="179">
        <f>'2025'!T80</f>
        <v>3.5</v>
      </c>
      <c r="AM18" s="156">
        <f>RANK(AL18,$AL9:$AL$36,1)</f>
        <v>12</v>
      </c>
      <c r="AN18" s="179"/>
      <c r="AO18" s="179">
        <f>'2025'!U80</f>
        <v>5</v>
      </c>
      <c r="AP18" s="156">
        <f>RANK(AO18,$AO9:$AO36,1)</f>
        <v>4</v>
      </c>
      <c r="AQ18" s="179"/>
      <c r="AR18" s="179">
        <f>'2025'!V80</f>
        <v>4</v>
      </c>
      <c r="AS18" s="156">
        <f>RANK(AR18,$AR9:AR$36,1)</f>
        <v>5</v>
      </c>
      <c r="AT18" s="179"/>
      <c r="AU18" s="188">
        <f>'2025'!W80</f>
        <v>5.5</v>
      </c>
      <c r="AV18" s="156">
        <f>RANK(AU18,$AU9:AU$36,1)</f>
        <v>22</v>
      </c>
      <c r="AW18" s="179"/>
      <c r="AX18" s="179">
        <f>'2025'!X80</f>
        <v>6</v>
      </c>
      <c r="AY18" s="156">
        <f>RANK(AX18,$AX9:$AX$36,1)</f>
        <v>15</v>
      </c>
      <c r="AZ18" s="179"/>
      <c r="BA18" s="179">
        <f>'2025'!Y80</f>
        <v>9</v>
      </c>
      <c r="BB18" s="156">
        <f>RANK(BA18,$BA9:$BA$36,1)</f>
        <v>27</v>
      </c>
      <c r="BD18" s="121"/>
      <c r="BE18" s="122"/>
      <c r="BF18" s="121"/>
      <c r="BG18" s="121"/>
      <c r="BH18" s="121"/>
      <c r="BI18" s="121"/>
      <c r="BJ18" s="121"/>
      <c r="BK18" s="121"/>
      <c r="BL18" s="122"/>
    </row>
    <row r="19" spans="1:64" s="60" customFormat="1" ht="18" customHeight="1" x14ac:dyDescent="1">
      <c r="A19" s="178" t="s">
        <v>72</v>
      </c>
      <c r="B19" s="179">
        <f>'2025'!F81</f>
        <v>7</v>
      </c>
      <c r="C19" s="156">
        <f>RANK(B19,$B9:$B$36,1)</f>
        <v>19</v>
      </c>
      <c r="D19" s="189" t="e">
        <f>RANK(C19,$B19:$B$36,1)</f>
        <v>#N/A</v>
      </c>
      <c r="E19" s="190">
        <f>'2025'!G81</f>
        <v>5.5</v>
      </c>
      <c r="F19" s="156">
        <f>RANK(E19,$E9:$E$36,1)</f>
        <v>18</v>
      </c>
      <c r="G19" s="179"/>
      <c r="H19" s="179">
        <f>'2025'!H81</f>
        <v>2.5</v>
      </c>
      <c r="I19" s="156">
        <f>RANK(H19,$H9:$H$36,1)</f>
        <v>1</v>
      </c>
      <c r="J19" s="179"/>
      <c r="K19" s="179">
        <f>'2025'!I81</f>
        <v>6</v>
      </c>
      <c r="L19" s="156">
        <f>RANK(K19,$K9:$K$36,1)</f>
        <v>19</v>
      </c>
      <c r="M19" s="179"/>
      <c r="N19" s="179">
        <f>'2025'!J81</f>
        <v>6.5</v>
      </c>
      <c r="O19" s="156">
        <f>RANK(N19,$N9:$N36,1)</f>
        <v>13</v>
      </c>
      <c r="P19" s="179"/>
      <c r="Q19" s="179">
        <f>'2025'!K81</f>
        <v>3.5</v>
      </c>
      <c r="R19" s="156">
        <f>RANK(Q19,$Q9:$Q$36,1)</f>
        <v>8</v>
      </c>
      <c r="S19" s="179"/>
      <c r="T19" s="179">
        <f>'2025'!L81</f>
        <v>5.5</v>
      </c>
      <c r="U19" s="156">
        <f>RANK(T19,$T9:$T$36,1)</f>
        <v>14</v>
      </c>
      <c r="V19" s="179"/>
      <c r="W19" s="179">
        <f>'2025'!M81</f>
        <v>6</v>
      </c>
      <c r="X19" s="156">
        <f>RANK(W19,$W9:$W$36,1)</f>
        <v>15</v>
      </c>
      <c r="Y19" s="179"/>
      <c r="Z19" s="179">
        <f>'2025'!N81</f>
        <v>5.5</v>
      </c>
      <c r="AA19" s="156">
        <f>RANK(Z19,$Z9:$Z$36,1)</f>
        <v>17</v>
      </c>
      <c r="AB19" s="162"/>
      <c r="AC19" s="179">
        <f>'2025'!Q81</f>
        <v>4.5</v>
      </c>
      <c r="AD19" s="156">
        <f>RANK(AC19,$AC9:$AC$36,1)</f>
        <v>12</v>
      </c>
      <c r="AE19" s="179"/>
      <c r="AF19" s="179">
        <f>'2025'!R81</f>
        <v>6</v>
      </c>
      <c r="AG19" s="156">
        <f>RANK(AF19,$AF9:$AF$36,1)</f>
        <v>12</v>
      </c>
      <c r="AH19" s="179"/>
      <c r="AI19" s="179">
        <f>'2025'!S81</f>
        <v>5.5</v>
      </c>
      <c r="AJ19" s="156">
        <f>RANK(AI19,$AI9:$AI$36,1)</f>
        <v>16</v>
      </c>
      <c r="AK19" s="179"/>
      <c r="AL19" s="179">
        <f>'2025'!T81</f>
        <v>3.5</v>
      </c>
      <c r="AM19" s="156">
        <f>RANK(AL19,$AL9:$AL$36,1)</f>
        <v>12</v>
      </c>
      <c r="AN19" s="179"/>
      <c r="AO19" s="179">
        <f>'2025'!U81</f>
        <v>5.5</v>
      </c>
      <c r="AP19" s="156">
        <f>RANK(AO19,$AO9:$AO36,1)</f>
        <v>6</v>
      </c>
      <c r="AQ19" s="179"/>
      <c r="AR19" s="179">
        <f>'2025'!V81</f>
        <v>4.5</v>
      </c>
      <c r="AS19" s="156">
        <f>RANK(AR19,$AR9:AR$36,1)</f>
        <v>6</v>
      </c>
      <c r="AT19" s="179"/>
      <c r="AU19" s="188">
        <f>'2025'!W81</f>
        <v>4.5</v>
      </c>
      <c r="AV19" s="156">
        <f>RANK(AU19,$AU9:AU$36,1)</f>
        <v>13</v>
      </c>
      <c r="AW19" s="179"/>
      <c r="AX19" s="179">
        <f>'2025'!X81</f>
        <v>5</v>
      </c>
      <c r="AY19" s="156">
        <f>RANK(AX19,$AX9:$AX$36,1)</f>
        <v>7</v>
      </c>
      <c r="AZ19" s="179"/>
      <c r="BA19" s="179">
        <f>'2025'!Y81</f>
        <v>4</v>
      </c>
      <c r="BB19" s="156">
        <f>RANK(BA19,$BA9:$BA$36,1)</f>
        <v>2</v>
      </c>
      <c r="BD19" s="121"/>
      <c r="BE19" s="121"/>
      <c r="BF19" s="121"/>
      <c r="BG19" s="121"/>
      <c r="BH19" s="121"/>
      <c r="BI19" s="121"/>
      <c r="BJ19" s="121"/>
      <c r="BK19" s="121"/>
      <c r="BL19" s="121"/>
    </row>
    <row r="20" spans="1:64" s="60" customFormat="1" ht="18" customHeight="1" x14ac:dyDescent="1">
      <c r="A20" s="178" t="s">
        <v>71</v>
      </c>
      <c r="B20" s="179">
        <f>'2025'!F82</f>
        <v>5</v>
      </c>
      <c r="C20" s="156">
        <f>RANK(B20,$B9:$B$36,1)</f>
        <v>5</v>
      </c>
      <c r="D20" s="189">
        <f>RANK(C20,$B20:$B$36,1)</f>
        <v>4</v>
      </c>
      <c r="E20" s="190">
        <f>'2025'!G82</f>
        <v>5.5</v>
      </c>
      <c r="F20" s="156">
        <f>RANK(E20,$E9:$E$36,1)</f>
        <v>18</v>
      </c>
      <c r="G20" s="179"/>
      <c r="H20" s="179">
        <f>'2025'!H82</f>
        <v>4.5</v>
      </c>
      <c r="I20" s="156">
        <f>RANK(H20,$H9:$H$36,1)</f>
        <v>17</v>
      </c>
      <c r="J20" s="179"/>
      <c r="K20" s="179">
        <f>'2025'!I82</f>
        <v>4</v>
      </c>
      <c r="L20" s="156">
        <f>RANK(K20,$K9:$K$36,1)</f>
        <v>8</v>
      </c>
      <c r="M20" s="179"/>
      <c r="N20" s="179">
        <f>'2025'!J82</f>
        <v>6.5</v>
      </c>
      <c r="O20" s="156">
        <f>RANK(N20,$N9:$N36,1)</f>
        <v>13</v>
      </c>
      <c r="P20" s="179"/>
      <c r="Q20" s="179">
        <f>'2025'!K82</f>
        <v>3.5</v>
      </c>
      <c r="R20" s="156">
        <f>RANK(Q20,$Q9:$Q$36,1)</f>
        <v>8</v>
      </c>
      <c r="S20" s="179"/>
      <c r="T20" s="179">
        <f>'2025'!L82</f>
        <v>4.5</v>
      </c>
      <c r="U20" s="156">
        <f>RANK(T20,$T9:$T$36,1)</f>
        <v>4</v>
      </c>
      <c r="V20" s="179"/>
      <c r="W20" s="179">
        <f>'2025'!M82</f>
        <v>4</v>
      </c>
      <c r="X20" s="156">
        <f>RANK(W20,$W9:$W$36,1)</f>
        <v>3</v>
      </c>
      <c r="Y20" s="179"/>
      <c r="Z20" s="179">
        <f>'2025'!N82</f>
        <v>3.5</v>
      </c>
      <c r="AA20" s="156">
        <f>RANK(Z20,$Z9:$Z$36,1)</f>
        <v>1</v>
      </c>
      <c r="AB20" s="162"/>
      <c r="AC20" s="179">
        <f>'2025'!Q82</f>
        <v>4.5</v>
      </c>
      <c r="AD20" s="156">
        <f>RANK(AC20,$AC9:$AC$36,1)</f>
        <v>12</v>
      </c>
      <c r="AE20" s="179"/>
      <c r="AF20" s="179">
        <f>'2025'!R82</f>
        <v>7</v>
      </c>
      <c r="AG20" s="156">
        <f>RANK(AF20,$AF9:$AF$36,1)</f>
        <v>16</v>
      </c>
      <c r="AH20" s="179"/>
      <c r="AI20" s="179">
        <f>'2025'!S82</f>
        <v>3.5</v>
      </c>
      <c r="AJ20" s="156">
        <f>RANK(AI20,$AI9:$AI$36,1)</f>
        <v>1</v>
      </c>
      <c r="AK20" s="179"/>
      <c r="AL20" s="179">
        <f>'2025'!T82</f>
        <v>3.5</v>
      </c>
      <c r="AM20" s="156">
        <f>RANK(AL20,$AL9:$AL$36,1)</f>
        <v>12</v>
      </c>
      <c r="AN20" s="179"/>
      <c r="AO20" s="179">
        <f>'2025'!U82</f>
        <v>5.5</v>
      </c>
      <c r="AP20" s="156">
        <f>RANK(AO20,$AO9:$AO36,1)</f>
        <v>6</v>
      </c>
      <c r="AQ20" s="179"/>
      <c r="AR20" s="179">
        <f>'2025'!V82</f>
        <v>4.5</v>
      </c>
      <c r="AS20" s="156">
        <f>RANK(AR20,$AR9:AR$36,1)</f>
        <v>6</v>
      </c>
      <c r="AT20" s="179"/>
      <c r="AU20" s="188">
        <f>'2025'!W82</f>
        <v>4.5</v>
      </c>
      <c r="AV20" s="156">
        <f>RANK(AU20,$AU9:AU$36,1)</f>
        <v>13</v>
      </c>
      <c r="AW20" s="179"/>
      <c r="AX20" s="179">
        <f>'2025'!X82</f>
        <v>7</v>
      </c>
      <c r="AY20" s="156">
        <f>RANK(AX20,$AX9:$AX$36,1)</f>
        <v>21</v>
      </c>
      <c r="AZ20" s="179"/>
      <c r="BA20" s="179">
        <f>'2025'!Y82</f>
        <v>5</v>
      </c>
      <c r="BB20" s="156">
        <f>RANK(BA20,$BA9:$BA$36,1)</f>
        <v>10</v>
      </c>
      <c r="BD20" s="121"/>
      <c r="BE20" s="121"/>
      <c r="BF20" s="121"/>
      <c r="BG20" s="121"/>
      <c r="BH20" s="121"/>
      <c r="BI20" s="121"/>
      <c r="BJ20" s="121"/>
      <c r="BK20" s="121"/>
      <c r="BL20" s="121"/>
    </row>
    <row r="21" spans="1:64" s="60" customFormat="1" ht="18" customHeight="1" x14ac:dyDescent="1">
      <c r="A21" s="178" t="s">
        <v>69</v>
      </c>
      <c r="B21" s="179">
        <f>'2025'!F83</f>
        <v>8</v>
      </c>
      <c r="C21" s="156">
        <f>RANK(B21,$B9:$B$36,1)</f>
        <v>23</v>
      </c>
      <c r="D21" s="189" t="e">
        <f>RANK(C21,$B21:$B$36,1)</f>
        <v>#N/A</v>
      </c>
      <c r="E21" s="190">
        <f>'2025'!G83</f>
        <v>8.5</v>
      </c>
      <c r="F21" s="156">
        <f>RANK(E21,$E9:$E$36,1)</f>
        <v>27</v>
      </c>
      <c r="G21" s="179"/>
      <c r="H21" s="179">
        <f>'2025'!H83</f>
        <v>8.5</v>
      </c>
      <c r="I21" s="156">
        <f>RANK(H21,$H9:$H$36,1)</f>
        <v>27</v>
      </c>
      <c r="J21" s="179"/>
      <c r="K21" s="179">
        <f>'2025'!I83</f>
        <v>8.5</v>
      </c>
      <c r="L21" s="156">
        <f>RANK(K21,$K9:$K$36,1)</f>
        <v>28</v>
      </c>
      <c r="M21" s="179"/>
      <c r="N21" s="179">
        <f>'2025'!J83</f>
        <v>8.5</v>
      </c>
      <c r="O21" s="156">
        <f>RANK(N21,$N9:$N36,1)</f>
        <v>27</v>
      </c>
      <c r="P21" s="179"/>
      <c r="Q21" s="179">
        <f>'2025'!K83</f>
        <v>8.5</v>
      </c>
      <c r="R21" s="156">
        <f>RANK(Q21,$Q9:$Q$36,1)</f>
        <v>27</v>
      </c>
      <c r="S21" s="179"/>
      <c r="T21" s="179">
        <f>'2025'!L83</f>
        <v>8.5</v>
      </c>
      <c r="U21" s="156">
        <f>RANK(T21,$T9:$T$36,1)</f>
        <v>28</v>
      </c>
      <c r="V21" s="179"/>
      <c r="W21" s="179">
        <f>'2025'!M83</f>
        <v>8</v>
      </c>
      <c r="X21" s="156">
        <f>RANK(W21,$W9:$W$36,1)</f>
        <v>24</v>
      </c>
      <c r="Y21" s="179"/>
      <c r="Z21" s="179">
        <f>'2025'!N83</f>
        <v>8.5</v>
      </c>
      <c r="AA21" s="156">
        <f>RANK(Z21,$Z9:$Z$36,1)</f>
        <v>28</v>
      </c>
      <c r="AB21" s="162"/>
      <c r="AC21" s="179">
        <f>'2025'!Q83</f>
        <v>8.5</v>
      </c>
      <c r="AD21" s="156">
        <f>RANK(AC21,$AC9:$AC$36,1)</f>
        <v>27</v>
      </c>
      <c r="AE21" s="179"/>
      <c r="AF21" s="179">
        <f>'2025'!R83</f>
        <v>8</v>
      </c>
      <c r="AG21" s="156">
        <f>RANK(AF21,$AF9:$AF$36,1)</f>
        <v>21</v>
      </c>
      <c r="AH21" s="179"/>
      <c r="AI21" s="179">
        <f>'2025'!S83</f>
        <v>8.5</v>
      </c>
      <c r="AJ21" s="156">
        <f>RANK(AI21,$AI9:$AI$36,1)</f>
        <v>28</v>
      </c>
      <c r="AK21" s="179"/>
      <c r="AL21" s="179">
        <f>'2025'!T83</f>
        <v>8.5</v>
      </c>
      <c r="AM21" s="156">
        <f>RANK(AL21,$AL9:$AL$36,1)</f>
        <v>27</v>
      </c>
      <c r="AN21" s="179"/>
      <c r="AO21" s="179">
        <f>'2025'!U83</f>
        <v>8.5</v>
      </c>
      <c r="AP21" s="156">
        <f>RANK(AO21,$AO9:$AO36,1)</f>
        <v>27</v>
      </c>
      <c r="AQ21" s="179"/>
      <c r="AR21" s="179">
        <f>'2025'!V83</f>
        <v>8.5</v>
      </c>
      <c r="AS21" s="156">
        <f>RANK(AR21,$AR9:AR$36,1)</f>
        <v>27</v>
      </c>
      <c r="AT21" s="179"/>
      <c r="AU21" s="188">
        <f>'2025'!W83</f>
        <v>8.5</v>
      </c>
      <c r="AV21" s="156">
        <f>RANK(AU21,$AU9:AU$36,1)</f>
        <v>27</v>
      </c>
      <c r="AW21" s="179"/>
      <c r="AX21" s="179">
        <f>'2025'!X83</f>
        <v>8.5</v>
      </c>
      <c r="AY21" s="156">
        <f>RANK(AX21,$AX9:$AX$36,1)</f>
        <v>28</v>
      </c>
      <c r="AZ21" s="179"/>
      <c r="BA21" s="179">
        <f>'2025'!Y83</f>
        <v>8</v>
      </c>
      <c r="BB21" s="156">
        <f>RANK(BA21,$BA9:$BA$36,1)</f>
        <v>24</v>
      </c>
      <c r="BD21" s="120"/>
      <c r="BE21" s="120"/>
      <c r="BF21" s="120"/>
      <c r="BG21" s="120"/>
      <c r="BH21" s="120"/>
      <c r="BI21" s="120"/>
      <c r="BJ21" s="120"/>
      <c r="BK21" s="120"/>
      <c r="BL21" s="120"/>
    </row>
    <row r="22" spans="1:64" s="60" customFormat="1" ht="18" customHeight="1" x14ac:dyDescent="1">
      <c r="A22" s="178" t="s">
        <v>70</v>
      </c>
      <c r="B22" s="179">
        <f>'2025'!F84</f>
        <v>8</v>
      </c>
      <c r="C22" s="156">
        <f>RANK(B22,$B9:$B$36,1)</f>
        <v>23</v>
      </c>
      <c r="D22" s="189" t="e">
        <f>RANK(C22,$B22:$B$36,1)</f>
        <v>#N/A</v>
      </c>
      <c r="E22" s="190">
        <f>'2025'!G84</f>
        <v>8</v>
      </c>
      <c r="F22" s="156">
        <f>RANK(E22,$E9:$E$36,1)</f>
        <v>26</v>
      </c>
      <c r="G22" s="179"/>
      <c r="H22" s="179">
        <f>'2025'!H84</f>
        <v>8</v>
      </c>
      <c r="I22" s="156">
        <f>RANK(H22,$H9:$H$36,1)</f>
        <v>26</v>
      </c>
      <c r="J22" s="179"/>
      <c r="K22" s="179">
        <f>'2025'!I84</f>
        <v>8</v>
      </c>
      <c r="L22" s="156">
        <f>RANK(K22,$K9:$K$36,1)</f>
        <v>26</v>
      </c>
      <c r="M22" s="179"/>
      <c r="N22" s="179">
        <f>'2025'!J84</f>
        <v>8</v>
      </c>
      <c r="O22" s="156">
        <f>RANK(N22,$N9:$N36,1)</f>
        <v>24</v>
      </c>
      <c r="P22" s="179"/>
      <c r="Q22" s="179">
        <f>'2025'!K84</f>
        <v>8</v>
      </c>
      <c r="R22" s="156">
        <f>RANK(Q22,$Q9:$Q$36,1)</f>
        <v>26</v>
      </c>
      <c r="S22" s="179"/>
      <c r="T22" s="179">
        <f>'2025'!L84</f>
        <v>8</v>
      </c>
      <c r="U22" s="156">
        <f>RANK(T22,$T9:$T$36,1)</f>
        <v>26</v>
      </c>
      <c r="V22" s="179"/>
      <c r="W22" s="179">
        <f>'2025'!M84</f>
        <v>8</v>
      </c>
      <c r="X22" s="156">
        <f>RANK(W22,$W9:$W$36,1)</f>
        <v>24</v>
      </c>
      <c r="Y22" s="179"/>
      <c r="Z22" s="179">
        <f>'2025'!N84</f>
        <v>8</v>
      </c>
      <c r="AA22" s="156">
        <f>RANK(Z22,$Z9:$Z$36,1)</f>
        <v>26</v>
      </c>
      <c r="AB22" s="162"/>
      <c r="AC22" s="179">
        <f>'2025'!Q84</f>
        <v>8</v>
      </c>
      <c r="AD22" s="156">
        <f>RANK(AC22,$AC9:$AC$36,1)</f>
        <v>26</v>
      </c>
      <c r="AE22" s="179"/>
      <c r="AF22" s="179">
        <f>'2025'!R84</f>
        <v>8</v>
      </c>
      <c r="AG22" s="156">
        <f>RANK(AF22,$AF9:$AF$36,1)</f>
        <v>21</v>
      </c>
      <c r="AH22" s="179"/>
      <c r="AI22" s="179">
        <f>'2025'!S84</f>
        <v>8</v>
      </c>
      <c r="AJ22" s="156">
        <f>RANK(AI22,$AI9:$AI$36,1)</f>
        <v>25</v>
      </c>
      <c r="AK22" s="179"/>
      <c r="AL22" s="179">
        <f>'2025'!T84</f>
        <v>8</v>
      </c>
      <c r="AM22" s="156">
        <f>RANK(AL22,$AL9:$AL$36,1)</f>
        <v>26</v>
      </c>
      <c r="AN22" s="179"/>
      <c r="AO22" s="179">
        <f>'2025'!U84</f>
        <v>8</v>
      </c>
      <c r="AP22" s="156">
        <f>RANK(AO22,$AO9:$AO36,1)</f>
        <v>25</v>
      </c>
      <c r="AQ22" s="179"/>
      <c r="AR22" s="179">
        <f>'2025'!V84</f>
        <v>8</v>
      </c>
      <c r="AS22" s="156">
        <f>RANK(AR22,$AR9:AR$36,1)</f>
        <v>26</v>
      </c>
      <c r="AT22" s="179"/>
      <c r="AU22" s="188">
        <f>'2025'!W84</f>
        <v>8</v>
      </c>
      <c r="AV22" s="156">
        <f>RANK(AU22,$AU9:AU$36,1)</f>
        <v>26</v>
      </c>
      <c r="AW22" s="179"/>
      <c r="AX22" s="179">
        <f>'2025'!X84</f>
        <v>8</v>
      </c>
      <c r="AY22" s="156">
        <f>RANK(AX22,$AX9:$AX$36,1)</f>
        <v>23</v>
      </c>
      <c r="AZ22" s="179"/>
      <c r="BA22" s="179">
        <f>'2025'!Y84</f>
        <v>8</v>
      </c>
      <c r="BB22" s="156">
        <f>RANK(BA22,$BA9:$BA$36,1)</f>
        <v>24</v>
      </c>
      <c r="BD22" s="121"/>
      <c r="BE22" s="122"/>
      <c r="BF22" s="121"/>
      <c r="BG22" s="121"/>
      <c r="BH22" s="121"/>
      <c r="BI22" s="121"/>
      <c r="BJ22" s="121"/>
      <c r="BK22" s="121"/>
      <c r="BL22" s="122"/>
    </row>
    <row r="23" spans="1:64" s="60" customFormat="1" ht="18" customHeight="1" x14ac:dyDescent="1">
      <c r="A23" s="178" t="s">
        <v>91</v>
      </c>
      <c r="B23" s="179">
        <f>'2025'!F85</f>
        <v>4.5</v>
      </c>
      <c r="C23" s="156">
        <f>RANK(B23,$B9:$B$36,1)</f>
        <v>2</v>
      </c>
      <c r="D23" s="189" t="e">
        <f>RANK(C23,$B23:$B$36,1)</f>
        <v>#N/A</v>
      </c>
      <c r="E23" s="190">
        <f>'2025'!G85</f>
        <v>3.5</v>
      </c>
      <c r="F23" s="156">
        <f>RANK(E23,$E9:$E$36,1)</f>
        <v>1</v>
      </c>
      <c r="G23" s="179"/>
      <c r="H23" s="179">
        <f>'2025'!H85</f>
        <v>3.5</v>
      </c>
      <c r="I23" s="156">
        <f>RANK(H23,$H9:$H$36,1)</f>
        <v>8</v>
      </c>
      <c r="J23" s="179"/>
      <c r="K23" s="179">
        <f>'2025'!I85</f>
        <v>5.5</v>
      </c>
      <c r="L23" s="156">
        <f>RANK(K23,$K9:$K$36,1)</f>
        <v>17</v>
      </c>
      <c r="M23" s="179"/>
      <c r="N23" s="179">
        <f>'2025'!J85</f>
        <v>5.5</v>
      </c>
      <c r="O23" s="156">
        <f>RANK(N23,$N9:$N36,1)</f>
        <v>3</v>
      </c>
      <c r="P23" s="179"/>
      <c r="Q23" s="179">
        <f>'2025'!K85</f>
        <v>3.5</v>
      </c>
      <c r="R23" s="156">
        <f>RANK(Q23,$Q9:$Q$36,1)</f>
        <v>8</v>
      </c>
      <c r="S23" s="179"/>
      <c r="T23" s="179">
        <f>'2025'!L85</f>
        <v>5.5</v>
      </c>
      <c r="U23" s="156">
        <f>RANK(T23,$T9:$T$36,1)</f>
        <v>14</v>
      </c>
      <c r="V23" s="179"/>
      <c r="W23" s="179">
        <f>'2025'!M85</f>
        <v>4.5</v>
      </c>
      <c r="X23" s="156">
        <f>RANK(W23,$W9:$W$36,1)</f>
        <v>9</v>
      </c>
      <c r="Y23" s="179"/>
      <c r="Z23" s="179">
        <f>'2025'!N85</f>
        <v>5.5</v>
      </c>
      <c r="AA23" s="156">
        <f>RANK(Z23,$Z9:$Z$36,1)</f>
        <v>17</v>
      </c>
      <c r="AB23" s="162"/>
      <c r="AC23" s="179">
        <f>'2025'!Q85</f>
        <v>4.5</v>
      </c>
      <c r="AD23" s="156">
        <f>RANK(AC23,$AC9:$AC$36,1)</f>
        <v>12</v>
      </c>
      <c r="AE23" s="179"/>
      <c r="AF23" s="179">
        <f>'2025'!R85</f>
        <v>3.5</v>
      </c>
      <c r="AG23" s="156">
        <f>RANK(AF23,$AF9:$AF$36,1)</f>
        <v>2</v>
      </c>
      <c r="AH23" s="179"/>
      <c r="AI23" s="179">
        <f>'2025'!S85</f>
        <v>4.5</v>
      </c>
      <c r="AJ23" s="156">
        <f>RANK(AI23,$AI9:$AI$36,1)</f>
        <v>5</v>
      </c>
      <c r="AK23" s="179"/>
      <c r="AL23" s="179">
        <f>'2025'!T85</f>
        <v>3.5</v>
      </c>
      <c r="AM23" s="156">
        <f>RANK(AL23,$AL9:$AL$36,1)</f>
        <v>12</v>
      </c>
      <c r="AN23" s="179"/>
      <c r="AO23" s="179">
        <f>'2025'!U85</f>
        <v>7.5</v>
      </c>
      <c r="AP23" s="156">
        <f>RANK(AO23,$AO9:$AO36,1)</f>
        <v>21</v>
      </c>
      <c r="AQ23" s="179"/>
      <c r="AR23" s="179">
        <f>'2025'!V85</f>
        <v>6.5</v>
      </c>
      <c r="AS23" s="156">
        <f>RANK(AR23,$AR9:AR$36,1)</f>
        <v>23</v>
      </c>
      <c r="AT23" s="179"/>
      <c r="AU23" s="188">
        <f>'2025'!W85</f>
        <v>4.5</v>
      </c>
      <c r="AV23" s="156">
        <f>RANK(AU23,$AU9:AU$36,1)</f>
        <v>13</v>
      </c>
      <c r="AW23" s="179"/>
      <c r="AX23" s="179">
        <f>'2025'!X85</f>
        <v>4.5</v>
      </c>
      <c r="AY23" s="156">
        <f>RANK(AX23,$AX9:$AX$36,1)</f>
        <v>4</v>
      </c>
      <c r="AZ23" s="179"/>
      <c r="BA23" s="179">
        <f>'2025'!Y85</f>
        <v>4.5</v>
      </c>
      <c r="BB23" s="156">
        <f>RANK(BA23,$BA9:$BA$36,1)</f>
        <v>6</v>
      </c>
      <c r="BD23" s="122"/>
      <c r="BE23" s="122"/>
      <c r="BF23" s="122"/>
      <c r="BG23" s="122"/>
      <c r="BH23" s="122"/>
      <c r="BI23" s="122"/>
      <c r="BJ23" s="122"/>
      <c r="BK23" s="122"/>
      <c r="BL23" s="122"/>
    </row>
    <row r="24" spans="1:64" s="60" customFormat="1" ht="18" customHeight="1" x14ac:dyDescent="1">
      <c r="A24" s="178" t="s">
        <v>92</v>
      </c>
      <c r="B24" s="179">
        <f>'2025'!F86</f>
        <v>5.5</v>
      </c>
      <c r="C24" s="156">
        <f>RANK(B24,$B9:$B$36,1)</f>
        <v>11</v>
      </c>
      <c r="D24" s="189" t="e">
        <f>RANK(C24,$B24:$B$36,1)</f>
        <v>#N/A</v>
      </c>
      <c r="E24" s="190">
        <f>'2025'!G86</f>
        <v>5.5</v>
      </c>
      <c r="F24" s="156">
        <f>RANK(E24,$E9:$E$36,1)</f>
        <v>18</v>
      </c>
      <c r="G24" s="179"/>
      <c r="H24" s="179">
        <f>'2025'!H86</f>
        <v>2.5</v>
      </c>
      <c r="I24" s="156">
        <f>RANK(H24,$H9:$H$36,1)</f>
        <v>1</v>
      </c>
      <c r="J24" s="179"/>
      <c r="K24" s="179">
        <f>'2025'!I86</f>
        <v>6.5</v>
      </c>
      <c r="L24" s="156">
        <f>RANK(K24,$K9:$K$36,1)</f>
        <v>24</v>
      </c>
      <c r="M24" s="179"/>
      <c r="N24" s="179">
        <f>'2025'!J86</f>
        <v>7.5</v>
      </c>
      <c r="O24" s="156">
        <f>RANK(N24,$N9:$N36,1)</f>
        <v>20</v>
      </c>
      <c r="P24" s="179"/>
      <c r="Q24" s="179">
        <f>'2025'!K86</f>
        <v>2.5</v>
      </c>
      <c r="R24" s="156">
        <f>RANK(Q24,$Q9:$Q$36,1)</f>
        <v>2</v>
      </c>
      <c r="S24" s="179"/>
      <c r="T24" s="179">
        <f>'2025'!L86</f>
        <v>4.5</v>
      </c>
      <c r="U24" s="156">
        <f>RANK(T24,$T9:$T$36,1)</f>
        <v>4</v>
      </c>
      <c r="V24" s="179"/>
      <c r="W24" s="179">
        <f>'2025'!M86</f>
        <v>6</v>
      </c>
      <c r="X24" s="156">
        <f>RANK(W24,$W9:$W$36,1)</f>
        <v>15</v>
      </c>
      <c r="Y24" s="179"/>
      <c r="Z24" s="179">
        <f>'2025'!N86</f>
        <v>6.5</v>
      </c>
      <c r="AA24" s="156">
        <f>RANK(Z24,$Z9:$Z$36,1)</f>
        <v>23</v>
      </c>
      <c r="AB24" s="162"/>
      <c r="AC24" s="179">
        <f>'2025'!Q86</f>
        <v>4.5</v>
      </c>
      <c r="AD24" s="156">
        <f>RANK(AC24,$AC9:$AC$36,1)</f>
        <v>12</v>
      </c>
      <c r="AE24" s="179"/>
      <c r="AF24" s="179">
        <f>'2025'!R86</f>
        <v>8.5</v>
      </c>
      <c r="AG24" s="156">
        <f>RANK(AF24,$AF9:$AF$36,1)</f>
        <v>25</v>
      </c>
      <c r="AH24" s="179"/>
      <c r="AI24" s="179">
        <f>'2025'!S86</f>
        <v>4.5</v>
      </c>
      <c r="AJ24" s="156">
        <f>RANK(AI24,$AI9:$AI$36,1)</f>
        <v>5</v>
      </c>
      <c r="AK24" s="179"/>
      <c r="AL24" s="179">
        <f>'2025'!T86</f>
        <v>3.5</v>
      </c>
      <c r="AM24" s="156">
        <f>RANK(AL24,$AL9:$AL$36,1)</f>
        <v>12</v>
      </c>
      <c r="AN24" s="179"/>
      <c r="AO24" s="179">
        <f>'2025'!U86</f>
        <v>4.5</v>
      </c>
      <c r="AP24" s="156">
        <f>RANK(AO24,$AO9:$AO36,1)</f>
        <v>2</v>
      </c>
      <c r="AQ24" s="179"/>
      <c r="AR24" s="179">
        <f>'2025'!V86</f>
        <v>3.5</v>
      </c>
      <c r="AS24" s="156">
        <f>RANK(AR24,$AR9:AR$36,1)</f>
        <v>1</v>
      </c>
      <c r="AT24" s="179"/>
      <c r="AU24" s="188">
        <f>'2025'!W86</f>
        <v>3.5</v>
      </c>
      <c r="AV24" s="156">
        <f>RANK(AU24,$AU9:AU$36,1)</f>
        <v>3</v>
      </c>
      <c r="AW24" s="179"/>
      <c r="AX24" s="179">
        <f>'2025'!X86</f>
        <v>4.5</v>
      </c>
      <c r="AY24" s="156">
        <f>RANK(AX24,$AX9:$AX$36,1)</f>
        <v>4</v>
      </c>
      <c r="AZ24" s="179"/>
      <c r="BA24" s="179">
        <f>'2025'!Y86</f>
        <v>4</v>
      </c>
      <c r="BB24" s="156">
        <f>RANK(BA24,$BA9:$BA$36,1)</f>
        <v>2</v>
      </c>
      <c r="BD24" s="120"/>
      <c r="BE24" s="120"/>
      <c r="BF24" s="120"/>
      <c r="BG24" s="120"/>
      <c r="BH24" s="120"/>
      <c r="BI24" s="120"/>
      <c r="BJ24" s="120"/>
      <c r="BK24" s="120"/>
      <c r="BL24" s="122"/>
    </row>
    <row r="25" spans="1:64" s="60" customFormat="1" ht="18" customHeight="1" x14ac:dyDescent="1">
      <c r="A25" s="178" t="s">
        <v>93</v>
      </c>
      <c r="B25" s="179">
        <f>'2025'!F87</f>
        <v>4.5</v>
      </c>
      <c r="C25" s="156">
        <f>RANK(B25,$B9:$B$36,1)</f>
        <v>2</v>
      </c>
      <c r="D25" s="189" t="e">
        <f>RANK(C25,$B25:$B$36,1)</f>
        <v>#N/A</v>
      </c>
      <c r="E25" s="190">
        <f>'2025'!G87</f>
        <v>5.5</v>
      </c>
      <c r="F25" s="156">
        <f>RANK(E25,$E9:$E$36,1)</f>
        <v>18</v>
      </c>
      <c r="G25" s="179"/>
      <c r="H25" s="179">
        <f>'2025'!H87</f>
        <v>4.5</v>
      </c>
      <c r="I25" s="156">
        <f>RANK(H25,$H9:$H$36,1)</f>
        <v>17</v>
      </c>
      <c r="J25" s="179"/>
      <c r="K25" s="179">
        <f>'2025'!I87</f>
        <v>4.5</v>
      </c>
      <c r="L25" s="156">
        <f>RANK(K25,$K9:$K$36,1)</f>
        <v>11</v>
      </c>
      <c r="M25" s="179"/>
      <c r="N25" s="179">
        <f>'2025'!J87</f>
        <v>6.5</v>
      </c>
      <c r="O25" s="156">
        <f>RANK(N25,$N9:$N36,1)</f>
        <v>13</v>
      </c>
      <c r="P25" s="179"/>
      <c r="Q25" s="179">
        <f>'2025'!K87</f>
        <v>4</v>
      </c>
      <c r="R25" s="156">
        <f>RANK(Q25,$Q9:$Q$36,1)</f>
        <v>17</v>
      </c>
      <c r="S25" s="179"/>
      <c r="T25" s="179">
        <f>'2025'!L87</f>
        <v>3.5</v>
      </c>
      <c r="U25" s="156">
        <f>RANK(T25,$T9:$T$36,1)</f>
        <v>1</v>
      </c>
      <c r="V25" s="179"/>
      <c r="W25" s="179">
        <f>'2025'!M87</f>
        <v>5.5</v>
      </c>
      <c r="X25" s="156">
        <f>RANK(W25,$W9:$W$36,1)</f>
        <v>14</v>
      </c>
      <c r="Y25" s="179"/>
      <c r="Z25" s="179">
        <f>'2025'!N87</f>
        <v>4.5</v>
      </c>
      <c r="AA25" s="156">
        <f>RANK(Z25,$Z9:$Z$36,1)</f>
        <v>6</v>
      </c>
      <c r="AB25" s="162"/>
      <c r="AC25" s="179">
        <f>'2025'!Q87</f>
        <v>4</v>
      </c>
      <c r="AD25" s="156">
        <f>RANK(AC25,$AC9:$AC$36,1)</f>
        <v>8</v>
      </c>
      <c r="AE25" s="179"/>
      <c r="AF25" s="179">
        <f>'2025'!R87</f>
        <v>5.5</v>
      </c>
      <c r="AG25" s="156">
        <f>RANK(AF25,$AF9:$AF$36,1)</f>
        <v>8</v>
      </c>
      <c r="AH25" s="179"/>
      <c r="AI25" s="179">
        <f>'2025'!S87</f>
        <v>3.5</v>
      </c>
      <c r="AJ25" s="156">
        <f>RANK(AI25,$AI9:$AI$36,1)</f>
        <v>1</v>
      </c>
      <c r="AK25" s="179"/>
      <c r="AL25" s="179">
        <f>'2025'!T87</f>
        <v>3</v>
      </c>
      <c r="AM25" s="156">
        <f>RANK(AL25,$AL9:$AL$36,1)</f>
        <v>9</v>
      </c>
      <c r="AN25" s="179"/>
      <c r="AO25" s="179">
        <f>'2025'!U87</f>
        <v>6.5</v>
      </c>
      <c r="AP25" s="156">
        <f>RANK(AO25,$AO9:$AO36,1)</f>
        <v>14</v>
      </c>
      <c r="AQ25" s="179"/>
      <c r="AR25" s="179">
        <f>'2025'!V87</f>
        <v>3.5</v>
      </c>
      <c r="AS25" s="156">
        <f>RANK(AR25,$AR9:AR$36,1)</f>
        <v>1</v>
      </c>
      <c r="AT25" s="179"/>
      <c r="AU25" s="188">
        <f>'2025'!W87</f>
        <v>3.5</v>
      </c>
      <c r="AV25" s="156">
        <f>RANK(AU25,$AU9:AU$36,1)</f>
        <v>3</v>
      </c>
      <c r="AW25" s="179"/>
      <c r="AX25" s="179">
        <f>'2025'!X87</f>
        <v>5.5</v>
      </c>
      <c r="AY25" s="156">
        <f>RANK(AX25,$AX9:$AX$36,1)</f>
        <v>10</v>
      </c>
      <c r="AZ25" s="179"/>
      <c r="BA25" s="179">
        <f>'2025'!Y87</f>
        <v>4.5</v>
      </c>
      <c r="BB25" s="156">
        <f>RANK(BA25,$BA9:$BA$36,1)</f>
        <v>6</v>
      </c>
      <c r="BD25" s="122"/>
      <c r="BE25" s="122"/>
      <c r="BF25" s="122"/>
      <c r="BG25" s="122"/>
      <c r="BH25" s="122"/>
      <c r="BI25" s="122"/>
      <c r="BJ25" s="122"/>
      <c r="BK25" s="122"/>
      <c r="BL25" s="122"/>
    </row>
    <row r="26" spans="1:64" s="60" customFormat="1" ht="18" customHeight="1" x14ac:dyDescent="1">
      <c r="A26" s="178" t="s">
        <v>94</v>
      </c>
      <c r="B26" s="179">
        <f>'2025'!F88</f>
        <v>5.5</v>
      </c>
      <c r="C26" s="156">
        <f>RANK(B26,$B9:$B$36,1)</f>
        <v>11</v>
      </c>
      <c r="D26" s="189" t="e">
        <f>RANK(C26,$B26:$B$36,1)</f>
        <v>#N/A</v>
      </c>
      <c r="E26" s="190">
        <f>'2025'!G88</f>
        <v>4.5</v>
      </c>
      <c r="F26" s="156">
        <f>RANK(E26,$E9:$E$36,1)</f>
        <v>8</v>
      </c>
      <c r="G26" s="179"/>
      <c r="H26" s="179">
        <f>'2025'!H88</f>
        <v>2.5</v>
      </c>
      <c r="I26" s="156">
        <f>RANK(H26,$H9:$H$36,1)</f>
        <v>1</v>
      </c>
      <c r="J26" s="179"/>
      <c r="K26" s="179">
        <f>'2025'!I88</f>
        <v>3.5</v>
      </c>
      <c r="L26" s="156">
        <f>RANK(K26,$K9:$K$36,1)</f>
        <v>3</v>
      </c>
      <c r="M26" s="179"/>
      <c r="N26" s="179">
        <f>'2025'!J88</f>
        <v>6.5</v>
      </c>
      <c r="O26" s="156">
        <f>RANK(N26,$N9:$N36,1)</f>
        <v>13</v>
      </c>
      <c r="P26" s="179"/>
      <c r="Q26" s="179">
        <f>'2025'!K88</f>
        <v>3.5</v>
      </c>
      <c r="R26" s="156">
        <f>RANK(Q26,$Q9:$Q$36,1)</f>
        <v>8</v>
      </c>
      <c r="S26" s="179"/>
      <c r="T26" s="179">
        <f>'2025'!L88</f>
        <v>5.5</v>
      </c>
      <c r="U26" s="156">
        <f>RANK(T26,$T9:$T$36,1)</f>
        <v>14</v>
      </c>
      <c r="V26" s="179"/>
      <c r="W26" s="179">
        <f>'2025'!M88</f>
        <v>3.5</v>
      </c>
      <c r="X26" s="156">
        <f>RANK(W26,$W9:$W$36,1)</f>
        <v>1</v>
      </c>
      <c r="Y26" s="179"/>
      <c r="Z26" s="179">
        <f>'2025'!N88</f>
        <v>4.5</v>
      </c>
      <c r="AA26" s="156">
        <f>RANK(Z26,$Z9:$Z$36,1)</f>
        <v>6</v>
      </c>
      <c r="AB26" s="162"/>
      <c r="AC26" s="179">
        <f>'2025'!Q88</f>
        <v>3.5</v>
      </c>
      <c r="AD26" s="156">
        <f>RANK(AC26,$AC9:$AC$36,1)</f>
        <v>1</v>
      </c>
      <c r="AE26" s="179"/>
      <c r="AF26" s="179">
        <f>'2025'!R88</f>
        <v>5.5</v>
      </c>
      <c r="AG26" s="156">
        <f>RANK(AF26,$AF9:$AF$36,1)</f>
        <v>8</v>
      </c>
      <c r="AH26" s="179"/>
      <c r="AI26" s="179">
        <f>'2025'!S88</f>
        <v>5.5</v>
      </c>
      <c r="AJ26" s="156">
        <f>RANK(AI26,$AI9:$AI$36,1)</f>
        <v>16</v>
      </c>
      <c r="AK26" s="179"/>
      <c r="AL26" s="179">
        <f>'2025'!T88</f>
        <v>4</v>
      </c>
      <c r="AM26" s="156">
        <f>RANK(AL26,$AL9:$AL$36,1)</f>
        <v>19</v>
      </c>
      <c r="AN26" s="179"/>
      <c r="AO26" s="179">
        <f>'2025'!U88</f>
        <v>5.5</v>
      </c>
      <c r="AP26" s="156">
        <f>RANK(AO26,$AO9:$AO36,1)</f>
        <v>6</v>
      </c>
      <c r="AQ26" s="179"/>
      <c r="AR26" s="179">
        <f>'2025'!V88</f>
        <v>3.5</v>
      </c>
      <c r="AS26" s="156">
        <f>RANK(AR26,$AR9:AR$36,1)</f>
        <v>1</v>
      </c>
      <c r="AT26" s="179"/>
      <c r="AU26" s="188">
        <f>'2025'!W88</f>
        <v>4.5</v>
      </c>
      <c r="AV26" s="156">
        <f>RANK(AU26,$AU9:AU$36,1)</f>
        <v>13</v>
      </c>
      <c r="AW26" s="179"/>
      <c r="AX26" s="179">
        <f>'2025'!X88</f>
        <v>3.5</v>
      </c>
      <c r="AY26" s="156">
        <f>RANK(AX26,$AX9:$AX$36,1)</f>
        <v>1</v>
      </c>
      <c r="AZ26" s="179"/>
      <c r="BA26" s="179">
        <f>'2025'!Y88</f>
        <v>5.5</v>
      </c>
      <c r="BB26" s="156">
        <f>RANK(BA26,$BA9:$BA$36,1)</f>
        <v>17</v>
      </c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64" s="60" customFormat="1" ht="18" customHeight="1" x14ac:dyDescent="1">
      <c r="A27" s="178" t="s">
        <v>78</v>
      </c>
      <c r="B27" s="179">
        <f>'2025'!F89</f>
        <v>8</v>
      </c>
      <c r="C27" s="156">
        <f>RANK(B27,$B9:$B$36,1)</f>
        <v>23</v>
      </c>
      <c r="D27" s="189" t="e">
        <f>RANK(C27,$B27:$B$36,1)</f>
        <v>#N/A</v>
      </c>
      <c r="E27" s="190">
        <f>'2025'!G89</f>
        <v>8.5</v>
      </c>
      <c r="F27" s="156">
        <f>RANK(E27,$E9:$E$36,1)</f>
        <v>27</v>
      </c>
      <c r="G27" s="179"/>
      <c r="H27" s="179">
        <f>'2025'!H89</f>
        <v>8.5</v>
      </c>
      <c r="I27" s="156">
        <f>RANK(H27,$H9:$H$36,1)</f>
        <v>27</v>
      </c>
      <c r="J27" s="179"/>
      <c r="K27" s="179">
        <f>'2025'!I89</f>
        <v>8</v>
      </c>
      <c r="L27" s="156">
        <f>RANK(K27,$K9:$K$36,1)</f>
        <v>26</v>
      </c>
      <c r="M27" s="179"/>
      <c r="N27" s="179">
        <f>'2025'!J89</f>
        <v>8</v>
      </c>
      <c r="O27" s="156">
        <f>RANK(N27,$N9:$N36,1)</f>
        <v>24</v>
      </c>
      <c r="P27" s="179"/>
      <c r="Q27" s="179">
        <f>'2025'!K89</f>
        <v>8.5</v>
      </c>
      <c r="R27" s="156">
        <f>RANK(Q27,$Q9:$Q$36,1)</f>
        <v>27</v>
      </c>
      <c r="S27" s="179"/>
      <c r="T27" s="179">
        <f>'2025'!L89</f>
        <v>8</v>
      </c>
      <c r="U27" s="156">
        <f>RANK(T27,$T9:$T$36,1)</f>
        <v>26</v>
      </c>
      <c r="V27" s="179"/>
      <c r="W27" s="179">
        <f>'2025'!M89</f>
        <v>8</v>
      </c>
      <c r="X27" s="156">
        <f>RANK(W27,$W9:$W$36,1)</f>
        <v>24</v>
      </c>
      <c r="Y27" s="179"/>
      <c r="Z27" s="179">
        <f>'2025'!N89</f>
        <v>8</v>
      </c>
      <c r="AA27" s="156">
        <f>RANK(Z27,$Z9:$Z$36,1)</f>
        <v>26</v>
      </c>
      <c r="AB27" s="162"/>
      <c r="AC27" s="179">
        <f>'2025'!Q89</f>
        <v>8.5</v>
      </c>
      <c r="AD27" s="156">
        <f>RANK(AC27,$AC9:$AC$36,1)</f>
        <v>27</v>
      </c>
      <c r="AE27" s="179"/>
      <c r="AF27" s="179">
        <f>'2025'!R89</f>
        <v>8</v>
      </c>
      <c r="AG27" s="156">
        <f>RANK(AF27,$AF9:$AF$36,1)</f>
        <v>21</v>
      </c>
      <c r="AH27" s="179"/>
      <c r="AI27" s="179">
        <f>'2025'!S89</f>
        <v>8</v>
      </c>
      <c r="AJ27" s="156">
        <f>RANK(AI27,$AI9:$AI$36,1)</f>
        <v>25</v>
      </c>
      <c r="AK27" s="179"/>
      <c r="AL27" s="179">
        <f>'2025'!T89</f>
        <v>8.5</v>
      </c>
      <c r="AM27" s="156">
        <f>RANK(AL27,$AL9:$AL$36,1)</f>
        <v>27</v>
      </c>
      <c r="AN27" s="179"/>
      <c r="AO27" s="179">
        <f>'2025'!U89</f>
        <v>8</v>
      </c>
      <c r="AP27" s="156">
        <f>RANK(AO27,$AO9:$AO36,1)</f>
        <v>25</v>
      </c>
      <c r="AQ27" s="179"/>
      <c r="AR27" s="179">
        <f>'2025'!V89</f>
        <v>8.5</v>
      </c>
      <c r="AS27" s="156">
        <f>RANK(AR27,$AR9:AR$36,1)</f>
        <v>27</v>
      </c>
      <c r="AT27" s="179"/>
      <c r="AU27" s="188">
        <f>'2025'!W89</f>
        <v>8.5</v>
      </c>
      <c r="AV27" s="156">
        <f>RANK(AU27,$AU9:AU$36,1)</f>
        <v>27</v>
      </c>
      <c r="AW27" s="179"/>
      <c r="AX27" s="179">
        <f>'2025'!X89</f>
        <v>8</v>
      </c>
      <c r="AY27" s="156">
        <f>RANK(AX27,$AX9:$AX$36,1)</f>
        <v>23</v>
      </c>
      <c r="AZ27" s="179"/>
      <c r="BA27" s="179">
        <f>'2025'!Y89</f>
        <v>8</v>
      </c>
      <c r="BB27" s="156">
        <f>RANK(BA27,$BA9:$BA$36,1)</f>
        <v>24</v>
      </c>
      <c r="BD27" s="121"/>
      <c r="BE27" s="121"/>
      <c r="BF27" s="121"/>
      <c r="BG27" s="121"/>
      <c r="BH27" s="121"/>
      <c r="BI27" s="121"/>
      <c r="BJ27" s="121"/>
      <c r="BK27" s="121"/>
      <c r="BL27" s="121"/>
    </row>
    <row r="28" spans="1:64" s="60" customFormat="1" ht="18" customHeight="1" x14ac:dyDescent="1">
      <c r="A28" s="178" t="s">
        <v>79</v>
      </c>
      <c r="B28" s="179">
        <f>'2025'!F90</f>
        <v>5</v>
      </c>
      <c r="C28" s="156">
        <f>RANK(B28,$B9:$B$36,1)</f>
        <v>5</v>
      </c>
      <c r="D28" s="189">
        <f>RANK(C28,$B28:$B$36,1)</f>
        <v>2</v>
      </c>
      <c r="E28" s="190">
        <f>'2025'!G90</f>
        <v>7</v>
      </c>
      <c r="F28" s="156">
        <f>RANK(E28,$E9:$E$36,1)</f>
        <v>25</v>
      </c>
      <c r="G28" s="179"/>
      <c r="H28" s="179">
        <f>'2025'!H90</f>
        <v>2.5</v>
      </c>
      <c r="I28" s="156">
        <f>RANK(H28,$H9:$H$36,1)</f>
        <v>1</v>
      </c>
      <c r="J28" s="179"/>
      <c r="K28" s="179">
        <f>'2025'!I90</f>
        <v>4.5</v>
      </c>
      <c r="L28" s="156">
        <f>RANK(K28,$K9:$K$36,1)</f>
        <v>11</v>
      </c>
      <c r="M28" s="179"/>
      <c r="N28" s="179">
        <f>'2025'!J90</f>
        <v>7</v>
      </c>
      <c r="O28" s="156">
        <f>RANK(N28,$N9:$N36,1)</f>
        <v>19</v>
      </c>
      <c r="P28" s="179"/>
      <c r="Q28" s="179">
        <f>'2025'!K90</f>
        <v>5.5</v>
      </c>
      <c r="R28" s="156">
        <f>RANK(Q28,$Q9:$Q$36,1)</f>
        <v>24</v>
      </c>
      <c r="S28" s="179"/>
      <c r="T28" s="179">
        <f>'2025'!L90</f>
        <v>5</v>
      </c>
      <c r="U28" s="156">
        <f>RANK(T28,$T9:$T$36,1)</f>
        <v>10</v>
      </c>
      <c r="V28" s="179"/>
      <c r="W28" s="179">
        <f>'2025'!M90</f>
        <v>6</v>
      </c>
      <c r="X28" s="156">
        <f>RANK(W28,$W9:$W$36,1)</f>
        <v>15</v>
      </c>
      <c r="Y28" s="179"/>
      <c r="Z28" s="179">
        <f>'2025'!N90</f>
        <v>6</v>
      </c>
      <c r="AA28" s="156">
        <f>RANK(Z28,$Z9:$Z$36,1)</f>
        <v>20</v>
      </c>
      <c r="AB28" s="162"/>
      <c r="AC28" s="179">
        <f>'2025'!Q90</f>
        <v>3.5</v>
      </c>
      <c r="AD28" s="156">
        <f>RANK(AC28,$AC9:$AC$36,1)</f>
        <v>1</v>
      </c>
      <c r="AE28" s="179"/>
      <c r="AF28" s="179">
        <f>'2025'!R90</f>
        <v>8</v>
      </c>
      <c r="AG28" s="156">
        <f>RANK(AF28,$AF9:$AF$36,1)</f>
        <v>21</v>
      </c>
      <c r="AH28" s="179"/>
      <c r="AI28" s="179">
        <f>'2025'!S90</f>
        <v>6</v>
      </c>
      <c r="AJ28" s="156">
        <f>RANK(AI28,$AI9:$AI$36,1)</f>
        <v>22</v>
      </c>
      <c r="AK28" s="179"/>
      <c r="AL28" s="179">
        <f>'2025'!T90</f>
        <v>5.5</v>
      </c>
      <c r="AM28" s="156">
        <f>RANK(AL28,$AL9:$AL$36,1)</f>
        <v>24</v>
      </c>
      <c r="AN28" s="179"/>
      <c r="AO28" s="179">
        <f>'2025'!U90</f>
        <v>7</v>
      </c>
      <c r="AP28" s="156">
        <f>RANK(AO28,$AO9:$AO36,1)</f>
        <v>20</v>
      </c>
      <c r="AQ28" s="179"/>
      <c r="AR28" s="179">
        <f>'2025'!V90</f>
        <v>5</v>
      </c>
      <c r="AS28" s="156">
        <f>RANK(AR28,$AR9:AR$36,1)</f>
        <v>16</v>
      </c>
      <c r="AT28" s="179"/>
      <c r="AU28" s="188">
        <f>'2025'!W90</f>
        <v>4.5</v>
      </c>
      <c r="AV28" s="156">
        <f>RANK(AU28,$AU9:AU$36,1)</f>
        <v>13</v>
      </c>
      <c r="AW28" s="179"/>
      <c r="AX28" s="179">
        <f>'2025'!X90</f>
        <v>6</v>
      </c>
      <c r="AY28" s="156">
        <f>RANK(AX28,$AX9:$AX$36,1)</f>
        <v>15</v>
      </c>
      <c r="AZ28" s="179"/>
      <c r="BA28" s="179">
        <f>'2025'!Y90</f>
        <v>5</v>
      </c>
      <c r="BB28" s="156">
        <f>RANK(BA28,$BA9:$BA$36,1)</f>
        <v>10</v>
      </c>
      <c r="BD28" s="120"/>
      <c r="BE28" s="122"/>
      <c r="BF28" s="120"/>
      <c r="BG28" s="120"/>
      <c r="BH28" s="120"/>
      <c r="BI28" s="120"/>
      <c r="BJ28" s="120"/>
      <c r="BK28" s="120"/>
      <c r="BL28" s="122"/>
    </row>
    <row r="29" spans="1:64" s="60" customFormat="1" ht="18" customHeight="1" x14ac:dyDescent="1">
      <c r="A29" s="178" t="s">
        <v>80</v>
      </c>
      <c r="B29" s="179">
        <f>'2025'!F91</f>
        <v>5</v>
      </c>
      <c r="C29" s="156">
        <f>RANK(B29,$B9:$B$36,1)</f>
        <v>5</v>
      </c>
      <c r="D29" s="189">
        <f>RANK(C29,$B29:$B$36,1)</f>
        <v>2</v>
      </c>
      <c r="E29" s="190">
        <f>'2025'!G91</f>
        <v>5</v>
      </c>
      <c r="F29" s="156">
        <f>RANK(E29,$E9:$E$36,1)</f>
        <v>16</v>
      </c>
      <c r="G29" s="179"/>
      <c r="H29" s="179">
        <f>'2025'!H91</f>
        <v>5</v>
      </c>
      <c r="I29" s="156">
        <f>RANK(H29,$H9:$H$36,1)</f>
        <v>23</v>
      </c>
      <c r="J29" s="179"/>
      <c r="K29" s="179">
        <f>'2025'!I91</f>
        <v>6</v>
      </c>
      <c r="L29" s="156">
        <f>RANK(K29,$K9:$K$36,1)</f>
        <v>19</v>
      </c>
      <c r="M29" s="179"/>
      <c r="N29" s="179">
        <f>'2025'!J91</f>
        <v>6</v>
      </c>
      <c r="O29" s="156">
        <f>RANK(N29,$N9:$N36,1)</f>
        <v>12</v>
      </c>
      <c r="P29" s="179"/>
      <c r="Q29" s="179">
        <f>'2025'!K91</f>
        <v>6</v>
      </c>
      <c r="R29" s="156">
        <f>RANK(Q29,$Q9:$Q$36,1)</f>
        <v>25</v>
      </c>
      <c r="S29" s="179"/>
      <c r="T29" s="179">
        <f>'2025'!L91</f>
        <v>7</v>
      </c>
      <c r="U29" s="156">
        <f>RANK(T29,$T9:$T$36,1)</f>
        <v>25</v>
      </c>
      <c r="V29" s="179"/>
      <c r="W29" s="179">
        <f>'2025'!M91</f>
        <v>6</v>
      </c>
      <c r="X29" s="156">
        <f>RANK(W29,$W9:$W$36,1)</f>
        <v>15</v>
      </c>
      <c r="Y29" s="179"/>
      <c r="Z29" s="179">
        <f>'2025'!N91</f>
        <v>6</v>
      </c>
      <c r="AA29" s="156">
        <f>RANK(Z29,$Z9:$Z$36,1)</f>
        <v>20</v>
      </c>
      <c r="AB29" s="162"/>
      <c r="AC29" s="179">
        <f>'2025'!Q91</f>
        <v>4</v>
      </c>
      <c r="AD29" s="156">
        <f>RANK(AC29,$AC9:$AC$36,1)</f>
        <v>8</v>
      </c>
      <c r="AE29" s="179"/>
      <c r="AF29" s="179">
        <f>'2025'!R91</f>
        <v>7</v>
      </c>
      <c r="AG29" s="156">
        <f>RANK(AF29,$AF9:$AF$36,1)</f>
        <v>16</v>
      </c>
      <c r="AH29" s="179"/>
      <c r="AI29" s="179">
        <f>'2025'!S91</f>
        <v>8</v>
      </c>
      <c r="AJ29" s="156">
        <f>RANK(AI29,$AI9:$AI$36,1)</f>
        <v>25</v>
      </c>
      <c r="AK29" s="179"/>
      <c r="AL29" s="179">
        <f>'2025'!T91</f>
        <v>3</v>
      </c>
      <c r="AM29" s="156">
        <f>RANK(AL29,$AL9:$AL$36,1)</f>
        <v>9</v>
      </c>
      <c r="AN29" s="179"/>
      <c r="AO29" s="179">
        <f>'2025'!U91</f>
        <v>5</v>
      </c>
      <c r="AP29" s="156">
        <f>RANK(AO29,$AO9:$AO36,1)</f>
        <v>4</v>
      </c>
      <c r="AQ29" s="179"/>
      <c r="AR29" s="179">
        <f>'2025'!V91</f>
        <v>6</v>
      </c>
      <c r="AS29" s="156">
        <f>RANK(AR29,$AR9:AR$36,1)</f>
        <v>21</v>
      </c>
      <c r="AT29" s="179"/>
      <c r="AU29" s="188">
        <f>'2025'!W91</f>
        <v>4</v>
      </c>
      <c r="AV29" s="156">
        <f>RANK(AU29,$AU9:AU$36,1)</f>
        <v>12</v>
      </c>
      <c r="AW29" s="179"/>
      <c r="AX29" s="179">
        <f>'2025'!X91</f>
        <v>6</v>
      </c>
      <c r="AY29" s="156">
        <f>RANK(AX29,$AX9:$AX$36,1)</f>
        <v>15</v>
      </c>
      <c r="AZ29" s="179"/>
      <c r="BA29" s="179">
        <f>'2025'!Y91</f>
        <v>6</v>
      </c>
      <c r="BB29" s="156">
        <f>RANK(BA29,$BA9:$BA$36,1)</f>
        <v>19</v>
      </c>
      <c r="BD29" s="122"/>
      <c r="BE29" s="122"/>
      <c r="BF29" s="122"/>
      <c r="BG29" s="122"/>
      <c r="BH29" s="122"/>
      <c r="BI29" s="122"/>
      <c r="BJ29" s="122"/>
      <c r="BK29" s="122"/>
      <c r="BL29" s="122"/>
    </row>
    <row r="30" spans="1:64" s="60" customFormat="1" ht="18" customHeight="1" x14ac:dyDescent="1">
      <c r="A30" s="178" t="s">
        <v>82</v>
      </c>
      <c r="B30" s="179">
        <f>'2025'!F92</f>
        <v>8</v>
      </c>
      <c r="C30" s="156">
        <f>RANK(B30,$B9:$B$36,1)</f>
        <v>23</v>
      </c>
      <c r="D30" s="189" t="e">
        <f>RANK(C30,$B30:$B$36,1)</f>
        <v>#N/A</v>
      </c>
      <c r="E30" s="190">
        <f>'2025'!G92</f>
        <v>5</v>
      </c>
      <c r="F30" s="156">
        <f>RANK(E30,$E9:$E$36,1)</f>
        <v>16</v>
      </c>
      <c r="G30" s="179"/>
      <c r="H30" s="179">
        <f>'2025'!H92</f>
        <v>6</v>
      </c>
      <c r="I30" s="156">
        <f>RANK(H30,$H9:$H$36,1)</f>
        <v>25</v>
      </c>
      <c r="J30" s="179"/>
      <c r="K30" s="179">
        <f>'2025'!I92</f>
        <v>7</v>
      </c>
      <c r="L30" s="156">
        <f>RANK(K30,$K9:$K$36,1)</f>
        <v>25</v>
      </c>
      <c r="M30" s="179"/>
      <c r="N30" s="179">
        <f>'2025'!J92</f>
        <v>8</v>
      </c>
      <c r="O30" s="156">
        <f>RANK(N30,$N9:$N36,1)</f>
        <v>24</v>
      </c>
      <c r="P30" s="179"/>
      <c r="Q30" s="179">
        <f>'2025'!K92</f>
        <v>2</v>
      </c>
      <c r="R30" s="318">
        <f>RANK(Q30,$Q9:$Q$36,1)</f>
        <v>1</v>
      </c>
      <c r="S30" s="179"/>
      <c r="T30" s="179">
        <f>'2025'!L92</f>
        <v>5</v>
      </c>
      <c r="U30" s="156">
        <f>RANK(T30,$T9:$T$36,1)</f>
        <v>10</v>
      </c>
      <c r="V30" s="179"/>
      <c r="W30" s="179">
        <f>'2025'!M92</f>
        <v>8</v>
      </c>
      <c r="X30" s="156">
        <f>RANK(W30,$W9:$W$36,1)</f>
        <v>24</v>
      </c>
      <c r="Y30" s="179"/>
      <c r="Z30" s="179">
        <f>'2025'!N92</f>
        <v>7</v>
      </c>
      <c r="AA30" s="156">
        <f>RANK(Z30,$Z9:$Z$36,1)</f>
        <v>25</v>
      </c>
      <c r="AB30" s="162"/>
      <c r="AC30" s="179">
        <f>'2025'!Q92</f>
        <v>4</v>
      </c>
      <c r="AD30" s="156">
        <f>RANK(AC30,$AC9:$AC$36,1)</f>
        <v>8</v>
      </c>
      <c r="AE30" s="179"/>
      <c r="AF30" s="179">
        <f>'2025'!R92</f>
        <v>7</v>
      </c>
      <c r="AG30" s="156">
        <f>RANK(AF30,$AF9:$AF$36,1)</f>
        <v>16</v>
      </c>
      <c r="AH30" s="179"/>
      <c r="AI30" s="179">
        <f>'2025'!S92</f>
        <v>4</v>
      </c>
      <c r="AJ30" s="156">
        <f>RANK(AI30,$AI9:$AI$36,1)</f>
        <v>3</v>
      </c>
      <c r="AK30" s="179"/>
      <c r="AL30" s="179">
        <f>'2025'!T92</f>
        <v>6</v>
      </c>
      <c r="AM30" s="156">
        <f>RANK(AL30,$AL9:$AL$36,1)</f>
        <v>25</v>
      </c>
      <c r="AN30" s="179"/>
      <c r="AO30" s="179">
        <f>'2025'!U92</f>
        <v>11</v>
      </c>
      <c r="AP30" s="156">
        <f>RANK(AO30,$AO9:$AO36,1)</f>
        <v>28</v>
      </c>
      <c r="AQ30" s="179"/>
      <c r="AR30" s="179">
        <f>'2025'!V92</f>
        <v>6</v>
      </c>
      <c r="AS30" s="156">
        <f>RANK(AR30,$AR9:AR$36,1)</f>
        <v>21</v>
      </c>
      <c r="AT30" s="179"/>
      <c r="AU30" s="188">
        <f>'2025'!W92</f>
        <v>3</v>
      </c>
      <c r="AV30" s="156">
        <f>RANK(AU30,$AU9:AU$36,1)</f>
        <v>2</v>
      </c>
      <c r="AW30" s="179"/>
      <c r="AX30" s="179">
        <f>'2025'!X92</f>
        <v>8</v>
      </c>
      <c r="AY30" s="156">
        <f>RANK(AX30,$AX9:$AX$36,1)</f>
        <v>23</v>
      </c>
      <c r="AZ30" s="179"/>
      <c r="BA30" s="179">
        <f>'2025'!Y92</f>
        <v>7</v>
      </c>
      <c r="BB30" s="156">
        <f>RANK(BA30,$BA9:$BA$36,1)</f>
        <v>23</v>
      </c>
      <c r="BD30" s="121"/>
      <c r="BE30" s="121"/>
      <c r="BF30" s="121"/>
      <c r="BG30" s="121"/>
      <c r="BH30" s="121"/>
      <c r="BI30" s="121"/>
      <c r="BJ30" s="121"/>
      <c r="BK30" s="121"/>
      <c r="BL30" s="121"/>
    </row>
    <row r="31" spans="1:64" s="60" customFormat="1" ht="18" customHeight="1" x14ac:dyDescent="1">
      <c r="A31" s="178" t="s">
        <v>95</v>
      </c>
      <c r="B31" s="179">
        <f>'2025'!F93</f>
        <v>6</v>
      </c>
      <c r="C31" s="156">
        <f>RANK(B31,$B9:$B$36,1)</f>
        <v>14</v>
      </c>
      <c r="D31" s="189" t="e">
        <f>RANK(C31,$B31:$B$36,1)</f>
        <v>#N/A</v>
      </c>
      <c r="E31" s="190">
        <f>'2025'!G93</f>
        <v>5.5</v>
      </c>
      <c r="F31" s="156">
        <f>RANK(E31,$E9:$E$36,1)</f>
        <v>18</v>
      </c>
      <c r="G31" s="179"/>
      <c r="H31" s="179">
        <f>'2025'!H93</f>
        <v>3.5</v>
      </c>
      <c r="I31" s="156">
        <f>RANK(H31,$H9:$H$36,1)</f>
        <v>8</v>
      </c>
      <c r="J31" s="179"/>
      <c r="K31" s="179">
        <f>'2025'!I93</f>
        <v>6</v>
      </c>
      <c r="L31" s="156">
        <f>RANK(K31,$K9:$K$36,1)</f>
        <v>19</v>
      </c>
      <c r="M31" s="179"/>
      <c r="N31" s="179">
        <f>'2025'!J93</f>
        <v>7.5</v>
      </c>
      <c r="O31" s="156">
        <f>RANK(N31,$N9:$N36,1)</f>
        <v>20</v>
      </c>
      <c r="P31" s="179"/>
      <c r="Q31" s="179">
        <f>'2025'!K93</f>
        <v>4.5</v>
      </c>
      <c r="R31" s="156">
        <f>RANK(Q31,$Q9:$Q$36,1)</f>
        <v>21</v>
      </c>
      <c r="S31" s="179"/>
      <c r="T31" s="179">
        <f>'2025'!L93</f>
        <v>6.5</v>
      </c>
      <c r="U31" s="156">
        <f>RANK(T31,$T9:$T$36,1)</f>
        <v>23</v>
      </c>
      <c r="V31" s="179"/>
      <c r="W31" s="179">
        <f>'2025'!M93</f>
        <v>4</v>
      </c>
      <c r="X31" s="156">
        <f>RANK(W31,$W9:$W$36,1)</f>
        <v>3</v>
      </c>
      <c r="Y31" s="179"/>
      <c r="Z31" s="179">
        <f>'2025'!N93</f>
        <v>4.5</v>
      </c>
      <c r="AA31" s="156">
        <f>RANK(Z31,$Z9:$Z$36,1)</f>
        <v>6</v>
      </c>
      <c r="AB31" s="162"/>
      <c r="AC31" s="179">
        <f>'2025'!Q93</f>
        <v>4.5</v>
      </c>
      <c r="AD31" s="156">
        <f>RANK(AC31,$AC9:$AC$36,1)</f>
        <v>12</v>
      </c>
      <c r="AE31" s="179"/>
      <c r="AF31" s="179">
        <f>'2025'!R93</f>
        <v>6</v>
      </c>
      <c r="AG31" s="156">
        <f>RANK(AF31,$AF9:$AF$36,1)</f>
        <v>12</v>
      </c>
      <c r="AH31" s="179"/>
      <c r="AI31" s="179">
        <f>'2025'!S93</f>
        <v>5.5</v>
      </c>
      <c r="AJ31" s="156">
        <f>RANK(AI31,$AI9:$AI$36,1)</f>
        <v>16</v>
      </c>
      <c r="AK31" s="179"/>
      <c r="AL31" s="179">
        <f>'2025'!T93</f>
        <v>3.5</v>
      </c>
      <c r="AM31" s="156">
        <f>RANK(AL31,$AL9:$AL$36,1)</f>
        <v>12</v>
      </c>
      <c r="AN31" s="179"/>
      <c r="AO31" s="179">
        <f>'2025'!U93</f>
        <v>5.5</v>
      </c>
      <c r="AP31" s="156">
        <f>RANK(AO31,$AO9:$AO36,1)</f>
        <v>6</v>
      </c>
      <c r="AQ31" s="179"/>
      <c r="AR31" s="179">
        <f>'2025'!V93</f>
        <v>4.5</v>
      </c>
      <c r="AS31" s="156">
        <f>RANK(AR31,$AR9:AR$36,1)</f>
        <v>6</v>
      </c>
      <c r="AT31" s="179"/>
      <c r="AU31" s="188">
        <f>'2025'!W93</f>
        <v>4.5</v>
      </c>
      <c r="AV31" s="156">
        <f>RANK(AU31,$AU9:AU$36,1)</f>
        <v>13</v>
      </c>
      <c r="AW31" s="179"/>
      <c r="AX31" s="179">
        <f>'2025'!X93</f>
        <v>5</v>
      </c>
      <c r="AY31" s="156">
        <f>RANK(AX31,$AX9:$AX$36,1)</f>
        <v>7</v>
      </c>
      <c r="AZ31" s="179"/>
      <c r="BA31" s="179">
        <f>'2025'!Y93</f>
        <v>5</v>
      </c>
      <c r="BB31" s="156">
        <f>RANK(BA31,$BA9:$BA$36,1)</f>
        <v>10</v>
      </c>
      <c r="BD31" s="120"/>
      <c r="BE31" s="120"/>
      <c r="BF31" s="120"/>
      <c r="BG31" s="120"/>
      <c r="BH31" s="120"/>
      <c r="BI31" s="120"/>
      <c r="BJ31" s="120"/>
      <c r="BK31" s="120"/>
      <c r="BL31" s="120"/>
    </row>
    <row r="32" spans="1:64" s="60" customFormat="1" ht="18" customHeight="1" x14ac:dyDescent="1">
      <c r="A32" s="178" t="s">
        <v>96</v>
      </c>
      <c r="B32" s="179">
        <f>'2025'!F94</f>
        <v>9</v>
      </c>
      <c r="C32" s="156">
        <f>RANK(B32,$B9:$B$36,1)</f>
        <v>28</v>
      </c>
      <c r="D32" s="189" t="e">
        <f>RANK(C32,$B32:$B$36,1)</f>
        <v>#N/A</v>
      </c>
      <c r="E32" s="190">
        <f>'2025'!G94</f>
        <v>4.5</v>
      </c>
      <c r="F32" s="156">
        <f>RANK(E32,$E9:$E$36,1)</f>
        <v>8</v>
      </c>
      <c r="G32" s="179"/>
      <c r="H32" s="179">
        <f>'2025'!H94</f>
        <v>4.5</v>
      </c>
      <c r="I32" s="156">
        <f>RANK(H32,$H9:$H$36,1)</f>
        <v>17</v>
      </c>
      <c r="J32" s="179"/>
      <c r="K32" s="179">
        <f>'2025'!I94</f>
        <v>3</v>
      </c>
      <c r="L32" s="156">
        <f>RANK(K32,$K9:$K$36,1)</f>
        <v>1</v>
      </c>
      <c r="M32" s="179"/>
      <c r="N32" s="179">
        <f>'2025'!J94</f>
        <v>7.5</v>
      </c>
      <c r="O32" s="156">
        <f>RANK(N32,$N9:$N36,1)</f>
        <v>20</v>
      </c>
      <c r="P32" s="179"/>
      <c r="Q32" s="179">
        <f>'2025'!K94</f>
        <v>4.5</v>
      </c>
      <c r="R32" s="156">
        <f>RANK(Q32,$Q9:$Q$36,1)</f>
        <v>21</v>
      </c>
      <c r="S32" s="179"/>
      <c r="T32" s="179">
        <f>'2025'!L94</f>
        <v>6</v>
      </c>
      <c r="U32" s="156">
        <f>RANK(T32,$T9:$T$36,1)</f>
        <v>22</v>
      </c>
      <c r="V32" s="179"/>
      <c r="W32" s="179">
        <f>'2025'!M94</f>
        <v>6</v>
      </c>
      <c r="X32" s="156">
        <f>RANK(W32,$W9:$W$36,1)</f>
        <v>15</v>
      </c>
      <c r="Y32" s="179"/>
      <c r="Z32" s="179">
        <f>'2025'!N94</f>
        <v>4</v>
      </c>
      <c r="AA32" s="156">
        <f>RANK(Z32,$Z9:$Z$36,1)</f>
        <v>5</v>
      </c>
      <c r="AB32" s="162"/>
      <c r="AC32" s="179">
        <f>'2025'!Q94</f>
        <v>3.5</v>
      </c>
      <c r="AD32" s="156">
        <f>RANK(AC32,$AC9:$AC$36,1)</f>
        <v>1</v>
      </c>
      <c r="AE32" s="179"/>
      <c r="AF32" s="179">
        <f>'2025'!R94</f>
        <v>9</v>
      </c>
      <c r="AG32" s="156">
        <f>RANK(AF32,$AF9:$AF$36,1)</f>
        <v>27</v>
      </c>
      <c r="AH32" s="179"/>
      <c r="AI32" s="179">
        <f>'2025'!S94</f>
        <v>4</v>
      </c>
      <c r="AJ32" s="156">
        <f>RANK(AI32,$AI9:$AI$36,1)</f>
        <v>3</v>
      </c>
      <c r="AK32" s="179"/>
      <c r="AL32" s="179">
        <f>'2025'!T94</f>
        <v>2.5</v>
      </c>
      <c r="AM32" s="156">
        <f>RANK(AL32,$AL9:$AL$36,1)</f>
        <v>2</v>
      </c>
      <c r="AN32" s="179"/>
      <c r="AO32" s="179">
        <f>'2025'!U94</f>
        <v>6.5</v>
      </c>
      <c r="AP32" s="156">
        <f>RANK(AO32,$AO9:$AO36,1)</f>
        <v>14</v>
      </c>
      <c r="AQ32" s="179"/>
      <c r="AR32" s="179">
        <f>'2025'!V94</f>
        <v>5.5</v>
      </c>
      <c r="AS32" s="156">
        <f>RANK(AR32,$AR9:AR$36,1)</f>
        <v>18</v>
      </c>
      <c r="AT32" s="179"/>
      <c r="AU32" s="188">
        <f>'2025'!W94</f>
        <v>5.5</v>
      </c>
      <c r="AV32" s="156">
        <f>RANK(AU32,$AU9:AU$36,1)</f>
        <v>22</v>
      </c>
      <c r="AW32" s="179"/>
      <c r="AX32" s="179">
        <f>'2025'!X94</f>
        <v>8</v>
      </c>
      <c r="AY32" s="156">
        <f>RANK(AX32,$AX9:$AX$36,1)</f>
        <v>23</v>
      </c>
      <c r="AZ32" s="179"/>
      <c r="BA32" s="179">
        <f>'2025'!Y94</f>
        <v>5</v>
      </c>
      <c r="BB32" s="156">
        <f>RANK(BA32,$BA9:$BA$36,1)</f>
        <v>10</v>
      </c>
      <c r="BD32" s="120"/>
      <c r="BE32" s="120"/>
      <c r="BF32" s="120"/>
      <c r="BG32" s="120"/>
      <c r="BH32" s="120"/>
      <c r="BI32" s="120"/>
      <c r="BJ32" s="120"/>
      <c r="BK32" s="120"/>
      <c r="BL32" s="120"/>
    </row>
    <row r="33" spans="1:64" s="60" customFormat="1" ht="18" customHeight="1" x14ac:dyDescent="1">
      <c r="A33" s="178" t="s">
        <v>106</v>
      </c>
      <c r="B33" s="179">
        <f>'2025'!F95</f>
        <v>3.5</v>
      </c>
      <c r="C33" s="318">
        <f>RANK(B33,$B9:$B$36,1)</f>
        <v>1</v>
      </c>
      <c r="D33" s="189" t="e">
        <f>RANK(C33,$B33:$B$36,1)</f>
        <v>#N/A</v>
      </c>
      <c r="E33" s="190">
        <f>'2025'!G95</f>
        <v>4.5</v>
      </c>
      <c r="F33" s="156">
        <f>RANK(E33,$E9:$E$36,1)</f>
        <v>8</v>
      </c>
      <c r="G33" s="179"/>
      <c r="H33" s="179">
        <f>'2025'!H95</f>
        <v>3.5</v>
      </c>
      <c r="I33" s="156">
        <f>RANK(H33,$H9:$H$36,1)</f>
        <v>8</v>
      </c>
      <c r="J33" s="179"/>
      <c r="K33" s="179">
        <f>'2025'!I95</f>
        <v>5.5</v>
      </c>
      <c r="L33" s="156">
        <f>RANK(K33,$K9:$K$36,1)</f>
        <v>17</v>
      </c>
      <c r="M33" s="179"/>
      <c r="N33" s="179">
        <f>'2025'!J95</f>
        <v>6.5</v>
      </c>
      <c r="O33" s="156">
        <f>RANK(N33,$N9:$N36,1)</f>
        <v>13</v>
      </c>
      <c r="P33" s="179"/>
      <c r="Q33" s="179">
        <f>'2025'!K95</f>
        <v>4</v>
      </c>
      <c r="R33" s="156">
        <f>RANK(Q33,$Q9:$Q$36,1)</f>
        <v>17</v>
      </c>
      <c r="S33" s="179"/>
      <c r="T33" s="179">
        <f>'2025'!L95</f>
        <v>3.5</v>
      </c>
      <c r="U33" s="156">
        <f>RANK(T33,$T9:$T$36,1)</f>
        <v>1</v>
      </c>
      <c r="V33" s="179"/>
      <c r="W33" s="179">
        <f>'2025'!M95</f>
        <v>3.5</v>
      </c>
      <c r="X33" s="156">
        <f>RANK(W33,$W9:$W$36,1)</f>
        <v>1</v>
      </c>
      <c r="Y33" s="179"/>
      <c r="Z33" s="179">
        <f>'2025'!N95</f>
        <v>3.5</v>
      </c>
      <c r="AA33" s="156">
        <f>RANK(Z33,$Z9:$Z$36,1)</f>
        <v>1</v>
      </c>
      <c r="AB33" s="162"/>
      <c r="AC33" s="179">
        <f>'2025'!Q95</f>
        <v>4.5</v>
      </c>
      <c r="AD33" s="156">
        <f>RANK(AC33,$AC9:$AC$36,1)</f>
        <v>12</v>
      </c>
      <c r="AE33" s="179"/>
      <c r="AF33" s="179">
        <f>'2025'!R95</f>
        <v>5.5</v>
      </c>
      <c r="AG33" s="156">
        <f>RANK(AF33,$AF9:$AF$36,1)</f>
        <v>8</v>
      </c>
      <c r="AH33" s="179"/>
      <c r="AI33" s="179">
        <f>'2025'!S95</f>
        <v>4.5</v>
      </c>
      <c r="AJ33" s="156">
        <f>RANK(AI33,$AI9:$AI$36,1)</f>
        <v>5</v>
      </c>
      <c r="AK33" s="179"/>
      <c r="AL33" s="179">
        <f>'2025'!T95</f>
        <v>4</v>
      </c>
      <c r="AM33" s="156">
        <f>RANK(AL33,$AL9:$AL$36,1)</f>
        <v>19</v>
      </c>
      <c r="AN33" s="179"/>
      <c r="AO33" s="179">
        <f>'2025'!U95</f>
        <v>4.5</v>
      </c>
      <c r="AP33" s="156">
        <f>RANK(AO33,$AO9:$AO36,1)</f>
        <v>2</v>
      </c>
      <c r="AQ33" s="179"/>
      <c r="AR33" s="179">
        <f>'2025'!V95</f>
        <v>4.5</v>
      </c>
      <c r="AS33" s="156">
        <f>RANK(AR33,$AR9:AR$36,1)</f>
        <v>6</v>
      </c>
      <c r="AT33" s="179"/>
      <c r="AU33" s="188">
        <f>'2025'!W95</f>
        <v>2.5</v>
      </c>
      <c r="AV33" s="318">
        <f>RANK(AU33,$AU9:AU$36,1)</f>
        <v>1</v>
      </c>
      <c r="AW33" s="179"/>
      <c r="AX33" s="179">
        <f>'2025'!X95</f>
        <v>5.5</v>
      </c>
      <c r="AY33" s="156">
        <f>RANK(AX33,$AX9:$AX$36,1)</f>
        <v>10</v>
      </c>
      <c r="AZ33" s="179"/>
      <c r="BA33" s="179">
        <f>'2025'!Y95</f>
        <v>4.5</v>
      </c>
      <c r="BB33" s="156">
        <f>RANK(BA33,$BA9:$BA$36,1)</f>
        <v>6</v>
      </c>
      <c r="BD33" s="120"/>
      <c r="BE33" s="120"/>
      <c r="BF33" s="120"/>
      <c r="BG33" s="120"/>
      <c r="BH33" s="120"/>
      <c r="BI33" s="120"/>
      <c r="BJ33" s="120"/>
      <c r="BK33" s="120"/>
      <c r="BL33" s="120"/>
    </row>
    <row r="34" spans="1:64" s="60" customFormat="1" ht="18" customHeight="1" x14ac:dyDescent="1">
      <c r="A34" s="178" t="s">
        <v>64</v>
      </c>
      <c r="B34" s="179">
        <f>'2025'!F96</f>
        <v>5</v>
      </c>
      <c r="C34" s="156">
        <f>RANK(B34,$B9:$B$36,1)</f>
        <v>5</v>
      </c>
      <c r="D34" s="189">
        <f>RANK(C34,$B34:$B$36,1)</f>
        <v>1</v>
      </c>
      <c r="E34" s="190">
        <f>'2025'!G96</f>
        <v>3.5</v>
      </c>
      <c r="F34" s="156">
        <f>RANK(E34,$E9:$E$36,1)</f>
        <v>1</v>
      </c>
      <c r="G34" s="179"/>
      <c r="H34" s="179">
        <f>'2025'!H96</f>
        <v>3.5</v>
      </c>
      <c r="I34" s="156">
        <f>RANK(H34,$H9:$H$36,1)</f>
        <v>8</v>
      </c>
      <c r="J34" s="179"/>
      <c r="K34" s="179">
        <f>'2025'!I96</f>
        <v>6</v>
      </c>
      <c r="L34" s="156">
        <f>RANK(K34,$K9:$K$36,1)</f>
        <v>19</v>
      </c>
      <c r="M34" s="179"/>
      <c r="N34" s="179">
        <f>'2025'!J96</f>
        <v>5.5</v>
      </c>
      <c r="O34" s="156">
        <f>RANK(N34,$N9:$N36,1)</f>
        <v>3</v>
      </c>
      <c r="P34" s="179"/>
      <c r="Q34" s="179">
        <f>'2025'!K96</f>
        <v>3.5</v>
      </c>
      <c r="R34" s="156">
        <f>RANK(Q34,$Q9:$Q$36,1)</f>
        <v>8</v>
      </c>
      <c r="S34" s="179"/>
      <c r="T34" s="179">
        <f>'2025'!L96</f>
        <v>5.5</v>
      </c>
      <c r="U34" s="156">
        <f>RANK(T34,$T9:$T$36,1)</f>
        <v>14</v>
      </c>
      <c r="V34" s="179"/>
      <c r="W34" s="179">
        <f>'2025'!M96</f>
        <v>5</v>
      </c>
      <c r="X34" s="156">
        <f>RANK(W34,$W9:$W$36,1)</f>
        <v>10</v>
      </c>
      <c r="Y34" s="179"/>
      <c r="Z34" s="179">
        <f>'2025'!N96</f>
        <v>4.5</v>
      </c>
      <c r="AA34" s="156">
        <f>RANK(Z34,$Z9:$Z$36,1)</f>
        <v>6</v>
      </c>
      <c r="AB34" s="162"/>
      <c r="AC34" s="179">
        <f>'2025'!Q96</f>
        <v>3.5</v>
      </c>
      <c r="AD34" s="156">
        <f>RANK(AC34,$AC9:$AC$36,1)</f>
        <v>1</v>
      </c>
      <c r="AE34" s="179"/>
      <c r="AF34" s="179">
        <f>'2025'!R96</f>
        <v>5</v>
      </c>
      <c r="AG34" s="156">
        <f>RANK(AF34,$AF9:$AF$36,1)</f>
        <v>5</v>
      </c>
      <c r="AH34" s="179"/>
      <c r="AI34" s="179">
        <f>'2025'!S96</f>
        <v>5.5</v>
      </c>
      <c r="AJ34" s="156">
        <f>RANK(AI34,$AI9:$AI$36,1)</f>
        <v>16</v>
      </c>
      <c r="AK34" s="179"/>
      <c r="AL34" s="179">
        <f>'2025'!T96</f>
        <v>3.5</v>
      </c>
      <c r="AM34" s="156">
        <f>RANK(AL34,$AL9:$AL$36,1)</f>
        <v>12</v>
      </c>
      <c r="AN34" s="179"/>
      <c r="AO34" s="179">
        <f>'2025'!U96</f>
        <v>6.5</v>
      </c>
      <c r="AP34" s="156">
        <f>RANK(AO34,$AO9:$AO36,1)</f>
        <v>14</v>
      </c>
      <c r="AQ34" s="179"/>
      <c r="AR34" s="179">
        <f>'2025'!V96</f>
        <v>5.5</v>
      </c>
      <c r="AS34" s="156">
        <f>RANK(AR34,$AR9:AR$36,1)</f>
        <v>18</v>
      </c>
      <c r="AT34" s="179"/>
      <c r="AU34" s="188">
        <f>'2025'!W96</f>
        <v>3.5</v>
      </c>
      <c r="AV34" s="156">
        <f>RANK(AU34,$AU9:AU$36,1)</f>
        <v>3</v>
      </c>
      <c r="AW34" s="179"/>
      <c r="AX34" s="179">
        <f>'2025'!X96</f>
        <v>4</v>
      </c>
      <c r="AY34" s="156">
        <f>RANK(AX34,$AX9:$AX$36,1)</f>
        <v>3</v>
      </c>
      <c r="AZ34" s="179"/>
      <c r="BA34" s="179">
        <f>'2025'!Y96</f>
        <v>5</v>
      </c>
      <c r="BB34" s="156">
        <f>RANK(BA34,$BA9:$BA$36,1)</f>
        <v>10</v>
      </c>
      <c r="BD34" s="120"/>
      <c r="BE34" s="120"/>
      <c r="BF34" s="120"/>
      <c r="BG34" s="120"/>
      <c r="BH34" s="120"/>
      <c r="BI34" s="120"/>
      <c r="BJ34" s="120"/>
      <c r="BK34" s="120"/>
      <c r="BL34" s="120"/>
    </row>
    <row r="35" spans="1:64" s="60" customFormat="1" ht="18" customHeight="1" x14ac:dyDescent="1">
      <c r="A35" s="178" t="s">
        <v>105</v>
      </c>
      <c r="B35" s="179">
        <f>'2025'!F97</f>
        <v>7</v>
      </c>
      <c r="C35" s="156">
        <f>RANK(B35,$B9:$B$36,1)</f>
        <v>19</v>
      </c>
      <c r="D35" s="189" t="e">
        <f>RANK(C35,$B35:$B$36,1)</f>
        <v>#N/A</v>
      </c>
      <c r="E35" s="190">
        <f>'2025'!G97</f>
        <v>5.5</v>
      </c>
      <c r="F35" s="156">
        <f>RANK(E35,$E9:$E$36,1)</f>
        <v>18</v>
      </c>
      <c r="G35" s="179"/>
      <c r="H35" s="179">
        <f>'2025'!H97</f>
        <v>4.5</v>
      </c>
      <c r="I35" s="156">
        <f>RANK(H35,$H9:$H$36,1)</f>
        <v>17</v>
      </c>
      <c r="J35" s="179"/>
      <c r="K35" s="179">
        <f>'2025'!I97</f>
        <v>5</v>
      </c>
      <c r="L35" s="156">
        <f>RANK(K35,$K9:$K$36,1)</f>
        <v>16</v>
      </c>
      <c r="M35" s="179"/>
      <c r="N35" s="179">
        <f>'2025'!J97</f>
        <v>8.5</v>
      </c>
      <c r="O35" s="156">
        <f>RANK(N35,$N9:$N36,1)</f>
        <v>27</v>
      </c>
      <c r="P35" s="179"/>
      <c r="Q35" s="179">
        <f>'2025'!K97</f>
        <v>3.5</v>
      </c>
      <c r="R35" s="156">
        <f>RANK(Q35,$Q9:$Q$36,1)</f>
        <v>8</v>
      </c>
      <c r="S35" s="179"/>
      <c r="T35" s="179">
        <f>'2025'!L97</f>
        <v>6.5</v>
      </c>
      <c r="U35" s="156">
        <f>RANK(T35,$T9:$T$36,1)</f>
        <v>23</v>
      </c>
      <c r="V35" s="179"/>
      <c r="W35" s="179">
        <f>'2025'!M97</f>
        <v>6</v>
      </c>
      <c r="X35" s="156">
        <f>RANK(W35,$W9:$W$36,1)</f>
        <v>15</v>
      </c>
      <c r="Y35" s="179"/>
      <c r="Z35" s="179">
        <f>'2025'!N97</f>
        <v>3.5</v>
      </c>
      <c r="AA35" s="156">
        <f>RANK(Z35,$Z9:$Z$36,1)</f>
        <v>1</v>
      </c>
      <c r="AB35" s="162"/>
      <c r="AC35" s="179">
        <f>'2025'!Q97</f>
        <v>4.5</v>
      </c>
      <c r="AD35" s="156">
        <f>RANK(AC35,$AC9:$AC$36,1)</f>
        <v>12</v>
      </c>
      <c r="AE35" s="179"/>
      <c r="AF35" s="179">
        <f>'2025'!R97</f>
        <v>4</v>
      </c>
      <c r="AG35" s="156">
        <f>RANK(AF35,$AF9:$AF$36,1)</f>
        <v>3</v>
      </c>
      <c r="AH35" s="179"/>
      <c r="AI35" s="179">
        <f>'2025'!S97</f>
        <v>4.5</v>
      </c>
      <c r="AJ35" s="156">
        <f>RANK(AI35,$AI9:$AI$36,1)</f>
        <v>5</v>
      </c>
      <c r="AK35" s="179"/>
      <c r="AL35" s="179">
        <f>'2025'!T97</f>
        <v>4.5</v>
      </c>
      <c r="AM35" s="156">
        <f>RANK(AL35,$AL9:$AL$36,1)</f>
        <v>21</v>
      </c>
      <c r="AN35" s="179"/>
      <c r="AO35" s="179">
        <f>'2025'!U97</f>
        <v>6.5</v>
      </c>
      <c r="AP35" s="156">
        <f>RANK(AO35,$AO9:$AO36,1)</f>
        <v>14</v>
      </c>
      <c r="AQ35" s="179"/>
      <c r="AR35" s="179">
        <f>'2025'!V97</f>
        <v>6.5</v>
      </c>
      <c r="AS35" s="156">
        <f>RANK(AR35,$AR9:AR$36,1)</f>
        <v>23</v>
      </c>
      <c r="AT35" s="179"/>
      <c r="AU35" s="188">
        <f>'2025'!W97</f>
        <v>3.5</v>
      </c>
      <c r="AV35" s="156">
        <f>RANK(AU35,$AU9:AU$36,1)</f>
        <v>3</v>
      </c>
      <c r="AW35" s="179"/>
      <c r="AX35" s="179">
        <f>'2025'!X97</f>
        <v>5</v>
      </c>
      <c r="AY35" s="156">
        <f>RANK(AX35,$AX9:$AX$36,1)</f>
        <v>7</v>
      </c>
      <c r="AZ35" s="179"/>
      <c r="BA35" s="179">
        <f>'2025'!Y97</f>
        <v>9</v>
      </c>
      <c r="BB35" s="156">
        <f>RANK(BA35,$BA9:$BA$36,1)</f>
        <v>27</v>
      </c>
      <c r="BD35" s="120"/>
      <c r="BE35" s="120"/>
      <c r="BF35" s="120"/>
      <c r="BG35" s="120"/>
      <c r="BH35" s="120"/>
      <c r="BI35" s="120"/>
      <c r="BJ35" s="120"/>
      <c r="BK35" s="120"/>
      <c r="BL35" s="120"/>
    </row>
    <row r="36" spans="1:64" s="60" customFormat="1" ht="18" customHeight="1" x14ac:dyDescent="1">
      <c r="A36" s="178" t="s">
        <v>97</v>
      </c>
      <c r="B36" s="179">
        <f>'2025'!F98</f>
        <v>8</v>
      </c>
      <c r="C36" s="156">
        <f>RANK(B36,$B9:$B$36,1)</f>
        <v>23</v>
      </c>
      <c r="D36" s="189" t="e">
        <f>RANK(C36,$B36:$B$36,1)</f>
        <v>#N/A</v>
      </c>
      <c r="E36" s="190">
        <f>'2025'!G98</f>
        <v>3.5</v>
      </c>
      <c r="F36" s="156">
        <f>RANK(E36,$E9:$E$36,1)</f>
        <v>1</v>
      </c>
      <c r="G36" s="179"/>
      <c r="H36" s="179">
        <f>'2025'!H98</f>
        <v>4.5</v>
      </c>
      <c r="I36" s="156">
        <f>RANK(H36,$H9:$H$36,1)</f>
        <v>17</v>
      </c>
      <c r="J36" s="179"/>
      <c r="K36" s="179">
        <f>'2025'!I98</f>
        <v>4</v>
      </c>
      <c r="L36" s="156">
        <f>RANK(K36,$K9:$K$36,1)</f>
        <v>8</v>
      </c>
      <c r="M36" s="179"/>
      <c r="N36" s="179">
        <f>'2025'!J98</f>
        <v>6.5</v>
      </c>
      <c r="O36" s="156">
        <f>RANK(N36,$N9:$N36,1)</f>
        <v>13</v>
      </c>
      <c r="P36" s="179"/>
      <c r="Q36" s="179">
        <f>'2025'!K98</f>
        <v>2.5</v>
      </c>
      <c r="R36" s="156">
        <f>RANK(Q36,$Q9:$Q$36,1)</f>
        <v>2</v>
      </c>
      <c r="S36" s="179"/>
      <c r="T36" s="179">
        <f>'2025'!L98</f>
        <v>5.5</v>
      </c>
      <c r="U36" s="156">
        <f>RANK(T36,$T9:$T$36,1)</f>
        <v>14</v>
      </c>
      <c r="V36" s="179"/>
      <c r="W36" s="179">
        <f>'2025'!M98</f>
        <v>4</v>
      </c>
      <c r="X36" s="156">
        <f>RANK(W36,$W9:$W$36,1)</f>
        <v>3</v>
      </c>
      <c r="Y36" s="179"/>
      <c r="Z36" s="179">
        <f>'2025'!N98</f>
        <v>6.5</v>
      </c>
      <c r="AA36" s="156">
        <f>RANK(Z36,$Z9:$Z$36,1)</f>
        <v>23</v>
      </c>
      <c r="AB36" s="162"/>
      <c r="AC36" s="179">
        <f>'2025'!Q98</f>
        <v>4.5</v>
      </c>
      <c r="AD36" s="156">
        <f>RANK(AC36,$AC9:$AC$36,1)</f>
        <v>12</v>
      </c>
      <c r="AE36" s="179"/>
      <c r="AF36" s="179">
        <f>'2025'!R98</f>
        <v>3</v>
      </c>
      <c r="AG36" s="318">
        <f>RANK(AF36,$AF9:$AF$36,1)</f>
        <v>1</v>
      </c>
      <c r="AH36" s="179"/>
      <c r="AI36" s="179">
        <f>'2025'!S98</f>
        <v>5.5</v>
      </c>
      <c r="AJ36" s="156">
        <f>RANK(AI36,$AI9:$AI$36,1)</f>
        <v>16</v>
      </c>
      <c r="AK36" s="179"/>
      <c r="AL36" s="179">
        <f>'2025'!T98</f>
        <v>4.5</v>
      </c>
      <c r="AM36" s="156">
        <f>RANK(AL36,$AL9:$AL$36,1)</f>
        <v>21</v>
      </c>
      <c r="AN36" s="179"/>
      <c r="AO36" s="179">
        <f>'2025'!U98</f>
        <v>5.5</v>
      </c>
      <c r="AP36" s="156">
        <f>RANK(AO36,$AO9:$AO36,1)</f>
        <v>6</v>
      </c>
      <c r="AQ36" s="179"/>
      <c r="AR36" s="179">
        <f>'2025'!V98</f>
        <v>4.5</v>
      </c>
      <c r="AS36" s="156">
        <f>RANK(AR36,$AR9:AR$36,1)</f>
        <v>6</v>
      </c>
      <c r="AT36" s="179"/>
      <c r="AU36" s="188">
        <f>'2025'!W98</f>
        <v>3.5</v>
      </c>
      <c r="AV36" s="156">
        <f>RANK(AU36,$AU9:AU$36,1)</f>
        <v>3</v>
      </c>
      <c r="AW36" s="179"/>
      <c r="AX36" s="179">
        <f>'2025'!X98</f>
        <v>6</v>
      </c>
      <c r="AY36" s="156">
        <f>RANK(AX36,$AX9:$AX$36,1)</f>
        <v>15</v>
      </c>
      <c r="AZ36" s="179"/>
      <c r="BA36" s="179">
        <f>'2025'!Y98</f>
        <v>5</v>
      </c>
      <c r="BB36" s="156">
        <f>RANK(BA36,$BA9:$BA$36,1)</f>
        <v>10</v>
      </c>
      <c r="BD36" s="120"/>
      <c r="BE36" s="120"/>
      <c r="BF36" s="120"/>
      <c r="BG36" s="120"/>
      <c r="BH36" s="120"/>
      <c r="BI36" s="120"/>
      <c r="BJ36" s="120"/>
      <c r="BK36" s="120"/>
      <c r="BL36" s="120"/>
    </row>
    <row r="37" spans="1:64" ht="6" customHeight="1" x14ac:dyDescent="1">
      <c r="A37" s="169"/>
      <c r="B37" s="149"/>
      <c r="C37" s="174"/>
      <c r="D37" s="149"/>
      <c r="E37" s="149"/>
      <c r="F37" s="174"/>
      <c r="G37" s="149"/>
      <c r="H37" s="149"/>
      <c r="I37" s="174"/>
      <c r="J37" s="149"/>
      <c r="K37" s="149"/>
      <c r="L37" s="174"/>
      <c r="M37" s="149"/>
      <c r="N37" s="149"/>
      <c r="O37" s="174"/>
      <c r="P37" s="149"/>
      <c r="Q37" s="149"/>
      <c r="R37" s="174"/>
      <c r="S37" s="149"/>
      <c r="T37" s="149"/>
      <c r="U37" s="174"/>
      <c r="V37" s="149"/>
      <c r="W37" s="149"/>
      <c r="X37" s="174"/>
      <c r="Y37" s="149"/>
      <c r="Z37" s="149"/>
      <c r="AA37" s="174"/>
      <c r="AB37" s="162"/>
      <c r="AD37" s="174"/>
      <c r="AF37" s="149"/>
      <c r="AG37" s="174"/>
      <c r="AH37" s="149"/>
      <c r="AI37" s="149"/>
      <c r="AJ37" s="174"/>
      <c r="AK37" s="149"/>
      <c r="AL37" s="149"/>
      <c r="AM37" s="174"/>
      <c r="AN37" s="149"/>
      <c r="AO37" s="149"/>
      <c r="AP37" s="174"/>
      <c r="AQ37" s="149"/>
      <c r="AR37" s="149"/>
      <c r="AS37" s="174"/>
      <c r="AT37" s="149"/>
      <c r="AU37" s="174"/>
      <c r="AV37" s="174"/>
      <c r="AW37" s="149"/>
      <c r="AX37" s="149"/>
      <c r="AY37" s="174"/>
      <c r="AZ37" s="149"/>
      <c r="BA37" s="149"/>
      <c r="BB37" s="174"/>
      <c r="BD37" s="120"/>
      <c r="BE37" s="120"/>
      <c r="BF37" s="120"/>
      <c r="BG37" s="120"/>
      <c r="BH37" s="120"/>
      <c r="BI37" s="120"/>
      <c r="BJ37" s="120"/>
      <c r="BK37" s="120"/>
      <c r="BL37" s="120"/>
    </row>
    <row r="38" spans="1:64" ht="15" customHeight="1" x14ac:dyDescent="1">
      <c r="B38" s="404">
        <v>1</v>
      </c>
      <c r="C38" s="405"/>
      <c r="D38" s="153"/>
      <c r="E38" s="404">
        <v>2</v>
      </c>
      <c r="F38" s="405"/>
      <c r="G38" s="153"/>
      <c r="H38" s="404">
        <v>3</v>
      </c>
      <c r="I38" s="405"/>
      <c r="J38" s="153"/>
      <c r="K38" s="404">
        <v>4</v>
      </c>
      <c r="L38" s="405"/>
      <c r="M38" s="153"/>
      <c r="N38" s="404">
        <v>5</v>
      </c>
      <c r="O38" s="405"/>
      <c r="P38" s="153"/>
      <c r="Q38" s="404">
        <v>6</v>
      </c>
      <c r="R38" s="405"/>
      <c r="S38" s="153"/>
      <c r="T38" s="404">
        <v>7</v>
      </c>
      <c r="U38" s="405"/>
      <c r="V38" s="153"/>
      <c r="W38" s="404">
        <v>8</v>
      </c>
      <c r="X38" s="405"/>
      <c r="Y38" s="153"/>
      <c r="Z38" s="404">
        <v>9</v>
      </c>
      <c r="AA38" s="405"/>
      <c r="AB38" s="161"/>
      <c r="AC38" s="416">
        <v>10</v>
      </c>
      <c r="AD38" s="417"/>
      <c r="AE38" s="158"/>
      <c r="AF38" s="404">
        <v>11</v>
      </c>
      <c r="AG38" s="405"/>
      <c r="AH38" s="153"/>
      <c r="AI38" s="416">
        <v>12</v>
      </c>
      <c r="AJ38" s="417"/>
      <c r="AK38" s="158"/>
      <c r="AL38" s="404">
        <v>13</v>
      </c>
      <c r="AM38" s="405"/>
      <c r="AN38" s="153"/>
      <c r="AO38" s="416">
        <v>14</v>
      </c>
      <c r="AP38" s="417"/>
      <c r="AQ38" s="158"/>
      <c r="AR38" s="404">
        <v>15</v>
      </c>
      <c r="AS38" s="405"/>
      <c r="AT38" s="153"/>
      <c r="AU38" s="414">
        <v>16</v>
      </c>
      <c r="AV38" s="415"/>
      <c r="AW38" s="159"/>
      <c r="AX38" s="418">
        <v>17</v>
      </c>
      <c r="AY38" s="419"/>
      <c r="AZ38" s="160"/>
      <c r="BA38" s="414">
        <v>18</v>
      </c>
      <c r="BB38" s="415"/>
      <c r="BC38" s="155"/>
      <c r="BE38" s="163"/>
    </row>
    <row r="39" spans="1:64" ht="6" customHeight="1" x14ac:dyDescent="1"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61"/>
      <c r="AC39" s="154"/>
      <c r="AD39" s="148"/>
      <c r="AE39" s="154"/>
      <c r="AF39" s="148"/>
      <c r="AG39" s="148"/>
      <c r="AH39" s="148"/>
      <c r="AI39" s="154"/>
      <c r="AJ39" s="148"/>
      <c r="AK39" s="154"/>
      <c r="AL39" s="148"/>
      <c r="AM39" s="148"/>
      <c r="AN39" s="148"/>
      <c r="AO39" s="154"/>
      <c r="AP39" s="148"/>
      <c r="AQ39" s="154"/>
      <c r="AR39" s="148"/>
      <c r="AS39" s="148"/>
      <c r="AT39" s="148"/>
      <c r="AU39" s="148"/>
      <c r="AV39" s="155"/>
      <c r="AW39" s="155"/>
      <c r="AY39" s="148"/>
      <c r="BA39" s="155"/>
      <c r="BB39" s="148"/>
      <c r="BC39" s="155"/>
      <c r="BD39" s="164"/>
      <c r="BE39" s="163"/>
    </row>
    <row r="40" spans="1:64" s="60" customFormat="1" ht="14" customHeight="1" x14ac:dyDescent="1">
      <c r="B40" s="403">
        <f>B3</f>
        <v>3.5</v>
      </c>
      <c r="C40" s="403"/>
      <c r="D40" s="122"/>
      <c r="E40" s="403">
        <f>E3</f>
        <v>3.5</v>
      </c>
      <c r="F40" s="403"/>
      <c r="G40" s="122"/>
      <c r="H40" s="403">
        <f>H3</f>
        <v>2.5</v>
      </c>
      <c r="I40" s="403"/>
      <c r="J40" s="122"/>
      <c r="K40" s="403">
        <f>K3</f>
        <v>3</v>
      </c>
      <c r="L40" s="403"/>
      <c r="M40" s="122"/>
      <c r="N40" s="403">
        <f>N3</f>
        <v>4</v>
      </c>
      <c r="O40" s="403"/>
      <c r="P40" s="122"/>
      <c r="Q40" s="403">
        <f>Q3</f>
        <v>2</v>
      </c>
      <c r="R40" s="403"/>
      <c r="S40" s="122"/>
      <c r="T40" s="403">
        <f>T3</f>
        <v>3.5</v>
      </c>
      <c r="U40" s="403"/>
      <c r="V40" s="122"/>
      <c r="W40" s="403">
        <f>W3</f>
        <v>3.5</v>
      </c>
      <c r="X40" s="403"/>
      <c r="Y40" s="122"/>
      <c r="Z40" s="403">
        <f>Z3</f>
        <v>3.5</v>
      </c>
      <c r="AA40" s="403"/>
      <c r="AB40" s="168"/>
      <c r="AC40" s="403">
        <f t="shared" ref="AC40:BA40" si="0">AC3</f>
        <v>3.5</v>
      </c>
      <c r="AD40" s="403"/>
      <c r="AE40" s="122"/>
      <c r="AF40" s="403">
        <f t="shared" si="0"/>
        <v>3</v>
      </c>
      <c r="AG40" s="403"/>
      <c r="AH40" s="122"/>
      <c r="AI40" s="403">
        <f t="shared" si="0"/>
        <v>3.5</v>
      </c>
      <c r="AJ40" s="403"/>
      <c r="AK40" s="122"/>
      <c r="AL40" s="403">
        <f t="shared" si="0"/>
        <v>1.5</v>
      </c>
      <c r="AM40" s="403"/>
      <c r="AN40" s="122"/>
      <c r="AO40" s="403">
        <f t="shared" si="0"/>
        <v>4</v>
      </c>
      <c r="AP40" s="403"/>
      <c r="AQ40" s="122"/>
      <c r="AR40" s="403">
        <f t="shared" si="0"/>
        <v>3.5</v>
      </c>
      <c r="AS40" s="403"/>
      <c r="AT40" s="122"/>
      <c r="AU40" s="403">
        <f t="shared" si="0"/>
        <v>2.5</v>
      </c>
      <c r="AV40" s="403"/>
      <c r="AW40" s="122"/>
      <c r="AX40" s="403">
        <f t="shared" si="0"/>
        <v>3.5</v>
      </c>
      <c r="AY40" s="403"/>
      <c r="AZ40" s="122"/>
      <c r="BA40" s="403">
        <f t="shared" si="0"/>
        <v>3.5</v>
      </c>
      <c r="BB40" s="403"/>
      <c r="BC40" s="157"/>
    </row>
    <row r="41" spans="1:64" s="60" customFormat="1" ht="6" customHeight="1" x14ac:dyDescent="1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68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57"/>
    </row>
    <row r="42" spans="1:64" s="171" customFormat="1" ht="12" customHeight="1" x14ac:dyDescent="1">
      <c r="B42" s="402">
        <f>SUM(B9:B36)</f>
        <v>171.5</v>
      </c>
      <c r="C42" s="402"/>
      <c r="D42" s="170"/>
      <c r="E42" s="402">
        <f>SUM(E9:E36)</f>
        <v>142.5</v>
      </c>
      <c r="F42" s="402"/>
      <c r="G42" s="170"/>
      <c r="H42" s="402">
        <f>SUM(H9:H36)</f>
        <v>117.5</v>
      </c>
      <c r="I42" s="402"/>
      <c r="J42" s="172"/>
      <c r="K42" s="402">
        <f>SUM(K9:K36)</f>
        <v>142</v>
      </c>
      <c r="L42" s="402"/>
      <c r="M42" s="172"/>
      <c r="N42" s="402">
        <f>SUM(N9:N36)</f>
        <v>181.5</v>
      </c>
      <c r="O42" s="402"/>
      <c r="P42" s="172"/>
      <c r="Q42" s="402">
        <f>SUM(Q9:Q36)</f>
        <v>114.5</v>
      </c>
      <c r="R42" s="402"/>
      <c r="S42" s="172"/>
      <c r="T42" s="402">
        <f>SUM(T9:T36)</f>
        <v>152.5</v>
      </c>
      <c r="U42" s="402"/>
      <c r="V42" s="172"/>
      <c r="W42" s="402">
        <f>SUM(W9:W36)</f>
        <v>157.5</v>
      </c>
      <c r="X42" s="402"/>
      <c r="Y42" s="172"/>
      <c r="Z42" s="402">
        <f>SUM(Z9:Z36)</f>
        <v>147.5</v>
      </c>
      <c r="AA42" s="402"/>
      <c r="AB42" s="173"/>
      <c r="AC42" s="402">
        <f>SUM(AC9:AC36)</f>
        <v>129.5</v>
      </c>
      <c r="AD42" s="402"/>
      <c r="AE42" s="170"/>
      <c r="AF42" s="402">
        <f>SUM(AF9:AF36)</f>
        <v>178.5</v>
      </c>
      <c r="AG42" s="402"/>
      <c r="AH42" s="170"/>
      <c r="AI42" s="402">
        <f>SUM(AI9:AI36)</f>
        <v>149</v>
      </c>
      <c r="AJ42" s="402"/>
      <c r="AK42" s="170"/>
      <c r="AL42" s="402">
        <f>SUM(AL9:AL36)</f>
        <v>111</v>
      </c>
      <c r="AM42" s="402"/>
      <c r="AN42" s="170"/>
      <c r="AO42" s="402">
        <f>SUM(AO9:AO36)</f>
        <v>179</v>
      </c>
      <c r="AP42" s="402"/>
      <c r="AQ42" s="170"/>
      <c r="AR42" s="402">
        <f>SUM(AR9:AR36)</f>
        <v>146</v>
      </c>
      <c r="AS42" s="402"/>
      <c r="AT42" s="170"/>
      <c r="AU42" s="402">
        <f>SUM(AU9:AU36)</f>
        <v>128.5</v>
      </c>
      <c r="AV42" s="402"/>
      <c r="AW42" s="170"/>
      <c r="AX42" s="402">
        <f>SUM(AX9:AX36)</f>
        <v>166</v>
      </c>
      <c r="AY42" s="402"/>
      <c r="AZ42" s="170"/>
      <c r="BA42" s="402">
        <f>SUM(BA9:BA36)</f>
        <v>156.5</v>
      </c>
      <c r="BB42" s="402"/>
      <c r="BC42" s="170"/>
      <c r="BE42" s="170"/>
    </row>
    <row r="43" spans="1:64" s="81" customFormat="1" ht="12" customHeight="1" x14ac:dyDescent="1">
      <c r="B43" s="141"/>
      <c r="C43" s="141"/>
      <c r="D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80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421">
        <f>SUM(B40:BA40)</f>
        <v>57.5</v>
      </c>
      <c r="AV43" s="421"/>
      <c r="AW43" s="141"/>
      <c r="AX43" s="141"/>
      <c r="AY43" s="141"/>
      <c r="AZ43" s="141"/>
      <c r="BA43" s="402">
        <f>SUM(B42:BA42)</f>
        <v>2671</v>
      </c>
      <c r="BB43" s="402"/>
      <c r="BC43" s="141"/>
    </row>
    <row r="46" spans="1:64" x14ac:dyDescent="1">
      <c r="Z46" s="149"/>
    </row>
    <row r="47" spans="1:64" x14ac:dyDescent="1">
      <c r="Z47" s="149"/>
      <c r="AV47" s="74"/>
      <c r="AW47" s="141"/>
      <c r="AX47" s="141"/>
      <c r="AZ47" s="141"/>
      <c r="BA47" s="74"/>
    </row>
    <row r="48" spans="1:64" x14ac:dyDescent="1">
      <c r="Z48" s="149"/>
    </row>
    <row r="49" spans="26:26" x14ac:dyDescent="1">
      <c r="Z49" s="149"/>
    </row>
    <row r="50" spans="26:26" x14ac:dyDescent="1">
      <c r="Z50" s="149"/>
    </row>
    <row r="51" spans="26:26" x14ac:dyDescent="1">
      <c r="Z51" s="149"/>
    </row>
    <row r="52" spans="26:26" x14ac:dyDescent="1">
      <c r="Z52" s="149"/>
    </row>
    <row r="53" spans="26:26" x14ac:dyDescent="1">
      <c r="Z53" s="149"/>
    </row>
    <row r="54" spans="26:26" x14ac:dyDescent="1">
      <c r="Z54" s="149"/>
    </row>
    <row r="55" spans="26:26" x14ac:dyDescent="1">
      <c r="Z55" s="149"/>
    </row>
    <row r="56" spans="26:26" x14ac:dyDescent="1">
      <c r="Z56" s="149"/>
    </row>
    <row r="57" spans="26:26" x14ac:dyDescent="1">
      <c r="Z57" s="149"/>
    </row>
    <row r="58" spans="26:26" x14ac:dyDescent="1">
      <c r="Z58" s="149"/>
    </row>
    <row r="59" spans="26:26" x14ac:dyDescent="1">
      <c r="Z59" s="149"/>
    </row>
    <row r="60" spans="26:26" x14ac:dyDescent="1">
      <c r="Z60" s="149"/>
    </row>
    <row r="61" spans="26:26" x14ac:dyDescent="1">
      <c r="Z61" s="149"/>
    </row>
    <row r="62" spans="26:26" x14ac:dyDescent="1">
      <c r="Z62" s="149"/>
    </row>
    <row r="63" spans="26:26" x14ac:dyDescent="1">
      <c r="Z63" s="149"/>
    </row>
    <row r="64" spans="26:26" x14ac:dyDescent="1">
      <c r="Z64" s="149"/>
    </row>
    <row r="65" spans="26:26" x14ac:dyDescent="1">
      <c r="Z65" s="149"/>
    </row>
    <row r="66" spans="26:26" x14ac:dyDescent="1">
      <c r="Z66" s="149"/>
    </row>
    <row r="67" spans="26:26" x14ac:dyDescent="1">
      <c r="Z67" s="149"/>
    </row>
    <row r="68" spans="26:26" x14ac:dyDescent="1">
      <c r="Z68" s="149"/>
    </row>
    <row r="69" spans="26:26" x14ac:dyDescent="1">
      <c r="Z69" s="149"/>
    </row>
    <row r="70" spans="26:26" x14ac:dyDescent="1">
      <c r="Z70" s="149"/>
    </row>
  </sheetData>
  <sortState xmlns:xlrd2="http://schemas.microsoft.com/office/spreadsheetml/2017/richdata2" ref="AA46:AB70">
    <sortCondition ref="AA46:AA70"/>
  </sortState>
  <mergeCells count="117">
    <mergeCell ref="AU1:AV1"/>
    <mergeCell ref="AU43:AV43"/>
    <mergeCell ref="BA43:BB43"/>
    <mergeCell ref="Z6:AA6"/>
    <mergeCell ref="BA6:BB6"/>
    <mergeCell ref="BA1:BB1"/>
    <mergeCell ref="A1:H1"/>
    <mergeCell ref="B38:C38"/>
    <mergeCell ref="E38:F38"/>
    <mergeCell ref="H38:I38"/>
    <mergeCell ref="K38:L38"/>
    <mergeCell ref="N38:O38"/>
    <mergeCell ref="AC40:AD40"/>
    <mergeCell ref="AF40:AG40"/>
    <mergeCell ref="BA40:BB40"/>
    <mergeCell ref="AX40:AY40"/>
    <mergeCell ref="AU40:AV40"/>
    <mergeCell ref="AR40:AS40"/>
    <mergeCell ref="AO40:AP40"/>
    <mergeCell ref="AL40:AM40"/>
    <mergeCell ref="AI40:AJ40"/>
    <mergeCell ref="AR38:AS38"/>
    <mergeCell ref="AU38:AV38"/>
    <mergeCell ref="AX38:AY38"/>
    <mergeCell ref="BA38:BB38"/>
    <mergeCell ref="AC38:AD38"/>
    <mergeCell ref="AF38:AG38"/>
    <mergeCell ref="AI38:AJ38"/>
    <mergeCell ref="AL38:AM38"/>
    <mergeCell ref="AO38:AP38"/>
    <mergeCell ref="AL7:AM7"/>
    <mergeCell ref="AI7:AJ7"/>
    <mergeCell ref="AF7:AG7"/>
    <mergeCell ref="AC7:AD7"/>
    <mergeCell ref="BA7:BB7"/>
    <mergeCell ref="AX7:AY7"/>
    <mergeCell ref="AU7:AV7"/>
    <mergeCell ref="AR7:AS7"/>
    <mergeCell ref="AO7:AP7"/>
    <mergeCell ref="BA42:BB42"/>
    <mergeCell ref="AX42:AY42"/>
    <mergeCell ref="AU42:AV42"/>
    <mergeCell ref="AR42:AS42"/>
    <mergeCell ref="AO42:AP42"/>
    <mergeCell ref="AL42:AM42"/>
    <mergeCell ref="AI42:AJ42"/>
    <mergeCell ref="AF42:AG42"/>
    <mergeCell ref="AC42:AD42"/>
    <mergeCell ref="AR5:AS5"/>
    <mergeCell ref="AU5:AV5"/>
    <mergeCell ref="AX5:AY5"/>
    <mergeCell ref="BA5:BB5"/>
    <mergeCell ref="BA3:BB3"/>
    <mergeCell ref="AX3:AY3"/>
    <mergeCell ref="AU3:AV3"/>
    <mergeCell ref="AR3:AS3"/>
    <mergeCell ref="AC5:AD5"/>
    <mergeCell ref="AF5:AG5"/>
    <mergeCell ref="AI5:AJ5"/>
    <mergeCell ref="AL5:AM5"/>
    <mergeCell ref="AO5:AP5"/>
    <mergeCell ref="AO3:AP3"/>
    <mergeCell ref="AL3:AM3"/>
    <mergeCell ref="AI3:AJ3"/>
    <mergeCell ref="AF3:AG3"/>
    <mergeCell ref="AC3:AD3"/>
    <mergeCell ref="Z42:AA42"/>
    <mergeCell ref="W42:X42"/>
    <mergeCell ref="T42:U42"/>
    <mergeCell ref="Q42:R42"/>
    <mergeCell ref="Q38:R38"/>
    <mergeCell ref="T38:U38"/>
    <mergeCell ref="W38:X38"/>
    <mergeCell ref="Z38:AA38"/>
    <mergeCell ref="Z40:AA40"/>
    <mergeCell ref="W40:X40"/>
    <mergeCell ref="Q40:R40"/>
    <mergeCell ref="T40:U40"/>
    <mergeCell ref="Z3:AA3"/>
    <mergeCell ref="W3:X3"/>
    <mergeCell ref="T3:U3"/>
    <mergeCell ref="Q3:R3"/>
    <mergeCell ref="Z5:AA5"/>
    <mergeCell ref="W5:X5"/>
    <mergeCell ref="T5:U5"/>
    <mergeCell ref="Q5:R5"/>
    <mergeCell ref="K7:L7"/>
    <mergeCell ref="N7:O7"/>
    <mergeCell ref="N5:O5"/>
    <mergeCell ref="N3:O3"/>
    <mergeCell ref="Z7:AA7"/>
    <mergeCell ref="W7:X7"/>
    <mergeCell ref="T7:U7"/>
    <mergeCell ref="Q7:R7"/>
    <mergeCell ref="N42:O42"/>
    <mergeCell ref="K40:L40"/>
    <mergeCell ref="K42:L42"/>
    <mergeCell ref="H7:I7"/>
    <mergeCell ref="H40:I40"/>
    <mergeCell ref="K1:N1"/>
    <mergeCell ref="B7:C7"/>
    <mergeCell ref="B40:C40"/>
    <mergeCell ref="B3:C3"/>
    <mergeCell ref="E7:F7"/>
    <mergeCell ref="E3:F3"/>
    <mergeCell ref="E40:F40"/>
    <mergeCell ref="B5:C5"/>
    <mergeCell ref="E5:F5"/>
    <mergeCell ref="H5:I5"/>
    <mergeCell ref="K3:L3"/>
    <mergeCell ref="H3:I3"/>
    <mergeCell ref="K5:L5"/>
    <mergeCell ref="B42:C42"/>
    <mergeCell ref="E42:F42"/>
    <mergeCell ref="H42:I42"/>
    <mergeCell ref="O1:Q1"/>
    <mergeCell ref="N40:O40"/>
  </mergeCells>
  <pageMargins left="0" right="0" top="0" bottom="0" header="0" footer="0"/>
  <pageSetup scale="85" orientation="landscape" r:id="rId1"/>
  <ignoredErrors>
    <ignoredError sqref="D10:D27 D28:D36" evalError="1"/>
    <ignoredError sqref="R10 A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</vt:lpstr>
      <vt:lpstr>Ranking</vt:lpstr>
      <vt:lpstr>'2025'!Print_Area</vt:lpstr>
      <vt:lpstr>Ranking!Print_Area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</dc:creator>
  <cp:lastModifiedBy>Mike Wise</cp:lastModifiedBy>
  <cp:lastPrinted>2025-05-24T13:01:17Z</cp:lastPrinted>
  <dcterms:created xsi:type="dcterms:W3CDTF">2016-05-08T23:42:16Z</dcterms:created>
  <dcterms:modified xsi:type="dcterms:W3CDTF">2025-05-24T13:02:26Z</dcterms:modified>
</cp:coreProperties>
</file>