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carm\Downloads\"/>
    </mc:Choice>
  </mc:AlternateContent>
  <xr:revisionPtr revIDLastSave="0" documentId="13_ncr:1_{EF8AB9E4-2DAE-4112-955E-497D46BBA62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. presupuesto anual" sheetId="2" r:id="rId1"/>
    <sheet name="2. resumen presupuesto anual" sheetId="5" r:id="rId2"/>
    <sheet name="3 seguimiento" sheetId="13" r:id="rId3"/>
    <sheet name="4. acumulado anual" sheetId="14" r:id="rId4"/>
    <sheet name="tendencia mensual" sheetId="1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6" i="13" l="1"/>
  <c r="AM45" i="13"/>
  <c r="AM44" i="13"/>
  <c r="AM43" i="13"/>
  <c r="AM42" i="13"/>
  <c r="AM41" i="13"/>
  <c r="AM47" i="13" s="1"/>
  <c r="AJ46" i="13"/>
  <c r="AJ45" i="13"/>
  <c r="AJ44" i="13"/>
  <c r="AJ43" i="13"/>
  <c r="AJ42" i="13"/>
  <c r="AJ41" i="13"/>
  <c r="AJ47" i="13" s="1"/>
  <c r="AG46" i="13"/>
  <c r="AG45" i="13"/>
  <c r="AG44" i="13"/>
  <c r="AG43" i="13"/>
  <c r="AG42" i="13"/>
  <c r="AG41" i="13"/>
  <c r="AD46" i="13"/>
  <c r="AD45" i="13"/>
  <c r="AD44" i="13"/>
  <c r="AD43" i="13"/>
  <c r="AD42" i="13"/>
  <c r="AD41" i="13"/>
  <c r="AA46" i="13"/>
  <c r="AA45" i="13"/>
  <c r="AA44" i="13"/>
  <c r="AA43" i="13"/>
  <c r="AA42" i="13"/>
  <c r="AA47" i="13" s="1"/>
  <c r="AA41" i="13"/>
  <c r="X46" i="13"/>
  <c r="X45" i="13"/>
  <c r="X44" i="13"/>
  <c r="X43" i="13"/>
  <c r="X42" i="13"/>
  <c r="X41" i="13"/>
  <c r="U46" i="13"/>
  <c r="U45" i="13"/>
  <c r="U44" i="13"/>
  <c r="U43" i="13"/>
  <c r="U42" i="13"/>
  <c r="U41" i="13"/>
  <c r="R46" i="13"/>
  <c r="R45" i="13"/>
  <c r="R44" i="13"/>
  <c r="R43" i="13"/>
  <c r="R47" i="13" s="1"/>
  <c r="R42" i="13"/>
  <c r="R41" i="13"/>
  <c r="O46" i="13"/>
  <c r="O45" i="13"/>
  <c r="O44" i="13"/>
  <c r="O43" i="13"/>
  <c r="O42" i="13"/>
  <c r="O41" i="13"/>
  <c r="O47" i="13" s="1"/>
  <c r="I46" i="13"/>
  <c r="I45" i="13"/>
  <c r="I44" i="13"/>
  <c r="I43" i="13"/>
  <c r="I42" i="13"/>
  <c r="I41" i="13"/>
  <c r="F46" i="13"/>
  <c r="F45" i="13"/>
  <c r="F44" i="13"/>
  <c r="F43" i="13"/>
  <c r="F42" i="13"/>
  <c r="F41" i="13"/>
  <c r="L46" i="13"/>
  <c r="L45" i="13"/>
  <c r="L44" i="13"/>
  <c r="L43" i="13"/>
  <c r="L42" i="13"/>
  <c r="L41" i="13"/>
  <c r="F42" i="14"/>
  <c r="F43" i="14"/>
  <c r="F44" i="14"/>
  <c r="F46" i="14"/>
  <c r="F41" i="14"/>
  <c r="T38" i="13"/>
  <c r="S38" i="13"/>
  <c r="T28" i="13"/>
  <c r="S28" i="13"/>
  <c r="T12" i="13"/>
  <c r="S12" i="13"/>
  <c r="Q38" i="13"/>
  <c r="P38" i="13"/>
  <c r="Q28" i="13"/>
  <c r="P28" i="13"/>
  <c r="Q12" i="13"/>
  <c r="P12" i="13"/>
  <c r="N38" i="13"/>
  <c r="M38" i="13"/>
  <c r="N28" i="13"/>
  <c r="M28" i="13"/>
  <c r="N12" i="13"/>
  <c r="M12" i="13"/>
  <c r="M5" i="13" s="1"/>
  <c r="C7" i="12" s="1"/>
  <c r="K47" i="13"/>
  <c r="J47" i="13"/>
  <c r="K38" i="13"/>
  <c r="J38" i="13"/>
  <c r="K28" i="13"/>
  <c r="J28" i="13"/>
  <c r="K12" i="13"/>
  <c r="J12" i="13"/>
  <c r="H47" i="13"/>
  <c r="G47" i="13"/>
  <c r="H38" i="13"/>
  <c r="G38" i="13"/>
  <c r="H28" i="13"/>
  <c r="G28" i="13"/>
  <c r="H12" i="13"/>
  <c r="G12" i="13"/>
  <c r="F7" i="2"/>
  <c r="D15" i="12"/>
  <c r="C15" i="12"/>
  <c r="D14" i="12"/>
  <c r="E14" i="12" s="1"/>
  <c r="C14" i="12"/>
  <c r="D13" i="12"/>
  <c r="I13" i="12" s="1"/>
  <c r="C13" i="12"/>
  <c r="E13" i="12" s="1"/>
  <c r="D12" i="12"/>
  <c r="I12" i="12" s="1"/>
  <c r="C12" i="12"/>
  <c r="H12" i="12"/>
  <c r="H13" i="12"/>
  <c r="H14" i="12"/>
  <c r="H15" i="12"/>
  <c r="F10" i="12"/>
  <c r="G10" i="12"/>
  <c r="F5" i="12"/>
  <c r="F6" i="12"/>
  <c r="G6" i="12"/>
  <c r="H6" i="12" s="1"/>
  <c r="G7" i="12"/>
  <c r="E12" i="12"/>
  <c r="E46" i="14"/>
  <c r="D46" i="14"/>
  <c r="E45" i="14"/>
  <c r="D45" i="14"/>
  <c r="F45" i="14" s="1"/>
  <c r="E44" i="14"/>
  <c r="D44" i="14"/>
  <c r="E43" i="14"/>
  <c r="D43" i="14"/>
  <c r="E42" i="14"/>
  <c r="D42" i="14"/>
  <c r="E41" i="14"/>
  <c r="D41" i="14"/>
  <c r="E35" i="14"/>
  <c r="D35" i="14"/>
  <c r="E34" i="14"/>
  <c r="D34" i="14"/>
  <c r="E33" i="14"/>
  <c r="D33" i="14"/>
  <c r="E32" i="14"/>
  <c r="D32" i="14"/>
  <c r="E31" i="14"/>
  <c r="D31" i="14"/>
  <c r="E27" i="14"/>
  <c r="D27" i="14"/>
  <c r="E26" i="14"/>
  <c r="D26" i="14"/>
  <c r="E25" i="14"/>
  <c r="D25" i="14"/>
  <c r="F25" i="14" s="1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7" i="14"/>
  <c r="E8" i="14"/>
  <c r="E9" i="14"/>
  <c r="E11" i="14"/>
  <c r="D8" i="14"/>
  <c r="D9" i="14"/>
  <c r="F10" i="14"/>
  <c r="D11" i="14"/>
  <c r="D7" i="14"/>
  <c r="F37" i="14"/>
  <c r="F36" i="14"/>
  <c r="AL47" i="13"/>
  <c r="AL49" i="13" s="1"/>
  <c r="AK47" i="13"/>
  <c r="AL38" i="13"/>
  <c r="AK38" i="13"/>
  <c r="AM37" i="13"/>
  <c r="AM36" i="13"/>
  <c r="AM35" i="13"/>
  <c r="AM34" i="13"/>
  <c r="AM33" i="13"/>
  <c r="AM32" i="13"/>
  <c r="AM38" i="13" s="1"/>
  <c r="AM31" i="13"/>
  <c r="AL28" i="13"/>
  <c r="AK28" i="13"/>
  <c r="AM27" i="13"/>
  <c r="AM26" i="13"/>
  <c r="AM25" i="13"/>
  <c r="AM24" i="13"/>
  <c r="AM23" i="13"/>
  <c r="AM22" i="13"/>
  <c r="AM21" i="13"/>
  <c r="AM20" i="13"/>
  <c r="AM19" i="13"/>
  <c r="AM18" i="13"/>
  <c r="AM17" i="13"/>
  <c r="AM16" i="13"/>
  <c r="AM15" i="13"/>
  <c r="AM28" i="13" s="1"/>
  <c r="AL12" i="13"/>
  <c r="AK12" i="13"/>
  <c r="AM11" i="13"/>
  <c r="AM10" i="13"/>
  <c r="AM9" i="13"/>
  <c r="AM8" i="13"/>
  <c r="AM12" i="13" s="1"/>
  <c r="AM7" i="13"/>
  <c r="AI47" i="13"/>
  <c r="AH47" i="13"/>
  <c r="AI38" i="13"/>
  <c r="AH38" i="13"/>
  <c r="AH5" i="13" s="1"/>
  <c r="AJ37" i="13"/>
  <c r="AJ36" i="13"/>
  <c r="AJ35" i="13"/>
  <c r="AJ34" i="13"/>
  <c r="AJ33" i="13"/>
  <c r="AJ32" i="13"/>
  <c r="AJ38" i="13" s="1"/>
  <c r="AJ31" i="13"/>
  <c r="AI28" i="13"/>
  <c r="AH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28" i="13" s="1"/>
  <c r="AJ15" i="13"/>
  <c r="AI12" i="13"/>
  <c r="AH12" i="13"/>
  <c r="AJ11" i="13"/>
  <c r="AJ10" i="13"/>
  <c r="AJ9" i="13"/>
  <c r="AJ8" i="13"/>
  <c r="AJ12" i="13" s="1"/>
  <c r="AJ7" i="13"/>
  <c r="AF47" i="13"/>
  <c r="AE47" i="13"/>
  <c r="AE49" i="13" s="1"/>
  <c r="AG47" i="13"/>
  <c r="AF38" i="13"/>
  <c r="AE38" i="13"/>
  <c r="AG37" i="13"/>
  <c r="AG36" i="13"/>
  <c r="AG35" i="13"/>
  <c r="AG34" i="13"/>
  <c r="AG33" i="13"/>
  <c r="AG32" i="13"/>
  <c r="AG31" i="13"/>
  <c r="AG38" i="13" s="1"/>
  <c r="AF28" i="13"/>
  <c r="AE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28" i="13" s="1"/>
  <c r="AF12" i="13"/>
  <c r="AE12" i="13"/>
  <c r="AG11" i="13"/>
  <c r="AG10" i="13"/>
  <c r="AG9" i="13"/>
  <c r="AG8" i="13"/>
  <c r="AG7" i="13"/>
  <c r="AG12" i="13" s="1"/>
  <c r="AL5" i="13"/>
  <c r="AK5" i="13"/>
  <c r="AM5" i="13" s="1"/>
  <c r="AI5" i="13"/>
  <c r="AI49" i="13" s="1"/>
  <c r="AF5" i="13"/>
  <c r="AG5" i="13" s="1"/>
  <c r="AE5" i="13"/>
  <c r="S5" i="13"/>
  <c r="C9" i="12" s="1"/>
  <c r="AD47" i="13"/>
  <c r="AD37" i="13"/>
  <c r="AD36" i="13"/>
  <c r="AD35" i="13"/>
  <c r="AD34" i="13"/>
  <c r="AD33" i="13"/>
  <c r="AD32" i="13"/>
  <c r="AD31" i="13"/>
  <c r="AD38" i="13" s="1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1" i="13"/>
  <c r="AD10" i="13"/>
  <c r="AD9" i="13"/>
  <c r="AD8" i="13"/>
  <c r="AD7" i="13"/>
  <c r="AA37" i="13"/>
  <c r="AA36" i="13"/>
  <c r="AA35" i="13"/>
  <c r="AA34" i="13"/>
  <c r="AA33" i="13"/>
  <c r="AA32" i="13"/>
  <c r="AA38" i="13" s="1"/>
  <c r="AA31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1" i="13"/>
  <c r="AA10" i="13"/>
  <c r="AA9" i="13"/>
  <c r="AA8" i="13"/>
  <c r="AA7" i="13"/>
  <c r="AA12" i="13" s="1"/>
  <c r="X47" i="13"/>
  <c r="X37" i="13"/>
  <c r="X36" i="13"/>
  <c r="X35" i="13"/>
  <c r="X34" i="13"/>
  <c r="X33" i="13"/>
  <c r="X32" i="13"/>
  <c r="X31" i="13"/>
  <c r="X38" i="13" s="1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1" i="13"/>
  <c r="X10" i="13"/>
  <c r="X9" i="13"/>
  <c r="X8" i="13"/>
  <c r="X7" i="13"/>
  <c r="U37" i="13"/>
  <c r="U36" i="13"/>
  <c r="U35" i="13"/>
  <c r="U38" i="13" s="1"/>
  <c r="U34" i="13"/>
  <c r="U33" i="13"/>
  <c r="U32" i="13"/>
  <c r="U31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1" i="13"/>
  <c r="U10" i="13"/>
  <c r="U9" i="13"/>
  <c r="U8" i="13"/>
  <c r="U7" i="13"/>
  <c r="R37" i="13"/>
  <c r="R36" i="13"/>
  <c r="R35" i="13"/>
  <c r="R34" i="13"/>
  <c r="R33" i="13"/>
  <c r="R32" i="13"/>
  <c r="R31" i="13"/>
  <c r="R38" i="13" s="1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1" i="13"/>
  <c r="R10" i="13"/>
  <c r="R9" i="13"/>
  <c r="R8" i="13"/>
  <c r="R7" i="13"/>
  <c r="O37" i="13"/>
  <c r="O36" i="13"/>
  <c r="O35" i="13"/>
  <c r="O34" i="13"/>
  <c r="O33" i="13"/>
  <c r="O32" i="13"/>
  <c r="O31" i="13"/>
  <c r="O38" i="13" s="1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1" i="13"/>
  <c r="O10" i="13"/>
  <c r="O9" i="13"/>
  <c r="O8" i="13"/>
  <c r="O7" i="13"/>
  <c r="L37" i="13"/>
  <c r="L36" i="13"/>
  <c r="L35" i="13"/>
  <c r="L34" i="13"/>
  <c r="L33" i="13"/>
  <c r="L32" i="13"/>
  <c r="L31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1" i="13"/>
  <c r="L9" i="13"/>
  <c r="L8" i="13"/>
  <c r="L7" i="13"/>
  <c r="I37" i="13"/>
  <c r="I36" i="13"/>
  <c r="I35" i="13"/>
  <c r="I34" i="13"/>
  <c r="I33" i="13"/>
  <c r="I32" i="13"/>
  <c r="I31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1" i="13"/>
  <c r="I9" i="13"/>
  <c r="I8" i="13"/>
  <c r="I7" i="13"/>
  <c r="F37" i="13"/>
  <c r="F36" i="13"/>
  <c r="F35" i="13"/>
  <c r="F34" i="13"/>
  <c r="F33" i="13"/>
  <c r="F32" i="13"/>
  <c r="F31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8" i="13"/>
  <c r="F9" i="13"/>
  <c r="F10" i="13"/>
  <c r="F11" i="13"/>
  <c r="F7" i="13"/>
  <c r="E12" i="13"/>
  <c r="P5" i="13"/>
  <c r="C8" i="12" s="1"/>
  <c r="V12" i="13"/>
  <c r="W12" i="13"/>
  <c r="Y12" i="13"/>
  <c r="Z12" i="13"/>
  <c r="AB12" i="13"/>
  <c r="AC12" i="13"/>
  <c r="E28" i="13"/>
  <c r="V28" i="13"/>
  <c r="W28" i="13"/>
  <c r="Y28" i="13"/>
  <c r="Z28" i="13"/>
  <c r="AB28" i="13"/>
  <c r="AC28" i="13"/>
  <c r="E38" i="13"/>
  <c r="V38" i="13"/>
  <c r="V5" i="13" s="1"/>
  <c r="C10" i="12" s="1"/>
  <c r="W38" i="13"/>
  <c r="Y38" i="13"/>
  <c r="Z38" i="13"/>
  <c r="AB38" i="13"/>
  <c r="AC38" i="13"/>
  <c r="E47" i="13"/>
  <c r="G4" i="12" s="1"/>
  <c r="M47" i="13"/>
  <c r="F7" i="12" s="1"/>
  <c r="N47" i="13"/>
  <c r="P47" i="13"/>
  <c r="F8" i="12" s="1"/>
  <c r="Q47" i="13"/>
  <c r="G8" i="12" s="1"/>
  <c r="H8" i="12" s="1"/>
  <c r="S47" i="13"/>
  <c r="F9" i="12" s="1"/>
  <c r="T47" i="13"/>
  <c r="G9" i="12" s="1"/>
  <c r="V47" i="13"/>
  <c r="W47" i="13"/>
  <c r="Y47" i="13"/>
  <c r="F11" i="12" s="1"/>
  <c r="Z47" i="13"/>
  <c r="G11" i="12" s="1"/>
  <c r="H11" i="12" s="1"/>
  <c r="AB47" i="13"/>
  <c r="AC47" i="13"/>
  <c r="D47" i="13"/>
  <c r="F4" i="12" s="1"/>
  <c r="D38" i="13"/>
  <c r="D28" i="13"/>
  <c r="D12" i="13"/>
  <c r="F24" i="2"/>
  <c r="B6" i="5"/>
  <c r="F23" i="2"/>
  <c r="F21" i="2"/>
  <c r="F20" i="2"/>
  <c r="F19" i="2"/>
  <c r="F18" i="2"/>
  <c r="F45" i="2"/>
  <c r="F9" i="2"/>
  <c r="F10" i="2"/>
  <c r="F22" i="2"/>
  <c r="F44" i="2"/>
  <c r="E47" i="2"/>
  <c r="F41" i="2"/>
  <c r="F42" i="2"/>
  <c r="F46" i="2"/>
  <c r="F43" i="2"/>
  <c r="E28" i="2"/>
  <c r="E38" i="2"/>
  <c r="F32" i="2"/>
  <c r="F33" i="2"/>
  <c r="F34" i="2"/>
  <c r="F35" i="2"/>
  <c r="F37" i="2"/>
  <c r="F31" i="2"/>
  <c r="F16" i="2"/>
  <c r="F17" i="2"/>
  <c r="F27" i="2"/>
  <c r="F15" i="2"/>
  <c r="F8" i="2"/>
  <c r="F11" i="2"/>
  <c r="S49" i="13" l="1"/>
  <c r="T5" i="13"/>
  <c r="D9" i="12" s="1"/>
  <c r="I9" i="12" s="1"/>
  <c r="U28" i="13"/>
  <c r="U12" i="13"/>
  <c r="U47" i="13"/>
  <c r="H9" i="12"/>
  <c r="F35" i="14"/>
  <c r="N5" i="13"/>
  <c r="D7" i="12" s="1"/>
  <c r="I7" i="12" s="1"/>
  <c r="H7" i="12"/>
  <c r="O12" i="13"/>
  <c r="M49" i="13"/>
  <c r="L47" i="13"/>
  <c r="F22" i="14"/>
  <c r="F24" i="14"/>
  <c r="F27" i="14"/>
  <c r="F34" i="14"/>
  <c r="G5" i="12"/>
  <c r="H5" i="12" s="1"/>
  <c r="F33" i="14"/>
  <c r="F31" i="14"/>
  <c r="F23" i="14"/>
  <c r="F18" i="14"/>
  <c r="F21" i="14"/>
  <c r="F17" i="14"/>
  <c r="D5" i="13"/>
  <c r="C4" i="12" s="1"/>
  <c r="F7" i="14"/>
  <c r="H4" i="12"/>
  <c r="X28" i="13"/>
  <c r="X12" i="13"/>
  <c r="V49" i="13"/>
  <c r="F26" i="14"/>
  <c r="W5" i="13"/>
  <c r="X5" i="13" s="1"/>
  <c r="F15" i="14"/>
  <c r="F16" i="14"/>
  <c r="F11" i="14"/>
  <c r="F32" i="14"/>
  <c r="Z5" i="13"/>
  <c r="D11" i="12" s="1"/>
  <c r="I11" i="12" s="1"/>
  <c r="Y5" i="13"/>
  <c r="AA5" i="13" s="1"/>
  <c r="AA28" i="13"/>
  <c r="H10" i="12"/>
  <c r="E15" i="12"/>
  <c r="I15" i="12"/>
  <c r="I14" i="12"/>
  <c r="F20" i="14"/>
  <c r="E28" i="14"/>
  <c r="F19" i="14"/>
  <c r="D12" i="14"/>
  <c r="F9" i="14"/>
  <c r="E47" i="14"/>
  <c r="D47" i="14"/>
  <c r="E12" i="14"/>
  <c r="D38" i="14"/>
  <c r="E38" i="14"/>
  <c r="D28" i="14"/>
  <c r="F8" i="14"/>
  <c r="AK49" i="13"/>
  <c r="AJ5" i="13"/>
  <c r="AH49" i="13"/>
  <c r="AF49" i="13"/>
  <c r="AC5" i="13"/>
  <c r="AD5" i="13" s="1"/>
  <c r="AB5" i="13"/>
  <c r="AB49" i="13" s="1"/>
  <c r="AD28" i="13"/>
  <c r="AD12" i="13"/>
  <c r="O28" i="13"/>
  <c r="Q5" i="13"/>
  <c r="P49" i="13"/>
  <c r="R12" i="13"/>
  <c r="R28" i="13"/>
  <c r="L28" i="13"/>
  <c r="K5" i="13"/>
  <c r="D6" i="12" s="1"/>
  <c r="L38" i="13"/>
  <c r="F38" i="13"/>
  <c r="F12" i="13"/>
  <c r="H5" i="13"/>
  <c r="D5" i="12" s="1"/>
  <c r="I5" i="12" s="1"/>
  <c r="F28" i="13"/>
  <c r="I47" i="13"/>
  <c r="I38" i="13"/>
  <c r="I28" i="13"/>
  <c r="E5" i="13"/>
  <c r="D4" i="12" s="1"/>
  <c r="I4" i="12" s="1"/>
  <c r="F47" i="13"/>
  <c r="D47" i="2"/>
  <c r="F47" i="2"/>
  <c r="F38" i="2"/>
  <c r="C6" i="5" s="1"/>
  <c r="F28" i="2"/>
  <c r="E9" i="12" l="1"/>
  <c r="U5" i="13"/>
  <c r="T49" i="13"/>
  <c r="Q49" i="13"/>
  <c r="D8" i="12"/>
  <c r="E7" i="12"/>
  <c r="N49" i="13"/>
  <c r="F38" i="14"/>
  <c r="H49" i="13"/>
  <c r="F47" i="14"/>
  <c r="D49" i="13"/>
  <c r="F28" i="14"/>
  <c r="E4" i="12"/>
  <c r="W49" i="13"/>
  <c r="D10" i="12"/>
  <c r="Y49" i="13"/>
  <c r="C11" i="12"/>
  <c r="E11" i="12" s="1"/>
  <c r="Z49" i="13"/>
  <c r="I6" i="12"/>
  <c r="F12" i="14"/>
  <c r="E5" i="14"/>
  <c r="D5" i="14"/>
  <c r="D49" i="14" s="1"/>
  <c r="AC49" i="13"/>
  <c r="R5" i="13"/>
  <c r="O5" i="13"/>
  <c r="K49" i="13"/>
  <c r="F5" i="13"/>
  <c r="E49" i="13"/>
  <c r="C5" i="5"/>
  <c r="J4" i="12"/>
  <c r="J5" i="12" s="1"/>
  <c r="H47" i="2"/>
  <c r="E12" i="2"/>
  <c r="E4" i="2" s="1"/>
  <c r="D12" i="2"/>
  <c r="D38" i="2"/>
  <c r="D28" i="2"/>
  <c r="I8" i="12" l="1"/>
  <c r="E8" i="12"/>
  <c r="J6" i="12"/>
  <c r="J7" i="12" s="1"/>
  <c r="E10" i="12"/>
  <c r="I10" i="12"/>
  <c r="F5" i="14"/>
  <c r="F49" i="14" s="1"/>
  <c r="E49" i="14"/>
  <c r="L10" i="13"/>
  <c r="L12" i="13" s="1"/>
  <c r="J5" i="13"/>
  <c r="C6" i="12" s="1"/>
  <c r="E6" i="12" s="1"/>
  <c r="I10" i="13"/>
  <c r="I12" i="13" s="1"/>
  <c r="G5" i="13"/>
  <c r="D4" i="2"/>
  <c r="F4" i="2" s="1"/>
  <c r="F49" i="2" s="1"/>
  <c r="J8" i="12" l="1"/>
  <c r="J9" i="12" s="1"/>
  <c r="J10" i="12" s="1"/>
  <c r="J11" i="12" s="1"/>
  <c r="J12" i="12" s="1"/>
  <c r="J13" i="12" s="1"/>
  <c r="J14" i="12" s="1"/>
  <c r="J15" i="12" s="1"/>
  <c r="G49" i="13"/>
  <c r="C5" i="12"/>
  <c r="E5" i="12" s="1"/>
  <c r="J49" i="13"/>
  <c r="L5" i="13"/>
  <c r="I5" i="13"/>
  <c r="F12" i="2"/>
  <c r="C4" i="5" l="1"/>
  <c r="H4" i="2"/>
  <c r="C7" i="5" l="1"/>
  <c r="D5" i="5" l="1"/>
  <c r="D4" i="5"/>
  <c r="D6" i="5"/>
  <c r="D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 Carmen Fernández</author>
  </authors>
  <commentList>
    <comment ref="E1" authorId="0" shapeId="0" xr:uid="{68CD8D05-9ED5-4EC1-98A7-2BF3E0E3D8D7}">
      <text>
        <r>
          <rPr>
            <sz val="9"/>
            <color indexed="81"/>
            <rFont val="Tahoma"/>
            <family val="2"/>
          </rPr>
          <t>Esta hoja se calcula automáticamente. No hay que capturar ningún dato</t>
        </r>
      </text>
    </comment>
  </commentList>
</comments>
</file>

<file path=xl/sharedStrings.xml><?xml version="1.0" encoding="utf-8"?>
<sst xmlns="http://schemas.openxmlformats.org/spreadsheetml/2006/main" count="302" uniqueCount="89">
  <si>
    <t>Presupuesto Anual</t>
  </si>
  <si>
    <t>gasto mensual prom</t>
  </si>
  <si>
    <t>GASTOS</t>
  </si>
  <si>
    <t>Mensual</t>
  </si>
  <si>
    <t>Anual</t>
  </si>
  <si>
    <t>Total anual</t>
  </si>
  <si>
    <t>PRIORIDAD</t>
  </si>
  <si>
    <t>AHORROS o INVERSIONES</t>
  </si>
  <si>
    <t>A</t>
  </si>
  <si>
    <t>fondo para emergencias</t>
  </si>
  <si>
    <t>Inversiones</t>
  </si>
  <si>
    <t>Proyectos especiales / deseos</t>
  </si>
  <si>
    <t xml:space="preserve">Otro </t>
  </si>
  <si>
    <t>Subtotal</t>
  </si>
  <si>
    <t>Hipoteca o renta</t>
  </si>
  <si>
    <t>Teléfono</t>
  </si>
  <si>
    <t>Servicios (gas, luz, etc)</t>
  </si>
  <si>
    <t>Transporte</t>
  </si>
  <si>
    <t>Salud</t>
  </si>
  <si>
    <t>Seguros</t>
  </si>
  <si>
    <t>Mantenmiento</t>
  </si>
  <si>
    <t>Mascota</t>
  </si>
  <si>
    <t>Alimentos, supermercado</t>
  </si>
  <si>
    <t>Impuestos</t>
  </si>
  <si>
    <t>Otros</t>
  </si>
  <si>
    <t>B</t>
  </si>
  <si>
    <t xml:space="preserve">Deporte </t>
  </si>
  <si>
    <t>Comer fuera</t>
  </si>
  <si>
    <t>Entretenimiento</t>
  </si>
  <si>
    <t>ropa</t>
  </si>
  <si>
    <t>otros</t>
  </si>
  <si>
    <t>INGRESOS</t>
  </si>
  <si>
    <t xml:space="preserve">Salario </t>
  </si>
  <si>
    <t>Aguinaldo</t>
  </si>
  <si>
    <t>Bono</t>
  </si>
  <si>
    <t>Proyectos especiales</t>
  </si>
  <si>
    <t>Otro</t>
  </si>
  <si>
    <t>ingreso mensual prom</t>
  </si>
  <si>
    <t>INGRESO - GASTOS</t>
  </si>
  <si>
    <t>GASTOS ANUALES POR PRIORIDAD</t>
  </si>
  <si>
    <t>CONCEPTO</t>
  </si>
  <si>
    <t>Monto</t>
  </si>
  <si>
    <t>%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</si>
  <si>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</si>
  <si>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</si>
  <si>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</si>
  <si>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</si>
  <si>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</si>
  <si>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</si>
  <si>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</si>
  <si>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</si>
  <si>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</si>
  <si>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</si>
  <si>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</si>
  <si>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 xml:space="preserve">nov </t>
  </si>
  <si>
    <t>dic</t>
  </si>
  <si>
    <t>previsto</t>
  </si>
  <si>
    <t>real</t>
  </si>
  <si>
    <t>diferencia</t>
  </si>
  <si>
    <t>total gastos</t>
  </si>
  <si>
    <t>Saldo anterior</t>
  </si>
  <si>
    <t>Seguimiento acumulado anual</t>
  </si>
  <si>
    <t>resumen mensual</t>
  </si>
  <si>
    <t>Mes</t>
  </si>
  <si>
    <t>gasto presup</t>
  </si>
  <si>
    <t>gasto real</t>
  </si>
  <si>
    <t>ingreso presup</t>
  </si>
  <si>
    <t>Ingreso real</t>
  </si>
  <si>
    <t>dif.</t>
  </si>
  <si>
    <t>ingreso-gasto real</t>
  </si>
  <si>
    <t>acumulado del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</si>
  <si>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</si>
  <si>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</si>
  <si>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</si>
  <si>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</si>
  <si>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</si>
  <si>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</si>
  <si>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</si>
  <si>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</si>
  <si>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</si>
  <si>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</si>
  <si>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</si>
  <si>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</si>
  <si>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OCIO Y CRECIMIENTO PERSONAL</t>
  </si>
  <si>
    <t xml:space="preserve">Ropa </t>
  </si>
  <si>
    <t>Estudios</t>
  </si>
  <si>
    <t>Bono de despeño</t>
  </si>
  <si>
    <t>SOBREVIVENCIA</t>
  </si>
  <si>
    <t>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</si>
</sst>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&quot;$&quot;#,##0"/>
  </numFmts>
  <fonts count="33" x14ac:knownFonts="1">
    <font>
      <sz val="10"/>
      <color rgb="FF3F3F3F"/>
      <name val="Calibri"/>
    </font>
    <font>
      <sz val="8"/>
      <name val="Calibri"/>
    </font>
    <font>
      <sz val="10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4"/>
      <name val="Calibri"/>
      <family val="2"/>
      <scheme val="minor"/>
    </font>
    <font>
      <u/>
      <sz val="22"/>
      <color rgb="FF3F3F3F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rgb="FF3F3F3F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8"/>
      <color theme="9"/>
      <name val="Calibri"/>
      <family val="2"/>
      <scheme val="minor"/>
    </font>
    <font>
      <sz val="18"/>
      <color theme="8"/>
      <name val="Calibri"/>
      <family val="2"/>
      <scheme val="minor"/>
    </font>
    <font>
      <sz val="18"/>
      <color theme="6"/>
      <name val="Calibri"/>
      <family val="2"/>
      <scheme val="minor"/>
    </font>
    <font>
      <sz val="18"/>
      <color theme="9" tint="0.39997558519241921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sz val="18"/>
      <color theme="2" tint="-0.499984740745262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8"/>
      <color theme="6" tint="-0.249977111117893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sz val="10"/>
      <color rgb="FF3F3F3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sz val="12"/>
      <color theme="4"/>
      <name val="Calibri"/>
      <family val="2"/>
    </font>
    <font>
      <b/>
      <sz val="10"/>
      <color theme="0"/>
      <name val="Calibri"/>
    </font>
    <font>
      <sz val="10"/>
      <color theme="1"/>
      <name val="Calibri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rgb="FFD8D8D8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/>
      <right/>
      <top/>
      <bottom style="thin">
        <color rgb="FFA5A5A5"/>
      </bottom>
      <diagonal/>
    </border>
    <border>
      <left style="thin">
        <color theme="3" tint="-0.249977111117893"/>
      </left>
      <right style="thin">
        <color rgb="FF000000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rgb="FF000000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theme="3" tint="-0.249977111117893"/>
      </right>
      <top style="thin">
        <color theme="3" tint="-0.249977111117893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7"/>
      </top>
      <bottom/>
      <diagonal/>
    </border>
    <border>
      <left/>
      <right style="thin">
        <color indexed="64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/>
    <xf numFmtId="0" fontId="4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 wrapText="1"/>
    </xf>
    <xf numFmtId="164" fontId="10" fillId="3" borderId="0" xfId="0" applyNumberFormat="1" applyFont="1" applyFill="1" applyAlignment="1">
      <alignment horizontal="center" vertical="center"/>
    </xf>
    <xf numFmtId="0" fontId="11" fillId="0" borderId="0" xfId="0" applyFont="1"/>
    <xf numFmtId="164" fontId="11" fillId="2" borderId="1" xfId="0" applyNumberFormat="1" applyFont="1" applyFill="1" applyBorder="1"/>
    <xf numFmtId="164" fontId="10" fillId="3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vertical="center"/>
    </xf>
    <xf numFmtId="164" fontId="2" fillId="0" borderId="5" xfId="0" applyNumberFormat="1" applyFont="1" applyBorder="1"/>
    <xf numFmtId="164" fontId="2" fillId="0" borderId="0" xfId="0" applyNumberFormat="1" applyFont="1"/>
    <xf numFmtId="164" fontId="12" fillId="0" borderId="12" xfId="0" applyNumberFormat="1" applyFont="1" applyBorder="1" applyAlignment="1">
      <alignment vertical="center"/>
    </xf>
    <xf numFmtId="164" fontId="2" fillId="0" borderId="12" xfId="0" applyNumberFormat="1" applyFont="1" applyBorder="1"/>
    <xf numFmtId="164" fontId="2" fillId="0" borderId="9" xfId="0" applyNumberFormat="1" applyFont="1" applyBorder="1" applyAlignment="1">
      <alignment vertical="center"/>
    </xf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4" xfId="0" applyNumberFormat="1" applyFont="1" applyBorder="1"/>
    <xf numFmtId="8" fontId="10" fillId="3" borderId="0" xfId="0" applyNumberFormat="1" applyFont="1" applyFill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2" fillId="0" borderId="6" xfId="0" applyNumberFormat="1" applyFont="1" applyBorder="1"/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11" fillId="0" borderId="4" xfId="0" applyNumberFormat="1" applyFont="1" applyBorder="1"/>
    <xf numFmtId="0" fontId="2" fillId="0" borderId="0" xfId="0" applyFont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2" fillId="0" borderId="4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2" fillId="0" borderId="7" xfId="0" applyNumberFormat="1" applyFont="1" applyBorder="1"/>
    <xf numFmtId="164" fontId="2" fillId="0" borderId="11" xfId="0" applyNumberFormat="1" applyFont="1" applyBorder="1"/>
    <xf numFmtId="164" fontId="10" fillId="4" borderId="5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6" fontId="14" fillId="0" borderId="15" xfId="0" applyNumberFormat="1" applyFont="1" applyBorder="1"/>
    <xf numFmtId="6" fontId="6" fillId="0" borderId="0" xfId="0" applyNumberFormat="1" applyFont="1" applyAlignment="1">
      <alignment horizontal="left" vertical="center" wrapText="1"/>
    </xf>
    <xf numFmtId="6" fontId="6" fillId="0" borderId="0" xfId="0" applyNumberFormat="1" applyFont="1" applyAlignment="1">
      <alignment vertical="center" wrapText="1"/>
    </xf>
    <xf numFmtId="6" fontId="10" fillId="3" borderId="0" xfId="0" applyNumberFormat="1" applyFont="1" applyFill="1" applyAlignment="1">
      <alignment horizontal="center" vertical="center"/>
    </xf>
    <xf numFmtId="6" fontId="11" fillId="2" borderId="1" xfId="0" applyNumberFormat="1" applyFont="1" applyFill="1" applyBorder="1"/>
    <xf numFmtId="6" fontId="2" fillId="0" borderId="0" xfId="0" applyNumberFormat="1" applyFont="1"/>
    <xf numFmtId="6" fontId="2" fillId="0" borderId="5" xfId="0" applyNumberFormat="1" applyFont="1" applyBorder="1"/>
    <xf numFmtId="6" fontId="2" fillId="0" borderId="9" xfId="0" applyNumberFormat="1" applyFont="1" applyBorder="1"/>
    <xf numFmtId="6" fontId="2" fillId="0" borderId="10" xfId="0" applyNumberFormat="1" applyFont="1" applyBorder="1"/>
    <xf numFmtId="6" fontId="11" fillId="0" borderId="4" xfId="0" applyNumberFormat="1" applyFont="1" applyBorder="1"/>
    <xf numFmtId="6" fontId="10" fillId="4" borderId="0" xfId="0" applyNumberFormat="1" applyFont="1" applyFill="1" applyAlignment="1">
      <alignment horizontal="center" vertical="center"/>
    </xf>
    <xf numFmtId="6" fontId="4" fillId="0" borderId="0" xfId="0" applyNumberFormat="1" applyFont="1" applyAlignment="1">
      <alignment vertical="center" wrapText="1"/>
    </xf>
    <xf numFmtId="6" fontId="10" fillId="5" borderId="0" xfId="0" applyNumberFormat="1" applyFont="1" applyFill="1" applyAlignment="1">
      <alignment horizontal="center" vertical="center"/>
    </xf>
    <xf numFmtId="6" fontId="15" fillId="0" borderId="0" xfId="0" applyNumberFormat="1" applyFont="1" applyAlignment="1">
      <alignment vertical="center" wrapText="1"/>
    </xf>
    <xf numFmtId="6" fontId="16" fillId="0" borderId="0" xfId="0" applyNumberFormat="1" applyFont="1" applyAlignment="1">
      <alignment vertical="center" wrapText="1"/>
    </xf>
    <xf numFmtId="6" fontId="10" fillId="6" borderId="0" xfId="0" applyNumberFormat="1" applyFont="1" applyFill="1" applyAlignment="1">
      <alignment horizontal="center" vertical="center"/>
    </xf>
    <xf numFmtId="6" fontId="10" fillId="7" borderId="0" xfId="0" applyNumberFormat="1" applyFont="1" applyFill="1" applyAlignment="1">
      <alignment horizontal="center" vertical="center"/>
    </xf>
    <xf numFmtId="6" fontId="17" fillId="0" borderId="0" xfId="0" applyNumberFormat="1" applyFont="1" applyAlignment="1">
      <alignment vertical="center" wrapText="1"/>
    </xf>
    <xf numFmtId="6" fontId="8" fillId="0" borderId="0" xfId="0" applyNumberFormat="1" applyFont="1" applyAlignment="1">
      <alignment vertical="center" wrapText="1"/>
    </xf>
    <xf numFmtId="6" fontId="18" fillId="0" borderId="0" xfId="0" applyNumberFormat="1" applyFont="1" applyAlignment="1">
      <alignment vertical="center" wrapText="1"/>
    </xf>
    <xf numFmtId="6" fontId="10" fillId="8" borderId="0" xfId="0" applyNumberFormat="1" applyFont="1" applyFill="1" applyAlignment="1">
      <alignment horizontal="center" vertical="center"/>
    </xf>
    <xf numFmtId="6" fontId="19" fillId="0" borderId="0" xfId="0" applyNumberFormat="1" applyFont="1" applyAlignment="1">
      <alignment vertical="center" wrapText="1"/>
    </xf>
    <xf numFmtId="6" fontId="10" fillId="9" borderId="0" xfId="0" applyNumberFormat="1" applyFont="1" applyFill="1" applyAlignment="1">
      <alignment horizontal="center" vertical="center"/>
    </xf>
    <xf numFmtId="6" fontId="20" fillId="0" borderId="0" xfId="0" applyNumberFormat="1" applyFont="1" applyAlignment="1">
      <alignment vertical="center" wrapText="1"/>
    </xf>
    <xf numFmtId="6" fontId="10" fillId="10" borderId="0" xfId="0" applyNumberFormat="1" applyFont="1" applyFill="1" applyAlignment="1">
      <alignment horizontal="center" vertical="center"/>
    </xf>
    <xf numFmtId="6" fontId="21" fillId="0" borderId="0" xfId="0" applyNumberFormat="1" applyFont="1" applyAlignment="1">
      <alignment vertical="center" wrapText="1"/>
    </xf>
    <xf numFmtId="6" fontId="10" fillId="11" borderId="0" xfId="0" applyNumberFormat="1" applyFont="1" applyFill="1" applyAlignment="1">
      <alignment horizontal="center" vertical="center"/>
    </xf>
    <xf numFmtId="6" fontId="22" fillId="0" borderId="0" xfId="0" applyNumberFormat="1" applyFont="1" applyAlignment="1">
      <alignment vertical="center" wrapText="1"/>
    </xf>
    <xf numFmtId="6" fontId="10" fillId="12" borderId="0" xfId="0" applyNumberFormat="1" applyFont="1" applyFill="1" applyAlignment="1">
      <alignment horizontal="center" vertical="center"/>
    </xf>
    <xf numFmtId="6" fontId="23" fillId="0" borderId="0" xfId="0" applyNumberFormat="1" applyFont="1" applyAlignment="1">
      <alignment vertical="center" wrapText="1"/>
    </xf>
    <xf numFmtId="6" fontId="10" fillId="13" borderId="0" xfId="0" applyNumberFormat="1" applyFont="1" applyFill="1" applyAlignment="1">
      <alignment horizontal="center" vertical="center"/>
    </xf>
    <xf numFmtId="0" fontId="27" fillId="15" borderId="18" xfId="0" applyFont="1" applyFill="1" applyBorder="1"/>
    <xf numFmtId="0" fontId="27" fillId="15" borderId="17" xfId="0" applyFont="1" applyFill="1" applyBorder="1" applyAlignment="1">
      <alignment horizontal="center"/>
    </xf>
    <xf numFmtId="0" fontId="27" fillId="15" borderId="19" xfId="0" applyFont="1" applyFill="1" applyBorder="1" applyAlignment="1">
      <alignment horizontal="center"/>
    </xf>
    <xf numFmtId="0" fontId="25" fillId="14" borderId="18" xfId="0" applyFont="1" applyFill="1" applyBorder="1"/>
    <xf numFmtId="164" fontId="25" fillId="14" borderId="17" xfId="0" applyNumberFormat="1" applyFont="1" applyFill="1" applyBorder="1"/>
    <xf numFmtId="10" fontId="25" fillId="14" borderId="19" xfId="1" applyNumberFormat="1" applyFont="1" applyFill="1" applyBorder="1" applyAlignment="1"/>
    <xf numFmtId="0" fontId="25" fillId="0" borderId="18" xfId="0" applyFont="1" applyBorder="1"/>
    <xf numFmtId="164" fontId="25" fillId="0" borderId="17" xfId="0" applyNumberFormat="1" applyFont="1" applyBorder="1"/>
    <xf numFmtId="10" fontId="25" fillId="0" borderId="19" xfId="1" applyNumberFormat="1" applyFont="1" applyBorder="1" applyAlignment="1"/>
    <xf numFmtId="0" fontId="26" fillId="0" borderId="20" xfId="0" applyFont="1" applyBorder="1"/>
    <xf numFmtId="164" fontId="26" fillId="0" borderId="16" xfId="0" applyNumberFormat="1" applyFont="1" applyBorder="1"/>
    <xf numFmtId="10" fontId="26" fillId="0" borderId="21" xfId="0" applyNumberFormat="1" applyFont="1" applyBorder="1"/>
    <xf numFmtId="6" fontId="2" fillId="0" borderId="10" xfId="0" applyNumberFormat="1" applyFont="1" applyBorder="1" applyAlignment="1">
      <alignment vertical="center"/>
    </xf>
    <xf numFmtId="0" fontId="24" fillId="0" borderId="0" xfId="0" applyFont="1"/>
    <xf numFmtId="0" fontId="29" fillId="0" borderId="0" xfId="0" applyFont="1"/>
    <xf numFmtId="0" fontId="30" fillId="16" borderId="22" xfId="0" applyFont="1" applyFill="1" applyBorder="1"/>
    <xf numFmtId="0" fontId="25" fillId="0" borderId="22" xfId="0" applyFont="1" applyBorder="1"/>
    <xf numFmtId="6" fontId="31" fillId="0" borderId="23" xfId="0" applyNumberFormat="1" applyFont="1" applyBorder="1"/>
    <xf numFmtId="6" fontId="31" fillId="0" borderId="24" xfId="0" applyNumberFormat="1" applyFont="1" applyBorder="1"/>
    <xf numFmtId="0" fontId="25" fillId="0" borderId="25" xfId="0" applyFont="1" applyBorder="1"/>
    <xf numFmtId="6" fontId="31" fillId="0" borderId="26" xfId="0" applyNumberFormat="1" applyFont="1" applyBorder="1"/>
    <xf numFmtId="6" fontId="31" fillId="0" borderId="27" xfId="0" applyNumberFormat="1" applyFont="1" applyBorder="1"/>
    <xf numFmtId="0" fontId="14" fillId="0" borderId="13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38" fontId="11" fillId="0" borderId="0" xfId="0" applyNumberFormat="1" applyFont="1"/>
    <xf numFmtId="6" fontId="10" fillId="16" borderId="0" xfId="0" applyNumberFormat="1" applyFont="1" applyFill="1" applyAlignment="1">
      <alignment horizontal="center" vertical="center" wrapText="1"/>
    </xf>
    <xf numFmtId="6" fontId="10" fillId="16" borderId="28" xfId="0" applyNumberFormat="1" applyFont="1" applyFill="1" applyBorder="1" applyAlignment="1">
      <alignment horizontal="center" vertical="center" wrapText="1"/>
    </xf>
    <xf numFmtId="6" fontId="31" fillId="0" borderId="29" xfId="0" applyNumberFormat="1" applyFont="1" applyBorder="1"/>
    <xf numFmtId="6" fontId="31" fillId="0" borderId="30" xfId="0" applyNumberFormat="1" applyFont="1" applyBorder="1"/>
    <xf numFmtId="6" fontId="31" fillId="17" borderId="24" xfId="0" applyNumberFormat="1" applyFont="1" applyFill="1" applyBorder="1"/>
    <xf numFmtId="6" fontId="31" fillId="17" borderId="27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resumen de gastos</a:t>
            </a:r>
          </a:p>
          <a:p>
            <a:pPr>
              <a:defRPr/>
            </a:pPr>
            <a:r>
              <a:rPr lang="es-MX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'tendencia mensual'!$C$3</c:f>
              <c:strCache>
                <c:ptCount val="1"/>
                <c:pt idx="0">
                  <c:v>gasto presup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'tendencia mensual'!$B$4:$B$15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'tendencia mensual'!$C$4:$C$15</c:f>
              <c:numCache>
                <c:formatCode>"$"#,##0_);[Red]\("$"#,##0\)</c:formatCode>
                <c:ptCount val="12"/>
                <c:pt idx="0">
                  <c:v>20000</c:v>
                </c:pt>
                <c:pt idx="1">
                  <c:v>19000</c:v>
                </c:pt>
                <c:pt idx="2">
                  <c:v>20000</c:v>
                </c:pt>
                <c:pt idx="3">
                  <c:v>19500</c:v>
                </c:pt>
                <c:pt idx="4">
                  <c:v>20000</c:v>
                </c:pt>
                <c:pt idx="5">
                  <c:v>20000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0-4E58-A002-7D7495BBACA6}"/>
            </c:ext>
          </c:extLst>
        </c:ser>
        <c:ser>
          <c:idx val="1"/>
          <c:order val="1"/>
          <c:tx>
            <c:strRef>
              <c:f>'tendencia mensual'!$D$3</c:f>
              <c:strCache>
                <c:ptCount val="1"/>
                <c:pt idx="0">
                  <c:v>gasto real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'tendencia mensual'!$B$4:$B$15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'tendencia mensual'!$D$4:$D$15</c:f>
              <c:numCache>
                <c:formatCode>"$"#,##0_);[Red]\("$"#,##0\)</c:formatCode>
                <c:ptCount val="12"/>
                <c:pt idx="0">
                  <c:v>20800</c:v>
                </c:pt>
                <c:pt idx="1">
                  <c:v>18200</c:v>
                </c:pt>
                <c:pt idx="2">
                  <c:v>20000</c:v>
                </c:pt>
                <c:pt idx="3">
                  <c:v>20250</c:v>
                </c:pt>
                <c:pt idx="4">
                  <c:v>20050</c:v>
                </c:pt>
                <c:pt idx="5">
                  <c:v>21800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0-4E58-A002-7D7495BBA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988575"/>
        <c:axId val="363003551"/>
      </c:barChart>
      <c:catAx>
        <c:axId val="36298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003551"/>
        <c:crosses val="autoZero"/>
        <c:auto val="1"/>
        <c:lblAlgn val="ctr"/>
        <c:lblOffset val="100"/>
        <c:noMultiLvlLbl val="0"/>
      </c:catAx>
      <c:valAx>
        <c:axId val="363003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98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489683</xdr:colOff>
      <xdr:row>1</xdr:row>
      <xdr:rowOff>115033</xdr:rowOff>
    </xdr:from>
    <xdr:to>
      <xdr:col>17</xdr:col>
      <xdr:colOff>70583</xdr:colOff>
      <xdr:row>17</xdr:row>
      <xdr:rowOff>30528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67B5-E4C6-4C80-B89D-2A3F1B3AB431}">
  <sheetPr codeName="Hoja2">
    <tabColor rgb="FF47B0B8"/>
    <pageSetUpPr fitToPage="1"/>
  </sheetPr>
  <dimension ref="B1:L49"/>
  <sheetViews>
    <sheetView showGridLines="0" zoomScale="150" zoomScaleNormal="150" workbookViewId="0">
      <pane ySplit="4" topLeftCell="A33" activePane="bottomLeft" state="frozen"/>
      <selection pane="bottomLeft" activeCell="E52" sqref="E52"/>
    </sheetView>
  </sheetViews>
  <sheetFormatPr baseColWidth="10" defaultColWidth="14.44140625" defaultRowHeight="15" customHeight="1" x14ac:dyDescent="0.3"/>
  <cols>
    <col min="1" max="1" width="3.44140625" style="2" customWidth="1"/>
    <col min="2" max="2" width="12.109375" style="2" bestFit="1" customWidth="1"/>
    <col min="3" max="3" width="34.6640625" style="2" customWidth="1"/>
    <col min="4" max="6" width="12.88671875" style="2" customWidth="1"/>
    <col min="7" max="7" width="2.88671875" style="2" customWidth="1"/>
    <col min="8" max="8" width="15.44140625" style="2" customWidth="1"/>
    <col min="9" max="11" width="15" style="2" customWidth="1"/>
    <col min="12" max="12" width="8.88671875" style="2" customWidth="1"/>
    <col min="13" max="16384" width="14.44140625" style="2"/>
  </cols>
  <sheetData>
    <row r="1" spans="2:12" ht="32.549999999999997" customHeight="1" thickBot="1" x14ac:dyDescent="0.6">
      <c r="B1" s="3"/>
      <c r="C1" s="110" t="s">
        <v>0</v>
      </c>
      <c r="D1" s="110"/>
      <c r="E1" s="110"/>
      <c r="F1" s="4">
        <v>2024</v>
      </c>
      <c r="G1" s="5"/>
      <c r="H1" s="6"/>
      <c r="I1" s="6"/>
      <c r="J1" s="6"/>
      <c r="L1" s="7"/>
    </row>
    <row r="2" spans="2:12" ht="14.4" thickTop="1" x14ac:dyDescent="0.3">
      <c r="B2" s="8"/>
      <c r="C2" s="8"/>
      <c r="D2" s="8"/>
      <c r="E2" s="8"/>
      <c r="F2" s="9"/>
      <c r="G2" s="10"/>
      <c r="H2" s="111" t="s">
        <v>1</v>
      </c>
      <c r="I2" s="9"/>
      <c r="J2" s="9"/>
      <c r="L2" s="11"/>
    </row>
    <row r="3" spans="2:12" ht="18" customHeight="1" x14ac:dyDescent="0.3">
      <c r="B3" s="8"/>
      <c r="C3" s="12" t="s">
        <v>2</v>
      </c>
      <c r="D3" s="13" t="s">
        <v>3</v>
      </c>
      <c r="E3" s="13" t="s">
        <v>4</v>
      </c>
      <c r="F3" s="13" t="s">
        <v>5</v>
      </c>
      <c r="G3" s="10"/>
      <c r="H3" s="112"/>
      <c r="I3" s="6"/>
      <c r="J3" s="6"/>
      <c r="L3" s="7"/>
    </row>
    <row r="4" spans="2:12" ht="13.8" x14ac:dyDescent="0.3">
      <c r="B4" s="14"/>
      <c r="C4" s="14"/>
      <c r="D4" s="15">
        <f>+D12+D28+D38</f>
        <v>21800</v>
      </c>
      <c r="E4" s="15">
        <f>+E12+E28+E38</f>
        <v>28400</v>
      </c>
      <c r="F4" s="15">
        <f>+E4+D4*12</f>
        <v>290000</v>
      </c>
      <c r="G4" s="10"/>
      <c r="H4" s="15">
        <f>+F4/12</f>
        <v>24166.666666666668</v>
      </c>
      <c r="I4" s="10"/>
      <c r="J4" s="10"/>
      <c r="K4" s="10"/>
      <c r="L4" s="11"/>
    </row>
    <row r="5" spans="2:12" ht="12.75" customHeight="1" x14ac:dyDescent="0.3"/>
    <row r="6" spans="2:12" ht="13.8" x14ac:dyDescent="0.3">
      <c r="B6" s="16" t="s">
        <v>6</v>
      </c>
      <c r="C6" s="16" t="s">
        <v>7</v>
      </c>
      <c r="D6" s="13" t="s">
        <v>3</v>
      </c>
      <c r="E6" s="13" t="s">
        <v>4</v>
      </c>
      <c r="F6" s="13" t="s">
        <v>5</v>
      </c>
    </row>
    <row r="7" spans="2:12" s="17" customFormat="1" ht="13.8" x14ac:dyDescent="0.3">
      <c r="B7" s="18" t="s">
        <v>8</v>
      </c>
      <c r="C7" s="19" t="s">
        <v>9</v>
      </c>
      <c r="D7" s="20">
        <v>500</v>
      </c>
      <c r="E7" s="20"/>
      <c r="F7" s="20">
        <f>+E7+D7*12</f>
        <v>6000</v>
      </c>
    </row>
    <row r="8" spans="2:12" ht="13.8" x14ac:dyDescent="0.3">
      <c r="B8" s="18" t="s">
        <v>8</v>
      </c>
      <c r="C8" s="19" t="s">
        <v>10</v>
      </c>
      <c r="D8" s="20">
        <v>400</v>
      </c>
      <c r="E8" s="20"/>
      <c r="F8" s="20">
        <f t="shared" ref="F8:F11" si="0">+E8+D8*12</f>
        <v>4800</v>
      </c>
      <c r="G8" s="21"/>
    </row>
    <row r="9" spans="2:12" ht="13.8" x14ac:dyDescent="0.3">
      <c r="B9" s="18" t="s">
        <v>8</v>
      </c>
      <c r="C9" s="22" t="s">
        <v>11</v>
      </c>
      <c r="D9" s="23">
        <v>300</v>
      </c>
      <c r="E9" s="23"/>
      <c r="F9" s="20">
        <f t="shared" si="0"/>
        <v>3600</v>
      </c>
      <c r="G9" s="21"/>
    </row>
    <row r="10" spans="2:12" ht="13.8" x14ac:dyDescent="0.3">
      <c r="B10" s="18"/>
      <c r="C10" s="22" t="s">
        <v>12</v>
      </c>
      <c r="D10" s="23"/>
      <c r="E10" s="23"/>
      <c r="F10" s="20">
        <f t="shared" si="0"/>
        <v>0</v>
      </c>
      <c r="G10" s="21"/>
    </row>
    <row r="11" spans="2:12" ht="14.4" thickBot="1" x14ac:dyDescent="0.35">
      <c r="B11" s="18"/>
      <c r="C11" s="24" t="s">
        <v>12</v>
      </c>
      <c r="D11" s="25"/>
      <c r="E11" s="25"/>
      <c r="F11" s="26">
        <f t="shared" si="0"/>
        <v>0</v>
      </c>
      <c r="G11" s="21"/>
    </row>
    <row r="12" spans="2:12" ht="14.4" thickTop="1" x14ac:dyDescent="0.3">
      <c r="B12" s="18"/>
      <c r="C12" s="19" t="s">
        <v>13</v>
      </c>
      <c r="D12" s="20">
        <f>SUM(D7:D11)</f>
        <v>1200</v>
      </c>
      <c r="E12" s="20">
        <f>SUM(E7:E11)</f>
        <v>0</v>
      </c>
      <c r="F12" s="27">
        <f>SUBTOTAL(109,'1. presupuesto anual'!$F$7:$F$11)</f>
        <v>14400</v>
      </c>
      <c r="G12" s="21"/>
    </row>
    <row r="13" spans="2:12" ht="13.8" x14ac:dyDescent="0.3">
      <c r="G13" s="21"/>
    </row>
    <row r="14" spans="2:12" ht="13.8" x14ac:dyDescent="0.3">
      <c r="B14" s="28" t="s">
        <v>6</v>
      </c>
      <c r="C14" s="28" t="s">
        <v>87</v>
      </c>
      <c r="D14" s="28" t="s">
        <v>3</v>
      </c>
      <c r="E14" s="28" t="s">
        <v>4</v>
      </c>
      <c r="F14" s="28" t="s">
        <v>5</v>
      </c>
      <c r="G14" s="21"/>
    </row>
    <row r="15" spans="2:12" ht="13.8" x14ac:dyDescent="0.3">
      <c r="B15" s="18" t="s">
        <v>8</v>
      </c>
      <c r="C15" s="29" t="s">
        <v>14</v>
      </c>
      <c r="D15" s="30">
        <v>6000</v>
      </c>
      <c r="E15" s="30"/>
      <c r="F15" s="20">
        <f>+D15*12+E15</f>
        <v>72000</v>
      </c>
      <c r="G15" s="21"/>
    </row>
    <row r="16" spans="2:12" ht="13.8" x14ac:dyDescent="0.3">
      <c r="B16" s="18" t="s">
        <v>8</v>
      </c>
      <c r="C16" s="31" t="s">
        <v>15</v>
      </c>
      <c r="D16" s="27">
        <v>500</v>
      </c>
      <c r="E16" s="27"/>
      <c r="F16" s="20">
        <f t="shared" ref="F16:F27" si="1">+D16*12+E16</f>
        <v>6000</v>
      </c>
      <c r="G16" s="21"/>
    </row>
    <row r="17" spans="2:7" ht="13.8" x14ac:dyDescent="0.3">
      <c r="B17" s="18" t="s">
        <v>8</v>
      </c>
      <c r="C17" s="32" t="s">
        <v>16</v>
      </c>
      <c r="D17" s="20">
        <v>800</v>
      </c>
      <c r="E17" s="20"/>
      <c r="F17" s="20">
        <f t="shared" si="1"/>
        <v>9600</v>
      </c>
      <c r="G17" s="21"/>
    </row>
    <row r="18" spans="2:7" ht="13.8" x14ac:dyDescent="0.3">
      <c r="B18" s="18" t="s">
        <v>8</v>
      </c>
      <c r="C18" s="32" t="s">
        <v>17</v>
      </c>
      <c r="D18" s="20">
        <v>400</v>
      </c>
      <c r="E18" s="20">
        <v>4000</v>
      </c>
      <c r="F18" s="20">
        <f t="shared" si="1"/>
        <v>8800</v>
      </c>
      <c r="G18" s="21"/>
    </row>
    <row r="19" spans="2:7" ht="13.8" x14ac:dyDescent="0.3">
      <c r="B19" s="18" t="s">
        <v>8</v>
      </c>
      <c r="C19" s="32" t="s">
        <v>18</v>
      </c>
      <c r="D19" s="20"/>
      <c r="E19" s="20">
        <v>4000</v>
      </c>
      <c r="F19" s="20">
        <f t="shared" si="1"/>
        <v>4000</v>
      </c>
      <c r="G19" s="21"/>
    </row>
    <row r="20" spans="2:7" ht="13.8" x14ac:dyDescent="0.3">
      <c r="B20" s="18" t="s">
        <v>8</v>
      </c>
      <c r="C20" s="32" t="s">
        <v>19</v>
      </c>
      <c r="D20" s="20"/>
      <c r="E20" s="20">
        <v>3000</v>
      </c>
      <c r="F20" s="20">
        <f t="shared" si="1"/>
        <v>3000</v>
      </c>
      <c r="G20" s="21"/>
    </row>
    <row r="21" spans="2:7" ht="13.8" x14ac:dyDescent="0.3">
      <c r="B21" s="18" t="s">
        <v>8</v>
      </c>
      <c r="C21" s="33" t="s">
        <v>20</v>
      </c>
      <c r="D21" s="23">
        <v>1500</v>
      </c>
      <c r="E21" s="23"/>
      <c r="F21" s="20">
        <f t="shared" si="1"/>
        <v>18000</v>
      </c>
      <c r="G21" s="21"/>
    </row>
    <row r="22" spans="2:7" ht="13.8" x14ac:dyDescent="0.3">
      <c r="B22" s="18" t="s">
        <v>8</v>
      </c>
      <c r="C22" s="33" t="s">
        <v>21</v>
      </c>
      <c r="D22" s="23">
        <v>1000</v>
      </c>
      <c r="E22" s="23">
        <v>2000</v>
      </c>
      <c r="F22" s="20">
        <f t="shared" si="1"/>
        <v>14000</v>
      </c>
      <c r="G22" s="21"/>
    </row>
    <row r="23" spans="2:7" ht="13.8" x14ac:dyDescent="0.3">
      <c r="B23" s="18" t="s">
        <v>8</v>
      </c>
      <c r="C23" s="33" t="s">
        <v>22</v>
      </c>
      <c r="D23" s="23">
        <v>4200</v>
      </c>
      <c r="E23" s="23"/>
      <c r="F23" s="20">
        <f t="shared" si="1"/>
        <v>50400</v>
      </c>
      <c r="G23" s="21"/>
    </row>
    <row r="24" spans="2:7" ht="13.8" x14ac:dyDescent="0.3">
      <c r="B24" s="18" t="s">
        <v>8</v>
      </c>
      <c r="C24" s="33" t="s">
        <v>23</v>
      </c>
      <c r="D24" s="23"/>
      <c r="E24" s="23">
        <v>3400</v>
      </c>
      <c r="F24" s="20">
        <f t="shared" si="1"/>
        <v>3400</v>
      </c>
      <c r="G24" s="21"/>
    </row>
    <row r="25" spans="2:7" ht="13.8" x14ac:dyDescent="0.3">
      <c r="B25" s="18" t="s">
        <v>8</v>
      </c>
      <c r="C25" s="33" t="s">
        <v>24</v>
      </c>
      <c r="D25" s="23"/>
      <c r="E25" s="23"/>
      <c r="F25" s="23"/>
      <c r="G25" s="21"/>
    </row>
    <row r="26" spans="2:7" ht="13.8" x14ac:dyDescent="0.3">
      <c r="B26" s="18" t="s">
        <v>8</v>
      </c>
      <c r="C26" s="33" t="s">
        <v>24</v>
      </c>
      <c r="D26" s="23"/>
      <c r="E26" s="23"/>
      <c r="F26" s="23"/>
      <c r="G26" s="21"/>
    </row>
    <row r="27" spans="2:7" ht="14.4" thickBot="1" x14ac:dyDescent="0.35">
      <c r="B27" s="18" t="s">
        <v>8</v>
      </c>
      <c r="C27" s="34" t="s">
        <v>24</v>
      </c>
      <c r="D27" s="26"/>
      <c r="E27" s="26"/>
      <c r="F27" s="26">
        <f t="shared" si="1"/>
        <v>0</v>
      </c>
      <c r="G27" s="21"/>
    </row>
    <row r="28" spans="2:7" ht="14.4" thickTop="1" x14ac:dyDescent="0.3">
      <c r="B28" s="31"/>
      <c r="C28" s="31" t="s">
        <v>13</v>
      </c>
      <c r="D28" s="35">
        <f>SUM(D15:D27)</f>
        <v>14400</v>
      </c>
      <c r="E28" s="35">
        <f>SUM(E15:E27)</f>
        <v>16400</v>
      </c>
      <c r="F28" s="35">
        <f>SUM(F15:F27)</f>
        <v>189200</v>
      </c>
      <c r="G28" s="21"/>
    </row>
    <row r="29" spans="2:7" ht="13.8" x14ac:dyDescent="0.3">
      <c r="B29" s="36"/>
      <c r="C29" s="115"/>
      <c r="D29" s="116"/>
      <c r="E29" s="116"/>
      <c r="F29" s="116"/>
      <c r="G29" s="21"/>
    </row>
    <row r="30" spans="2:7" ht="13.8" x14ac:dyDescent="0.3">
      <c r="B30" s="37" t="s">
        <v>6</v>
      </c>
      <c r="C30" s="37" t="s">
        <v>83</v>
      </c>
      <c r="D30" s="13" t="s">
        <v>3</v>
      </c>
      <c r="E30" s="13" t="s">
        <v>4</v>
      </c>
      <c r="F30" s="13" t="s">
        <v>5</v>
      </c>
      <c r="G30" s="21"/>
    </row>
    <row r="31" spans="2:7" ht="13.8" x14ac:dyDescent="0.3">
      <c r="B31" s="18" t="s">
        <v>25</v>
      </c>
      <c r="C31" s="38" t="s">
        <v>26</v>
      </c>
      <c r="D31" s="27">
        <v>1400</v>
      </c>
      <c r="E31" s="27"/>
      <c r="F31" s="20">
        <f>+D31*12+E31</f>
        <v>16800</v>
      </c>
      <c r="G31" s="21"/>
    </row>
    <row r="32" spans="2:7" ht="13.8" x14ac:dyDescent="0.3">
      <c r="B32" s="18" t="s">
        <v>25</v>
      </c>
      <c r="C32" s="19" t="s">
        <v>27</v>
      </c>
      <c r="D32" s="20">
        <v>2800</v>
      </c>
      <c r="E32" s="20"/>
      <c r="F32" s="20">
        <f t="shared" ref="F32:F37" si="2">+D32*12+E32</f>
        <v>33600</v>
      </c>
      <c r="G32" s="21"/>
    </row>
    <row r="33" spans="2:8" ht="13.8" x14ac:dyDescent="0.3">
      <c r="B33" s="18" t="s">
        <v>25</v>
      </c>
      <c r="C33" s="19" t="s">
        <v>28</v>
      </c>
      <c r="D33" s="20">
        <v>1000</v>
      </c>
      <c r="E33" s="20"/>
      <c r="F33" s="20">
        <f t="shared" si="2"/>
        <v>12000</v>
      </c>
      <c r="G33" s="21"/>
    </row>
    <row r="34" spans="2:8" ht="13.8" x14ac:dyDescent="0.3">
      <c r="B34" s="18" t="s">
        <v>25</v>
      </c>
      <c r="C34" s="19" t="s">
        <v>84</v>
      </c>
      <c r="D34" s="20"/>
      <c r="E34" s="20">
        <v>12000</v>
      </c>
      <c r="F34" s="20">
        <f t="shared" si="2"/>
        <v>12000</v>
      </c>
      <c r="G34" s="21"/>
    </row>
    <row r="35" spans="2:8" ht="13.8" x14ac:dyDescent="0.3">
      <c r="B35" s="18" t="s">
        <v>25</v>
      </c>
      <c r="C35" s="19" t="s">
        <v>85</v>
      </c>
      <c r="D35" s="20">
        <v>1000</v>
      </c>
      <c r="E35" s="20"/>
      <c r="F35" s="20">
        <f t="shared" si="2"/>
        <v>12000</v>
      </c>
      <c r="G35" s="21"/>
    </row>
    <row r="36" spans="2:8" ht="13.8" x14ac:dyDescent="0.3">
      <c r="B36" s="18" t="s">
        <v>25</v>
      </c>
      <c r="C36" s="22" t="s">
        <v>30</v>
      </c>
      <c r="D36" s="23"/>
      <c r="E36" s="23"/>
      <c r="F36" s="23"/>
      <c r="G36" s="21"/>
    </row>
    <row r="37" spans="2:8" ht="14.4" thickBot="1" x14ac:dyDescent="0.35">
      <c r="B37" s="18" t="s">
        <v>25</v>
      </c>
      <c r="C37" s="39" t="s">
        <v>24</v>
      </c>
      <c r="D37" s="26"/>
      <c r="E37" s="26"/>
      <c r="F37" s="26">
        <f t="shared" si="2"/>
        <v>0</v>
      </c>
      <c r="G37" s="21"/>
    </row>
    <row r="38" spans="2:8" ht="14.4" thickTop="1" x14ac:dyDescent="0.3">
      <c r="B38" s="31"/>
      <c r="C38" s="31" t="s">
        <v>13</v>
      </c>
      <c r="D38" s="35">
        <f>SUM(D31:D37)</f>
        <v>6200</v>
      </c>
      <c r="E38" s="35">
        <f t="shared" ref="E38:F38" si="3">SUM(E31:E37)</f>
        <v>12000</v>
      </c>
      <c r="F38" s="35">
        <f t="shared" si="3"/>
        <v>86400</v>
      </c>
      <c r="G38" s="21"/>
    </row>
    <row r="39" spans="2:8" ht="13.8" x14ac:dyDescent="0.3">
      <c r="B39" s="36"/>
      <c r="C39" s="115"/>
      <c r="D39" s="116"/>
      <c r="E39" s="116"/>
      <c r="F39" s="116"/>
      <c r="G39" s="21"/>
    </row>
    <row r="40" spans="2:8" ht="15" customHeight="1" x14ac:dyDescent="0.3">
      <c r="C40" s="42" t="s">
        <v>31</v>
      </c>
      <c r="D40" s="43" t="s">
        <v>3</v>
      </c>
      <c r="E40" s="43" t="s">
        <v>4</v>
      </c>
      <c r="F40" s="43" t="s">
        <v>5</v>
      </c>
    </row>
    <row r="41" spans="2:8" ht="15" customHeight="1" x14ac:dyDescent="0.3">
      <c r="C41" s="19" t="s">
        <v>32</v>
      </c>
      <c r="D41" s="20">
        <v>20000</v>
      </c>
      <c r="E41" s="20"/>
      <c r="F41" s="40">
        <f t="shared" ref="F41:F46" si="4">+D41*12+E41</f>
        <v>240000</v>
      </c>
    </row>
    <row r="42" spans="2:8" ht="15" customHeight="1" x14ac:dyDescent="0.3">
      <c r="C42" s="19" t="s">
        <v>33</v>
      </c>
      <c r="D42" s="20"/>
      <c r="E42" s="20">
        <v>20000</v>
      </c>
      <c r="F42" s="40">
        <f t="shared" si="4"/>
        <v>20000</v>
      </c>
    </row>
    <row r="43" spans="2:8" ht="15" customHeight="1" x14ac:dyDescent="0.3">
      <c r="C43" s="19" t="s">
        <v>86</v>
      </c>
      <c r="D43" s="20"/>
      <c r="E43" s="20">
        <v>20000</v>
      </c>
      <c r="F43" s="40">
        <f t="shared" si="4"/>
        <v>20000</v>
      </c>
    </row>
    <row r="44" spans="2:8" ht="15" customHeight="1" x14ac:dyDescent="0.3">
      <c r="C44" s="22" t="s">
        <v>35</v>
      </c>
      <c r="D44" s="23"/>
      <c r="E44" s="23">
        <v>10000</v>
      </c>
      <c r="F44" s="40">
        <f t="shared" si="4"/>
        <v>10000</v>
      </c>
    </row>
    <row r="45" spans="2:8" ht="15" customHeight="1" x14ac:dyDescent="0.3">
      <c r="C45" s="22" t="s">
        <v>36</v>
      </c>
      <c r="D45" s="23"/>
      <c r="E45" s="23"/>
      <c r="F45" s="40">
        <f t="shared" si="4"/>
        <v>0</v>
      </c>
      <c r="H45" s="113" t="s">
        <v>37</v>
      </c>
    </row>
    <row r="46" spans="2:8" ht="15" customHeight="1" thickBot="1" x14ac:dyDescent="0.35">
      <c r="C46" s="39" t="s">
        <v>36</v>
      </c>
      <c r="D46" s="26"/>
      <c r="E46" s="26"/>
      <c r="F46" s="41">
        <f t="shared" si="4"/>
        <v>0</v>
      </c>
      <c r="H46" s="114"/>
    </row>
    <row r="47" spans="2:8" ht="15" customHeight="1" thickTop="1" x14ac:dyDescent="0.3">
      <c r="C47" s="38" t="s">
        <v>13</v>
      </c>
      <c r="D47" s="35">
        <f>SUM(D41:D46)</f>
        <v>20000</v>
      </c>
      <c r="E47" s="35">
        <f>SUM(E41:E46)</f>
        <v>50000</v>
      </c>
      <c r="F47" s="35">
        <f>SUM(F41:F46)</f>
        <v>290000</v>
      </c>
      <c r="H47" s="15">
        <f>+F47/12</f>
        <v>24166.666666666668</v>
      </c>
    </row>
    <row r="48" spans="2:8" ht="15" customHeight="1" thickBot="1" x14ac:dyDescent="0.35"/>
    <row r="49" spans="4:6" ht="15" customHeight="1" thickBot="1" x14ac:dyDescent="0.35">
      <c r="D49" s="108" t="s">
        <v>38</v>
      </c>
      <c r="E49" s="109"/>
      <c r="F49" s="44">
        <f>+F47-F4</f>
        <v>0</v>
      </c>
    </row>
  </sheetData>
  <mergeCells count="6">
    <mergeCell ref="D49:E49"/>
    <mergeCell ref="C1:E1"/>
    <mergeCell ref="H2:H3"/>
    <mergeCell ref="H45:H46"/>
    <mergeCell ref="C29:F29"/>
    <mergeCell ref="C39:F39"/>
  </mergeCells>
  <phoneticPr fontId="1" type="noConversion"/>
  <dataValidations disablePrompts="1" count="2">
    <dataValidation type="list" allowBlank="1" showInputMessage="1" showErrorMessage="1" sqref="B12" xr:uid="{F15842F8-740F-4CCF-991B-3DBF6E06EFAB}">
      <formula1>"""A"",""B"",""C"",""D"",""E"""</formula1>
    </dataValidation>
    <dataValidation type="list" allowBlank="1" showInputMessage="1" showErrorMessage="1" sqref="B7:B11 B31:B37 B15:B27" xr:uid="{6E42E40A-0173-4422-AE8E-361C8881475F}">
      <formula1>"A,B,C,D,E"</formula1>
    </dataValidation>
  </dataValidations>
  <pageMargins left="0.25" right="0.25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4C498-9510-4DD3-A64C-DEFE173A7913}">
  <sheetPr codeName="Hoja1">
    <tabColor theme="9" tint="0.59999389629810485"/>
  </sheetPr>
  <dimension ref="B1:L7"/>
  <sheetViews>
    <sheetView showGridLines="0" zoomScale="130" zoomScaleNormal="130" workbookViewId="0">
      <selection activeCell="F3" sqref="F3"/>
    </sheetView>
  </sheetViews>
  <sheetFormatPr baseColWidth="10" defaultColWidth="11.44140625" defaultRowHeight="13.8" x14ac:dyDescent="0.3"/>
  <cols>
    <col min="1" max="1" width="8.109375" customWidth="1"/>
    <col min="2" max="2" width="28.109375" bestFit="1" customWidth="1"/>
    <col min="3" max="3" width="13.5546875" bestFit="1" customWidth="1"/>
    <col min="4" max="4" width="11.109375" bestFit="1" customWidth="1"/>
    <col min="5" max="5" width="8.88671875" bestFit="1" customWidth="1"/>
    <col min="6" max="6" width="7.88671875" bestFit="1" customWidth="1"/>
    <col min="7" max="7" width="8.44140625" bestFit="1" customWidth="1"/>
    <col min="8" max="8" width="4.33203125" customWidth="1"/>
    <col min="9" max="9" width="23.88671875" bestFit="1" customWidth="1"/>
  </cols>
  <sheetData>
    <row r="1" spans="2:12" ht="24" customHeight="1" x14ac:dyDescent="0.3">
      <c r="B1" s="117" t="s">
        <v>39</v>
      </c>
      <c r="C1" s="117"/>
      <c r="D1" s="117"/>
      <c r="E1" s="6">
        <v>2024</v>
      </c>
      <c r="F1" s="107"/>
      <c r="I1" s="6"/>
      <c r="J1" s="6"/>
      <c r="K1" s="6"/>
      <c r="L1" s="6"/>
    </row>
    <row r="3" spans="2:12" x14ac:dyDescent="0.3">
      <c r="B3" s="75" t="s">
        <v>40</v>
      </c>
      <c r="C3" s="76" t="s">
        <v>41</v>
      </c>
      <c r="D3" s="77" t="s">
        <v>42</v>
      </c>
    </row>
    <row r="4" spans="2:12" x14ac:dyDescent="0.3">
      <c r="B4" s="78" t="s">
        <v>7</v>
      </c>
      <c r="C4" s="79">
        <f>+'1. presupuesto anual'!F12</f>
        <v>14400</v>
      </c>
      <c r="D4" s="80">
        <f>+C4/$C$7</f>
        <v>4.9655172413793101E-2</v>
      </c>
    </row>
    <row r="5" spans="2:12" x14ac:dyDescent="0.3">
      <c r="B5" s="81" t="s">
        <v>87</v>
      </c>
      <c r="C5" s="82">
        <f>+'1. presupuesto anual'!F28</f>
        <v>189200</v>
      </c>
      <c r="D5" s="83">
        <f>+C5/$C$7</f>
        <v>0.65241379310344827</v>
      </c>
    </row>
    <row r="6" spans="2:12" x14ac:dyDescent="0.3">
      <c r="B6" s="78" t="str">
        <f>+'1. presupuesto anual'!C30</f>
        <v>OCIO Y CRECIMIENTO PERSONAL</v>
      </c>
      <c r="C6" s="79">
        <f>+'1. presupuesto anual'!F38</f>
        <v>86400</v>
      </c>
      <c r="D6" s="80">
        <f>+C6/$C$7</f>
        <v>0.29793103448275859</v>
      </c>
    </row>
    <row r="7" spans="2:12" x14ac:dyDescent="0.3">
      <c r="B7" s="84" t="s">
        <v>43</v>
      </c>
      <c r="C7" s="85">
        <f>SUM(C4:C6)</f>
        <v>290000</v>
      </c>
      <c r="D7" s="86">
        <f>SUM(D4:D6)</f>
        <v>1</v>
      </c>
      <c r="J7" s="1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76C5-A9A9-496E-8247-FFEC795E6251}">
  <sheetPr>
    <tabColor rgb="FF47B0B8"/>
    <pageSetUpPr fitToPage="1"/>
  </sheetPr>
  <dimension ref="B1:AM50"/>
  <sheetViews>
    <sheetView showGridLines="0" topLeftCell="AB1" zoomScale="150" zoomScaleNormal="150" workbookViewId="0">
      <pane ySplit="4" topLeftCell="A39" activePane="bottomLeft" state="frozen"/>
      <selection pane="bottomLeft" activeCell="AB41" sqref="AB41"/>
    </sheetView>
  </sheetViews>
  <sheetFormatPr baseColWidth="10" defaultColWidth="14.44140625" defaultRowHeight="15" customHeight="1" x14ac:dyDescent="0.3"/>
  <cols>
    <col min="1" max="1" width="3.44140625" style="2" customWidth="1"/>
    <col min="2" max="2" width="12.109375" style="2" bestFit="1" customWidth="1"/>
    <col min="3" max="3" width="34.6640625" style="2" customWidth="1"/>
    <col min="4" max="4" width="12.88671875" style="2" customWidth="1"/>
    <col min="5" max="5" width="7.44140625" style="2" bestFit="1" customWidth="1"/>
    <col min="6" max="6" width="9.21875" style="2" bestFit="1" customWidth="1"/>
    <col min="7" max="7" width="7.6640625" style="2" bestFit="1" customWidth="1"/>
    <col min="8" max="8" width="8.88671875" style="2" customWidth="1"/>
    <col min="9" max="9" width="9.21875" style="2" bestFit="1" customWidth="1"/>
    <col min="10" max="10" width="7.6640625" style="2" bestFit="1" customWidth="1"/>
    <col min="11" max="11" width="7.44140625" style="2" bestFit="1" customWidth="1"/>
    <col min="12" max="12" width="9.21875" style="2" bestFit="1" customWidth="1"/>
    <col min="13" max="13" width="7.6640625" style="2" bestFit="1" customWidth="1"/>
    <col min="14" max="14" width="7.44140625" style="2" bestFit="1" customWidth="1"/>
    <col min="15" max="15" width="9.21875" style="2" bestFit="1" customWidth="1"/>
    <col min="16" max="16" width="7.6640625" style="2" bestFit="1" customWidth="1"/>
    <col min="17" max="17" width="8.88671875" style="2" bestFit="1" customWidth="1"/>
    <col min="18" max="18" width="9.33203125" style="2" bestFit="1" customWidth="1"/>
    <col min="19" max="20" width="8.33203125" style="2" bestFit="1" customWidth="1"/>
    <col min="21" max="21" width="9.21875" style="2" bestFit="1" customWidth="1"/>
    <col min="22" max="16384" width="14.44140625" style="2"/>
  </cols>
  <sheetData>
    <row r="1" spans="2:39" ht="32.549999999999997" customHeight="1" thickBot="1" x14ac:dyDescent="0.35">
      <c r="B1" s="3"/>
      <c r="C1" s="110" t="s">
        <v>0</v>
      </c>
      <c r="D1" s="110"/>
      <c r="E1" s="6"/>
      <c r="F1" s="6"/>
      <c r="H1" s="7"/>
    </row>
    <row r="2" spans="2:39" ht="14.4" thickTop="1" x14ac:dyDescent="0.3">
      <c r="B2" s="8"/>
      <c r="C2" s="8"/>
      <c r="D2" s="8"/>
      <c r="E2" s="9"/>
      <c r="F2" s="9"/>
      <c r="H2" s="11"/>
    </row>
    <row r="3" spans="2:39" ht="18" customHeight="1" x14ac:dyDescent="0.3">
      <c r="B3" s="8"/>
      <c r="C3" s="12" t="s">
        <v>2</v>
      </c>
      <c r="D3" s="55" t="s">
        <v>44</v>
      </c>
      <c r="E3" s="45"/>
      <c r="F3" s="62"/>
      <c r="G3" s="57" t="s">
        <v>45</v>
      </c>
      <c r="H3" s="45"/>
      <c r="I3" s="62"/>
      <c r="J3" s="58" t="s">
        <v>46</v>
      </c>
      <c r="K3" s="45"/>
      <c r="L3" s="46"/>
      <c r="M3" s="61" t="s">
        <v>47</v>
      </c>
      <c r="N3" s="45"/>
      <c r="O3" s="62"/>
      <c r="P3" s="55" t="s">
        <v>48</v>
      </c>
      <c r="Q3" s="45"/>
      <c r="R3" s="62"/>
      <c r="S3" s="63" t="s">
        <v>49</v>
      </c>
      <c r="T3" s="45"/>
      <c r="U3" s="62"/>
      <c r="V3" s="65" t="s">
        <v>50</v>
      </c>
      <c r="W3" s="45"/>
      <c r="X3" s="62"/>
      <c r="Y3" s="67" t="s">
        <v>51</v>
      </c>
      <c r="Z3" s="45"/>
      <c r="AA3" s="62"/>
      <c r="AB3" s="69" t="s">
        <v>52</v>
      </c>
      <c r="AC3" s="45"/>
      <c r="AD3" s="62"/>
      <c r="AE3" s="71" t="s">
        <v>53</v>
      </c>
      <c r="AF3" s="45"/>
      <c r="AG3" s="62"/>
      <c r="AH3" s="73" t="s">
        <v>54</v>
      </c>
      <c r="AI3" s="45"/>
      <c r="AJ3" s="62"/>
      <c r="AK3" s="65" t="s">
        <v>55</v>
      </c>
      <c r="AL3" s="45"/>
      <c r="AM3" s="62"/>
    </row>
    <row r="4" spans="2:39" ht="13.8" x14ac:dyDescent="0.3">
      <c r="B4" s="14"/>
      <c r="C4" s="14"/>
      <c r="D4" s="47" t="s">
        <v>56</v>
      </c>
      <c r="E4" s="47" t="s">
        <v>57</v>
      </c>
      <c r="F4" s="47" t="s">
        <v>58</v>
      </c>
      <c r="G4" s="56" t="s">
        <v>56</v>
      </c>
      <c r="H4" s="56" t="s">
        <v>57</v>
      </c>
      <c r="I4" s="56" t="s">
        <v>58</v>
      </c>
      <c r="J4" s="59" t="s">
        <v>56</v>
      </c>
      <c r="K4" s="59" t="s">
        <v>57</v>
      </c>
      <c r="L4" s="59" t="s">
        <v>58</v>
      </c>
      <c r="M4" s="60" t="s">
        <v>56</v>
      </c>
      <c r="N4" s="60" t="s">
        <v>57</v>
      </c>
      <c r="O4" s="60" t="s">
        <v>58</v>
      </c>
      <c r="P4" s="47" t="s">
        <v>56</v>
      </c>
      <c r="Q4" s="47" t="s">
        <v>57</v>
      </c>
      <c r="R4" s="47" t="s">
        <v>58</v>
      </c>
      <c r="S4" s="64" t="s">
        <v>56</v>
      </c>
      <c r="T4" s="64" t="s">
        <v>57</v>
      </c>
      <c r="U4" s="64" t="s">
        <v>58</v>
      </c>
      <c r="V4" s="66" t="s">
        <v>56</v>
      </c>
      <c r="W4" s="66" t="s">
        <v>57</v>
      </c>
      <c r="X4" s="66" t="s">
        <v>58</v>
      </c>
      <c r="Y4" s="68" t="s">
        <v>56</v>
      </c>
      <c r="Z4" s="68" t="s">
        <v>57</v>
      </c>
      <c r="AA4" s="68" t="s">
        <v>58</v>
      </c>
      <c r="AB4" s="70" t="s">
        <v>56</v>
      </c>
      <c r="AC4" s="70" t="s">
        <v>57</v>
      </c>
      <c r="AD4" s="70" t="s">
        <v>58</v>
      </c>
      <c r="AE4" s="72" t="s">
        <v>56</v>
      </c>
      <c r="AF4" s="72" t="s">
        <v>57</v>
      </c>
      <c r="AG4" s="72" t="s">
        <v>58</v>
      </c>
      <c r="AH4" s="74" t="s">
        <v>56</v>
      </c>
      <c r="AI4" s="74" t="s">
        <v>57</v>
      </c>
      <c r="AJ4" s="74" t="s">
        <v>58</v>
      </c>
      <c r="AK4" s="66" t="s">
        <v>56</v>
      </c>
      <c r="AL4" s="66" t="s">
        <v>57</v>
      </c>
      <c r="AM4" s="66" t="s">
        <v>58</v>
      </c>
    </row>
    <row r="5" spans="2:39" ht="12.75" customHeight="1" x14ac:dyDescent="0.3">
      <c r="C5" s="2" t="s">
        <v>59</v>
      </c>
      <c r="D5" s="48">
        <f>+D12+D28+D38</f>
        <v>20000</v>
      </c>
      <c r="E5" s="48">
        <f>+E12+E28+E38</f>
        <v>20800</v>
      </c>
      <c r="F5" s="48">
        <f>+D5-E5</f>
        <v>-800</v>
      </c>
      <c r="G5" s="48">
        <f>+G12+G28+G38</f>
        <v>19000</v>
      </c>
      <c r="H5" s="48">
        <f>+H12+H28+H38</f>
        <v>18200</v>
      </c>
      <c r="I5" s="48">
        <f>+G5-H5</f>
        <v>800</v>
      </c>
      <c r="J5" s="48">
        <f t="shared" ref="J5:K5" si="0">+J12+J28+J38</f>
        <v>20000</v>
      </c>
      <c r="K5" s="48">
        <f t="shared" si="0"/>
        <v>20000</v>
      </c>
      <c r="L5" s="48">
        <f t="shared" ref="L5" si="1">+J5-K5</f>
        <v>0</v>
      </c>
      <c r="M5" s="48">
        <f>+M12+M28+M38</f>
        <v>19500</v>
      </c>
      <c r="N5" s="48">
        <f>+N12+N28+N38</f>
        <v>20250</v>
      </c>
      <c r="O5" s="48">
        <f t="shared" ref="O5" si="2">+M5-N5</f>
        <v>-750</v>
      </c>
      <c r="P5" s="48">
        <f t="shared" ref="P5:Q5" si="3">+P12+P28+P38</f>
        <v>20000</v>
      </c>
      <c r="Q5" s="48">
        <f t="shared" si="3"/>
        <v>20050</v>
      </c>
      <c r="R5" s="48">
        <f t="shared" ref="R5" si="4">+P5-Q5</f>
        <v>-50</v>
      </c>
      <c r="S5" s="48">
        <f t="shared" ref="S5:T5" si="5">+S12+S28+S38</f>
        <v>20000</v>
      </c>
      <c r="T5" s="48">
        <f t="shared" si="5"/>
        <v>21800</v>
      </c>
      <c r="U5" s="48">
        <f t="shared" ref="U5" si="6">+S5-T5</f>
        <v>-1800</v>
      </c>
      <c r="V5" s="48">
        <f t="shared" ref="V5:W5" si="7">+V12+V28+V38</f>
        <v>0</v>
      </c>
      <c r="W5" s="48">
        <f t="shared" si="7"/>
        <v>0</v>
      </c>
      <c r="X5" s="48">
        <f t="shared" ref="X5" si="8">+V5-W5</f>
        <v>0</v>
      </c>
      <c r="Y5" s="48">
        <f t="shared" ref="Y5:Z5" si="9">+Y12+Y28+Y38</f>
        <v>0</v>
      </c>
      <c r="Z5" s="48">
        <f t="shared" si="9"/>
        <v>0</v>
      </c>
      <c r="AA5" s="48">
        <f t="shared" ref="AA5" si="10">+Y5-Z5</f>
        <v>0</v>
      </c>
      <c r="AB5" s="48">
        <f t="shared" ref="AB5:AC5" si="11">+AB12+AB28+AB38</f>
        <v>0</v>
      </c>
      <c r="AC5" s="48">
        <f t="shared" si="11"/>
        <v>0</v>
      </c>
      <c r="AD5" s="48">
        <f t="shared" ref="AD5" si="12">+AB5-AC5</f>
        <v>0</v>
      </c>
      <c r="AE5" s="48">
        <f t="shared" ref="AE5:AF5" si="13">+AE12+AE28+AE38</f>
        <v>0</v>
      </c>
      <c r="AF5" s="48">
        <f t="shared" si="13"/>
        <v>0</v>
      </c>
      <c r="AG5" s="48">
        <f t="shared" ref="AG5" si="14">+AE5-AF5</f>
        <v>0</v>
      </c>
      <c r="AH5" s="48">
        <f t="shared" ref="AH5:AI5" si="15">+AH12+AH28+AH38</f>
        <v>0</v>
      </c>
      <c r="AI5" s="48">
        <f t="shared" si="15"/>
        <v>0</v>
      </c>
      <c r="AJ5" s="48">
        <f t="shared" ref="AJ5" si="16">+AH5-AI5</f>
        <v>0</v>
      </c>
      <c r="AK5" s="48">
        <f t="shared" ref="AK5:AL5" si="17">+AK12+AK28+AK38</f>
        <v>0</v>
      </c>
      <c r="AL5" s="48">
        <f t="shared" si="17"/>
        <v>0</v>
      </c>
      <c r="AM5" s="48">
        <f t="shared" ref="AM5" si="18">+AK5-AL5</f>
        <v>0</v>
      </c>
    </row>
    <row r="6" spans="2:39" ht="13.8" x14ac:dyDescent="0.3">
      <c r="B6" s="16" t="s">
        <v>6</v>
      </c>
      <c r="C6" s="16" t="s">
        <v>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2:39" s="17" customFormat="1" ht="13.8" x14ac:dyDescent="0.3">
      <c r="B7" s="18" t="s">
        <v>8</v>
      </c>
      <c r="C7" s="19" t="s">
        <v>9</v>
      </c>
      <c r="D7" s="20">
        <v>500</v>
      </c>
      <c r="E7" s="20">
        <v>500</v>
      </c>
      <c r="F7" s="20">
        <f>+D7-E7</f>
        <v>0</v>
      </c>
      <c r="G7" s="20">
        <v>500</v>
      </c>
      <c r="H7" s="20">
        <v>500</v>
      </c>
      <c r="I7" s="20">
        <f>+G7-H7</f>
        <v>0</v>
      </c>
      <c r="J7" s="20">
        <v>500</v>
      </c>
      <c r="K7" s="20">
        <v>500</v>
      </c>
      <c r="L7" s="20">
        <f>+J7-K7</f>
        <v>0</v>
      </c>
      <c r="M7" s="20">
        <v>500</v>
      </c>
      <c r="N7" s="20">
        <v>400</v>
      </c>
      <c r="O7" s="20">
        <f>+M7-N7</f>
        <v>100</v>
      </c>
      <c r="P7" s="20">
        <v>500</v>
      </c>
      <c r="Q7" s="20">
        <v>500</v>
      </c>
      <c r="R7" s="20">
        <f>+P7-Q7</f>
        <v>0</v>
      </c>
      <c r="S7" s="20">
        <v>500</v>
      </c>
      <c r="T7" s="20">
        <v>500</v>
      </c>
      <c r="U7" s="20">
        <f>+S7-T7</f>
        <v>0</v>
      </c>
      <c r="V7" s="20"/>
      <c r="W7" s="20"/>
      <c r="X7" s="20">
        <f>+V7-W7</f>
        <v>0</v>
      </c>
      <c r="Y7" s="20"/>
      <c r="Z7" s="20"/>
      <c r="AA7" s="20">
        <f>+Y7-Z7</f>
        <v>0</v>
      </c>
      <c r="AB7" s="20"/>
      <c r="AC7" s="20"/>
      <c r="AD7" s="20">
        <f>+AB7-AC7</f>
        <v>0</v>
      </c>
      <c r="AE7" s="20"/>
      <c r="AF7" s="20"/>
      <c r="AG7" s="20">
        <f>+AE7-AF7</f>
        <v>0</v>
      </c>
      <c r="AH7" s="20"/>
      <c r="AI7" s="20"/>
      <c r="AJ7" s="20">
        <f>+AH7-AI7</f>
        <v>0</v>
      </c>
      <c r="AK7" s="20"/>
      <c r="AL7" s="20"/>
      <c r="AM7" s="20">
        <f>+AK7-AL7</f>
        <v>0</v>
      </c>
    </row>
    <row r="8" spans="2:39" ht="13.8" x14ac:dyDescent="0.3">
      <c r="B8" s="18" t="s">
        <v>8</v>
      </c>
      <c r="C8" s="19" t="s">
        <v>10</v>
      </c>
      <c r="D8" s="20">
        <v>300</v>
      </c>
      <c r="E8" s="20">
        <v>300</v>
      </c>
      <c r="F8" s="20">
        <f t="shared" ref="F8:F11" si="19">+D8-E8</f>
        <v>0</v>
      </c>
      <c r="G8" s="20">
        <v>300</v>
      </c>
      <c r="H8" s="20">
        <v>300</v>
      </c>
      <c r="I8" s="20">
        <f t="shared" ref="I8:I11" si="20">+G8-H8</f>
        <v>0</v>
      </c>
      <c r="J8" s="20">
        <v>300</v>
      </c>
      <c r="K8" s="20">
        <v>500</v>
      </c>
      <c r="L8" s="20">
        <f t="shared" ref="L8:L11" si="21">+J8-K8</f>
        <v>-200</v>
      </c>
      <c r="M8" s="20">
        <v>300</v>
      </c>
      <c r="N8" s="20">
        <v>200</v>
      </c>
      <c r="O8" s="20">
        <f t="shared" ref="O8:O11" si="22">+M8-N8</f>
        <v>100</v>
      </c>
      <c r="P8" s="20">
        <v>300</v>
      </c>
      <c r="Q8" s="20">
        <v>400</v>
      </c>
      <c r="R8" s="20">
        <f t="shared" ref="R8:R11" si="23">+P8-Q8</f>
        <v>-100</v>
      </c>
      <c r="S8" s="20">
        <v>300</v>
      </c>
      <c r="T8" s="20">
        <v>350</v>
      </c>
      <c r="U8" s="20">
        <f t="shared" ref="U8:U11" si="24">+S8-T8</f>
        <v>-50</v>
      </c>
      <c r="V8" s="20"/>
      <c r="W8" s="20"/>
      <c r="X8" s="20">
        <f t="shared" ref="X8:X11" si="25">+V8-W8</f>
        <v>0</v>
      </c>
      <c r="Y8" s="20"/>
      <c r="Z8" s="20"/>
      <c r="AA8" s="20">
        <f t="shared" ref="AA8:AA11" si="26">+Y8-Z8</f>
        <v>0</v>
      </c>
      <c r="AB8" s="20"/>
      <c r="AC8" s="20"/>
      <c r="AD8" s="20">
        <f t="shared" ref="AD8:AD11" si="27">+AB8-AC8</f>
        <v>0</v>
      </c>
      <c r="AE8" s="20"/>
      <c r="AF8" s="20"/>
      <c r="AG8" s="20">
        <f t="shared" ref="AG8:AG11" si="28">+AE8-AF8</f>
        <v>0</v>
      </c>
      <c r="AH8" s="20"/>
      <c r="AI8" s="20"/>
      <c r="AJ8" s="20">
        <f t="shared" ref="AJ8:AJ11" si="29">+AH8-AI8</f>
        <v>0</v>
      </c>
      <c r="AK8" s="20"/>
      <c r="AL8" s="20"/>
      <c r="AM8" s="20">
        <f t="shared" ref="AM8:AM11" si="30">+AK8-AL8</f>
        <v>0</v>
      </c>
    </row>
    <row r="9" spans="2:39" ht="13.8" x14ac:dyDescent="0.3">
      <c r="B9" s="18" t="s">
        <v>8</v>
      </c>
      <c r="C9" s="22" t="s">
        <v>11</v>
      </c>
      <c r="D9" s="23">
        <v>300</v>
      </c>
      <c r="E9" s="23">
        <v>200</v>
      </c>
      <c r="F9" s="20">
        <f t="shared" si="19"/>
        <v>100</v>
      </c>
      <c r="G9" s="23">
        <v>300</v>
      </c>
      <c r="H9" s="23">
        <v>200</v>
      </c>
      <c r="I9" s="20">
        <f t="shared" si="20"/>
        <v>100</v>
      </c>
      <c r="J9" s="23">
        <v>300</v>
      </c>
      <c r="K9" s="23">
        <v>500</v>
      </c>
      <c r="L9" s="20">
        <f t="shared" si="21"/>
        <v>-200</v>
      </c>
      <c r="M9" s="23">
        <v>300</v>
      </c>
      <c r="N9" s="23">
        <v>100</v>
      </c>
      <c r="O9" s="20">
        <f t="shared" si="22"/>
        <v>200</v>
      </c>
      <c r="P9" s="23">
        <v>300</v>
      </c>
      <c r="Q9" s="23">
        <v>300</v>
      </c>
      <c r="R9" s="20">
        <f t="shared" si="23"/>
        <v>0</v>
      </c>
      <c r="S9" s="23">
        <v>300</v>
      </c>
      <c r="T9" s="23">
        <v>350</v>
      </c>
      <c r="U9" s="20">
        <f t="shared" si="24"/>
        <v>-50</v>
      </c>
      <c r="V9" s="23"/>
      <c r="W9" s="23"/>
      <c r="X9" s="20">
        <f t="shared" si="25"/>
        <v>0</v>
      </c>
      <c r="Y9" s="23"/>
      <c r="Z9" s="23"/>
      <c r="AA9" s="20">
        <f t="shared" si="26"/>
        <v>0</v>
      </c>
      <c r="AB9" s="23"/>
      <c r="AC9" s="23"/>
      <c r="AD9" s="20">
        <f t="shared" si="27"/>
        <v>0</v>
      </c>
      <c r="AE9" s="23"/>
      <c r="AF9" s="23"/>
      <c r="AG9" s="20">
        <f t="shared" si="28"/>
        <v>0</v>
      </c>
      <c r="AH9" s="23"/>
      <c r="AI9" s="23"/>
      <c r="AJ9" s="20">
        <f t="shared" si="29"/>
        <v>0</v>
      </c>
      <c r="AK9" s="23"/>
      <c r="AL9" s="23"/>
      <c r="AM9" s="20">
        <f t="shared" si="30"/>
        <v>0</v>
      </c>
    </row>
    <row r="10" spans="2:39" ht="13.8" x14ac:dyDescent="0.3">
      <c r="B10" s="18"/>
      <c r="C10" s="22" t="s">
        <v>60</v>
      </c>
      <c r="D10" s="23"/>
      <c r="E10" s="23"/>
      <c r="F10" s="20">
        <f t="shared" si="19"/>
        <v>0</v>
      </c>
      <c r="G10" s="23"/>
      <c r="H10" s="23"/>
      <c r="I10" s="20">
        <f t="shared" si="20"/>
        <v>0</v>
      </c>
      <c r="J10" s="23"/>
      <c r="K10" s="23"/>
      <c r="L10" s="20">
        <f t="shared" si="21"/>
        <v>0</v>
      </c>
      <c r="M10" s="23"/>
      <c r="N10" s="23"/>
      <c r="O10" s="20">
        <f t="shared" si="22"/>
        <v>0</v>
      </c>
      <c r="P10" s="23"/>
      <c r="Q10" s="23"/>
      <c r="R10" s="20">
        <f t="shared" si="23"/>
        <v>0</v>
      </c>
      <c r="S10" s="23"/>
      <c r="T10" s="23"/>
      <c r="U10" s="20">
        <f t="shared" si="24"/>
        <v>0</v>
      </c>
      <c r="V10" s="23"/>
      <c r="W10" s="23"/>
      <c r="X10" s="20">
        <f t="shared" si="25"/>
        <v>0</v>
      </c>
      <c r="Y10" s="23"/>
      <c r="Z10" s="23"/>
      <c r="AA10" s="20">
        <f t="shared" si="26"/>
        <v>0</v>
      </c>
      <c r="AB10" s="23"/>
      <c r="AC10" s="23"/>
      <c r="AD10" s="20">
        <f t="shared" si="27"/>
        <v>0</v>
      </c>
      <c r="AE10" s="23"/>
      <c r="AF10" s="23"/>
      <c r="AG10" s="20">
        <f t="shared" si="28"/>
        <v>0</v>
      </c>
      <c r="AH10" s="23"/>
      <c r="AI10" s="23"/>
      <c r="AJ10" s="20">
        <f t="shared" si="29"/>
        <v>0</v>
      </c>
      <c r="AK10" s="23"/>
      <c r="AL10" s="23"/>
      <c r="AM10" s="20">
        <f t="shared" si="30"/>
        <v>0</v>
      </c>
    </row>
    <row r="11" spans="2:39" ht="14.4" thickBot="1" x14ac:dyDescent="0.35">
      <c r="B11" s="18"/>
      <c r="C11" s="24" t="s">
        <v>12</v>
      </c>
      <c r="D11" s="25"/>
      <c r="E11" s="25"/>
      <c r="F11" s="25">
        <f t="shared" si="19"/>
        <v>0</v>
      </c>
      <c r="G11" s="25"/>
      <c r="H11" s="25"/>
      <c r="I11" s="25">
        <f t="shared" si="20"/>
        <v>0</v>
      </c>
      <c r="J11" s="25"/>
      <c r="K11" s="25"/>
      <c r="L11" s="25">
        <f t="shared" si="21"/>
        <v>0</v>
      </c>
      <c r="M11" s="25"/>
      <c r="N11" s="25"/>
      <c r="O11" s="25">
        <f t="shared" si="22"/>
        <v>0</v>
      </c>
      <c r="P11" s="25"/>
      <c r="Q11" s="25"/>
      <c r="R11" s="25">
        <f t="shared" si="23"/>
        <v>0</v>
      </c>
      <c r="S11" s="25"/>
      <c r="T11" s="25"/>
      <c r="U11" s="25">
        <f t="shared" si="24"/>
        <v>0</v>
      </c>
      <c r="V11" s="25"/>
      <c r="W11" s="25"/>
      <c r="X11" s="25">
        <f t="shared" si="25"/>
        <v>0</v>
      </c>
      <c r="Y11" s="25"/>
      <c r="Z11" s="25"/>
      <c r="AA11" s="25">
        <f t="shared" si="26"/>
        <v>0</v>
      </c>
      <c r="AB11" s="25"/>
      <c r="AC11" s="25"/>
      <c r="AD11" s="25">
        <f t="shared" si="27"/>
        <v>0</v>
      </c>
      <c r="AE11" s="25"/>
      <c r="AF11" s="25"/>
      <c r="AG11" s="25">
        <f t="shared" si="28"/>
        <v>0</v>
      </c>
      <c r="AH11" s="25"/>
      <c r="AI11" s="25"/>
      <c r="AJ11" s="25">
        <f t="shared" si="29"/>
        <v>0</v>
      </c>
      <c r="AK11" s="25"/>
      <c r="AL11" s="25"/>
      <c r="AM11" s="25">
        <f t="shared" si="30"/>
        <v>0</v>
      </c>
    </row>
    <row r="12" spans="2:39" ht="14.4" thickTop="1" x14ac:dyDescent="0.3">
      <c r="B12" s="18"/>
      <c r="C12" s="19" t="s">
        <v>13</v>
      </c>
      <c r="D12" s="20">
        <f>SUM(D7:D11)</f>
        <v>1100</v>
      </c>
      <c r="E12" s="20">
        <f t="shared" ref="E12:AD12" si="31">SUM(E7:E11)</f>
        <v>1000</v>
      </c>
      <c r="F12" s="20">
        <f t="shared" si="31"/>
        <v>100</v>
      </c>
      <c r="G12" s="20">
        <f>SUM(G7:G11)</f>
        <v>1100</v>
      </c>
      <c r="H12" s="20">
        <f t="shared" ref="H12" si="32">SUM(H7:H11)</f>
        <v>1000</v>
      </c>
      <c r="I12" s="20">
        <f t="shared" si="31"/>
        <v>100</v>
      </c>
      <c r="J12" s="20">
        <f>SUM(J7:J11)</f>
        <v>1100</v>
      </c>
      <c r="K12" s="20">
        <f t="shared" ref="K12" si="33">SUM(K7:K11)</f>
        <v>1500</v>
      </c>
      <c r="L12" s="20">
        <f t="shared" si="31"/>
        <v>-400</v>
      </c>
      <c r="M12" s="20">
        <f>SUM(M7:M11)</f>
        <v>1100</v>
      </c>
      <c r="N12" s="20">
        <f t="shared" ref="N12" si="34">SUM(N7:N11)</f>
        <v>700</v>
      </c>
      <c r="O12" s="20">
        <f t="shared" si="31"/>
        <v>400</v>
      </c>
      <c r="P12" s="20">
        <f>SUM(P7:P11)</f>
        <v>1100</v>
      </c>
      <c r="Q12" s="20">
        <f t="shared" ref="Q12" si="35">SUM(Q7:Q11)</f>
        <v>1200</v>
      </c>
      <c r="R12" s="20">
        <f t="shared" si="31"/>
        <v>-100</v>
      </c>
      <c r="S12" s="20">
        <f>SUM(S7:S11)</f>
        <v>1100</v>
      </c>
      <c r="T12" s="20">
        <f t="shared" ref="T12" si="36">SUM(T7:T11)</f>
        <v>1200</v>
      </c>
      <c r="U12" s="20">
        <f t="shared" si="31"/>
        <v>-100</v>
      </c>
      <c r="V12" s="20">
        <f t="shared" si="31"/>
        <v>0</v>
      </c>
      <c r="W12" s="20">
        <f t="shared" si="31"/>
        <v>0</v>
      </c>
      <c r="X12" s="20">
        <f t="shared" si="31"/>
        <v>0</v>
      </c>
      <c r="Y12" s="20">
        <f t="shared" si="31"/>
        <v>0</v>
      </c>
      <c r="Z12" s="20">
        <f t="shared" si="31"/>
        <v>0</v>
      </c>
      <c r="AA12" s="20">
        <f t="shared" si="31"/>
        <v>0</v>
      </c>
      <c r="AB12" s="20">
        <f t="shared" si="31"/>
        <v>0</v>
      </c>
      <c r="AC12" s="20">
        <f t="shared" si="31"/>
        <v>0</v>
      </c>
      <c r="AD12" s="20">
        <f t="shared" si="31"/>
        <v>0</v>
      </c>
      <c r="AE12" s="20">
        <f t="shared" ref="AE12" si="37">SUM(AE7:AE11)</f>
        <v>0</v>
      </c>
      <c r="AF12" s="20">
        <f t="shared" ref="AF12" si="38">SUM(AF7:AF11)</f>
        <v>0</v>
      </c>
      <c r="AG12" s="20">
        <f t="shared" ref="AG12" si="39">SUM(AG7:AG11)</f>
        <v>0</v>
      </c>
      <c r="AH12" s="20">
        <f t="shared" ref="AH12" si="40">SUM(AH7:AH11)</f>
        <v>0</v>
      </c>
      <c r="AI12" s="20">
        <f t="shared" ref="AI12" si="41">SUM(AI7:AI11)</f>
        <v>0</v>
      </c>
      <c r="AJ12" s="20">
        <f t="shared" ref="AJ12" si="42">SUM(AJ7:AJ11)</f>
        <v>0</v>
      </c>
      <c r="AK12" s="20">
        <f t="shared" ref="AK12" si="43">SUM(AK7:AK11)</f>
        <v>0</v>
      </c>
      <c r="AL12" s="20">
        <f t="shared" ref="AL12" si="44">SUM(AL7:AL11)</f>
        <v>0</v>
      </c>
      <c r="AM12" s="20">
        <f t="shared" ref="AM12" si="45">SUM(AM7:AM11)</f>
        <v>0</v>
      </c>
    </row>
    <row r="13" spans="2:39" ht="13.8" x14ac:dyDescent="0.3"/>
    <row r="14" spans="2:39" ht="13.8" x14ac:dyDescent="0.3">
      <c r="B14" s="28" t="s">
        <v>6</v>
      </c>
      <c r="C14" s="28" t="s">
        <v>87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2:39" ht="13.8" x14ac:dyDescent="0.3">
      <c r="B15" s="18" t="s">
        <v>8</v>
      </c>
      <c r="C15" s="29" t="s">
        <v>14</v>
      </c>
      <c r="D15" s="30">
        <v>6000</v>
      </c>
      <c r="E15" s="30">
        <v>6000</v>
      </c>
      <c r="F15" s="20">
        <f t="shared" ref="F15:F27" si="46">+D15-E15</f>
        <v>0</v>
      </c>
      <c r="G15" s="30">
        <v>6000</v>
      </c>
      <c r="H15" s="30">
        <v>6000</v>
      </c>
      <c r="I15" s="20">
        <f t="shared" ref="I15:I27" si="47">+G15-H15</f>
        <v>0</v>
      </c>
      <c r="J15" s="30">
        <v>6000</v>
      </c>
      <c r="K15" s="30">
        <v>6000</v>
      </c>
      <c r="L15" s="20">
        <f t="shared" ref="L15:L27" si="48">+J15-K15</f>
        <v>0</v>
      </c>
      <c r="M15" s="30">
        <v>6000</v>
      </c>
      <c r="N15" s="30">
        <v>6000</v>
      </c>
      <c r="O15" s="20">
        <f t="shared" ref="O15:O27" si="49">+M15-N15</f>
        <v>0</v>
      </c>
      <c r="P15" s="30">
        <v>6000</v>
      </c>
      <c r="Q15" s="30">
        <v>6000</v>
      </c>
      <c r="R15" s="20">
        <f t="shared" ref="R15:R27" si="50">+P15-Q15</f>
        <v>0</v>
      </c>
      <c r="S15" s="30">
        <v>6000</v>
      </c>
      <c r="T15" s="30">
        <v>6000</v>
      </c>
      <c r="U15" s="20">
        <f t="shared" ref="U15:U27" si="51">+S15-T15</f>
        <v>0</v>
      </c>
      <c r="V15" s="30"/>
      <c r="W15" s="30"/>
      <c r="X15" s="20">
        <f t="shared" ref="X15:X27" si="52">+V15-W15</f>
        <v>0</v>
      </c>
      <c r="Y15" s="30"/>
      <c r="Z15" s="30"/>
      <c r="AA15" s="20">
        <f t="shared" ref="AA15:AA27" si="53">+Y15-Z15</f>
        <v>0</v>
      </c>
      <c r="AB15" s="30"/>
      <c r="AC15" s="30"/>
      <c r="AD15" s="20">
        <f t="shared" ref="AD15:AD27" si="54">+AB15-AC15</f>
        <v>0</v>
      </c>
      <c r="AE15" s="30"/>
      <c r="AF15" s="30"/>
      <c r="AG15" s="20">
        <f t="shared" ref="AG15:AG27" si="55">+AE15-AF15</f>
        <v>0</v>
      </c>
      <c r="AH15" s="30"/>
      <c r="AI15" s="30"/>
      <c r="AJ15" s="20">
        <f t="shared" ref="AJ15:AJ27" si="56">+AH15-AI15</f>
        <v>0</v>
      </c>
      <c r="AK15" s="30"/>
      <c r="AL15" s="30"/>
      <c r="AM15" s="20">
        <f t="shared" ref="AM15:AM27" si="57">+AK15-AL15</f>
        <v>0</v>
      </c>
    </row>
    <row r="16" spans="2:39" ht="13.8" x14ac:dyDescent="0.3">
      <c r="B16" s="18" t="s">
        <v>8</v>
      </c>
      <c r="C16" s="31" t="s">
        <v>15</v>
      </c>
      <c r="D16" s="27">
        <v>500</v>
      </c>
      <c r="E16" s="27">
        <v>450</v>
      </c>
      <c r="F16" s="20">
        <f t="shared" si="46"/>
        <v>50</v>
      </c>
      <c r="G16" s="27">
        <v>500</v>
      </c>
      <c r="H16" s="27">
        <v>500</v>
      </c>
      <c r="I16" s="20">
        <f t="shared" si="47"/>
        <v>0</v>
      </c>
      <c r="J16" s="27">
        <v>500</v>
      </c>
      <c r="K16" s="27">
        <v>600</v>
      </c>
      <c r="L16" s="20">
        <f t="shared" si="48"/>
        <v>-100</v>
      </c>
      <c r="M16" s="27">
        <v>500</v>
      </c>
      <c r="N16" s="27">
        <v>600</v>
      </c>
      <c r="O16" s="20">
        <f t="shared" si="49"/>
        <v>-100</v>
      </c>
      <c r="P16" s="27">
        <v>500</v>
      </c>
      <c r="Q16" s="27">
        <v>450</v>
      </c>
      <c r="R16" s="20">
        <f t="shared" si="50"/>
        <v>50</v>
      </c>
      <c r="S16" s="27">
        <v>500</v>
      </c>
      <c r="T16" s="27">
        <v>450</v>
      </c>
      <c r="U16" s="20">
        <f t="shared" si="51"/>
        <v>50</v>
      </c>
      <c r="V16" s="27"/>
      <c r="W16" s="27"/>
      <c r="X16" s="20">
        <f t="shared" si="52"/>
        <v>0</v>
      </c>
      <c r="Y16" s="27"/>
      <c r="Z16" s="27"/>
      <c r="AA16" s="20">
        <f t="shared" si="53"/>
        <v>0</v>
      </c>
      <c r="AB16" s="27"/>
      <c r="AC16" s="27"/>
      <c r="AD16" s="20">
        <f t="shared" si="54"/>
        <v>0</v>
      </c>
      <c r="AE16" s="27"/>
      <c r="AF16" s="27"/>
      <c r="AG16" s="20">
        <f t="shared" si="55"/>
        <v>0</v>
      </c>
      <c r="AH16" s="27"/>
      <c r="AI16" s="27"/>
      <c r="AJ16" s="20">
        <f t="shared" si="56"/>
        <v>0</v>
      </c>
      <c r="AK16" s="27"/>
      <c r="AL16" s="27"/>
      <c r="AM16" s="20">
        <f t="shared" si="57"/>
        <v>0</v>
      </c>
    </row>
    <row r="17" spans="2:39" ht="13.8" x14ac:dyDescent="0.3">
      <c r="B17" s="18" t="s">
        <v>8</v>
      </c>
      <c r="C17" s="32" t="s">
        <v>16</v>
      </c>
      <c r="D17" s="20">
        <v>800</v>
      </c>
      <c r="E17" s="20">
        <v>400</v>
      </c>
      <c r="F17" s="20">
        <f t="shared" si="46"/>
        <v>400</v>
      </c>
      <c r="G17" s="20">
        <v>800</v>
      </c>
      <c r="H17" s="20">
        <v>400</v>
      </c>
      <c r="I17" s="20">
        <f t="shared" si="47"/>
        <v>400</v>
      </c>
      <c r="J17" s="20">
        <v>800</v>
      </c>
      <c r="K17" s="20">
        <v>400</v>
      </c>
      <c r="L17" s="20">
        <f t="shared" si="48"/>
        <v>400</v>
      </c>
      <c r="M17" s="20">
        <v>800</v>
      </c>
      <c r="N17" s="20">
        <v>400</v>
      </c>
      <c r="O17" s="20">
        <f t="shared" si="49"/>
        <v>400</v>
      </c>
      <c r="P17" s="20">
        <v>800</v>
      </c>
      <c r="Q17" s="20">
        <v>550</v>
      </c>
      <c r="R17" s="20">
        <f t="shared" si="50"/>
        <v>250</v>
      </c>
      <c r="S17" s="20">
        <v>800</v>
      </c>
      <c r="T17" s="20">
        <v>1200</v>
      </c>
      <c r="U17" s="20">
        <f t="shared" si="51"/>
        <v>-400</v>
      </c>
      <c r="V17" s="20"/>
      <c r="W17" s="20"/>
      <c r="X17" s="20">
        <f t="shared" si="52"/>
        <v>0</v>
      </c>
      <c r="Y17" s="20"/>
      <c r="Z17" s="20"/>
      <c r="AA17" s="20">
        <f t="shared" si="53"/>
        <v>0</v>
      </c>
      <c r="AB17" s="20"/>
      <c r="AC17" s="20"/>
      <c r="AD17" s="20">
        <f t="shared" si="54"/>
        <v>0</v>
      </c>
      <c r="AE17" s="20"/>
      <c r="AF17" s="20"/>
      <c r="AG17" s="20">
        <f t="shared" si="55"/>
        <v>0</v>
      </c>
      <c r="AH17" s="20"/>
      <c r="AI17" s="20"/>
      <c r="AJ17" s="20">
        <f t="shared" si="56"/>
        <v>0</v>
      </c>
      <c r="AK17" s="20"/>
      <c r="AL17" s="20"/>
      <c r="AM17" s="20">
        <f t="shared" si="57"/>
        <v>0</v>
      </c>
    </row>
    <row r="18" spans="2:39" ht="13.8" x14ac:dyDescent="0.3">
      <c r="B18" s="18" t="s">
        <v>8</v>
      </c>
      <c r="C18" s="32" t="s">
        <v>17</v>
      </c>
      <c r="D18" s="20">
        <v>400</v>
      </c>
      <c r="E18" s="20">
        <v>450</v>
      </c>
      <c r="F18" s="20">
        <f t="shared" si="46"/>
        <v>-50</v>
      </c>
      <c r="G18" s="20">
        <v>400</v>
      </c>
      <c r="H18" s="20">
        <v>450</v>
      </c>
      <c r="I18" s="20">
        <f t="shared" si="47"/>
        <v>-50</v>
      </c>
      <c r="J18" s="20">
        <v>400</v>
      </c>
      <c r="K18" s="20">
        <v>600</v>
      </c>
      <c r="L18" s="20">
        <f t="shared" si="48"/>
        <v>-200</v>
      </c>
      <c r="M18" s="20">
        <v>400</v>
      </c>
      <c r="N18" s="20">
        <v>450</v>
      </c>
      <c r="O18" s="20">
        <f t="shared" si="49"/>
        <v>-50</v>
      </c>
      <c r="P18" s="20">
        <v>400</v>
      </c>
      <c r="Q18" s="20">
        <v>500</v>
      </c>
      <c r="R18" s="20">
        <f t="shared" si="50"/>
        <v>-100</v>
      </c>
      <c r="S18" s="20">
        <v>400</v>
      </c>
      <c r="T18" s="20">
        <v>500</v>
      </c>
      <c r="U18" s="20">
        <f t="shared" si="51"/>
        <v>-100</v>
      </c>
      <c r="V18" s="20"/>
      <c r="W18" s="20"/>
      <c r="X18" s="20">
        <f t="shared" si="52"/>
        <v>0</v>
      </c>
      <c r="Y18" s="20"/>
      <c r="Z18" s="20"/>
      <c r="AA18" s="20">
        <f t="shared" si="53"/>
        <v>0</v>
      </c>
      <c r="AB18" s="20"/>
      <c r="AC18" s="20"/>
      <c r="AD18" s="20">
        <f t="shared" si="54"/>
        <v>0</v>
      </c>
      <c r="AE18" s="20"/>
      <c r="AF18" s="20"/>
      <c r="AG18" s="20">
        <f t="shared" si="55"/>
        <v>0</v>
      </c>
      <c r="AH18" s="20"/>
      <c r="AI18" s="20"/>
      <c r="AJ18" s="20">
        <f t="shared" si="56"/>
        <v>0</v>
      </c>
      <c r="AK18" s="20"/>
      <c r="AL18" s="20"/>
      <c r="AM18" s="20">
        <f t="shared" si="57"/>
        <v>0</v>
      </c>
    </row>
    <row r="19" spans="2:39" ht="13.8" x14ac:dyDescent="0.3">
      <c r="B19" s="18" t="s">
        <v>8</v>
      </c>
      <c r="C19" s="32" t="s">
        <v>18</v>
      </c>
      <c r="D19" s="20">
        <v>500</v>
      </c>
      <c r="E19" s="20">
        <v>0</v>
      </c>
      <c r="F19" s="20">
        <f t="shared" si="46"/>
        <v>500</v>
      </c>
      <c r="G19" s="20">
        <v>500</v>
      </c>
      <c r="H19" s="20">
        <v>500</v>
      </c>
      <c r="I19" s="20">
        <f t="shared" si="47"/>
        <v>0</v>
      </c>
      <c r="J19" s="20">
        <v>500</v>
      </c>
      <c r="K19" s="20">
        <v>550</v>
      </c>
      <c r="L19" s="20">
        <f t="shared" si="48"/>
        <v>-50</v>
      </c>
      <c r="M19" s="20"/>
      <c r="N19" s="20">
        <v>300</v>
      </c>
      <c r="O19" s="20">
        <f t="shared" si="49"/>
        <v>-300</v>
      </c>
      <c r="P19" s="20">
        <v>500</v>
      </c>
      <c r="Q19" s="20">
        <v>700</v>
      </c>
      <c r="R19" s="20">
        <f t="shared" si="50"/>
        <v>-200</v>
      </c>
      <c r="S19" s="20">
        <v>700</v>
      </c>
      <c r="T19" s="20">
        <v>1400</v>
      </c>
      <c r="U19" s="20">
        <f t="shared" si="51"/>
        <v>-700</v>
      </c>
      <c r="V19" s="20"/>
      <c r="W19" s="20"/>
      <c r="X19" s="20">
        <f t="shared" si="52"/>
        <v>0</v>
      </c>
      <c r="Y19" s="20"/>
      <c r="Z19" s="20"/>
      <c r="AA19" s="20">
        <f t="shared" si="53"/>
        <v>0</v>
      </c>
      <c r="AB19" s="20"/>
      <c r="AC19" s="20"/>
      <c r="AD19" s="20">
        <f t="shared" si="54"/>
        <v>0</v>
      </c>
      <c r="AE19" s="20"/>
      <c r="AF19" s="20"/>
      <c r="AG19" s="20">
        <f t="shared" si="55"/>
        <v>0</v>
      </c>
      <c r="AH19" s="20"/>
      <c r="AI19" s="20"/>
      <c r="AJ19" s="20">
        <f t="shared" si="56"/>
        <v>0</v>
      </c>
      <c r="AK19" s="20"/>
      <c r="AL19" s="20"/>
      <c r="AM19" s="20">
        <f t="shared" si="57"/>
        <v>0</v>
      </c>
    </row>
    <row r="20" spans="2:39" ht="13.8" x14ac:dyDescent="0.3">
      <c r="B20" s="18" t="s">
        <v>8</v>
      </c>
      <c r="C20" s="32" t="s">
        <v>19</v>
      </c>
      <c r="D20" s="20"/>
      <c r="E20" s="20"/>
      <c r="F20" s="20">
        <f t="shared" si="46"/>
        <v>0</v>
      </c>
      <c r="G20" s="20"/>
      <c r="H20" s="20"/>
      <c r="I20" s="20">
        <f t="shared" si="47"/>
        <v>0</v>
      </c>
      <c r="J20" s="20"/>
      <c r="K20" s="20"/>
      <c r="L20" s="20">
        <f t="shared" si="48"/>
        <v>0</v>
      </c>
      <c r="M20" s="20"/>
      <c r="N20" s="20"/>
      <c r="O20" s="20">
        <f t="shared" si="49"/>
        <v>0</v>
      </c>
      <c r="P20" s="20"/>
      <c r="Q20" s="20"/>
      <c r="R20" s="20">
        <f t="shared" si="50"/>
        <v>0</v>
      </c>
      <c r="S20" s="20"/>
      <c r="T20" s="20"/>
      <c r="U20" s="20">
        <f t="shared" si="51"/>
        <v>0</v>
      </c>
      <c r="V20" s="20"/>
      <c r="W20" s="20"/>
      <c r="X20" s="20">
        <f t="shared" si="52"/>
        <v>0</v>
      </c>
      <c r="Y20" s="20"/>
      <c r="Z20" s="20"/>
      <c r="AA20" s="20">
        <f t="shared" si="53"/>
        <v>0</v>
      </c>
      <c r="AB20" s="20"/>
      <c r="AC20" s="20"/>
      <c r="AD20" s="20">
        <f t="shared" si="54"/>
        <v>0</v>
      </c>
      <c r="AE20" s="20"/>
      <c r="AF20" s="20"/>
      <c r="AG20" s="20">
        <f t="shared" si="55"/>
        <v>0</v>
      </c>
      <c r="AH20" s="20"/>
      <c r="AI20" s="20"/>
      <c r="AJ20" s="20">
        <f t="shared" si="56"/>
        <v>0</v>
      </c>
      <c r="AK20" s="20"/>
      <c r="AL20" s="20"/>
      <c r="AM20" s="20">
        <f t="shared" si="57"/>
        <v>0</v>
      </c>
    </row>
    <row r="21" spans="2:39" ht="13.8" x14ac:dyDescent="0.3">
      <c r="B21" s="18" t="s">
        <v>8</v>
      </c>
      <c r="C21" s="33" t="s">
        <v>88</v>
      </c>
      <c r="D21" s="23">
        <v>1500</v>
      </c>
      <c r="E21" s="23">
        <v>1350</v>
      </c>
      <c r="F21" s="20">
        <f t="shared" si="46"/>
        <v>150</v>
      </c>
      <c r="G21" s="23">
        <v>1500</v>
      </c>
      <c r="H21" s="23">
        <v>1500</v>
      </c>
      <c r="I21" s="20">
        <f t="shared" si="47"/>
        <v>0</v>
      </c>
      <c r="J21" s="23">
        <v>1500</v>
      </c>
      <c r="K21" s="23">
        <v>1500</v>
      </c>
      <c r="L21" s="20">
        <f t="shared" si="48"/>
        <v>0</v>
      </c>
      <c r="M21" s="23">
        <v>1500</v>
      </c>
      <c r="N21" s="23">
        <v>1200</v>
      </c>
      <c r="O21" s="20">
        <f t="shared" si="49"/>
        <v>300</v>
      </c>
      <c r="P21" s="23">
        <v>2500</v>
      </c>
      <c r="Q21" s="23">
        <v>2600</v>
      </c>
      <c r="R21" s="20">
        <f t="shared" si="50"/>
        <v>-100</v>
      </c>
      <c r="S21" s="23">
        <v>2500</v>
      </c>
      <c r="T21" s="23">
        <v>3000</v>
      </c>
      <c r="U21" s="20">
        <f t="shared" si="51"/>
        <v>-500</v>
      </c>
      <c r="V21" s="23"/>
      <c r="W21" s="23"/>
      <c r="X21" s="20">
        <f t="shared" si="52"/>
        <v>0</v>
      </c>
      <c r="Y21" s="23"/>
      <c r="Z21" s="23"/>
      <c r="AA21" s="20">
        <f t="shared" si="53"/>
        <v>0</v>
      </c>
      <c r="AB21" s="23"/>
      <c r="AC21" s="23"/>
      <c r="AD21" s="20">
        <f t="shared" si="54"/>
        <v>0</v>
      </c>
      <c r="AE21" s="23"/>
      <c r="AF21" s="23"/>
      <c r="AG21" s="20">
        <f t="shared" si="55"/>
        <v>0</v>
      </c>
      <c r="AH21" s="23"/>
      <c r="AI21" s="23"/>
      <c r="AJ21" s="20">
        <f t="shared" si="56"/>
        <v>0</v>
      </c>
      <c r="AK21" s="23"/>
      <c r="AL21" s="23"/>
      <c r="AM21" s="20">
        <f t="shared" si="57"/>
        <v>0</v>
      </c>
    </row>
    <row r="22" spans="2:39" ht="13.8" x14ac:dyDescent="0.3">
      <c r="B22" s="18" t="s">
        <v>8</v>
      </c>
      <c r="C22" s="33" t="s">
        <v>21</v>
      </c>
      <c r="D22" s="23">
        <v>1000</v>
      </c>
      <c r="E22" s="23">
        <v>1200</v>
      </c>
      <c r="F22" s="20">
        <f t="shared" si="46"/>
        <v>-200</v>
      </c>
      <c r="G22" s="23"/>
      <c r="H22" s="23"/>
      <c r="I22" s="20">
        <f t="shared" si="47"/>
        <v>0</v>
      </c>
      <c r="J22" s="23">
        <v>900</v>
      </c>
      <c r="K22" s="23"/>
      <c r="L22" s="20">
        <f t="shared" si="48"/>
        <v>900</v>
      </c>
      <c r="M22" s="23">
        <v>1000</v>
      </c>
      <c r="N22" s="23">
        <v>1400</v>
      </c>
      <c r="O22" s="20">
        <f t="shared" si="49"/>
        <v>-400</v>
      </c>
      <c r="P22" s="23"/>
      <c r="Q22" s="23"/>
      <c r="R22" s="20">
        <f t="shared" si="50"/>
        <v>0</v>
      </c>
      <c r="S22" s="23"/>
      <c r="T22" s="23"/>
      <c r="U22" s="20">
        <f t="shared" si="51"/>
        <v>0</v>
      </c>
      <c r="V22" s="23"/>
      <c r="W22" s="23"/>
      <c r="X22" s="20">
        <f t="shared" si="52"/>
        <v>0</v>
      </c>
      <c r="Y22" s="23"/>
      <c r="Z22" s="23"/>
      <c r="AA22" s="20">
        <f t="shared" si="53"/>
        <v>0</v>
      </c>
      <c r="AB22" s="23"/>
      <c r="AC22" s="23"/>
      <c r="AD22" s="20">
        <f t="shared" si="54"/>
        <v>0</v>
      </c>
      <c r="AE22" s="23"/>
      <c r="AF22" s="23"/>
      <c r="AG22" s="20">
        <f t="shared" si="55"/>
        <v>0</v>
      </c>
      <c r="AH22" s="23"/>
      <c r="AI22" s="23"/>
      <c r="AJ22" s="20">
        <f t="shared" si="56"/>
        <v>0</v>
      </c>
      <c r="AK22" s="23"/>
      <c r="AL22" s="23"/>
      <c r="AM22" s="20">
        <f t="shared" si="57"/>
        <v>0</v>
      </c>
    </row>
    <row r="23" spans="2:39" ht="13.8" x14ac:dyDescent="0.3">
      <c r="B23" s="18" t="s">
        <v>8</v>
      </c>
      <c r="C23" s="33" t="s">
        <v>22</v>
      </c>
      <c r="D23" s="23">
        <v>4200</v>
      </c>
      <c r="E23" s="23">
        <v>4500</v>
      </c>
      <c r="F23" s="20">
        <f t="shared" si="46"/>
        <v>-300</v>
      </c>
      <c r="G23" s="23">
        <v>4200</v>
      </c>
      <c r="H23" s="23">
        <v>4000</v>
      </c>
      <c r="I23" s="20">
        <f t="shared" si="47"/>
        <v>200</v>
      </c>
      <c r="J23" s="23">
        <v>4200</v>
      </c>
      <c r="K23" s="23">
        <v>4000</v>
      </c>
      <c r="L23" s="20">
        <f t="shared" si="48"/>
        <v>200</v>
      </c>
      <c r="M23" s="23">
        <v>4200</v>
      </c>
      <c r="N23" s="23">
        <v>4400</v>
      </c>
      <c r="O23" s="20">
        <f t="shared" si="49"/>
        <v>-200</v>
      </c>
      <c r="P23" s="23">
        <v>4200</v>
      </c>
      <c r="Q23" s="23">
        <v>4200</v>
      </c>
      <c r="R23" s="20">
        <f t="shared" si="50"/>
        <v>0</v>
      </c>
      <c r="S23" s="23">
        <v>4200</v>
      </c>
      <c r="T23" s="23">
        <v>4200</v>
      </c>
      <c r="U23" s="20">
        <f t="shared" si="51"/>
        <v>0</v>
      </c>
      <c r="V23" s="23"/>
      <c r="W23" s="23"/>
      <c r="X23" s="20">
        <f t="shared" si="52"/>
        <v>0</v>
      </c>
      <c r="Y23" s="23"/>
      <c r="Z23" s="23"/>
      <c r="AA23" s="20">
        <f t="shared" si="53"/>
        <v>0</v>
      </c>
      <c r="AB23" s="23"/>
      <c r="AC23" s="23"/>
      <c r="AD23" s="20">
        <f t="shared" si="54"/>
        <v>0</v>
      </c>
      <c r="AE23" s="23"/>
      <c r="AF23" s="23"/>
      <c r="AG23" s="20">
        <f t="shared" si="55"/>
        <v>0</v>
      </c>
      <c r="AH23" s="23"/>
      <c r="AI23" s="23"/>
      <c r="AJ23" s="20">
        <f t="shared" si="56"/>
        <v>0</v>
      </c>
      <c r="AK23" s="23"/>
      <c r="AL23" s="23"/>
      <c r="AM23" s="20">
        <f t="shared" si="57"/>
        <v>0</v>
      </c>
    </row>
    <row r="24" spans="2:39" ht="13.8" x14ac:dyDescent="0.3">
      <c r="B24" s="18" t="s">
        <v>8</v>
      </c>
      <c r="C24" s="33" t="s">
        <v>23</v>
      </c>
      <c r="D24" s="23"/>
      <c r="E24" s="23">
        <v>450</v>
      </c>
      <c r="F24" s="20">
        <f t="shared" si="46"/>
        <v>-450</v>
      </c>
      <c r="G24" s="23"/>
      <c r="H24" s="23"/>
      <c r="I24" s="20">
        <f t="shared" si="47"/>
        <v>0</v>
      </c>
      <c r="J24" s="23"/>
      <c r="K24" s="23"/>
      <c r="L24" s="20">
        <f t="shared" si="48"/>
        <v>0</v>
      </c>
      <c r="M24" s="23"/>
      <c r="N24" s="23"/>
      <c r="O24" s="20">
        <f t="shared" si="49"/>
        <v>0</v>
      </c>
      <c r="P24" s="23"/>
      <c r="Q24" s="23"/>
      <c r="R24" s="20">
        <f t="shared" si="50"/>
        <v>0</v>
      </c>
      <c r="S24" s="23"/>
      <c r="T24" s="23"/>
      <c r="U24" s="20">
        <f t="shared" si="51"/>
        <v>0</v>
      </c>
      <c r="V24" s="23"/>
      <c r="W24" s="23"/>
      <c r="X24" s="20">
        <f t="shared" si="52"/>
        <v>0</v>
      </c>
      <c r="Y24" s="23"/>
      <c r="Z24" s="23"/>
      <c r="AA24" s="20">
        <f t="shared" si="53"/>
        <v>0</v>
      </c>
      <c r="AB24" s="23"/>
      <c r="AC24" s="23"/>
      <c r="AD24" s="20">
        <f t="shared" si="54"/>
        <v>0</v>
      </c>
      <c r="AE24" s="23"/>
      <c r="AF24" s="23"/>
      <c r="AG24" s="20">
        <f t="shared" si="55"/>
        <v>0</v>
      </c>
      <c r="AH24" s="23"/>
      <c r="AI24" s="23"/>
      <c r="AJ24" s="20">
        <f t="shared" si="56"/>
        <v>0</v>
      </c>
      <c r="AK24" s="23"/>
      <c r="AL24" s="23"/>
      <c r="AM24" s="20">
        <f t="shared" si="57"/>
        <v>0</v>
      </c>
    </row>
    <row r="25" spans="2:39" ht="13.8" x14ac:dyDescent="0.3">
      <c r="B25" s="18" t="s">
        <v>8</v>
      </c>
      <c r="C25" s="33" t="s">
        <v>24</v>
      </c>
      <c r="D25" s="23"/>
      <c r="E25" s="23"/>
      <c r="F25" s="20">
        <f t="shared" si="46"/>
        <v>0</v>
      </c>
      <c r="G25" s="23"/>
      <c r="H25" s="23"/>
      <c r="I25" s="20">
        <f t="shared" si="47"/>
        <v>0</v>
      </c>
      <c r="J25" s="23"/>
      <c r="K25" s="23"/>
      <c r="L25" s="20">
        <f t="shared" si="48"/>
        <v>0</v>
      </c>
      <c r="M25" s="23"/>
      <c r="N25" s="23"/>
      <c r="O25" s="20">
        <f t="shared" si="49"/>
        <v>0</v>
      </c>
      <c r="P25" s="23"/>
      <c r="Q25" s="23"/>
      <c r="R25" s="20">
        <f t="shared" si="50"/>
        <v>0</v>
      </c>
      <c r="S25" s="23"/>
      <c r="T25" s="23"/>
      <c r="U25" s="20">
        <f t="shared" si="51"/>
        <v>0</v>
      </c>
      <c r="V25" s="23"/>
      <c r="W25" s="23"/>
      <c r="X25" s="20">
        <f t="shared" si="52"/>
        <v>0</v>
      </c>
      <c r="Y25" s="23"/>
      <c r="Z25" s="23"/>
      <c r="AA25" s="20">
        <f t="shared" si="53"/>
        <v>0</v>
      </c>
      <c r="AB25" s="23"/>
      <c r="AC25" s="23"/>
      <c r="AD25" s="20">
        <f t="shared" si="54"/>
        <v>0</v>
      </c>
      <c r="AE25" s="23"/>
      <c r="AF25" s="23"/>
      <c r="AG25" s="20">
        <f t="shared" si="55"/>
        <v>0</v>
      </c>
      <c r="AH25" s="23"/>
      <c r="AI25" s="23"/>
      <c r="AJ25" s="20">
        <f t="shared" si="56"/>
        <v>0</v>
      </c>
      <c r="AK25" s="23"/>
      <c r="AL25" s="23"/>
      <c r="AM25" s="20">
        <f t="shared" si="57"/>
        <v>0</v>
      </c>
    </row>
    <row r="26" spans="2:39" ht="13.8" x14ac:dyDescent="0.3">
      <c r="B26" s="18" t="s">
        <v>8</v>
      </c>
      <c r="C26" s="33" t="s">
        <v>24</v>
      </c>
      <c r="D26" s="23"/>
      <c r="E26" s="23"/>
      <c r="F26" s="20">
        <f t="shared" si="46"/>
        <v>0</v>
      </c>
      <c r="G26" s="23"/>
      <c r="H26" s="23"/>
      <c r="I26" s="20">
        <f t="shared" si="47"/>
        <v>0</v>
      </c>
      <c r="J26" s="23"/>
      <c r="K26" s="23"/>
      <c r="L26" s="20">
        <f t="shared" si="48"/>
        <v>0</v>
      </c>
      <c r="M26" s="23"/>
      <c r="N26" s="23"/>
      <c r="O26" s="20">
        <f t="shared" si="49"/>
        <v>0</v>
      </c>
      <c r="P26" s="23"/>
      <c r="Q26" s="23"/>
      <c r="R26" s="20">
        <f t="shared" si="50"/>
        <v>0</v>
      </c>
      <c r="S26" s="23"/>
      <c r="T26" s="23"/>
      <c r="U26" s="20">
        <f t="shared" si="51"/>
        <v>0</v>
      </c>
      <c r="V26" s="23"/>
      <c r="W26" s="23"/>
      <c r="X26" s="20">
        <f t="shared" si="52"/>
        <v>0</v>
      </c>
      <c r="Y26" s="23"/>
      <c r="Z26" s="23"/>
      <c r="AA26" s="20">
        <f t="shared" si="53"/>
        <v>0</v>
      </c>
      <c r="AB26" s="23"/>
      <c r="AC26" s="23"/>
      <c r="AD26" s="20">
        <f t="shared" si="54"/>
        <v>0</v>
      </c>
      <c r="AE26" s="23"/>
      <c r="AF26" s="23"/>
      <c r="AG26" s="20">
        <f t="shared" si="55"/>
        <v>0</v>
      </c>
      <c r="AH26" s="23"/>
      <c r="AI26" s="23"/>
      <c r="AJ26" s="20">
        <f t="shared" si="56"/>
        <v>0</v>
      </c>
      <c r="AK26" s="23"/>
      <c r="AL26" s="23"/>
      <c r="AM26" s="20">
        <f t="shared" si="57"/>
        <v>0</v>
      </c>
    </row>
    <row r="27" spans="2:39" ht="14.4" thickBot="1" x14ac:dyDescent="0.35">
      <c r="B27" s="18" t="s">
        <v>8</v>
      </c>
      <c r="C27" s="34" t="s">
        <v>24</v>
      </c>
      <c r="D27" s="26"/>
      <c r="E27" s="26"/>
      <c r="F27" s="20">
        <f t="shared" si="46"/>
        <v>0</v>
      </c>
      <c r="G27" s="26"/>
      <c r="H27" s="26"/>
      <c r="I27" s="20">
        <f t="shared" si="47"/>
        <v>0</v>
      </c>
      <c r="J27" s="26"/>
      <c r="K27" s="26"/>
      <c r="L27" s="20">
        <f t="shared" si="48"/>
        <v>0</v>
      </c>
      <c r="M27" s="26"/>
      <c r="N27" s="26"/>
      <c r="O27" s="20">
        <f t="shared" si="49"/>
        <v>0</v>
      </c>
      <c r="P27" s="26"/>
      <c r="Q27" s="26"/>
      <c r="R27" s="20">
        <f t="shared" si="50"/>
        <v>0</v>
      </c>
      <c r="S27" s="26"/>
      <c r="T27" s="26"/>
      <c r="U27" s="20">
        <f t="shared" si="51"/>
        <v>0</v>
      </c>
      <c r="V27" s="26"/>
      <c r="W27" s="26"/>
      <c r="X27" s="20">
        <f t="shared" si="52"/>
        <v>0</v>
      </c>
      <c r="Y27" s="26"/>
      <c r="Z27" s="26"/>
      <c r="AA27" s="20">
        <f t="shared" si="53"/>
        <v>0</v>
      </c>
      <c r="AB27" s="26"/>
      <c r="AC27" s="26"/>
      <c r="AD27" s="20">
        <f t="shared" si="54"/>
        <v>0</v>
      </c>
      <c r="AE27" s="26"/>
      <c r="AF27" s="26"/>
      <c r="AG27" s="20">
        <f t="shared" si="55"/>
        <v>0</v>
      </c>
      <c r="AH27" s="26"/>
      <c r="AI27" s="26"/>
      <c r="AJ27" s="20">
        <f t="shared" si="56"/>
        <v>0</v>
      </c>
      <c r="AK27" s="26"/>
      <c r="AL27" s="26"/>
      <c r="AM27" s="20">
        <f t="shared" si="57"/>
        <v>0</v>
      </c>
    </row>
    <row r="28" spans="2:39" ht="14.4" thickTop="1" x14ac:dyDescent="0.3">
      <c r="B28" s="31"/>
      <c r="C28" s="31" t="s">
        <v>13</v>
      </c>
      <c r="D28" s="35">
        <f>SUM(D15:D27)</f>
        <v>14900</v>
      </c>
      <c r="E28" s="35">
        <f t="shared" ref="E28:AD28" si="58">SUM(E15:E27)</f>
        <v>14800</v>
      </c>
      <c r="F28" s="35">
        <f t="shared" si="58"/>
        <v>100</v>
      </c>
      <c r="G28" s="35">
        <f>SUM(G15:G27)</f>
        <v>13900</v>
      </c>
      <c r="H28" s="35">
        <f t="shared" ref="H28" si="59">SUM(H15:H27)</f>
        <v>13350</v>
      </c>
      <c r="I28" s="35">
        <f t="shared" si="58"/>
        <v>550</v>
      </c>
      <c r="J28" s="35">
        <f>SUM(J15:J27)</f>
        <v>14800</v>
      </c>
      <c r="K28" s="35">
        <f t="shared" ref="K28" si="60">SUM(K15:K27)</f>
        <v>13650</v>
      </c>
      <c r="L28" s="35">
        <f t="shared" si="58"/>
        <v>1150</v>
      </c>
      <c r="M28" s="35">
        <f>SUM(M15:M27)</f>
        <v>14400</v>
      </c>
      <c r="N28" s="35">
        <f t="shared" ref="N28" si="61">SUM(N15:N27)</f>
        <v>14750</v>
      </c>
      <c r="O28" s="35">
        <f t="shared" si="58"/>
        <v>-350</v>
      </c>
      <c r="P28" s="35">
        <f>SUM(P15:P27)</f>
        <v>14900</v>
      </c>
      <c r="Q28" s="35">
        <f t="shared" ref="Q28" si="62">SUM(Q15:Q27)</f>
        <v>15000</v>
      </c>
      <c r="R28" s="35">
        <f t="shared" si="58"/>
        <v>-100</v>
      </c>
      <c r="S28" s="35">
        <f>SUM(S15:S27)</f>
        <v>15100</v>
      </c>
      <c r="T28" s="35">
        <f t="shared" ref="T28" si="63">SUM(T15:T27)</f>
        <v>16750</v>
      </c>
      <c r="U28" s="35">
        <f t="shared" si="58"/>
        <v>-1650</v>
      </c>
      <c r="V28" s="35">
        <f t="shared" si="58"/>
        <v>0</v>
      </c>
      <c r="W28" s="35">
        <f t="shared" si="58"/>
        <v>0</v>
      </c>
      <c r="X28" s="35">
        <f t="shared" si="58"/>
        <v>0</v>
      </c>
      <c r="Y28" s="35">
        <f t="shared" si="58"/>
        <v>0</v>
      </c>
      <c r="Z28" s="35">
        <f t="shared" si="58"/>
        <v>0</v>
      </c>
      <c r="AA28" s="35">
        <f t="shared" si="58"/>
        <v>0</v>
      </c>
      <c r="AB28" s="35">
        <f t="shared" si="58"/>
        <v>0</v>
      </c>
      <c r="AC28" s="35">
        <f t="shared" si="58"/>
        <v>0</v>
      </c>
      <c r="AD28" s="35">
        <f t="shared" si="58"/>
        <v>0</v>
      </c>
      <c r="AE28" s="35">
        <f t="shared" ref="AE28" si="64">SUM(AE15:AE27)</f>
        <v>0</v>
      </c>
      <c r="AF28" s="35">
        <f t="shared" ref="AF28" si="65">SUM(AF15:AF27)</f>
        <v>0</v>
      </c>
      <c r="AG28" s="35">
        <f t="shared" ref="AG28" si="66">SUM(AG15:AG27)</f>
        <v>0</v>
      </c>
      <c r="AH28" s="35">
        <f t="shared" ref="AH28" si="67">SUM(AH15:AH27)</f>
        <v>0</v>
      </c>
      <c r="AI28" s="35">
        <f t="shared" ref="AI28" si="68">SUM(AI15:AI27)</f>
        <v>0</v>
      </c>
      <c r="AJ28" s="35">
        <f t="shared" ref="AJ28" si="69">SUM(AJ15:AJ27)</f>
        <v>0</v>
      </c>
      <c r="AK28" s="35">
        <f t="shared" ref="AK28" si="70">SUM(AK15:AK27)</f>
        <v>0</v>
      </c>
      <c r="AL28" s="35">
        <f t="shared" ref="AL28" si="71">SUM(AL15:AL27)</f>
        <v>0</v>
      </c>
      <c r="AM28" s="35">
        <f t="shared" ref="AM28" si="72">SUM(AM15:AM27)</f>
        <v>0</v>
      </c>
    </row>
    <row r="29" spans="2:39" ht="13.8" x14ac:dyDescent="0.3">
      <c r="B29" s="36"/>
      <c r="C29" s="9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2:39" ht="13.8" x14ac:dyDescent="0.3">
      <c r="B30" s="37" t="s">
        <v>6</v>
      </c>
      <c r="C30" s="37" t="s">
        <v>83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2:39" ht="13.8" x14ac:dyDescent="0.3">
      <c r="B31" s="18" t="s">
        <v>25</v>
      </c>
      <c r="C31" s="38" t="s">
        <v>26</v>
      </c>
      <c r="D31" s="27">
        <v>1400</v>
      </c>
      <c r="E31" s="27">
        <v>1000</v>
      </c>
      <c r="F31" s="20">
        <f t="shared" ref="F31:F36" si="73">+D31-E31</f>
        <v>400</v>
      </c>
      <c r="G31" s="27">
        <v>1400</v>
      </c>
      <c r="H31" s="27">
        <v>1000</v>
      </c>
      <c r="I31" s="20">
        <f t="shared" ref="I31:I36" si="74">+G31-H31</f>
        <v>400</v>
      </c>
      <c r="J31" s="27">
        <v>1300</v>
      </c>
      <c r="K31" s="27">
        <v>1000</v>
      </c>
      <c r="L31" s="20">
        <f t="shared" ref="L31:L36" si="75">+J31-K31</f>
        <v>300</v>
      </c>
      <c r="M31" s="27">
        <v>1400</v>
      </c>
      <c r="N31" s="27">
        <v>1000</v>
      </c>
      <c r="O31" s="20">
        <f t="shared" ref="O31:O36" si="76">+M31-N31</f>
        <v>400</v>
      </c>
      <c r="P31" s="27">
        <v>1400</v>
      </c>
      <c r="Q31" s="27">
        <v>1000</v>
      </c>
      <c r="R31" s="20">
        <f t="shared" ref="R31:R36" si="77">+P31-Q31</f>
        <v>400</v>
      </c>
      <c r="S31" s="27">
        <v>1400</v>
      </c>
      <c r="T31" s="27">
        <v>1000</v>
      </c>
      <c r="U31" s="20">
        <f t="shared" ref="U31:U36" si="78">+S31-T31</f>
        <v>400</v>
      </c>
      <c r="V31" s="27"/>
      <c r="W31" s="27"/>
      <c r="X31" s="20">
        <f t="shared" ref="X31:X36" si="79">+V31-W31</f>
        <v>0</v>
      </c>
      <c r="Y31" s="27"/>
      <c r="Z31" s="27"/>
      <c r="AA31" s="20">
        <f t="shared" ref="AA31:AA36" si="80">+Y31-Z31</f>
        <v>0</v>
      </c>
      <c r="AB31" s="27"/>
      <c r="AC31" s="27"/>
      <c r="AD31" s="20">
        <f t="shared" ref="AD31:AD36" si="81">+AB31-AC31</f>
        <v>0</v>
      </c>
      <c r="AE31" s="27"/>
      <c r="AF31" s="27"/>
      <c r="AG31" s="20">
        <f t="shared" ref="AG31:AG36" si="82">+AE31-AF31</f>
        <v>0</v>
      </c>
      <c r="AH31" s="27"/>
      <c r="AI31" s="27"/>
      <c r="AJ31" s="20">
        <f t="shared" ref="AJ31:AJ36" si="83">+AH31-AI31</f>
        <v>0</v>
      </c>
      <c r="AK31" s="27"/>
      <c r="AL31" s="27"/>
      <c r="AM31" s="20">
        <f t="shared" ref="AM31:AM36" si="84">+AK31-AL31</f>
        <v>0</v>
      </c>
    </row>
    <row r="32" spans="2:39" ht="13.8" x14ac:dyDescent="0.3">
      <c r="B32" s="18" t="s">
        <v>25</v>
      </c>
      <c r="C32" s="19" t="s">
        <v>27</v>
      </c>
      <c r="D32" s="20">
        <v>1400</v>
      </c>
      <c r="E32" s="20">
        <v>3000</v>
      </c>
      <c r="F32" s="20">
        <f t="shared" si="73"/>
        <v>-1600</v>
      </c>
      <c r="G32" s="20">
        <v>1400</v>
      </c>
      <c r="H32" s="20">
        <v>1350</v>
      </c>
      <c r="I32" s="20">
        <f t="shared" si="74"/>
        <v>50</v>
      </c>
      <c r="J32" s="20">
        <v>1400</v>
      </c>
      <c r="K32" s="20">
        <v>1350</v>
      </c>
      <c r="L32" s="20">
        <f t="shared" si="75"/>
        <v>50</v>
      </c>
      <c r="M32" s="20">
        <v>1400</v>
      </c>
      <c r="N32" s="20">
        <v>3000</v>
      </c>
      <c r="O32" s="20">
        <f t="shared" si="76"/>
        <v>-1600</v>
      </c>
      <c r="P32" s="20">
        <v>1400</v>
      </c>
      <c r="Q32" s="20">
        <v>1350</v>
      </c>
      <c r="R32" s="20">
        <f t="shared" si="77"/>
        <v>50</v>
      </c>
      <c r="S32" s="20">
        <v>1200</v>
      </c>
      <c r="T32" s="20">
        <v>1350</v>
      </c>
      <c r="U32" s="20">
        <f t="shared" si="78"/>
        <v>-150</v>
      </c>
      <c r="V32" s="20"/>
      <c r="W32" s="20"/>
      <c r="X32" s="20">
        <f t="shared" si="79"/>
        <v>0</v>
      </c>
      <c r="Y32" s="20"/>
      <c r="Z32" s="20"/>
      <c r="AA32" s="20">
        <f t="shared" si="80"/>
        <v>0</v>
      </c>
      <c r="AB32" s="20"/>
      <c r="AC32" s="20"/>
      <c r="AD32" s="20">
        <f t="shared" si="81"/>
        <v>0</v>
      </c>
      <c r="AE32" s="20"/>
      <c r="AF32" s="20"/>
      <c r="AG32" s="20">
        <f t="shared" si="82"/>
        <v>0</v>
      </c>
      <c r="AH32" s="20"/>
      <c r="AI32" s="20"/>
      <c r="AJ32" s="20">
        <f t="shared" si="83"/>
        <v>0</v>
      </c>
      <c r="AK32" s="20"/>
      <c r="AL32" s="20"/>
      <c r="AM32" s="20">
        <f t="shared" si="84"/>
        <v>0</v>
      </c>
    </row>
    <row r="33" spans="2:39" ht="13.8" x14ac:dyDescent="0.3">
      <c r="B33" s="18" t="s">
        <v>25</v>
      </c>
      <c r="C33" s="19" t="s">
        <v>28</v>
      </c>
      <c r="D33" s="20">
        <v>1200</v>
      </c>
      <c r="E33" s="20">
        <v>1000</v>
      </c>
      <c r="F33" s="20">
        <f t="shared" si="73"/>
        <v>200</v>
      </c>
      <c r="G33" s="20">
        <v>1200</v>
      </c>
      <c r="H33" s="20">
        <v>1500</v>
      </c>
      <c r="I33" s="20">
        <f t="shared" si="74"/>
        <v>-300</v>
      </c>
      <c r="J33" s="20">
        <v>1400</v>
      </c>
      <c r="K33" s="20">
        <v>1500</v>
      </c>
      <c r="L33" s="20">
        <f t="shared" si="75"/>
        <v>-100</v>
      </c>
      <c r="M33" s="20">
        <v>1200</v>
      </c>
      <c r="N33" s="20">
        <v>800</v>
      </c>
      <c r="O33" s="20">
        <f t="shared" si="76"/>
        <v>400</v>
      </c>
      <c r="P33" s="20">
        <v>1200</v>
      </c>
      <c r="Q33" s="20">
        <v>1500</v>
      </c>
      <c r="R33" s="20">
        <f t="shared" si="77"/>
        <v>-300</v>
      </c>
      <c r="S33" s="20">
        <v>1200</v>
      </c>
      <c r="T33" s="20">
        <v>1500</v>
      </c>
      <c r="U33" s="20">
        <f t="shared" si="78"/>
        <v>-300</v>
      </c>
      <c r="V33" s="20"/>
      <c r="W33" s="20"/>
      <c r="X33" s="20">
        <f t="shared" si="79"/>
        <v>0</v>
      </c>
      <c r="Y33" s="20"/>
      <c r="Z33" s="20"/>
      <c r="AA33" s="20">
        <f t="shared" si="80"/>
        <v>0</v>
      </c>
      <c r="AB33" s="20"/>
      <c r="AC33" s="20"/>
      <c r="AD33" s="20">
        <f t="shared" si="81"/>
        <v>0</v>
      </c>
      <c r="AE33" s="20"/>
      <c r="AF33" s="20"/>
      <c r="AG33" s="20">
        <f t="shared" si="82"/>
        <v>0</v>
      </c>
      <c r="AH33" s="20"/>
      <c r="AI33" s="20"/>
      <c r="AJ33" s="20">
        <f t="shared" si="83"/>
        <v>0</v>
      </c>
      <c r="AK33" s="20"/>
      <c r="AL33" s="20"/>
      <c r="AM33" s="20">
        <f t="shared" si="84"/>
        <v>0</v>
      </c>
    </row>
    <row r="34" spans="2:39" ht="13.8" x14ac:dyDescent="0.3">
      <c r="B34" s="18" t="s">
        <v>25</v>
      </c>
      <c r="C34" s="19" t="s">
        <v>29</v>
      </c>
      <c r="D34" s="20"/>
      <c r="E34" s="20"/>
      <c r="F34" s="20">
        <f t="shared" si="73"/>
        <v>0</v>
      </c>
      <c r="G34" s="20"/>
      <c r="H34" s="20"/>
      <c r="I34" s="20">
        <f t="shared" si="74"/>
        <v>0</v>
      </c>
      <c r="J34" s="20">
        <v>0</v>
      </c>
      <c r="K34" s="20">
        <v>1000</v>
      </c>
      <c r="L34" s="20">
        <f t="shared" si="75"/>
        <v>-1000</v>
      </c>
      <c r="M34" s="20"/>
      <c r="N34" s="20"/>
      <c r="O34" s="20">
        <f t="shared" si="76"/>
        <v>0</v>
      </c>
      <c r="P34" s="20"/>
      <c r="Q34" s="20"/>
      <c r="R34" s="20">
        <f t="shared" si="77"/>
        <v>0</v>
      </c>
      <c r="S34" s="20"/>
      <c r="T34" s="20"/>
      <c r="U34" s="20">
        <f t="shared" si="78"/>
        <v>0</v>
      </c>
      <c r="V34" s="20"/>
      <c r="W34" s="20"/>
      <c r="X34" s="20">
        <f t="shared" si="79"/>
        <v>0</v>
      </c>
      <c r="Y34" s="20"/>
      <c r="Z34" s="20"/>
      <c r="AA34" s="20">
        <f t="shared" si="80"/>
        <v>0</v>
      </c>
      <c r="AB34" s="20"/>
      <c r="AC34" s="20"/>
      <c r="AD34" s="20">
        <f t="shared" si="81"/>
        <v>0</v>
      </c>
      <c r="AE34" s="20"/>
      <c r="AF34" s="20"/>
      <c r="AG34" s="20">
        <f t="shared" si="82"/>
        <v>0</v>
      </c>
      <c r="AH34" s="20"/>
      <c r="AI34" s="20"/>
      <c r="AJ34" s="20">
        <f t="shared" si="83"/>
        <v>0</v>
      </c>
      <c r="AK34" s="20"/>
      <c r="AL34" s="20"/>
      <c r="AM34" s="20">
        <f t="shared" si="84"/>
        <v>0</v>
      </c>
    </row>
    <row r="35" spans="2:39" ht="13.8" x14ac:dyDescent="0.3">
      <c r="B35" s="18" t="s">
        <v>25</v>
      </c>
      <c r="C35" s="19" t="s">
        <v>30</v>
      </c>
      <c r="D35" s="20"/>
      <c r="E35" s="20"/>
      <c r="F35" s="20">
        <f t="shared" si="73"/>
        <v>0</v>
      </c>
      <c r="G35" s="20"/>
      <c r="H35" s="20"/>
      <c r="I35" s="20">
        <f t="shared" si="74"/>
        <v>0</v>
      </c>
      <c r="J35" s="20"/>
      <c r="K35" s="20"/>
      <c r="L35" s="20">
        <f t="shared" si="75"/>
        <v>0</v>
      </c>
      <c r="M35" s="20"/>
      <c r="N35" s="20"/>
      <c r="O35" s="20">
        <f t="shared" si="76"/>
        <v>0</v>
      </c>
      <c r="P35" s="20"/>
      <c r="Q35" s="20"/>
      <c r="R35" s="20">
        <f t="shared" si="77"/>
        <v>0</v>
      </c>
      <c r="S35" s="20"/>
      <c r="T35" s="20"/>
      <c r="U35" s="20">
        <f t="shared" si="78"/>
        <v>0</v>
      </c>
      <c r="V35" s="20"/>
      <c r="W35" s="20"/>
      <c r="X35" s="20">
        <f t="shared" si="79"/>
        <v>0</v>
      </c>
      <c r="Y35" s="20"/>
      <c r="Z35" s="20"/>
      <c r="AA35" s="20">
        <f t="shared" si="80"/>
        <v>0</v>
      </c>
      <c r="AB35" s="20"/>
      <c r="AC35" s="20"/>
      <c r="AD35" s="20">
        <f t="shared" si="81"/>
        <v>0</v>
      </c>
      <c r="AE35" s="20"/>
      <c r="AF35" s="20"/>
      <c r="AG35" s="20">
        <f t="shared" si="82"/>
        <v>0</v>
      </c>
      <c r="AH35" s="20"/>
      <c r="AI35" s="20"/>
      <c r="AJ35" s="20">
        <f t="shared" si="83"/>
        <v>0</v>
      </c>
      <c r="AK35" s="20"/>
      <c r="AL35" s="20"/>
      <c r="AM35" s="20">
        <f t="shared" si="84"/>
        <v>0</v>
      </c>
    </row>
    <row r="36" spans="2:39" ht="13.8" x14ac:dyDescent="0.3">
      <c r="B36" s="18" t="s">
        <v>25</v>
      </c>
      <c r="C36" s="22" t="s">
        <v>30</v>
      </c>
      <c r="D36" s="23"/>
      <c r="E36" s="23"/>
      <c r="F36" s="20">
        <f t="shared" si="73"/>
        <v>0</v>
      </c>
      <c r="G36" s="23"/>
      <c r="H36" s="23"/>
      <c r="I36" s="20">
        <f t="shared" si="74"/>
        <v>0</v>
      </c>
      <c r="J36" s="23"/>
      <c r="K36" s="23"/>
      <c r="L36" s="20">
        <f t="shared" si="75"/>
        <v>0</v>
      </c>
      <c r="M36" s="23"/>
      <c r="N36" s="23"/>
      <c r="O36" s="20">
        <f t="shared" si="76"/>
        <v>0</v>
      </c>
      <c r="P36" s="23"/>
      <c r="Q36" s="23"/>
      <c r="R36" s="20">
        <f t="shared" si="77"/>
        <v>0</v>
      </c>
      <c r="S36" s="23"/>
      <c r="T36" s="23"/>
      <c r="U36" s="20">
        <f t="shared" si="78"/>
        <v>0</v>
      </c>
      <c r="V36" s="23"/>
      <c r="W36" s="23"/>
      <c r="X36" s="20">
        <f t="shared" si="79"/>
        <v>0</v>
      </c>
      <c r="Y36" s="23"/>
      <c r="Z36" s="23"/>
      <c r="AA36" s="20">
        <f t="shared" si="80"/>
        <v>0</v>
      </c>
      <c r="AB36" s="23"/>
      <c r="AC36" s="23"/>
      <c r="AD36" s="20">
        <f t="shared" si="81"/>
        <v>0</v>
      </c>
      <c r="AE36" s="23"/>
      <c r="AF36" s="23"/>
      <c r="AG36" s="20">
        <f t="shared" si="82"/>
        <v>0</v>
      </c>
      <c r="AH36" s="23"/>
      <c r="AI36" s="23"/>
      <c r="AJ36" s="20">
        <f t="shared" si="83"/>
        <v>0</v>
      </c>
      <c r="AK36" s="23"/>
      <c r="AL36" s="23"/>
      <c r="AM36" s="20">
        <f t="shared" si="84"/>
        <v>0</v>
      </c>
    </row>
    <row r="37" spans="2:39" ht="14.4" thickBot="1" x14ac:dyDescent="0.35">
      <c r="B37" s="18" t="s">
        <v>25</v>
      </c>
      <c r="C37" s="39" t="s">
        <v>24</v>
      </c>
      <c r="D37" s="26"/>
      <c r="E37" s="26"/>
      <c r="F37" s="26">
        <f>+D37-E37</f>
        <v>0</v>
      </c>
      <c r="G37" s="26"/>
      <c r="H37" s="26"/>
      <c r="I37" s="26">
        <f>+G37-H37</f>
        <v>0</v>
      </c>
      <c r="J37" s="26"/>
      <c r="K37" s="26"/>
      <c r="L37" s="26">
        <f>+J37-K37</f>
        <v>0</v>
      </c>
      <c r="M37" s="26"/>
      <c r="N37" s="26"/>
      <c r="O37" s="26">
        <f>+M37-N37</f>
        <v>0</v>
      </c>
      <c r="P37" s="26"/>
      <c r="Q37" s="26"/>
      <c r="R37" s="26">
        <f>+P37-Q37</f>
        <v>0</v>
      </c>
      <c r="S37" s="26"/>
      <c r="T37" s="26"/>
      <c r="U37" s="26">
        <f>+S37-T37</f>
        <v>0</v>
      </c>
      <c r="V37" s="26"/>
      <c r="W37" s="26"/>
      <c r="X37" s="26">
        <f>+V37-W37</f>
        <v>0</v>
      </c>
      <c r="Y37" s="26"/>
      <c r="Z37" s="26"/>
      <c r="AA37" s="26">
        <f>+Y37-Z37</f>
        <v>0</v>
      </c>
      <c r="AB37" s="26"/>
      <c r="AC37" s="26"/>
      <c r="AD37" s="26">
        <f>+AB37-AC37</f>
        <v>0</v>
      </c>
      <c r="AE37" s="26"/>
      <c r="AF37" s="26"/>
      <c r="AG37" s="26">
        <f>+AE37-AF37</f>
        <v>0</v>
      </c>
      <c r="AH37" s="26"/>
      <c r="AI37" s="26"/>
      <c r="AJ37" s="26">
        <f>+AH37-AI37</f>
        <v>0</v>
      </c>
      <c r="AK37" s="26"/>
      <c r="AL37" s="26"/>
      <c r="AM37" s="26">
        <f>+AK37-AL37</f>
        <v>0</v>
      </c>
    </row>
    <row r="38" spans="2:39" ht="14.4" thickTop="1" x14ac:dyDescent="0.3">
      <c r="B38" s="31"/>
      <c r="C38" s="31" t="s">
        <v>13</v>
      </c>
      <c r="D38" s="35">
        <f>SUM(D31:D37)</f>
        <v>4000</v>
      </c>
      <c r="E38" s="35">
        <f t="shared" ref="E38:AD38" si="85">SUM(E31:E37)</f>
        <v>5000</v>
      </c>
      <c r="F38" s="35">
        <f t="shared" si="85"/>
        <v>-1000</v>
      </c>
      <c r="G38" s="35">
        <f>SUM(G31:G37)</f>
        <v>4000</v>
      </c>
      <c r="H38" s="35">
        <f t="shared" ref="H38" si="86">SUM(H31:H37)</f>
        <v>3850</v>
      </c>
      <c r="I38" s="35">
        <f t="shared" si="85"/>
        <v>150</v>
      </c>
      <c r="J38" s="35">
        <f>SUM(J31:J37)</f>
        <v>4100</v>
      </c>
      <c r="K38" s="35">
        <f t="shared" ref="K38" si="87">SUM(K31:K37)</f>
        <v>4850</v>
      </c>
      <c r="L38" s="35">
        <f t="shared" si="85"/>
        <v>-750</v>
      </c>
      <c r="M38" s="35">
        <f>SUM(M31:M37)</f>
        <v>4000</v>
      </c>
      <c r="N38" s="35">
        <f t="shared" ref="N38" si="88">SUM(N31:N37)</f>
        <v>4800</v>
      </c>
      <c r="O38" s="35">
        <f t="shared" si="85"/>
        <v>-800</v>
      </c>
      <c r="P38" s="35">
        <f>SUM(P31:P37)</f>
        <v>4000</v>
      </c>
      <c r="Q38" s="35">
        <f t="shared" ref="Q38" si="89">SUM(Q31:Q37)</f>
        <v>3850</v>
      </c>
      <c r="R38" s="35">
        <f t="shared" si="85"/>
        <v>150</v>
      </c>
      <c r="S38" s="35">
        <f>SUM(S31:S37)</f>
        <v>3800</v>
      </c>
      <c r="T38" s="35">
        <f t="shared" ref="T38" si="90">SUM(T31:T37)</f>
        <v>3850</v>
      </c>
      <c r="U38" s="35">
        <f t="shared" si="85"/>
        <v>-50</v>
      </c>
      <c r="V38" s="35">
        <f t="shared" si="85"/>
        <v>0</v>
      </c>
      <c r="W38" s="35">
        <f t="shared" si="85"/>
        <v>0</v>
      </c>
      <c r="X38" s="35">
        <f t="shared" si="85"/>
        <v>0</v>
      </c>
      <c r="Y38" s="35">
        <f t="shared" si="85"/>
        <v>0</v>
      </c>
      <c r="Z38" s="35">
        <f t="shared" si="85"/>
        <v>0</v>
      </c>
      <c r="AA38" s="35">
        <f t="shared" si="85"/>
        <v>0</v>
      </c>
      <c r="AB38" s="35">
        <f t="shared" si="85"/>
        <v>0</v>
      </c>
      <c r="AC38" s="35">
        <f t="shared" si="85"/>
        <v>0</v>
      </c>
      <c r="AD38" s="35">
        <f t="shared" si="85"/>
        <v>0</v>
      </c>
      <c r="AE38" s="35">
        <f t="shared" ref="AE38" si="91">SUM(AE31:AE37)</f>
        <v>0</v>
      </c>
      <c r="AF38" s="35">
        <f t="shared" ref="AF38" si="92">SUM(AF31:AF37)</f>
        <v>0</v>
      </c>
      <c r="AG38" s="35">
        <f t="shared" ref="AG38" si="93">SUM(AG31:AG37)</f>
        <v>0</v>
      </c>
      <c r="AH38" s="35">
        <f t="shared" ref="AH38" si="94">SUM(AH31:AH37)</f>
        <v>0</v>
      </c>
      <c r="AI38" s="35">
        <f t="shared" ref="AI38" si="95">SUM(AI31:AI37)</f>
        <v>0</v>
      </c>
      <c r="AJ38" s="35">
        <f t="shared" ref="AJ38" si="96">SUM(AJ31:AJ37)</f>
        <v>0</v>
      </c>
      <c r="AK38" s="35">
        <f t="shared" ref="AK38" si="97">SUM(AK31:AK37)</f>
        <v>0</v>
      </c>
      <c r="AL38" s="35">
        <f t="shared" ref="AL38" si="98">SUM(AL31:AL37)</f>
        <v>0</v>
      </c>
      <c r="AM38" s="35">
        <f t="shared" ref="AM38" si="99">SUM(AM31:AM37)</f>
        <v>0</v>
      </c>
    </row>
    <row r="39" spans="2:39" ht="13.8" x14ac:dyDescent="0.3">
      <c r="B39" s="36"/>
      <c r="C39" s="9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2:39" ht="15" customHeight="1" x14ac:dyDescent="0.3">
      <c r="C40" s="42" t="s">
        <v>31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2:39" ht="15" customHeight="1" x14ac:dyDescent="0.3">
      <c r="C41" s="19" t="s">
        <v>32</v>
      </c>
      <c r="D41" s="20">
        <v>20000</v>
      </c>
      <c r="E41" s="20">
        <v>20000</v>
      </c>
      <c r="F41" s="20">
        <f>+E41-D41</f>
        <v>0</v>
      </c>
      <c r="G41" s="20">
        <v>20000</v>
      </c>
      <c r="H41" s="20">
        <v>20000</v>
      </c>
      <c r="I41" s="20">
        <f>+H41-G41</f>
        <v>0</v>
      </c>
      <c r="J41" s="20">
        <v>20000</v>
      </c>
      <c r="K41" s="20">
        <v>20000</v>
      </c>
      <c r="L41" s="20">
        <f>+K41-J41</f>
        <v>0</v>
      </c>
      <c r="M41" s="20">
        <v>20000</v>
      </c>
      <c r="N41" s="20">
        <v>20000</v>
      </c>
      <c r="O41" s="20">
        <f>+N41-M41</f>
        <v>0</v>
      </c>
      <c r="P41" s="20">
        <v>20000</v>
      </c>
      <c r="Q41" s="20">
        <v>20000</v>
      </c>
      <c r="R41" s="20">
        <f>+Q41-P41</f>
        <v>0</v>
      </c>
      <c r="S41" s="20">
        <v>20000</v>
      </c>
      <c r="T41" s="20">
        <v>20000</v>
      </c>
      <c r="U41" s="20">
        <f>+T41-S41</f>
        <v>0</v>
      </c>
      <c r="V41" s="20"/>
      <c r="W41" s="20"/>
      <c r="X41" s="20">
        <f>+W41-V41</f>
        <v>0</v>
      </c>
      <c r="Y41" s="20"/>
      <c r="Z41" s="20"/>
      <c r="AA41" s="20">
        <f>+Z41-Y41</f>
        <v>0</v>
      </c>
      <c r="AB41" s="20"/>
      <c r="AC41" s="20"/>
      <c r="AD41" s="20">
        <f>+AC41-AB41</f>
        <v>0</v>
      </c>
      <c r="AE41" s="20"/>
      <c r="AF41" s="20"/>
      <c r="AG41" s="20">
        <f>+AF41-AE41</f>
        <v>0</v>
      </c>
      <c r="AH41" s="20"/>
      <c r="AI41" s="20"/>
      <c r="AJ41" s="20">
        <f>+AI41-AH41</f>
        <v>0</v>
      </c>
      <c r="AK41" s="20"/>
      <c r="AL41" s="20"/>
      <c r="AM41" s="20">
        <f>+AL41-AK41</f>
        <v>0</v>
      </c>
    </row>
    <row r="42" spans="2:39" ht="15" customHeight="1" x14ac:dyDescent="0.3">
      <c r="C42" s="19" t="s">
        <v>33</v>
      </c>
      <c r="D42" s="20"/>
      <c r="E42" s="20"/>
      <c r="F42" s="20">
        <f t="shared" ref="F42:F46" si="100">+E42-D42</f>
        <v>0</v>
      </c>
      <c r="G42" s="20"/>
      <c r="H42" s="20"/>
      <c r="I42" s="20">
        <f t="shared" ref="I42:I46" si="101">+H42-G42</f>
        <v>0</v>
      </c>
      <c r="J42" s="20"/>
      <c r="K42" s="20"/>
      <c r="L42" s="20">
        <f t="shared" ref="L42:L46" si="102">+K42-J42</f>
        <v>0</v>
      </c>
      <c r="M42" s="20"/>
      <c r="N42" s="20"/>
      <c r="O42" s="20">
        <f t="shared" ref="O42:O46" si="103">+N42-M42</f>
        <v>0</v>
      </c>
      <c r="P42" s="20"/>
      <c r="Q42" s="20"/>
      <c r="R42" s="20">
        <f t="shared" ref="R42:R46" si="104">+Q42-P42</f>
        <v>0</v>
      </c>
      <c r="S42" s="20"/>
      <c r="T42" s="20"/>
      <c r="U42" s="20">
        <f t="shared" ref="U42:U46" si="105">+T42-S42</f>
        <v>0</v>
      </c>
      <c r="V42" s="20"/>
      <c r="W42" s="20"/>
      <c r="X42" s="20">
        <f t="shared" ref="X42:X46" si="106">+W42-V42</f>
        <v>0</v>
      </c>
      <c r="Y42" s="20"/>
      <c r="Z42" s="20"/>
      <c r="AA42" s="20">
        <f t="shared" ref="AA42:AA46" si="107">+Z42-Y42</f>
        <v>0</v>
      </c>
      <c r="AB42" s="20"/>
      <c r="AC42" s="20"/>
      <c r="AD42" s="20">
        <f t="shared" ref="AD42:AD46" si="108">+AC42-AB42</f>
        <v>0</v>
      </c>
      <c r="AE42" s="20"/>
      <c r="AF42" s="20"/>
      <c r="AG42" s="20">
        <f t="shared" ref="AG42:AG46" si="109">+AF42-AE42</f>
        <v>0</v>
      </c>
      <c r="AH42" s="20"/>
      <c r="AI42" s="20"/>
      <c r="AJ42" s="20">
        <f t="shared" ref="AJ42:AJ46" si="110">+AI42-AH42</f>
        <v>0</v>
      </c>
      <c r="AK42" s="20"/>
      <c r="AL42" s="20"/>
      <c r="AM42" s="20">
        <f t="shared" ref="AM42:AM46" si="111">+AL42-AK42</f>
        <v>0</v>
      </c>
    </row>
    <row r="43" spans="2:39" ht="15" customHeight="1" x14ac:dyDescent="0.3">
      <c r="C43" s="19" t="s">
        <v>34</v>
      </c>
      <c r="D43" s="20"/>
      <c r="E43" s="20"/>
      <c r="F43" s="20">
        <f t="shared" si="100"/>
        <v>0</v>
      </c>
      <c r="G43" s="20"/>
      <c r="H43" s="20"/>
      <c r="I43" s="20">
        <f t="shared" si="101"/>
        <v>0</v>
      </c>
      <c r="J43" s="20"/>
      <c r="K43" s="20"/>
      <c r="L43" s="20">
        <f t="shared" si="102"/>
        <v>0</v>
      </c>
      <c r="M43" s="20"/>
      <c r="N43" s="20"/>
      <c r="O43" s="20">
        <f t="shared" si="103"/>
        <v>0</v>
      </c>
      <c r="P43" s="20"/>
      <c r="Q43" s="20"/>
      <c r="R43" s="20">
        <f t="shared" si="104"/>
        <v>0</v>
      </c>
      <c r="S43" s="20"/>
      <c r="T43" s="20"/>
      <c r="U43" s="20">
        <f t="shared" si="105"/>
        <v>0</v>
      </c>
      <c r="V43" s="20"/>
      <c r="W43" s="20"/>
      <c r="X43" s="20">
        <f t="shared" si="106"/>
        <v>0</v>
      </c>
      <c r="Y43" s="20"/>
      <c r="Z43" s="20"/>
      <c r="AA43" s="20">
        <f t="shared" si="107"/>
        <v>0</v>
      </c>
      <c r="AB43" s="20"/>
      <c r="AC43" s="20"/>
      <c r="AD43" s="20">
        <f t="shared" si="108"/>
        <v>0</v>
      </c>
      <c r="AE43" s="20"/>
      <c r="AF43" s="20"/>
      <c r="AG43" s="20">
        <f t="shared" si="109"/>
        <v>0</v>
      </c>
      <c r="AH43" s="20"/>
      <c r="AI43" s="20"/>
      <c r="AJ43" s="20">
        <f t="shared" si="110"/>
        <v>0</v>
      </c>
      <c r="AK43" s="20"/>
      <c r="AL43" s="20"/>
      <c r="AM43" s="20">
        <f t="shared" si="111"/>
        <v>0</v>
      </c>
    </row>
    <row r="44" spans="2:39" ht="15" customHeight="1" x14ac:dyDescent="0.3">
      <c r="C44" s="22" t="s">
        <v>35</v>
      </c>
      <c r="D44" s="23"/>
      <c r="E44" s="23"/>
      <c r="F44" s="20">
        <f t="shared" si="100"/>
        <v>0</v>
      </c>
      <c r="G44" s="23"/>
      <c r="H44" s="23"/>
      <c r="I44" s="20">
        <f t="shared" si="101"/>
        <v>0</v>
      </c>
      <c r="J44" s="23"/>
      <c r="K44" s="23">
        <v>2000</v>
      </c>
      <c r="L44" s="20">
        <f t="shared" si="102"/>
        <v>2000</v>
      </c>
      <c r="M44" s="23"/>
      <c r="N44" s="23"/>
      <c r="O44" s="20">
        <f t="shared" si="103"/>
        <v>0</v>
      </c>
      <c r="P44" s="23"/>
      <c r="Q44" s="23"/>
      <c r="R44" s="20">
        <f t="shared" si="104"/>
        <v>0</v>
      </c>
      <c r="S44" s="23"/>
      <c r="T44" s="23"/>
      <c r="U44" s="20">
        <f t="shared" si="105"/>
        <v>0</v>
      </c>
      <c r="V44" s="23"/>
      <c r="W44" s="23"/>
      <c r="X44" s="20">
        <f t="shared" si="106"/>
        <v>0</v>
      </c>
      <c r="Y44" s="23"/>
      <c r="Z44" s="23"/>
      <c r="AA44" s="20">
        <f t="shared" si="107"/>
        <v>0</v>
      </c>
      <c r="AB44" s="23"/>
      <c r="AC44" s="23"/>
      <c r="AD44" s="20">
        <f t="shared" si="108"/>
        <v>0</v>
      </c>
      <c r="AE44" s="23"/>
      <c r="AF44" s="23"/>
      <c r="AG44" s="20">
        <f t="shared" si="109"/>
        <v>0</v>
      </c>
      <c r="AH44" s="23"/>
      <c r="AI44" s="23"/>
      <c r="AJ44" s="20">
        <f t="shared" si="110"/>
        <v>0</v>
      </c>
      <c r="AK44" s="23"/>
      <c r="AL44" s="23"/>
      <c r="AM44" s="20">
        <f t="shared" si="111"/>
        <v>0</v>
      </c>
    </row>
    <row r="45" spans="2:39" ht="15" customHeight="1" x14ac:dyDescent="0.3">
      <c r="C45" s="22" t="s">
        <v>36</v>
      </c>
      <c r="D45" s="23"/>
      <c r="E45" s="23"/>
      <c r="F45" s="20">
        <f t="shared" si="100"/>
        <v>0</v>
      </c>
      <c r="G45" s="23"/>
      <c r="H45" s="23"/>
      <c r="I45" s="20">
        <f t="shared" si="101"/>
        <v>0</v>
      </c>
      <c r="J45" s="23"/>
      <c r="K45" s="23"/>
      <c r="L45" s="20">
        <f t="shared" si="102"/>
        <v>0</v>
      </c>
      <c r="M45" s="23"/>
      <c r="N45" s="23"/>
      <c r="O45" s="20">
        <f t="shared" si="103"/>
        <v>0</v>
      </c>
      <c r="P45" s="23"/>
      <c r="Q45" s="23"/>
      <c r="R45" s="20">
        <f t="shared" si="104"/>
        <v>0</v>
      </c>
      <c r="S45" s="23">
        <v>4000</v>
      </c>
      <c r="T45" s="23">
        <v>3000</v>
      </c>
      <c r="U45" s="20">
        <f t="shared" si="105"/>
        <v>-1000</v>
      </c>
      <c r="V45" s="23"/>
      <c r="W45" s="23"/>
      <c r="X45" s="20">
        <f t="shared" si="106"/>
        <v>0</v>
      </c>
      <c r="Y45" s="23"/>
      <c r="Z45" s="23"/>
      <c r="AA45" s="20">
        <f t="shared" si="107"/>
        <v>0</v>
      </c>
      <c r="AB45" s="23"/>
      <c r="AC45" s="23"/>
      <c r="AD45" s="20">
        <f t="shared" si="108"/>
        <v>0</v>
      </c>
      <c r="AE45" s="23"/>
      <c r="AF45" s="23"/>
      <c r="AG45" s="20">
        <f t="shared" si="109"/>
        <v>0</v>
      </c>
      <c r="AH45" s="23"/>
      <c r="AI45" s="23"/>
      <c r="AJ45" s="20">
        <f t="shared" si="110"/>
        <v>0</v>
      </c>
      <c r="AK45" s="23"/>
      <c r="AL45" s="23"/>
      <c r="AM45" s="20">
        <f t="shared" si="111"/>
        <v>0</v>
      </c>
    </row>
    <row r="46" spans="2:39" ht="15" customHeight="1" thickBot="1" x14ac:dyDescent="0.35">
      <c r="C46" s="39" t="s">
        <v>36</v>
      </c>
      <c r="D46" s="26"/>
      <c r="E46" s="26"/>
      <c r="F46" s="26">
        <f t="shared" si="100"/>
        <v>0</v>
      </c>
      <c r="G46" s="26"/>
      <c r="H46" s="26"/>
      <c r="I46" s="26">
        <f t="shared" si="101"/>
        <v>0</v>
      </c>
      <c r="J46" s="26"/>
      <c r="K46" s="26"/>
      <c r="L46" s="26">
        <f t="shared" si="102"/>
        <v>0</v>
      </c>
      <c r="M46" s="26"/>
      <c r="N46" s="26"/>
      <c r="O46" s="26">
        <f t="shared" si="103"/>
        <v>0</v>
      </c>
      <c r="P46" s="26"/>
      <c r="Q46" s="26"/>
      <c r="R46" s="26">
        <f t="shared" si="104"/>
        <v>0</v>
      </c>
      <c r="S46" s="26"/>
      <c r="T46" s="26"/>
      <c r="U46" s="26">
        <f t="shared" si="105"/>
        <v>0</v>
      </c>
      <c r="V46" s="26"/>
      <c r="W46" s="26"/>
      <c r="X46" s="26">
        <f t="shared" si="106"/>
        <v>0</v>
      </c>
      <c r="Y46" s="26"/>
      <c r="Z46" s="26"/>
      <c r="AA46" s="26">
        <f t="shared" si="107"/>
        <v>0</v>
      </c>
      <c r="AB46" s="26"/>
      <c r="AC46" s="26"/>
      <c r="AD46" s="26">
        <f t="shared" si="108"/>
        <v>0</v>
      </c>
      <c r="AE46" s="26"/>
      <c r="AF46" s="26"/>
      <c r="AG46" s="26">
        <f t="shared" si="109"/>
        <v>0</v>
      </c>
      <c r="AH46" s="26"/>
      <c r="AI46" s="26"/>
      <c r="AJ46" s="26">
        <f t="shared" si="110"/>
        <v>0</v>
      </c>
      <c r="AK46" s="26"/>
      <c r="AL46" s="26"/>
      <c r="AM46" s="26">
        <f t="shared" si="111"/>
        <v>0</v>
      </c>
    </row>
    <row r="47" spans="2:39" ht="15" customHeight="1" thickTop="1" x14ac:dyDescent="0.3">
      <c r="C47" s="38" t="s">
        <v>13</v>
      </c>
      <c r="D47" s="35">
        <f>SUM(D41:D46)</f>
        <v>20000</v>
      </c>
      <c r="E47" s="35">
        <f t="shared" ref="E47:AD47" si="112">SUM(E41:E46)</f>
        <v>20000</v>
      </c>
      <c r="F47" s="35">
        <f t="shared" si="112"/>
        <v>0</v>
      </c>
      <c r="G47" s="35">
        <f>SUM(G41:G46)</f>
        <v>20000</v>
      </c>
      <c r="H47" s="35">
        <f t="shared" ref="H47" si="113">SUM(H41:H46)</f>
        <v>20000</v>
      </c>
      <c r="I47" s="35">
        <f t="shared" si="112"/>
        <v>0</v>
      </c>
      <c r="J47" s="35">
        <f>SUM(J41:J46)</f>
        <v>20000</v>
      </c>
      <c r="K47" s="35">
        <f t="shared" ref="K47" si="114">SUM(K41:K46)</f>
        <v>22000</v>
      </c>
      <c r="L47" s="35">
        <f t="shared" si="112"/>
        <v>2000</v>
      </c>
      <c r="M47" s="35">
        <f t="shared" si="112"/>
        <v>20000</v>
      </c>
      <c r="N47" s="35">
        <f t="shared" si="112"/>
        <v>20000</v>
      </c>
      <c r="O47" s="35">
        <f t="shared" si="112"/>
        <v>0</v>
      </c>
      <c r="P47" s="35">
        <f t="shared" si="112"/>
        <v>20000</v>
      </c>
      <c r="Q47" s="35">
        <f t="shared" si="112"/>
        <v>20000</v>
      </c>
      <c r="R47" s="35">
        <f t="shared" si="112"/>
        <v>0</v>
      </c>
      <c r="S47" s="35">
        <f t="shared" si="112"/>
        <v>24000</v>
      </c>
      <c r="T47" s="35">
        <f t="shared" si="112"/>
        <v>23000</v>
      </c>
      <c r="U47" s="35">
        <f t="shared" si="112"/>
        <v>-1000</v>
      </c>
      <c r="V47" s="35">
        <f t="shared" si="112"/>
        <v>0</v>
      </c>
      <c r="W47" s="35">
        <f t="shared" si="112"/>
        <v>0</v>
      </c>
      <c r="X47" s="35">
        <f t="shared" si="112"/>
        <v>0</v>
      </c>
      <c r="Y47" s="35">
        <f t="shared" si="112"/>
        <v>0</v>
      </c>
      <c r="Z47" s="35">
        <f t="shared" si="112"/>
        <v>0</v>
      </c>
      <c r="AA47" s="35">
        <f t="shared" si="112"/>
        <v>0</v>
      </c>
      <c r="AB47" s="35">
        <f t="shared" si="112"/>
        <v>0</v>
      </c>
      <c r="AC47" s="35">
        <f t="shared" si="112"/>
        <v>0</v>
      </c>
      <c r="AD47" s="35">
        <f t="shared" si="112"/>
        <v>0</v>
      </c>
      <c r="AE47" s="35">
        <f t="shared" ref="AE47" si="115">SUM(AE41:AE46)</f>
        <v>0</v>
      </c>
      <c r="AF47" s="35">
        <f t="shared" ref="AF47" si="116">SUM(AF41:AF46)</f>
        <v>0</v>
      </c>
      <c r="AG47" s="35">
        <f t="shared" ref="AG47" si="117">SUM(AG41:AG46)</f>
        <v>0</v>
      </c>
      <c r="AH47" s="35">
        <f t="shared" ref="AH47" si="118">SUM(AH41:AH46)</f>
        <v>0</v>
      </c>
      <c r="AI47" s="35">
        <f t="shared" ref="AI47" si="119">SUM(AI41:AI46)</f>
        <v>0</v>
      </c>
      <c r="AJ47" s="35">
        <f t="shared" ref="AJ47" si="120">SUM(AJ41:AJ46)</f>
        <v>0</v>
      </c>
      <c r="AK47" s="35">
        <f t="shared" ref="AK47" si="121">SUM(AK41:AK46)</f>
        <v>0</v>
      </c>
      <c r="AL47" s="35">
        <f t="shared" ref="AL47" si="122">SUM(AL41:AL46)</f>
        <v>0</v>
      </c>
      <c r="AM47" s="35">
        <f t="shared" ref="AM47" si="123">SUM(AM41:AM46)</f>
        <v>0</v>
      </c>
    </row>
    <row r="48" spans="2:39" ht="15" customHeight="1" thickBot="1" x14ac:dyDescent="0.35"/>
    <row r="49" spans="3:39" ht="15" customHeight="1" thickBot="1" x14ac:dyDescent="0.35">
      <c r="C49" s="97" t="s">
        <v>38</v>
      </c>
      <c r="D49" s="99">
        <f>+D47-D5</f>
        <v>0</v>
      </c>
      <c r="E49" s="99">
        <f>+E47-E5</f>
        <v>-800</v>
      </c>
      <c r="F49" s="99"/>
      <c r="G49" s="99">
        <f>+G47-G5</f>
        <v>1000</v>
      </c>
      <c r="H49" s="99">
        <f>+H47-H5</f>
        <v>1800</v>
      </c>
      <c r="I49" s="99"/>
      <c r="J49" s="99">
        <f>+J47-J5</f>
        <v>0</v>
      </c>
      <c r="K49" s="99">
        <f>+K47-K5</f>
        <v>2000</v>
      </c>
      <c r="L49" s="99"/>
      <c r="M49" s="99">
        <f>+M47-M5</f>
        <v>500</v>
      </c>
      <c r="N49" s="99">
        <f>+N47-N5</f>
        <v>-250</v>
      </c>
      <c r="O49" s="99"/>
      <c r="P49" s="99">
        <f>+P47-P5</f>
        <v>0</v>
      </c>
      <c r="Q49" s="99">
        <f>+Q47-Q5</f>
        <v>-50</v>
      </c>
      <c r="R49" s="99"/>
      <c r="S49" s="99">
        <f t="shared" ref="S49:T49" si="124">+S47-S5</f>
        <v>4000</v>
      </c>
      <c r="T49" s="99">
        <f t="shared" si="124"/>
        <v>1200</v>
      </c>
      <c r="U49" s="99"/>
      <c r="V49" s="99">
        <f t="shared" ref="V49:W49" si="125">+V47-V5</f>
        <v>0</v>
      </c>
      <c r="W49" s="99">
        <f t="shared" si="125"/>
        <v>0</v>
      </c>
      <c r="X49" s="99"/>
      <c r="Y49" s="99">
        <f t="shared" ref="Y49:Z49" si="126">+Y47-Y5</f>
        <v>0</v>
      </c>
      <c r="Z49" s="99">
        <f t="shared" si="126"/>
        <v>0</v>
      </c>
      <c r="AA49" s="99"/>
      <c r="AB49" s="99">
        <f t="shared" ref="AB49:AC49" si="127">+AB47-AB5</f>
        <v>0</v>
      </c>
      <c r="AC49" s="99">
        <f t="shared" si="127"/>
        <v>0</v>
      </c>
      <c r="AD49" s="99"/>
      <c r="AE49" s="99">
        <f t="shared" ref="AE49:AF49" si="128">+AE47-AE5</f>
        <v>0</v>
      </c>
      <c r="AF49" s="99">
        <f t="shared" si="128"/>
        <v>0</v>
      </c>
      <c r="AG49" s="99"/>
      <c r="AH49" s="99">
        <f t="shared" ref="AH49:AI49" si="129">+AH47-AH5</f>
        <v>0</v>
      </c>
      <c r="AI49" s="99">
        <f t="shared" si="129"/>
        <v>0</v>
      </c>
      <c r="AJ49" s="99"/>
      <c r="AK49" s="99">
        <f t="shared" ref="AK49:AL49" si="130">+AK47-AK5</f>
        <v>0</v>
      </c>
      <c r="AL49" s="99">
        <f t="shared" si="130"/>
        <v>0</v>
      </c>
      <c r="AM49" s="99"/>
    </row>
    <row r="50" spans="3:39" ht="15" customHeight="1" x14ac:dyDescent="0.3"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</row>
  </sheetData>
  <mergeCells count="1">
    <mergeCell ref="C1:D1"/>
  </mergeCells>
  <dataValidations count="2">
    <dataValidation type="list" allowBlank="1" showInputMessage="1" showErrorMessage="1" sqref="B7:B11 B31:B37 B15:B27" xr:uid="{1399E912-E13A-4EDC-816D-AEE7AFA441EB}">
      <formula1>"A,B,C,D,E"</formula1>
    </dataValidation>
    <dataValidation type="list" allowBlank="1" showInputMessage="1" showErrorMessage="1" sqref="B12" xr:uid="{C00160DA-8BB8-4E28-9E5F-0B4B48223AE1}">
      <formula1>"""A"",""B"",""C"",""D"",""E"""</formula1>
    </dataValidation>
  </dataValidations>
  <pageMargins left="0.25" right="0.25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03E1-841A-44BA-BF88-6CC64B01B74B}">
  <sheetPr>
    <tabColor rgb="FF47B0B8"/>
    <pageSetUpPr fitToPage="1"/>
  </sheetPr>
  <dimension ref="B1:F49"/>
  <sheetViews>
    <sheetView showGridLines="0" tabSelected="1" topLeftCell="B1" zoomScale="150" zoomScaleNormal="150" workbookViewId="0">
      <pane ySplit="4" topLeftCell="A5" activePane="bottomLeft" state="frozen"/>
      <selection pane="bottomLeft" activeCell="E47" sqref="E47"/>
    </sheetView>
  </sheetViews>
  <sheetFormatPr baseColWidth="10" defaultColWidth="14.44140625" defaultRowHeight="15" customHeight="1" x14ac:dyDescent="0.3"/>
  <cols>
    <col min="1" max="1" width="3.44140625" style="2" customWidth="1"/>
    <col min="2" max="2" width="12.109375" style="2" bestFit="1" customWidth="1"/>
    <col min="3" max="3" width="34.6640625" style="2" customWidth="1"/>
    <col min="4" max="4" width="12.88671875" style="2" customWidth="1"/>
    <col min="5" max="5" width="15" style="2" customWidth="1"/>
    <col min="6" max="6" width="15" style="49" customWidth="1"/>
    <col min="7" max="16384" width="14.44140625" style="2"/>
  </cols>
  <sheetData>
    <row r="1" spans="2:6" ht="32.549999999999997" customHeight="1" thickBot="1" x14ac:dyDescent="0.35">
      <c r="B1" s="3"/>
      <c r="C1" s="110" t="s">
        <v>61</v>
      </c>
      <c r="D1" s="110"/>
      <c r="E1" s="6">
        <v>2024</v>
      </c>
      <c r="F1" s="55"/>
    </row>
    <row r="2" spans="2:6" ht="14.4" thickTop="1" x14ac:dyDescent="0.3">
      <c r="B2" s="8"/>
      <c r="C2" s="8"/>
      <c r="D2" s="8"/>
      <c r="E2" s="9"/>
      <c r="F2" s="46"/>
    </row>
    <row r="3" spans="2:6" ht="18" customHeight="1" x14ac:dyDescent="0.3">
      <c r="B3" s="8"/>
      <c r="C3" s="12"/>
      <c r="D3" s="55"/>
      <c r="E3" s="45"/>
      <c r="F3" s="62"/>
    </row>
    <row r="4" spans="2:6" ht="13.8" x14ac:dyDescent="0.3">
      <c r="B4" s="14"/>
      <c r="C4" s="14"/>
      <c r="D4" s="47" t="s">
        <v>56</v>
      </c>
      <c r="E4" s="47" t="s">
        <v>57</v>
      </c>
      <c r="F4" s="47" t="s">
        <v>58</v>
      </c>
    </row>
    <row r="5" spans="2:6" ht="12.75" customHeight="1" x14ac:dyDescent="0.3">
      <c r="C5" s="14" t="s">
        <v>59</v>
      </c>
      <c r="D5" s="48">
        <f>+D12+D28+D38</f>
        <v>118500</v>
      </c>
      <c r="E5" s="48">
        <f>+E12+E28+E38</f>
        <v>121100</v>
      </c>
      <c r="F5" s="48">
        <f>+D5-E5</f>
        <v>-2600</v>
      </c>
    </row>
    <row r="6" spans="2:6" ht="13.8" x14ac:dyDescent="0.3">
      <c r="B6" s="16" t="s">
        <v>6</v>
      </c>
      <c r="C6" s="16" t="s">
        <v>7</v>
      </c>
      <c r="D6" s="13"/>
      <c r="E6" s="13"/>
      <c r="F6" s="47"/>
    </row>
    <row r="7" spans="2:6" s="17" customFormat="1" ht="13.8" x14ac:dyDescent="0.3">
      <c r="B7" s="18" t="s">
        <v>8</v>
      </c>
      <c r="C7" s="19" t="s">
        <v>9</v>
      </c>
      <c r="D7" s="20">
        <f>+'3 seguimiento'!D7+'3 seguimiento'!G7+'3 seguimiento'!J7+'3 seguimiento'!M7+'3 seguimiento'!P7+'3 seguimiento'!S7+'3 seguimiento'!V7+'3 seguimiento'!Y7+'3 seguimiento'!AB7+'3 seguimiento'!AE7+'3 seguimiento'!AH7+'3 seguimiento'!AK7</f>
        <v>3000</v>
      </c>
      <c r="E7" s="20">
        <f>+'3 seguimiento'!E7+'3 seguimiento'!H7+'3 seguimiento'!K7+'3 seguimiento'!N7+'3 seguimiento'!Q7+'3 seguimiento'!T7+'3 seguimiento'!W7+'3 seguimiento'!Z7+'3 seguimiento'!AC7+'3 seguimiento'!AF7+'3 seguimiento'!AI7+'3 seguimiento'!AL7</f>
        <v>2900</v>
      </c>
      <c r="F7" s="50">
        <f>+D7-E7</f>
        <v>100</v>
      </c>
    </row>
    <row r="8" spans="2:6" ht="13.8" x14ac:dyDescent="0.3">
      <c r="B8" s="18" t="s">
        <v>8</v>
      </c>
      <c r="C8" s="19" t="s">
        <v>10</v>
      </c>
      <c r="D8" s="20">
        <f>+'3 seguimiento'!D8+'3 seguimiento'!G8+'3 seguimiento'!J8+'3 seguimiento'!M8+'3 seguimiento'!P8+'3 seguimiento'!S8+'3 seguimiento'!V8+'3 seguimiento'!Y8+'3 seguimiento'!AB8+'3 seguimiento'!AE8+'3 seguimiento'!AH8+'3 seguimiento'!AK8</f>
        <v>1800</v>
      </c>
      <c r="E8" s="20">
        <f>+'3 seguimiento'!E8+'3 seguimiento'!H8+'3 seguimiento'!K8+'3 seguimiento'!N8+'3 seguimiento'!Q8+'3 seguimiento'!T8+'3 seguimiento'!W8+'3 seguimiento'!Z8+'3 seguimiento'!AC8+'3 seguimiento'!AF8+'3 seguimiento'!AI8+'3 seguimiento'!AL8</f>
        <v>2050</v>
      </c>
      <c r="F8" s="50">
        <f t="shared" ref="F8:F11" si="0">+D8-E8</f>
        <v>-250</v>
      </c>
    </row>
    <row r="9" spans="2:6" ht="13.8" x14ac:dyDescent="0.3">
      <c r="B9" s="18" t="s">
        <v>8</v>
      </c>
      <c r="C9" s="22" t="s">
        <v>11</v>
      </c>
      <c r="D9" s="20">
        <f>+'3 seguimiento'!D9+'3 seguimiento'!G9+'3 seguimiento'!J9+'3 seguimiento'!M9+'3 seguimiento'!P9+'3 seguimiento'!S9+'3 seguimiento'!V9+'3 seguimiento'!Y9+'3 seguimiento'!AB9+'3 seguimiento'!AE9+'3 seguimiento'!AH9+'3 seguimiento'!AK9</f>
        <v>1800</v>
      </c>
      <c r="E9" s="20">
        <f>+'3 seguimiento'!E9+'3 seguimiento'!H9+'3 seguimiento'!K9+'3 seguimiento'!N9+'3 seguimiento'!Q9+'3 seguimiento'!T9+'3 seguimiento'!W9+'3 seguimiento'!Z9+'3 seguimiento'!AC9+'3 seguimiento'!AF9+'3 seguimiento'!AI9+'3 seguimiento'!AL9</f>
        <v>1650</v>
      </c>
      <c r="F9" s="50">
        <f t="shared" si="0"/>
        <v>150</v>
      </c>
    </row>
    <row r="10" spans="2:6" ht="13.8" x14ac:dyDescent="0.3">
      <c r="B10" s="18"/>
      <c r="C10" s="22" t="s">
        <v>12</v>
      </c>
      <c r="D10" s="20"/>
      <c r="E10" s="20"/>
      <c r="F10" s="50">
        <f t="shared" si="0"/>
        <v>0</v>
      </c>
    </row>
    <row r="11" spans="2:6" ht="14.4" thickBot="1" x14ac:dyDescent="0.35">
      <c r="B11" s="18"/>
      <c r="C11" s="24" t="s">
        <v>12</v>
      </c>
      <c r="D11" s="25">
        <f>+'3 seguimiento'!D11+'3 seguimiento'!G11+'3 seguimiento'!J11+'3 seguimiento'!M11+'3 seguimiento'!P11+'3 seguimiento'!S11+'3 seguimiento'!V11+'3 seguimiento'!Y11+'3 seguimiento'!AB11+'3 seguimiento'!AE11+'3 seguimiento'!AH11+'3 seguimiento'!AK11</f>
        <v>0</v>
      </c>
      <c r="E11" s="25">
        <f>+'3 seguimiento'!E11+'3 seguimiento'!H11+'3 seguimiento'!K11+'3 seguimiento'!N11+'3 seguimiento'!Q11+'3 seguimiento'!T11+'3 seguimiento'!W11+'3 seguimiento'!Z11+'3 seguimiento'!AC11+'3 seguimiento'!AF11+'3 seguimiento'!AI11+'3 seguimiento'!AL11</f>
        <v>0</v>
      </c>
      <c r="F11" s="51">
        <f t="shared" si="0"/>
        <v>0</v>
      </c>
    </row>
    <row r="12" spans="2:6" ht="14.4" thickTop="1" x14ac:dyDescent="0.3">
      <c r="B12" s="18"/>
      <c r="C12" s="19" t="s">
        <v>13</v>
      </c>
      <c r="D12" s="20">
        <f>SUM(D7:D11)</f>
        <v>6600</v>
      </c>
      <c r="E12" s="20">
        <f t="shared" ref="E12:F12" si="1">SUM(E7:E11)</f>
        <v>6600</v>
      </c>
      <c r="F12" s="50">
        <f t="shared" si="1"/>
        <v>0</v>
      </c>
    </row>
    <row r="13" spans="2:6" ht="13.8" x14ac:dyDescent="0.3"/>
    <row r="14" spans="2:6" ht="13.8" x14ac:dyDescent="0.3">
      <c r="B14" s="28" t="s">
        <v>6</v>
      </c>
      <c r="C14" s="28" t="s">
        <v>87</v>
      </c>
      <c r="D14" s="28"/>
      <c r="E14" s="28"/>
      <c r="F14" s="47"/>
    </row>
    <row r="15" spans="2:6" ht="13.8" x14ac:dyDescent="0.3">
      <c r="B15" s="18" t="s">
        <v>8</v>
      </c>
      <c r="C15" s="29" t="s">
        <v>14</v>
      </c>
      <c r="D15" s="20">
        <f>+'3 seguimiento'!D15+'3 seguimiento'!G15+'3 seguimiento'!J15+'3 seguimiento'!M15+'3 seguimiento'!P15+'3 seguimiento'!S15+'3 seguimiento'!V15+'3 seguimiento'!Y15+'3 seguimiento'!AB15+'3 seguimiento'!AE15+'3 seguimiento'!AH15+'3 seguimiento'!AK15</f>
        <v>36000</v>
      </c>
      <c r="E15" s="20">
        <f>+'3 seguimiento'!E15+'3 seguimiento'!H15+'3 seguimiento'!K15+'3 seguimiento'!N15+'3 seguimiento'!Q15+'3 seguimiento'!T15+'3 seguimiento'!W15+'3 seguimiento'!Z15+'3 seguimiento'!AC15+'3 seguimiento'!AF15+'3 seguimiento'!AI15+'3 seguimiento'!AL15</f>
        <v>36000</v>
      </c>
      <c r="F15" s="50">
        <f t="shared" ref="F15:F27" si="2">+D15-E15</f>
        <v>0</v>
      </c>
    </row>
    <row r="16" spans="2:6" ht="13.8" x14ac:dyDescent="0.3">
      <c r="B16" s="18" t="s">
        <v>8</v>
      </c>
      <c r="C16" s="31" t="s">
        <v>15</v>
      </c>
      <c r="D16" s="20">
        <f>+'3 seguimiento'!D16+'3 seguimiento'!G16+'3 seguimiento'!J16+'3 seguimiento'!M16+'3 seguimiento'!P16+'3 seguimiento'!S16+'3 seguimiento'!V16+'3 seguimiento'!Y16+'3 seguimiento'!AB16+'3 seguimiento'!AE16+'3 seguimiento'!AH16+'3 seguimiento'!AK16</f>
        <v>3000</v>
      </c>
      <c r="E16" s="20">
        <f>+'3 seguimiento'!E16+'3 seguimiento'!H16+'3 seguimiento'!K16+'3 seguimiento'!N16+'3 seguimiento'!Q16+'3 seguimiento'!T16+'3 seguimiento'!W16+'3 seguimiento'!Z16+'3 seguimiento'!AC16+'3 seguimiento'!AF16+'3 seguimiento'!AI16+'3 seguimiento'!AL16</f>
        <v>3050</v>
      </c>
      <c r="F16" s="50">
        <f t="shared" si="2"/>
        <v>-50</v>
      </c>
    </row>
    <row r="17" spans="2:6" ht="13.8" x14ac:dyDescent="0.3">
      <c r="B17" s="18" t="s">
        <v>8</v>
      </c>
      <c r="C17" s="32" t="s">
        <v>16</v>
      </c>
      <c r="D17" s="20">
        <f>+'3 seguimiento'!D17+'3 seguimiento'!G17+'3 seguimiento'!J17+'3 seguimiento'!M17+'3 seguimiento'!P17+'3 seguimiento'!S17+'3 seguimiento'!V17+'3 seguimiento'!Y17+'3 seguimiento'!AB17+'3 seguimiento'!AE17+'3 seguimiento'!AH17+'3 seguimiento'!AK17</f>
        <v>4800</v>
      </c>
      <c r="E17" s="20">
        <f>+'3 seguimiento'!E17+'3 seguimiento'!H17+'3 seguimiento'!K17+'3 seguimiento'!N17+'3 seguimiento'!Q17+'3 seguimiento'!T17+'3 seguimiento'!W17+'3 seguimiento'!Z17+'3 seguimiento'!AC17+'3 seguimiento'!AF17+'3 seguimiento'!AI17+'3 seguimiento'!AL17</f>
        <v>3350</v>
      </c>
      <c r="F17" s="50">
        <f t="shared" si="2"/>
        <v>1450</v>
      </c>
    </row>
    <row r="18" spans="2:6" ht="13.8" x14ac:dyDescent="0.3">
      <c r="B18" s="18" t="s">
        <v>8</v>
      </c>
      <c r="C18" s="32" t="s">
        <v>17</v>
      </c>
      <c r="D18" s="20">
        <f>+'3 seguimiento'!D18+'3 seguimiento'!G18+'3 seguimiento'!J18+'3 seguimiento'!M18+'3 seguimiento'!P18+'3 seguimiento'!S18+'3 seguimiento'!V18+'3 seguimiento'!Y18+'3 seguimiento'!AB18+'3 seguimiento'!AE18+'3 seguimiento'!AH18+'3 seguimiento'!AK18</f>
        <v>2400</v>
      </c>
      <c r="E18" s="20">
        <f>+'3 seguimiento'!E18+'3 seguimiento'!H18+'3 seguimiento'!K18+'3 seguimiento'!N18+'3 seguimiento'!Q18+'3 seguimiento'!T18+'3 seguimiento'!W18+'3 seguimiento'!Z18+'3 seguimiento'!AC18+'3 seguimiento'!AF18+'3 seguimiento'!AI18+'3 seguimiento'!AL18</f>
        <v>2950</v>
      </c>
      <c r="F18" s="50">
        <f t="shared" si="2"/>
        <v>-550</v>
      </c>
    </row>
    <row r="19" spans="2:6" ht="13.8" x14ac:dyDescent="0.3">
      <c r="B19" s="18" t="s">
        <v>8</v>
      </c>
      <c r="C19" s="32" t="s">
        <v>18</v>
      </c>
      <c r="D19" s="20">
        <f>+'3 seguimiento'!D19+'3 seguimiento'!G19+'3 seguimiento'!J19+'3 seguimiento'!M19+'3 seguimiento'!P19+'3 seguimiento'!S19+'3 seguimiento'!V19+'3 seguimiento'!Y19+'3 seguimiento'!AB19+'3 seguimiento'!AE19+'3 seguimiento'!AH19+'3 seguimiento'!AK19</f>
        <v>2700</v>
      </c>
      <c r="E19" s="20">
        <f>+'3 seguimiento'!E19+'3 seguimiento'!H19+'3 seguimiento'!K19+'3 seguimiento'!N19+'3 seguimiento'!Q19+'3 seguimiento'!T19+'3 seguimiento'!W19+'3 seguimiento'!Z19+'3 seguimiento'!AC19+'3 seguimiento'!AF19+'3 seguimiento'!AI19+'3 seguimiento'!AL19</f>
        <v>3450</v>
      </c>
      <c r="F19" s="50">
        <f t="shared" si="2"/>
        <v>-750</v>
      </c>
    </row>
    <row r="20" spans="2:6" ht="13.8" x14ac:dyDescent="0.3">
      <c r="B20" s="18" t="s">
        <v>8</v>
      </c>
      <c r="C20" s="32" t="s">
        <v>19</v>
      </c>
      <c r="D20" s="20">
        <f>+'3 seguimiento'!D20+'3 seguimiento'!G20+'3 seguimiento'!J20+'3 seguimiento'!M20+'3 seguimiento'!P20+'3 seguimiento'!S20+'3 seguimiento'!V20+'3 seguimiento'!Y20+'3 seguimiento'!AB20+'3 seguimiento'!AE20+'3 seguimiento'!AH20+'3 seguimiento'!AK20</f>
        <v>0</v>
      </c>
      <c r="E20" s="20">
        <f>+'3 seguimiento'!E20+'3 seguimiento'!H20+'3 seguimiento'!K20+'3 seguimiento'!N20+'3 seguimiento'!Q20+'3 seguimiento'!T20+'3 seguimiento'!W20+'3 seguimiento'!Z20+'3 seguimiento'!AC20+'3 seguimiento'!AF20+'3 seguimiento'!AI20+'3 seguimiento'!AL20</f>
        <v>0</v>
      </c>
      <c r="F20" s="50">
        <f t="shared" si="2"/>
        <v>0</v>
      </c>
    </row>
    <row r="21" spans="2:6" ht="13.8" x14ac:dyDescent="0.3">
      <c r="B21" s="18" t="s">
        <v>8</v>
      </c>
      <c r="C21" s="33" t="s">
        <v>20</v>
      </c>
      <c r="D21" s="20">
        <f>+'3 seguimiento'!D21+'3 seguimiento'!G21+'3 seguimiento'!J21+'3 seguimiento'!M21+'3 seguimiento'!P21+'3 seguimiento'!S21+'3 seguimiento'!V21+'3 seguimiento'!Y21+'3 seguimiento'!AB21+'3 seguimiento'!AE21+'3 seguimiento'!AH21+'3 seguimiento'!AK21</f>
        <v>11000</v>
      </c>
      <c r="E21" s="20">
        <f>+'3 seguimiento'!E21+'3 seguimiento'!H21+'3 seguimiento'!K21+'3 seguimiento'!N21+'3 seguimiento'!Q21+'3 seguimiento'!T21+'3 seguimiento'!W21+'3 seguimiento'!Z21+'3 seguimiento'!AC21+'3 seguimiento'!AF21+'3 seguimiento'!AI21+'3 seguimiento'!AL21</f>
        <v>11150</v>
      </c>
      <c r="F21" s="50">
        <f t="shared" si="2"/>
        <v>-150</v>
      </c>
    </row>
    <row r="22" spans="2:6" ht="13.8" x14ac:dyDescent="0.3">
      <c r="B22" s="18" t="s">
        <v>8</v>
      </c>
      <c r="C22" s="33" t="s">
        <v>21</v>
      </c>
      <c r="D22" s="20">
        <f>+'3 seguimiento'!D22+'3 seguimiento'!G22+'3 seguimiento'!J22+'3 seguimiento'!M22+'3 seguimiento'!P22+'3 seguimiento'!S22+'3 seguimiento'!V22+'3 seguimiento'!Y22+'3 seguimiento'!AB22+'3 seguimiento'!AE22+'3 seguimiento'!AH22+'3 seguimiento'!AK22</f>
        <v>2900</v>
      </c>
      <c r="E22" s="20">
        <f>+'3 seguimiento'!E22+'3 seguimiento'!H22+'3 seguimiento'!K22+'3 seguimiento'!N22+'3 seguimiento'!Q22+'3 seguimiento'!T22+'3 seguimiento'!W22+'3 seguimiento'!Z22+'3 seguimiento'!AC22+'3 seguimiento'!AF22+'3 seguimiento'!AI22+'3 seguimiento'!AL22</f>
        <v>2600</v>
      </c>
      <c r="F22" s="50">
        <f t="shared" si="2"/>
        <v>300</v>
      </c>
    </row>
    <row r="23" spans="2:6" ht="13.8" x14ac:dyDescent="0.3">
      <c r="B23" s="18" t="s">
        <v>8</v>
      </c>
      <c r="C23" s="33" t="s">
        <v>22</v>
      </c>
      <c r="D23" s="20">
        <f>+'3 seguimiento'!D23+'3 seguimiento'!G23+'3 seguimiento'!J23+'3 seguimiento'!M23+'3 seguimiento'!P23+'3 seguimiento'!S23+'3 seguimiento'!V23+'3 seguimiento'!Y23+'3 seguimiento'!AB23+'3 seguimiento'!AE23+'3 seguimiento'!AH23+'3 seguimiento'!AK23</f>
        <v>25200</v>
      </c>
      <c r="E23" s="20">
        <f>+'3 seguimiento'!E23+'3 seguimiento'!H23+'3 seguimiento'!K23+'3 seguimiento'!N23+'3 seguimiento'!Q23+'3 seguimiento'!T23+'3 seguimiento'!W23+'3 seguimiento'!Z23+'3 seguimiento'!AC23+'3 seguimiento'!AF23+'3 seguimiento'!AI23+'3 seguimiento'!AL23</f>
        <v>25300</v>
      </c>
      <c r="F23" s="50">
        <f t="shared" si="2"/>
        <v>-100</v>
      </c>
    </row>
    <row r="24" spans="2:6" ht="13.8" x14ac:dyDescent="0.3">
      <c r="B24" s="18" t="s">
        <v>8</v>
      </c>
      <c r="C24" s="33" t="s">
        <v>23</v>
      </c>
      <c r="D24" s="20">
        <f>+'3 seguimiento'!D24+'3 seguimiento'!G24+'3 seguimiento'!J24+'3 seguimiento'!M24+'3 seguimiento'!P24+'3 seguimiento'!S24+'3 seguimiento'!V24+'3 seguimiento'!Y24+'3 seguimiento'!AB24+'3 seguimiento'!AE24+'3 seguimiento'!AH24+'3 seguimiento'!AK24</f>
        <v>0</v>
      </c>
      <c r="E24" s="20">
        <f>+'3 seguimiento'!E24+'3 seguimiento'!H24+'3 seguimiento'!K24+'3 seguimiento'!N24+'3 seguimiento'!Q24+'3 seguimiento'!T24+'3 seguimiento'!W24+'3 seguimiento'!Z24+'3 seguimiento'!AC24+'3 seguimiento'!AF24+'3 seguimiento'!AI24+'3 seguimiento'!AL24</f>
        <v>450</v>
      </c>
      <c r="F24" s="50">
        <f t="shared" si="2"/>
        <v>-450</v>
      </c>
    </row>
    <row r="25" spans="2:6" ht="13.8" x14ac:dyDescent="0.3">
      <c r="B25" s="18" t="s">
        <v>8</v>
      </c>
      <c r="C25" s="33" t="s">
        <v>24</v>
      </c>
      <c r="D25" s="20">
        <f>+'3 seguimiento'!D25+'3 seguimiento'!G25+'3 seguimiento'!J25+'3 seguimiento'!M25+'3 seguimiento'!P25+'3 seguimiento'!S25+'3 seguimiento'!V25+'3 seguimiento'!Y25+'3 seguimiento'!AB25+'3 seguimiento'!AE25+'3 seguimiento'!AH25+'3 seguimiento'!AK25</f>
        <v>0</v>
      </c>
      <c r="E25" s="20">
        <f>+'3 seguimiento'!E25+'3 seguimiento'!H25+'3 seguimiento'!K25+'3 seguimiento'!N25+'3 seguimiento'!Q25+'3 seguimiento'!T25+'3 seguimiento'!W25+'3 seguimiento'!Z25+'3 seguimiento'!AC25+'3 seguimiento'!AF25+'3 seguimiento'!AI25+'3 seguimiento'!AL25</f>
        <v>0</v>
      </c>
      <c r="F25" s="50">
        <f t="shared" si="2"/>
        <v>0</v>
      </c>
    </row>
    <row r="26" spans="2:6" ht="13.8" x14ac:dyDescent="0.3">
      <c r="B26" s="18" t="s">
        <v>8</v>
      </c>
      <c r="C26" s="33" t="s">
        <v>24</v>
      </c>
      <c r="D26" s="20">
        <f>+'3 seguimiento'!D26+'3 seguimiento'!G26+'3 seguimiento'!J26+'3 seguimiento'!M26+'3 seguimiento'!P26+'3 seguimiento'!S26+'3 seguimiento'!V26+'3 seguimiento'!Y26+'3 seguimiento'!AB26+'3 seguimiento'!AE26+'3 seguimiento'!AH26+'3 seguimiento'!AK26</f>
        <v>0</v>
      </c>
      <c r="E26" s="20">
        <f>+'3 seguimiento'!E26+'3 seguimiento'!H26+'3 seguimiento'!K26+'3 seguimiento'!N26+'3 seguimiento'!Q26+'3 seguimiento'!T26+'3 seguimiento'!W26+'3 seguimiento'!Z26+'3 seguimiento'!AC26+'3 seguimiento'!AF26+'3 seguimiento'!AI26+'3 seguimiento'!AL26</f>
        <v>0</v>
      </c>
      <c r="F26" s="50">
        <f t="shared" si="2"/>
        <v>0</v>
      </c>
    </row>
    <row r="27" spans="2:6" ht="14.4" thickBot="1" x14ac:dyDescent="0.35">
      <c r="B27" s="18" t="s">
        <v>8</v>
      </c>
      <c r="C27" s="34" t="s">
        <v>24</v>
      </c>
      <c r="D27" s="34">
        <f>+'3 seguimiento'!D27+'3 seguimiento'!G27+'3 seguimiento'!J27+'3 seguimiento'!M27+'3 seguimiento'!P27+'3 seguimiento'!S27+'3 seguimiento'!V27+'3 seguimiento'!Y27+'3 seguimiento'!AB27+'3 seguimiento'!AE27+'3 seguimiento'!AH27+'3 seguimiento'!AK27</f>
        <v>0</v>
      </c>
      <c r="E27" s="34">
        <f>+'3 seguimiento'!E27+'3 seguimiento'!H27+'3 seguimiento'!K27+'3 seguimiento'!N27+'3 seguimiento'!Q27+'3 seguimiento'!T27+'3 seguimiento'!W27+'3 seguimiento'!Z27+'3 seguimiento'!AC27+'3 seguimiento'!AF27+'3 seguimiento'!AI27+'3 seguimiento'!AL27</f>
        <v>0</v>
      </c>
      <c r="F27" s="87">
        <f t="shared" si="2"/>
        <v>0</v>
      </c>
    </row>
    <row r="28" spans="2:6" ht="14.4" thickTop="1" x14ac:dyDescent="0.3">
      <c r="B28" s="31"/>
      <c r="C28" s="31" t="s">
        <v>13</v>
      </c>
      <c r="D28" s="35">
        <f>SUM(D15:D27)</f>
        <v>88000</v>
      </c>
      <c r="E28" s="35">
        <f t="shared" ref="E28:F28" si="3">SUM(E15:E27)</f>
        <v>88300</v>
      </c>
      <c r="F28" s="53">
        <f t="shared" si="3"/>
        <v>-300</v>
      </c>
    </row>
    <row r="29" spans="2:6" ht="13.8" x14ac:dyDescent="0.3">
      <c r="B29" s="36"/>
      <c r="C29" s="98"/>
      <c r="D29" s="21"/>
      <c r="E29" s="21"/>
    </row>
    <row r="30" spans="2:6" ht="13.8" x14ac:dyDescent="0.3">
      <c r="B30" s="37" t="s">
        <v>6</v>
      </c>
      <c r="C30" s="37" t="s">
        <v>83</v>
      </c>
      <c r="D30" s="13"/>
      <c r="E30" s="13"/>
      <c r="F30" s="47"/>
    </row>
    <row r="31" spans="2:6" ht="13.8" x14ac:dyDescent="0.3">
      <c r="B31" s="18" t="s">
        <v>25</v>
      </c>
      <c r="C31" s="38" t="s">
        <v>26</v>
      </c>
      <c r="D31" s="20">
        <f>+'3 seguimiento'!D31+'3 seguimiento'!G31+'3 seguimiento'!J31+'3 seguimiento'!M31+'3 seguimiento'!P31+'3 seguimiento'!S31+'3 seguimiento'!V31+'3 seguimiento'!Y31+'3 seguimiento'!AB31+'3 seguimiento'!AE31+'3 seguimiento'!AH31+'3 seguimiento'!AK31</f>
        <v>8300</v>
      </c>
      <c r="E31" s="20">
        <f>+'3 seguimiento'!E31+'3 seguimiento'!H31+'3 seguimiento'!K31+'3 seguimiento'!N31+'3 seguimiento'!Q31+'3 seguimiento'!T31+'3 seguimiento'!W31+'3 seguimiento'!Z31+'3 seguimiento'!AC31+'3 seguimiento'!AF31+'3 seguimiento'!AI31+'3 seguimiento'!AL31</f>
        <v>6000</v>
      </c>
      <c r="F31" s="50">
        <f t="shared" ref="F31:F36" si="4">+D31-E31</f>
        <v>2300</v>
      </c>
    </row>
    <row r="32" spans="2:6" ht="13.8" x14ac:dyDescent="0.3">
      <c r="B32" s="18" t="s">
        <v>25</v>
      </c>
      <c r="C32" s="19" t="s">
        <v>27</v>
      </c>
      <c r="D32" s="20">
        <f>+'3 seguimiento'!D32+'3 seguimiento'!G32+'3 seguimiento'!J32+'3 seguimiento'!M32+'3 seguimiento'!P32+'3 seguimiento'!S32+'3 seguimiento'!V32+'3 seguimiento'!Y32+'3 seguimiento'!AB32+'3 seguimiento'!AE32+'3 seguimiento'!AH32+'3 seguimiento'!AK32</f>
        <v>8200</v>
      </c>
      <c r="E32" s="20">
        <f>+'3 seguimiento'!E32+'3 seguimiento'!H32+'3 seguimiento'!K32+'3 seguimiento'!N32+'3 seguimiento'!Q32+'3 seguimiento'!T32+'3 seguimiento'!W32+'3 seguimiento'!Z32+'3 seguimiento'!AC32+'3 seguimiento'!AF32+'3 seguimiento'!AI32+'3 seguimiento'!AL32</f>
        <v>11400</v>
      </c>
      <c r="F32" s="50">
        <f t="shared" si="4"/>
        <v>-3200</v>
      </c>
    </row>
    <row r="33" spans="2:6" ht="13.8" x14ac:dyDescent="0.3">
      <c r="B33" s="18" t="s">
        <v>25</v>
      </c>
      <c r="C33" s="19" t="s">
        <v>28</v>
      </c>
      <c r="D33" s="20">
        <f>+'3 seguimiento'!D33+'3 seguimiento'!G33+'3 seguimiento'!J33+'3 seguimiento'!M33+'3 seguimiento'!P33+'3 seguimiento'!S33+'3 seguimiento'!V33+'3 seguimiento'!Y33+'3 seguimiento'!AB33+'3 seguimiento'!AE33+'3 seguimiento'!AH33+'3 seguimiento'!AK33</f>
        <v>7400</v>
      </c>
      <c r="E33" s="20">
        <f>+'3 seguimiento'!E33+'3 seguimiento'!H33+'3 seguimiento'!K33+'3 seguimiento'!N33+'3 seguimiento'!Q33+'3 seguimiento'!T33+'3 seguimiento'!W33+'3 seguimiento'!Z33+'3 seguimiento'!AC33+'3 seguimiento'!AF33+'3 seguimiento'!AI33+'3 seguimiento'!AL33</f>
        <v>7800</v>
      </c>
      <c r="F33" s="50">
        <f t="shared" si="4"/>
        <v>-400</v>
      </c>
    </row>
    <row r="34" spans="2:6" ht="13.8" x14ac:dyDescent="0.3">
      <c r="B34" s="18" t="s">
        <v>25</v>
      </c>
      <c r="C34" s="19" t="s">
        <v>29</v>
      </c>
      <c r="D34" s="20">
        <f>+'3 seguimiento'!D34+'3 seguimiento'!G34+'3 seguimiento'!J34+'3 seguimiento'!M34+'3 seguimiento'!P34+'3 seguimiento'!S34+'3 seguimiento'!V34+'3 seguimiento'!Y34+'3 seguimiento'!AB34+'3 seguimiento'!AE34+'3 seguimiento'!AH34+'3 seguimiento'!AK34</f>
        <v>0</v>
      </c>
      <c r="E34" s="20">
        <f>+'3 seguimiento'!E34+'3 seguimiento'!H34+'3 seguimiento'!K34+'3 seguimiento'!N34+'3 seguimiento'!Q34+'3 seguimiento'!T34+'3 seguimiento'!W34+'3 seguimiento'!Z34+'3 seguimiento'!AC34+'3 seguimiento'!AF34+'3 seguimiento'!AI34+'3 seguimiento'!AL34</f>
        <v>1000</v>
      </c>
      <c r="F34" s="50">
        <f t="shared" si="4"/>
        <v>-1000</v>
      </c>
    </row>
    <row r="35" spans="2:6" ht="13.8" x14ac:dyDescent="0.3">
      <c r="B35" s="18" t="s">
        <v>25</v>
      </c>
      <c r="C35" s="19" t="s">
        <v>30</v>
      </c>
      <c r="D35" s="20">
        <f>+'3 seguimiento'!D35+'3 seguimiento'!G35+'3 seguimiento'!J35+'3 seguimiento'!M35+'3 seguimiento'!P35+'3 seguimiento'!S35+'3 seguimiento'!V35+'3 seguimiento'!Y35+'3 seguimiento'!AB35+'3 seguimiento'!AE35+'3 seguimiento'!AH35+'3 seguimiento'!AK35</f>
        <v>0</v>
      </c>
      <c r="E35" s="20">
        <f>+'3 seguimiento'!E35+'3 seguimiento'!H35+'3 seguimiento'!K35+'3 seguimiento'!N35+'3 seguimiento'!Q35+'3 seguimiento'!T35+'3 seguimiento'!W35+'3 seguimiento'!Z35+'3 seguimiento'!AC35+'3 seguimiento'!AF35+'3 seguimiento'!AI35+'3 seguimiento'!AL35</f>
        <v>0</v>
      </c>
      <c r="F35" s="50">
        <f t="shared" si="4"/>
        <v>0</v>
      </c>
    </row>
    <row r="36" spans="2:6" ht="13.8" x14ac:dyDescent="0.3">
      <c r="B36" s="18" t="s">
        <v>25</v>
      </c>
      <c r="C36" s="22" t="s">
        <v>30</v>
      </c>
      <c r="D36" s="23"/>
      <c r="E36" s="23"/>
      <c r="F36" s="50">
        <f t="shared" si="4"/>
        <v>0</v>
      </c>
    </row>
    <row r="37" spans="2:6" ht="14.4" thickBot="1" x14ac:dyDescent="0.35">
      <c r="B37" s="18" t="s">
        <v>25</v>
      </c>
      <c r="C37" s="39" t="s">
        <v>24</v>
      </c>
      <c r="D37" s="26"/>
      <c r="E37" s="26"/>
      <c r="F37" s="52">
        <f>+D37-E37</f>
        <v>0</v>
      </c>
    </row>
    <row r="38" spans="2:6" ht="14.4" thickTop="1" x14ac:dyDescent="0.3">
      <c r="B38" s="31"/>
      <c r="C38" s="31" t="s">
        <v>13</v>
      </c>
      <c r="D38" s="35">
        <f>SUM(D31:D37)</f>
        <v>23900</v>
      </c>
      <c r="E38" s="35">
        <f t="shared" ref="E38:F38" si="5">SUM(E31:E37)</f>
        <v>26200</v>
      </c>
      <c r="F38" s="53">
        <f t="shared" si="5"/>
        <v>-2300</v>
      </c>
    </row>
    <row r="39" spans="2:6" ht="13.8" x14ac:dyDescent="0.3">
      <c r="B39" s="36"/>
      <c r="C39" s="98"/>
      <c r="D39" s="21"/>
      <c r="E39" s="21"/>
    </row>
    <row r="40" spans="2:6" ht="15" customHeight="1" x14ac:dyDescent="0.3">
      <c r="C40" s="42" t="s">
        <v>31</v>
      </c>
      <c r="D40" s="43"/>
      <c r="E40" s="43"/>
      <c r="F40" s="54"/>
    </row>
    <row r="41" spans="2:6" ht="15" customHeight="1" x14ac:dyDescent="0.3">
      <c r="C41" s="19" t="s">
        <v>32</v>
      </c>
      <c r="D41" s="20">
        <f>+'3 seguimiento'!D41+'3 seguimiento'!G41+'3 seguimiento'!J41+'3 seguimiento'!M41+'3 seguimiento'!P41+'3 seguimiento'!S41+'3 seguimiento'!V41+'3 seguimiento'!Y41+'3 seguimiento'!AB41+'3 seguimiento'!AE41+'3 seguimiento'!AH41+'3 seguimiento'!AK41</f>
        <v>120000</v>
      </c>
      <c r="E41" s="20">
        <f>+'3 seguimiento'!E41+'3 seguimiento'!H41+'3 seguimiento'!K41+'3 seguimiento'!N41+'3 seguimiento'!Q41+'3 seguimiento'!T41+'3 seguimiento'!W41+'3 seguimiento'!Z41+'3 seguimiento'!AC41+'3 seguimiento'!AF41+'3 seguimiento'!AI41+'3 seguimiento'!AL41</f>
        <v>120000</v>
      </c>
      <c r="F41" s="50">
        <f>+E41-D41</f>
        <v>0</v>
      </c>
    </row>
    <row r="42" spans="2:6" ht="15" customHeight="1" x14ac:dyDescent="0.3">
      <c r="C42" s="19" t="s">
        <v>33</v>
      </c>
      <c r="D42" s="20">
        <f>+'3 seguimiento'!D42+'3 seguimiento'!G42+'3 seguimiento'!J42+'3 seguimiento'!M42+'3 seguimiento'!P42+'3 seguimiento'!S42+'3 seguimiento'!V42+'3 seguimiento'!Y42+'3 seguimiento'!AB42+'3 seguimiento'!AE42+'3 seguimiento'!AH42+'3 seguimiento'!AK42</f>
        <v>0</v>
      </c>
      <c r="E42" s="20">
        <f>+'3 seguimiento'!E42+'3 seguimiento'!H42+'3 seguimiento'!K42+'3 seguimiento'!N42+'3 seguimiento'!Q42+'3 seguimiento'!T42+'3 seguimiento'!W42+'3 seguimiento'!Z42+'3 seguimiento'!AC42+'3 seguimiento'!AF42+'3 seguimiento'!AI42+'3 seguimiento'!AL42</f>
        <v>0</v>
      </c>
      <c r="F42" s="50">
        <f t="shared" ref="F42:F46" si="6">+E42-D42</f>
        <v>0</v>
      </c>
    </row>
    <row r="43" spans="2:6" ht="15" customHeight="1" x14ac:dyDescent="0.3">
      <c r="C43" s="19" t="s">
        <v>34</v>
      </c>
      <c r="D43" s="20">
        <f>+'3 seguimiento'!D43+'3 seguimiento'!G43+'3 seguimiento'!J43+'3 seguimiento'!M43+'3 seguimiento'!P43+'3 seguimiento'!S43+'3 seguimiento'!V43+'3 seguimiento'!Y43+'3 seguimiento'!AB43+'3 seguimiento'!AE43+'3 seguimiento'!AH43+'3 seguimiento'!AK43</f>
        <v>0</v>
      </c>
      <c r="E43" s="20">
        <f>+'3 seguimiento'!E43+'3 seguimiento'!H43+'3 seguimiento'!K43+'3 seguimiento'!N43+'3 seguimiento'!Q43+'3 seguimiento'!T43+'3 seguimiento'!W43+'3 seguimiento'!Z43+'3 seguimiento'!AC43+'3 seguimiento'!AF43+'3 seguimiento'!AI43+'3 seguimiento'!AL43</f>
        <v>0</v>
      </c>
      <c r="F43" s="50">
        <f t="shared" si="6"/>
        <v>0</v>
      </c>
    </row>
    <row r="44" spans="2:6" ht="15" customHeight="1" x14ac:dyDescent="0.3">
      <c r="C44" s="22" t="s">
        <v>35</v>
      </c>
      <c r="D44" s="20">
        <f>+'3 seguimiento'!D44+'3 seguimiento'!G44+'3 seguimiento'!J44+'3 seguimiento'!M44+'3 seguimiento'!P44+'3 seguimiento'!S44+'3 seguimiento'!V44+'3 seguimiento'!Y44+'3 seguimiento'!AB44+'3 seguimiento'!AE44+'3 seguimiento'!AH44+'3 seguimiento'!AK44</f>
        <v>0</v>
      </c>
      <c r="E44" s="20">
        <f>+'3 seguimiento'!E44+'3 seguimiento'!H44+'3 seguimiento'!K44+'3 seguimiento'!N44+'3 seguimiento'!Q44+'3 seguimiento'!T44+'3 seguimiento'!W44+'3 seguimiento'!Z44+'3 seguimiento'!AC44+'3 seguimiento'!AF44+'3 seguimiento'!AI44+'3 seguimiento'!AL44</f>
        <v>2000</v>
      </c>
      <c r="F44" s="50">
        <f t="shared" si="6"/>
        <v>2000</v>
      </c>
    </row>
    <row r="45" spans="2:6" ht="15" customHeight="1" x14ac:dyDescent="0.3">
      <c r="C45" s="22" t="s">
        <v>36</v>
      </c>
      <c r="D45" s="20">
        <f>+'3 seguimiento'!D45+'3 seguimiento'!G45+'3 seguimiento'!J45+'3 seguimiento'!M45+'3 seguimiento'!P45+'3 seguimiento'!S45+'3 seguimiento'!V45+'3 seguimiento'!Y45+'3 seguimiento'!AB45+'3 seguimiento'!AE45+'3 seguimiento'!AH45+'3 seguimiento'!AK45</f>
        <v>4000</v>
      </c>
      <c r="E45" s="20">
        <f>+'3 seguimiento'!E45+'3 seguimiento'!H45+'3 seguimiento'!K45+'3 seguimiento'!N45+'3 seguimiento'!Q45+'3 seguimiento'!T45+'3 seguimiento'!W45+'3 seguimiento'!Z45+'3 seguimiento'!AC45+'3 seguimiento'!AF45+'3 seguimiento'!AI45+'3 seguimiento'!AL45</f>
        <v>3000</v>
      </c>
      <c r="F45" s="50">
        <f t="shared" si="6"/>
        <v>-1000</v>
      </c>
    </row>
    <row r="46" spans="2:6" ht="15" customHeight="1" thickBot="1" x14ac:dyDescent="0.35">
      <c r="C46" s="39" t="s">
        <v>36</v>
      </c>
      <c r="D46" s="39">
        <f>+'3 seguimiento'!D46+'3 seguimiento'!G46+'3 seguimiento'!J46+'3 seguimiento'!M46+'3 seguimiento'!P46+'3 seguimiento'!S46+'3 seguimiento'!V46+'3 seguimiento'!Y46+'3 seguimiento'!AB46+'3 seguimiento'!AE46+'3 seguimiento'!AH46+'3 seguimiento'!AK46</f>
        <v>0</v>
      </c>
      <c r="E46" s="39">
        <f>+'3 seguimiento'!E46+'3 seguimiento'!H46+'3 seguimiento'!K46+'3 seguimiento'!N46+'3 seguimiento'!Q46+'3 seguimiento'!T46+'3 seguimiento'!W46+'3 seguimiento'!Z46+'3 seguimiento'!AC46+'3 seguimiento'!AF46+'3 seguimiento'!AI46+'3 seguimiento'!AL46</f>
        <v>0</v>
      </c>
      <c r="F46" s="50">
        <f t="shared" si="6"/>
        <v>0</v>
      </c>
    </row>
    <row r="47" spans="2:6" ht="15" customHeight="1" thickTop="1" x14ac:dyDescent="0.3">
      <c r="C47" s="38" t="s">
        <v>13</v>
      </c>
      <c r="D47" s="35">
        <f>SUM(D41:D46)</f>
        <v>124000</v>
      </c>
      <c r="E47" s="35">
        <f t="shared" ref="E47:F47" si="7">SUM(E41:E46)</f>
        <v>125000</v>
      </c>
      <c r="F47" s="53">
        <f t="shared" si="7"/>
        <v>1000</v>
      </c>
    </row>
    <row r="48" spans="2:6" ht="15" customHeight="1" thickBot="1" x14ac:dyDescent="0.35"/>
    <row r="49" spans="3:6" ht="15" customHeight="1" thickBot="1" x14ac:dyDescent="0.35">
      <c r="C49" s="97" t="s">
        <v>38</v>
      </c>
      <c r="D49" s="99">
        <f>+D47-D5</f>
        <v>5500</v>
      </c>
      <c r="E49" s="99">
        <f>+E47-E5</f>
        <v>3900</v>
      </c>
      <c r="F49" s="99">
        <f>+F47-F5</f>
        <v>3600</v>
      </c>
    </row>
  </sheetData>
  <mergeCells count="1">
    <mergeCell ref="C1:D1"/>
  </mergeCells>
  <dataValidations count="2">
    <dataValidation type="list" allowBlank="1" showInputMessage="1" showErrorMessage="1" sqref="B12" xr:uid="{B9C95F8B-85FD-4DAC-88FB-3888AA500FD9}">
      <formula1>"""A"",""B"",""C"",""D"",""E"""</formula1>
    </dataValidation>
    <dataValidation type="list" allowBlank="1" showInputMessage="1" showErrorMessage="1" sqref="B7:B11 B31:B37 B15:B27" xr:uid="{58470D24-1ECB-41FD-8057-D4DFD17A6EBC}">
      <formula1>"A,B,C,D,E"</formula1>
    </dataValidation>
  </dataValidations>
  <pageMargins left="0.25" right="0.25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724E-B234-446A-9549-8A182630DF2B}">
  <sheetPr>
    <tabColor theme="4"/>
  </sheetPr>
  <dimension ref="B1:J15"/>
  <sheetViews>
    <sheetView showGridLines="0" zoomScale="130" zoomScaleNormal="130" workbookViewId="0">
      <selection activeCell="K1" sqref="K1"/>
    </sheetView>
  </sheetViews>
  <sheetFormatPr baseColWidth="10" defaultColWidth="11.44140625" defaultRowHeight="13.8" x14ac:dyDescent="0.3"/>
  <cols>
    <col min="1" max="1" width="4.44140625" customWidth="1"/>
    <col min="2" max="2" width="11.44140625" customWidth="1"/>
    <col min="3" max="3" width="7.6640625" bestFit="1" customWidth="1"/>
    <col min="5" max="6" width="11.44140625" customWidth="1"/>
    <col min="7" max="7" width="12.88671875" customWidth="1"/>
    <col min="8" max="8" width="11.44140625" customWidth="1"/>
    <col min="9" max="9" width="12.44140625" customWidth="1"/>
  </cols>
  <sheetData>
    <row r="1" spans="2:10" ht="37.049999999999997" customHeight="1" thickBot="1" x14ac:dyDescent="0.35">
      <c r="B1" s="117" t="s">
        <v>62</v>
      </c>
      <c r="C1" s="117"/>
      <c r="D1" s="117"/>
      <c r="E1" s="4">
        <v>2024</v>
      </c>
      <c r="G1" s="88"/>
    </row>
    <row r="2" spans="2:10" ht="16.2" thickTop="1" x14ac:dyDescent="0.3">
      <c r="C2" s="89"/>
      <c r="G2" s="88"/>
    </row>
    <row r="3" spans="2:10" ht="27.6" x14ac:dyDescent="0.3">
      <c r="B3" s="90" t="s">
        <v>63</v>
      </c>
      <c r="C3" s="101" t="s">
        <v>64</v>
      </c>
      <c r="D3" s="101" t="s">
        <v>65</v>
      </c>
      <c r="E3" s="102" t="s">
        <v>58</v>
      </c>
      <c r="F3" s="101" t="s">
        <v>66</v>
      </c>
      <c r="G3" s="101" t="s">
        <v>67</v>
      </c>
      <c r="H3" s="102" t="s">
        <v>68</v>
      </c>
      <c r="I3" s="101" t="s">
        <v>69</v>
      </c>
      <c r="J3" s="101" t="s">
        <v>70</v>
      </c>
    </row>
    <row r="4" spans="2:10" x14ac:dyDescent="0.3">
      <c r="B4" s="91" t="s">
        <v>71</v>
      </c>
      <c r="C4" s="92">
        <f>+'3 seguimiento'!D5</f>
        <v>20000</v>
      </c>
      <c r="D4" s="92">
        <f>+'3 seguimiento'!E5</f>
        <v>20800</v>
      </c>
      <c r="E4" s="103">
        <f>+C4-D4</f>
        <v>-800</v>
      </c>
      <c r="F4" s="92">
        <f>+'3 seguimiento'!D47</f>
        <v>20000</v>
      </c>
      <c r="G4" s="92">
        <f>+'3 seguimiento'!E47</f>
        <v>20000</v>
      </c>
      <c r="H4" s="103">
        <f>+G4-F4</f>
        <v>0</v>
      </c>
      <c r="I4" s="93">
        <f>+G4-D4</f>
        <v>-800</v>
      </c>
      <c r="J4" s="105">
        <f>+I4</f>
        <v>-800</v>
      </c>
    </row>
    <row r="5" spans="2:10" x14ac:dyDescent="0.3">
      <c r="B5" s="91" t="s">
        <v>72</v>
      </c>
      <c r="C5" s="92">
        <f>+'3 seguimiento'!G5</f>
        <v>19000</v>
      </c>
      <c r="D5" s="92">
        <f>+'3 seguimiento'!H5</f>
        <v>18200</v>
      </c>
      <c r="E5" s="103">
        <f t="shared" ref="E5:E15" si="0">+C5-D5</f>
        <v>800</v>
      </c>
      <c r="F5" s="92">
        <f>+'3 seguimiento'!G47</f>
        <v>20000</v>
      </c>
      <c r="G5" s="92">
        <f>+'3 seguimiento'!H47</f>
        <v>20000</v>
      </c>
      <c r="H5" s="103">
        <f t="shared" ref="H5:H15" si="1">+G5-F5</f>
        <v>0</v>
      </c>
      <c r="I5" s="93">
        <f t="shared" ref="I5:I15" si="2">+G5-D5</f>
        <v>1800</v>
      </c>
      <c r="J5" s="105">
        <f>+J4+I5</f>
        <v>1000</v>
      </c>
    </row>
    <row r="6" spans="2:10" x14ac:dyDescent="0.3">
      <c r="B6" s="91" t="s">
        <v>73</v>
      </c>
      <c r="C6" s="92">
        <f>+'3 seguimiento'!J5</f>
        <v>20000</v>
      </c>
      <c r="D6" s="92">
        <f>+'3 seguimiento'!K5</f>
        <v>20000</v>
      </c>
      <c r="E6" s="103">
        <f t="shared" si="0"/>
        <v>0</v>
      </c>
      <c r="F6" s="92">
        <f>+'3 seguimiento'!J47</f>
        <v>20000</v>
      </c>
      <c r="G6" s="92">
        <f>+'3 seguimiento'!K47</f>
        <v>22000</v>
      </c>
      <c r="H6" s="103">
        <f t="shared" si="1"/>
        <v>2000</v>
      </c>
      <c r="I6" s="93">
        <f t="shared" si="2"/>
        <v>2000</v>
      </c>
      <c r="J6" s="105">
        <f t="shared" ref="J6:J15" si="3">+J5+I6</f>
        <v>3000</v>
      </c>
    </row>
    <row r="7" spans="2:10" x14ac:dyDescent="0.3">
      <c r="B7" s="91" t="s">
        <v>74</v>
      </c>
      <c r="C7" s="92">
        <f>+'3 seguimiento'!M5</f>
        <v>19500</v>
      </c>
      <c r="D7" s="92">
        <f>+'3 seguimiento'!N5</f>
        <v>20250</v>
      </c>
      <c r="E7" s="103">
        <f t="shared" si="0"/>
        <v>-750</v>
      </c>
      <c r="F7" s="92">
        <f>+'3 seguimiento'!M47</f>
        <v>20000</v>
      </c>
      <c r="G7" s="92">
        <f>+'3 seguimiento'!N47</f>
        <v>20000</v>
      </c>
      <c r="H7" s="103">
        <f t="shared" si="1"/>
        <v>0</v>
      </c>
      <c r="I7" s="93">
        <f t="shared" si="2"/>
        <v>-250</v>
      </c>
      <c r="J7" s="105">
        <f t="shared" si="3"/>
        <v>2750</v>
      </c>
    </row>
    <row r="8" spans="2:10" x14ac:dyDescent="0.3">
      <c r="B8" s="91" t="s">
        <v>75</v>
      </c>
      <c r="C8" s="92">
        <f>+'3 seguimiento'!P5</f>
        <v>20000</v>
      </c>
      <c r="D8" s="92">
        <f>+'3 seguimiento'!Q5</f>
        <v>20050</v>
      </c>
      <c r="E8" s="103">
        <f t="shared" si="0"/>
        <v>-50</v>
      </c>
      <c r="F8" s="92">
        <f>+'3 seguimiento'!P47</f>
        <v>20000</v>
      </c>
      <c r="G8" s="92">
        <f>+'3 seguimiento'!Q47</f>
        <v>20000</v>
      </c>
      <c r="H8" s="103">
        <f t="shared" si="1"/>
        <v>0</v>
      </c>
      <c r="I8" s="93">
        <f t="shared" si="2"/>
        <v>-50</v>
      </c>
      <c r="J8" s="105">
        <f t="shared" si="3"/>
        <v>2700</v>
      </c>
    </row>
    <row r="9" spans="2:10" x14ac:dyDescent="0.3">
      <c r="B9" s="91" t="s">
        <v>76</v>
      </c>
      <c r="C9" s="92">
        <f>+'3 seguimiento'!S5</f>
        <v>20000</v>
      </c>
      <c r="D9" s="92">
        <f>+'3 seguimiento'!T5</f>
        <v>21800</v>
      </c>
      <c r="E9" s="103">
        <f t="shared" si="0"/>
        <v>-1800</v>
      </c>
      <c r="F9" s="92">
        <f>+'3 seguimiento'!S47</f>
        <v>24000</v>
      </c>
      <c r="G9" s="92">
        <f>+'3 seguimiento'!T47</f>
        <v>23000</v>
      </c>
      <c r="H9" s="103">
        <f t="shared" si="1"/>
        <v>-1000</v>
      </c>
      <c r="I9" s="93">
        <f t="shared" si="2"/>
        <v>1200</v>
      </c>
      <c r="J9" s="105">
        <f t="shared" si="3"/>
        <v>3900</v>
      </c>
    </row>
    <row r="10" spans="2:10" x14ac:dyDescent="0.3">
      <c r="B10" s="91" t="s">
        <v>77</v>
      </c>
      <c r="C10" s="92">
        <f>+'3 seguimiento'!V5</f>
        <v>0</v>
      </c>
      <c r="D10" s="92">
        <f>+'3 seguimiento'!W5</f>
        <v>0</v>
      </c>
      <c r="E10" s="103">
        <f t="shared" si="0"/>
        <v>0</v>
      </c>
      <c r="F10" s="92">
        <f>+'3 seguimiento'!V47</f>
        <v>0</v>
      </c>
      <c r="G10" s="92">
        <f>+'3 seguimiento'!W47</f>
        <v>0</v>
      </c>
      <c r="H10" s="103">
        <f t="shared" si="1"/>
        <v>0</v>
      </c>
      <c r="I10" s="93">
        <f t="shared" si="2"/>
        <v>0</v>
      </c>
      <c r="J10" s="105">
        <f t="shared" si="3"/>
        <v>3900</v>
      </c>
    </row>
    <row r="11" spans="2:10" x14ac:dyDescent="0.3">
      <c r="B11" s="91" t="s">
        <v>78</v>
      </c>
      <c r="C11" s="92">
        <f>+'3 seguimiento'!Y5</f>
        <v>0</v>
      </c>
      <c r="D11" s="92">
        <f>+'3 seguimiento'!Z5</f>
        <v>0</v>
      </c>
      <c r="E11" s="103">
        <f t="shared" si="0"/>
        <v>0</v>
      </c>
      <c r="F11" s="92">
        <f>+'3 seguimiento'!Y47</f>
        <v>0</v>
      </c>
      <c r="G11" s="92">
        <f>+'3 seguimiento'!Z47</f>
        <v>0</v>
      </c>
      <c r="H11" s="103">
        <f t="shared" si="1"/>
        <v>0</v>
      </c>
      <c r="I11" s="93">
        <f t="shared" si="2"/>
        <v>0</v>
      </c>
      <c r="J11" s="105">
        <f t="shared" si="3"/>
        <v>3900</v>
      </c>
    </row>
    <row r="12" spans="2:10" x14ac:dyDescent="0.3">
      <c r="B12" s="91" t="s">
        <v>79</v>
      </c>
      <c r="C12" s="92">
        <f>+'3 seguimiento'!AB5</f>
        <v>0</v>
      </c>
      <c r="D12" s="92">
        <f>+'3 seguimiento'!AC5</f>
        <v>0</v>
      </c>
      <c r="E12" s="103">
        <f t="shared" si="0"/>
        <v>0</v>
      </c>
      <c r="F12" s="92"/>
      <c r="G12" s="92"/>
      <c r="H12" s="103">
        <f>+G12-F12</f>
        <v>0</v>
      </c>
      <c r="I12" s="93">
        <f t="shared" si="2"/>
        <v>0</v>
      </c>
      <c r="J12" s="105">
        <f t="shared" si="3"/>
        <v>3900</v>
      </c>
    </row>
    <row r="13" spans="2:10" x14ac:dyDescent="0.3">
      <c r="B13" s="91" t="s">
        <v>80</v>
      </c>
      <c r="C13" s="92">
        <f>+'3 seguimiento'!AE5</f>
        <v>0</v>
      </c>
      <c r="D13" s="92">
        <f>+'3 seguimiento'!AF5</f>
        <v>0</v>
      </c>
      <c r="E13" s="103">
        <f t="shared" si="0"/>
        <v>0</v>
      </c>
      <c r="F13" s="92"/>
      <c r="G13" s="92"/>
      <c r="H13" s="103">
        <f t="shared" si="1"/>
        <v>0</v>
      </c>
      <c r="I13" s="93">
        <f t="shared" si="2"/>
        <v>0</v>
      </c>
      <c r="J13" s="105">
        <f t="shared" si="3"/>
        <v>3900</v>
      </c>
    </row>
    <row r="14" spans="2:10" x14ac:dyDescent="0.3">
      <c r="B14" s="91" t="s">
        <v>81</v>
      </c>
      <c r="C14" s="92">
        <f>+'3 seguimiento'!AH5</f>
        <v>0</v>
      </c>
      <c r="D14" s="92">
        <f>+'3 seguimiento'!AI5</f>
        <v>0</v>
      </c>
      <c r="E14" s="103">
        <f t="shared" si="0"/>
        <v>0</v>
      </c>
      <c r="F14" s="92"/>
      <c r="G14" s="92"/>
      <c r="H14" s="103">
        <f t="shared" si="1"/>
        <v>0</v>
      </c>
      <c r="I14" s="93">
        <f t="shared" si="2"/>
        <v>0</v>
      </c>
      <c r="J14" s="105">
        <f t="shared" si="3"/>
        <v>3900</v>
      </c>
    </row>
    <row r="15" spans="2:10" x14ac:dyDescent="0.3">
      <c r="B15" s="94" t="s">
        <v>82</v>
      </c>
      <c r="C15" s="95">
        <f>+'3 seguimiento'!AK5</f>
        <v>0</v>
      </c>
      <c r="D15" s="95">
        <f>+'3 seguimiento'!AL5</f>
        <v>0</v>
      </c>
      <c r="E15" s="104">
        <f t="shared" si="0"/>
        <v>0</v>
      </c>
      <c r="F15" s="95"/>
      <c r="G15" s="95"/>
      <c r="H15" s="104">
        <f t="shared" si="1"/>
        <v>0</v>
      </c>
      <c r="I15" s="96">
        <f t="shared" si="2"/>
        <v>0</v>
      </c>
      <c r="J15" s="106">
        <f t="shared" si="3"/>
        <v>3900</v>
      </c>
    </row>
  </sheetData>
  <mergeCells count="1">
    <mergeCell ref="B1:D1"/>
  </mergeCells>
  <phoneticPr fontId="28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 presupuesto anual</vt:lpstr>
      <vt:lpstr>2. resumen presupuesto anual</vt:lpstr>
      <vt:lpstr>3 seguimiento</vt:lpstr>
      <vt:lpstr>4. acumulado anual</vt:lpstr>
      <vt:lpstr>tendencia mensual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Fernández</cp:lastModifiedBy>
  <cp:revision/>
  <cp:lastPrinted>2024-01-22T17:23:27Z</cp:lastPrinted>
  <dcterms:created xsi:type="dcterms:W3CDTF">2018-05-28T13:58:31Z</dcterms:created>
  <dcterms:modified xsi:type="dcterms:W3CDTF">2024-01-26T18:45:46Z</dcterms:modified>
  <cp:category/>
  <cp:contentStatus/>
</cp:coreProperties>
</file>