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J:\IMSD\Changing Ocean Program\ARMS Biotic Data Sheets\"/>
    </mc:Choice>
  </mc:AlternateContent>
  <xr:revisionPtr revIDLastSave="0" documentId="13_ncr:1_{D2F1F550-EC4A-4B55-A6D7-C5B9EF5B0F41}" xr6:coauthVersionLast="36" xr6:coauthVersionMax="36" xr10:uidLastSave="{00000000-0000-0000-0000-000000000000}"/>
  <bookViews>
    <workbookView xWindow="0" yWindow="0" windowWidth="19200" windowHeight="7350" xr2:uid="{00000000-000D-0000-FFFF-FFFF00000000}"/>
  </bookViews>
  <sheets>
    <sheet name="Plate 1" sheetId="1" r:id="rId1"/>
    <sheet name="Plate 2" sheetId="2" r:id="rId2"/>
    <sheet name="Plate 3" sheetId="3" r:id="rId3"/>
    <sheet name="Plate 4" sheetId="4" r:id="rId4"/>
    <sheet name="Plate 5" sheetId="5" r:id="rId5"/>
    <sheet name="Plate 6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2" i="6" l="1"/>
  <c r="E72" i="6"/>
  <c r="M72" i="5"/>
  <c r="E72" i="5"/>
  <c r="M72" i="4"/>
  <c r="E72" i="4"/>
  <c r="E72" i="3"/>
  <c r="E72" i="2"/>
  <c r="E72" i="1"/>
  <c r="O105" i="6" l="1"/>
  <c r="F105" i="6"/>
  <c r="O102" i="6"/>
  <c r="F102" i="6"/>
  <c r="R99" i="6"/>
  <c r="I99" i="6"/>
  <c r="R96" i="6"/>
  <c r="I96" i="6"/>
  <c r="R93" i="6"/>
  <c r="I93" i="6"/>
  <c r="R90" i="6"/>
  <c r="I90" i="6"/>
  <c r="R87" i="6"/>
  <c r="I87" i="6"/>
  <c r="R84" i="6"/>
  <c r="I84" i="6"/>
  <c r="O105" i="5"/>
  <c r="F105" i="5"/>
  <c r="O102" i="5"/>
  <c r="F102" i="5"/>
  <c r="R99" i="5"/>
  <c r="I99" i="5"/>
  <c r="R96" i="5"/>
  <c r="I96" i="5"/>
  <c r="R93" i="5"/>
  <c r="I93" i="5"/>
  <c r="R90" i="5"/>
  <c r="I90" i="5"/>
  <c r="R87" i="5"/>
  <c r="I87" i="5"/>
  <c r="R84" i="5"/>
  <c r="I84" i="5"/>
  <c r="O105" i="4"/>
  <c r="F105" i="4"/>
  <c r="O102" i="4"/>
  <c r="F102" i="4"/>
  <c r="R99" i="4"/>
  <c r="I99" i="4"/>
  <c r="R96" i="4"/>
  <c r="I96" i="4"/>
  <c r="R93" i="4"/>
  <c r="I93" i="4"/>
  <c r="R90" i="4"/>
  <c r="I90" i="4"/>
  <c r="R87" i="4"/>
  <c r="I87" i="4"/>
  <c r="R84" i="4"/>
  <c r="I84" i="4"/>
  <c r="O105" i="3"/>
  <c r="F105" i="3"/>
  <c r="O102" i="3"/>
  <c r="F102" i="3"/>
  <c r="R99" i="3"/>
  <c r="I99" i="3"/>
  <c r="R96" i="3"/>
  <c r="I96" i="3"/>
  <c r="R93" i="3"/>
  <c r="I93" i="3"/>
  <c r="R90" i="3"/>
  <c r="I90" i="3"/>
  <c r="R87" i="3"/>
  <c r="I87" i="3"/>
  <c r="R84" i="3"/>
  <c r="I84" i="3"/>
  <c r="O105" i="2"/>
  <c r="F105" i="2"/>
  <c r="O102" i="2"/>
  <c r="F102" i="2"/>
  <c r="R99" i="2"/>
  <c r="I99" i="2"/>
  <c r="R96" i="2"/>
  <c r="I96" i="2"/>
  <c r="R93" i="2"/>
  <c r="I93" i="2"/>
  <c r="R90" i="2"/>
  <c r="I90" i="2"/>
  <c r="R87" i="2"/>
  <c r="I87" i="2"/>
  <c r="R84" i="2"/>
  <c r="I84" i="2"/>
  <c r="F102" i="1" l="1"/>
  <c r="F105" i="1"/>
  <c r="O105" i="1"/>
  <c r="O102" i="1"/>
  <c r="R99" i="1"/>
  <c r="R96" i="1"/>
  <c r="R93" i="1"/>
  <c r="R90" i="1"/>
  <c r="R87" i="1"/>
  <c r="R84" i="1"/>
  <c r="I99" i="1"/>
  <c r="I96" i="1"/>
  <c r="I90" i="1"/>
  <c r="I87" i="1"/>
  <c r="I84" i="1"/>
  <c r="I93" i="1"/>
</calcChain>
</file>

<file path=xl/sharedStrings.xml><?xml version="1.0" encoding="utf-8"?>
<sst xmlns="http://schemas.openxmlformats.org/spreadsheetml/2006/main" count="563" uniqueCount="68">
  <si>
    <t>Topside</t>
  </si>
  <si>
    <t>Underside</t>
  </si>
  <si>
    <t>Bivalve Mollusc abundance</t>
  </si>
  <si>
    <t>Calcareous Tubeworm abundance</t>
  </si>
  <si>
    <t>Barnacle abundance &amp; size range (mm)</t>
  </si>
  <si>
    <t>Average bivalve mollusc size (cm)</t>
  </si>
  <si>
    <t>1-5mm</t>
  </si>
  <si>
    <t>6-10mm</t>
  </si>
  <si>
    <t>11-15mm</t>
  </si>
  <si>
    <t>16-20mm</t>
  </si>
  <si>
    <t>Solitary Tunicate (abundance)</t>
  </si>
  <si>
    <r>
      <t>Surface area coverage(cm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</si>
  <si>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Total number of Zooids</t>
  </si>
  <si>
    <r>
      <t>Zooid count/cm</t>
    </r>
    <r>
      <rPr>
        <vertAlign val="superscript"/>
        <sz val="11"/>
        <color theme="1"/>
        <rFont val="Calibri"/>
        <family val="2"/>
        <scheme val="minor"/>
      </rPr>
      <t>2</t>
    </r>
  </si>
  <si>
    <t>Colonising Tunicate 1</t>
  </si>
  <si>
    <t>Colonising Tunicate 2</t>
  </si>
  <si>
    <t>Colonising Tunicate 3</t>
  </si>
  <si>
    <t>Encrusting Bryozoan 1</t>
  </si>
  <si>
    <t>Encrusting Bryozoan 2</t>
  </si>
  <si>
    <t>Encrusting Bryozoan 3</t>
  </si>
  <si>
    <t>Branching Bryozoan 1</t>
  </si>
  <si>
    <t>Length of Colony (cm)</t>
  </si>
  <si>
    <t>Estimated Zooid count</t>
  </si>
  <si>
    <t>Branching Bryozoan 2</t>
  </si>
  <si>
    <t>Jingle Clam</t>
  </si>
  <si>
    <t>Oyster *</t>
  </si>
  <si>
    <t>e.g.</t>
  </si>
  <si>
    <t>Hard Coral (Polyp number)</t>
  </si>
  <si>
    <t>Soft Coral (Polyp number)</t>
  </si>
  <si>
    <r>
      <t>Sponge surface area (cm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</si>
  <si>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Colour:</t>
  </si>
  <si>
    <t>Bivalve Mollusc size (mm)</t>
  </si>
  <si>
    <t>Plate #6</t>
  </si>
  <si>
    <t>Plate #5</t>
  </si>
  <si>
    <t>Plate #4</t>
  </si>
  <si>
    <t>Plate #3</t>
  </si>
  <si>
    <t>Plate #2</t>
  </si>
  <si>
    <t>Plate #1</t>
  </si>
  <si>
    <t>Site name:</t>
  </si>
  <si>
    <t>Other:</t>
  </si>
  <si>
    <t>Razor Clam **</t>
  </si>
  <si>
    <t>Couran Cove</t>
  </si>
  <si>
    <t>Research Team:St. Stephen's College 30.11.22</t>
  </si>
  <si>
    <t>*4</t>
  </si>
  <si>
    <t>*2</t>
  </si>
  <si>
    <t>*3</t>
  </si>
  <si>
    <t>*1</t>
  </si>
  <si>
    <t>Colour:Pink/Purple</t>
  </si>
  <si>
    <t>Colour:White/Grey</t>
  </si>
  <si>
    <t>Hydroid Colony x 3</t>
  </si>
  <si>
    <t>Red Algae x 6</t>
  </si>
  <si>
    <t>Red algae x 1</t>
  </si>
  <si>
    <t>Nudibranch x 1</t>
  </si>
  <si>
    <t>Sponge x 1</t>
  </si>
  <si>
    <t>Research Team:St Stephen's College 30.11.2022</t>
  </si>
  <si>
    <t>*5</t>
  </si>
  <si>
    <t>Hydroid Colony x 5</t>
  </si>
  <si>
    <t>Research Team:St. Stephen's College 30.11.2022</t>
  </si>
  <si>
    <t>Colour:Grey/White</t>
  </si>
  <si>
    <t xml:space="preserve">Hydroid colony x 4 </t>
  </si>
  <si>
    <t xml:space="preserve">Sponge x 12 </t>
  </si>
  <si>
    <t>Hydroid colony x 1</t>
  </si>
  <si>
    <t>Gastropod mollusc egg mass x 1</t>
  </si>
  <si>
    <t>Research Team:St.Stephen's College 30.11.2022</t>
  </si>
  <si>
    <t>Site name:Couran Cove</t>
  </si>
  <si>
    <t>Hydroid Colony x 1</t>
  </si>
  <si>
    <t>Polychaete Worm x 1</t>
  </si>
  <si>
    <t>*6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</si>
</sst>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3">
    <xf numFmtId="0" fontId="0" fillId="0" borderId="0" xfId="0"/>
    <xf numFmtId="0" fontId="1" fillId="2" borderId="1" xfId="1"/>
    <xf numFmtId="0" fontId="0" fillId="3" borderId="2" xfId="0" applyFill="1" applyBorder="1"/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3" borderId="6" xfId="0" applyFill="1" applyBorder="1"/>
    <xf numFmtId="0" fontId="0" fillId="0" borderId="5" xfId="0" applyBorder="1"/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0" fillId="4" borderId="5" xfId="0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5"/>
  <sheetViews>
    <sheetView tabSelected="1" workbookViewId="0"/>
  </sheetViews>
  <sheetFormatPr defaultRowHeight="14.5" x14ac:dyDescent="0.35"/>
  <cols>
    <col min="1" max="1" width="9.1796875" customWidth="1"/>
    <col min="2" max="2" width="10.1796875" customWidth="1"/>
    <col min="11" max="11" width="8.7265625" style="6"/>
  </cols>
  <sheetData>
    <row r="1" spans="1:19" x14ac:dyDescent="0.35">
      <c r="A1" s="7" t="s">
        <v>42</v>
      </c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38</v>
      </c>
      <c r="B3" t="s">
        <v>41</v>
      </c>
    </row>
    <row r="4" spans="1:19" x14ac:dyDescent="0.35">
      <c r="A4" s="7" t="s">
        <v>37</v>
      </c>
    </row>
    <row r="5" spans="1:19" x14ac:dyDescent="0.35">
      <c r="A5" s="7"/>
    </row>
    <row r="6" spans="1:19" x14ac:dyDescent="0.35">
      <c r="A6" s="7" t="s">
        <v>2</v>
      </c>
      <c r="E6" s="1">
        <v>0</v>
      </c>
      <c r="M6" s="1">
        <v>6</v>
      </c>
    </row>
    <row r="7" spans="1:19" x14ac:dyDescent="0.35">
      <c r="A7" s="7"/>
    </row>
    <row r="8" spans="1:19" x14ac:dyDescent="0.35">
      <c r="A8" s="7" t="s">
        <v>31</v>
      </c>
      <c r="D8">
        <v>1</v>
      </c>
      <c r="E8" s="2"/>
      <c r="F8" s="2"/>
      <c r="G8" s="11">
        <v>61</v>
      </c>
      <c r="L8" s="12" t="s">
        <v>46</v>
      </c>
      <c r="M8" s="2">
        <v>4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L9" s="12" t="s">
        <v>44</v>
      </c>
      <c r="M9" s="2">
        <v>2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L10" s="12" t="s">
        <v>45</v>
      </c>
      <c r="M10" s="2">
        <v>2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L11" s="12" t="s">
        <v>43</v>
      </c>
      <c r="M11" s="2">
        <v>2</v>
      </c>
      <c r="N11" s="2"/>
      <c r="O11" s="11">
        <v>64</v>
      </c>
    </row>
    <row r="12" spans="1:19" x14ac:dyDescent="0.35">
      <c r="A12" t="s">
        <v>40</v>
      </c>
      <c r="D12">
        <v>5</v>
      </c>
      <c r="E12" s="2"/>
      <c r="F12" s="2"/>
      <c r="G12" s="11">
        <v>65</v>
      </c>
      <c r="L12" s="12" t="s">
        <v>55</v>
      </c>
      <c r="M12" s="2">
        <v>3</v>
      </c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L13" s="12" t="s">
        <v>67</v>
      </c>
      <c r="M13" s="2">
        <v>1</v>
      </c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L67">
        <v>60</v>
      </c>
      <c r="M67" s="2"/>
      <c r="N67" s="2"/>
      <c r="O67" s="11">
        <v>120</v>
      </c>
    </row>
    <row r="72" spans="1:15" x14ac:dyDescent="0.35">
      <c r="A72" s="7" t="s">
        <v>5</v>
      </c>
      <c r="E72" s="1" t="e">
        <f>AVERAGE(E8:F67)</f>
        <v>#DIV/0!</v>
      </c>
      <c r="M72" s="1">
        <v>2.3330000000000002</v>
      </c>
    </row>
    <row r="73" spans="1:15" x14ac:dyDescent="0.35">
      <c r="A73" s="7"/>
    </row>
    <row r="74" spans="1:15" x14ac:dyDescent="0.35">
      <c r="A74" s="7" t="s">
        <v>3</v>
      </c>
      <c r="E74" s="1">
        <v>0</v>
      </c>
      <c r="M74" s="1">
        <v>111</v>
      </c>
    </row>
    <row r="75" spans="1:15" x14ac:dyDescent="0.35">
      <c r="A75" s="7"/>
    </row>
    <row r="76" spans="1:15" x14ac:dyDescent="0.35">
      <c r="A76" s="7" t="s">
        <v>4</v>
      </c>
    </row>
    <row r="77" spans="1:15" x14ac:dyDescent="0.35">
      <c r="A77" s="7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L79" s="5">
        <v>36</v>
      </c>
      <c r="M79" s="2">
        <v>0</v>
      </c>
      <c r="N79" s="2">
        <v>0</v>
      </c>
      <c r="O79" s="2">
        <v>0</v>
      </c>
    </row>
    <row r="80" spans="1:15" x14ac:dyDescent="0.35">
      <c r="A80" s="7"/>
    </row>
    <row r="81" spans="1:19" x14ac:dyDescent="0.35">
      <c r="A81" s="7" t="s">
        <v>10</v>
      </c>
      <c r="E81" s="1">
        <v>0</v>
      </c>
      <c r="M81" s="1">
        <v>0</v>
      </c>
    </row>
    <row r="82" spans="1:19" x14ac:dyDescent="0.35">
      <c r="A82" s="7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L92" t="s">
        <v>13</v>
      </c>
      <c r="O92" t="s">
        <v>11</v>
      </c>
      <c r="R92" t="s">
        <v>12</v>
      </c>
    </row>
    <row r="93" spans="1:19" x14ac:dyDescent="0.35">
      <c r="A93" s="7" t="s">
        <v>47</v>
      </c>
      <c r="C93" s="3"/>
      <c r="D93" s="4"/>
      <c r="F93" s="3"/>
      <c r="G93" s="4"/>
      <c r="I93" s="3">
        <f>PRODUCT(C93,F93)</f>
        <v>0</v>
      </c>
      <c r="J93" s="4"/>
      <c r="L93" s="3">
        <v>375</v>
      </c>
      <c r="M93" s="4"/>
      <c r="O93" s="3">
        <v>33.866999999999997</v>
      </c>
      <c r="P93" s="4"/>
      <c r="R93" s="3">
        <f>PRODUCT(L93,O93)</f>
        <v>12700.124999999998</v>
      </c>
      <c r="S93" s="4"/>
    </row>
    <row r="94" spans="1:19" x14ac:dyDescent="0.35">
      <c r="A94" s="7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L95" t="s">
        <v>13</v>
      </c>
      <c r="O95" t="s">
        <v>11</v>
      </c>
      <c r="R95" t="s">
        <v>12</v>
      </c>
    </row>
    <row r="96" spans="1:19" x14ac:dyDescent="0.35">
      <c r="A96" s="7" t="s">
        <v>48</v>
      </c>
      <c r="C96" s="3"/>
      <c r="D96" s="4"/>
      <c r="F96" s="3"/>
      <c r="G96" s="4"/>
      <c r="I96" s="3">
        <f>PRODUCT(C96,F96)</f>
        <v>0</v>
      </c>
      <c r="J96" s="4"/>
      <c r="L96" s="3">
        <v>375</v>
      </c>
      <c r="M96" s="4"/>
      <c r="O96" s="3">
        <v>11</v>
      </c>
      <c r="P96" s="4"/>
      <c r="R96" s="3">
        <f>PRODUCT(L96,O96)</f>
        <v>4125</v>
      </c>
      <c r="S96" s="4"/>
    </row>
    <row r="97" spans="1:19" x14ac:dyDescent="0.35">
      <c r="A97" s="7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</row>
    <row r="101" spans="1:19" x14ac:dyDescent="0.35">
      <c r="A101" s="7" t="s">
        <v>20</v>
      </c>
      <c r="C101" t="s">
        <v>21</v>
      </c>
      <c r="F101" t="s">
        <v>22</v>
      </c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L102" s="3"/>
      <c r="M102" s="4"/>
      <c r="O102" s="3">
        <f>L102*46</f>
        <v>0</v>
      </c>
      <c r="P102" s="4"/>
    </row>
    <row r="103" spans="1:19" x14ac:dyDescent="0.35">
      <c r="A103" s="7"/>
    </row>
    <row r="104" spans="1:19" x14ac:dyDescent="0.35">
      <c r="A104" s="7" t="s">
        <v>23</v>
      </c>
      <c r="C104" t="s">
        <v>21</v>
      </c>
      <c r="F104" t="s">
        <v>22</v>
      </c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L105" s="3"/>
      <c r="M105" s="4"/>
      <c r="O105" s="3">
        <f>L105*46</f>
        <v>0</v>
      </c>
      <c r="P105" s="4"/>
    </row>
    <row r="106" spans="1:19" x14ac:dyDescent="0.35">
      <c r="A106" s="7"/>
    </row>
    <row r="107" spans="1:19" x14ac:dyDescent="0.35">
      <c r="A107" s="7" t="s">
        <v>28</v>
      </c>
      <c r="E107" s="1">
        <v>0</v>
      </c>
      <c r="M107" s="1">
        <v>0</v>
      </c>
    </row>
    <row r="108" spans="1:19" x14ac:dyDescent="0.35">
      <c r="A108" s="7"/>
    </row>
    <row r="109" spans="1:19" x14ac:dyDescent="0.35">
      <c r="A109" s="7" t="s">
        <v>27</v>
      </c>
      <c r="E109" s="1">
        <v>0</v>
      </c>
      <c r="M109" s="1">
        <v>0</v>
      </c>
    </row>
    <row r="110" spans="1:19" x14ac:dyDescent="0.35">
      <c r="A110" s="7"/>
    </row>
    <row r="111" spans="1:19" ht="16.5" x14ac:dyDescent="0.35">
      <c r="A111" s="7" t="s">
        <v>29</v>
      </c>
      <c r="E111" s="1">
        <v>0</v>
      </c>
      <c r="M111" s="1">
        <v>0</v>
      </c>
    </row>
    <row r="113" spans="1:13" x14ac:dyDescent="0.35">
      <c r="A113" s="7" t="s">
        <v>39</v>
      </c>
      <c r="B113" t="s">
        <v>49</v>
      </c>
      <c r="L113" s="7" t="s">
        <v>39</v>
      </c>
      <c r="M113" t="s">
        <v>51</v>
      </c>
    </row>
    <row r="114" spans="1:13" x14ac:dyDescent="0.35">
      <c r="B114" t="s">
        <v>50</v>
      </c>
      <c r="M114" t="s">
        <v>52</v>
      </c>
    </row>
    <row r="115" spans="1:13" x14ac:dyDescent="0.35">
      <c r="M115" t="s">
        <v>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3"/>
  <sheetViews>
    <sheetView workbookViewId="0">
      <selection activeCell="U17" sqref="U17"/>
    </sheetView>
  </sheetViews>
  <sheetFormatPr defaultRowHeight="14.5" x14ac:dyDescent="0.35"/>
  <cols>
    <col min="1" max="1" width="9.08984375" customWidth="1"/>
    <col min="2" max="2" width="9.54296875" customWidth="1"/>
  </cols>
  <sheetData>
    <row r="1" spans="1:19" x14ac:dyDescent="0.35">
      <c r="A1" s="7" t="s">
        <v>54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64</v>
      </c>
      <c r="K3" s="6"/>
    </row>
    <row r="4" spans="1:19" x14ac:dyDescent="0.35">
      <c r="A4" s="7" t="s">
        <v>36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5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F8" s="2"/>
      <c r="G8" s="11">
        <v>61</v>
      </c>
      <c r="K8" s="6"/>
      <c r="L8" s="12" t="s">
        <v>46</v>
      </c>
      <c r="M8" s="2">
        <v>5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 s="12" t="s">
        <v>44</v>
      </c>
      <c r="M9" s="2">
        <v>2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 s="12" t="s">
        <v>45</v>
      </c>
      <c r="M10" s="2">
        <v>1.5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 s="12" t="s">
        <v>43</v>
      </c>
      <c r="M11" s="2">
        <v>1</v>
      </c>
      <c r="N11" s="2"/>
      <c r="O11" s="11">
        <v>64</v>
      </c>
    </row>
    <row r="12" spans="1:19" x14ac:dyDescent="0.35">
      <c r="A12" t="s">
        <v>40</v>
      </c>
      <c r="D12">
        <v>5</v>
      </c>
      <c r="E12" s="2"/>
      <c r="F12" s="2"/>
      <c r="G12" s="11">
        <v>65</v>
      </c>
      <c r="K12" s="6"/>
      <c r="L12" s="12" t="s">
        <v>55</v>
      </c>
      <c r="M12" s="2">
        <v>9</v>
      </c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>
        <v>3.7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55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26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47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375</v>
      </c>
      <c r="M93" s="4"/>
      <c r="O93" s="3">
        <v>37</v>
      </c>
      <c r="P93" s="4"/>
      <c r="R93" s="3">
        <f>PRODUCT(L93,O93)</f>
        <v>13875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>
        <v>2</v>
      </c>
      <c r="M105" s="4"/>
      <c r="O105" s="3">
        <f>L105*46</f>
        <v>92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39</v>
      </c>
      <c r="B113" t="s">
        <v>56</v>
      </c>
      <c r="L113" s="7" t="s">
        <v>39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3"/>
  <sheetViews>
    <sheetView workbookViewId="0">
      <selection activeCell="S23" sqref="S23"/>
    </sheetView>
  </sheetViews>
  <sheetFormatPr defaultRowHeight="14.5" x14ac:dyDescent="0.35"/>
  <cols>
    <col min="1" max="1" width="9.1796875" customWidth="1"/>
    <col min="2" max="2" width="9.7265625" customWidth="1"/>
  </cols>
  <sheetData>
    <row r="1" spans="1:19" x14ac:dyDescent="0.35">
      <c r="A1" s="7" t="s">
        <v>57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64</v>
      </c>
      <c r="K3" s="6"/>
    </row>
    <row r="4" spans="1:19" x14ac:dyDescent="0.35">
      <c r="A4" s="7" t="s">
        <v>35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6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F8" s="2"/>
      <c r="G8" s="11">
        <v>61</v>
      </c>
      <c r="K8" s="6"/>
      <c r="L8" s="12" t="s">
        <v>46</v>
      </c>
      <c r="M8" s="2">
        <v>1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 s="12" t="s">
        <v>44</v>
      </c>
      <c r="M9" s="2">
        <v>2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 s="12" t="s">
        <v>45</v>
      </c>
      <c r="M10" s="2">
        <v>1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 s="12" t="s">
        <v>43</v>
      </c>
      <c r="M11" s="2">
        <v>1</v>
      </c>
      <c r="N11" s="2"/>
      <c r="O11" s="11">
        <v>64</v>
      </c>
    </row>
    <row r="12" spans="1:19" x14ac:dyDescent="0.35">
      <c r="A12" t="s">
        <v>40</v>
      </c>
      <c r="D12">
        <v>5</v>
      </c>
      <c r="E12" s="2"/>
      <c r="F12" s="2"/>
      <c r="G12" s="11">
        <v>65</v>
      </c>
      <c r="K12" s="6"/>
      <c r="L12" s="12" t="s">
        <v>55</v>
      </c>
      <c r="M12" s="2">
        <v>0.5</v>
      </c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 s="12" t="s">
        <v>67</v>
      </c>
      <c r="M13" s="2">
        <v>1</v>
      </c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>
        <v>1.0833330000000001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98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1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47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375</v>
      </c>
      <c r="M93" s="4"/>
      <c r="O93" s="3">
        <v>8</v>
      </c>
      <c r="P93" s="4"/>
      <c r="R93" s="3">
        <f>PRODUCT(L93,O93)</f>
        <v>3000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58</v>
      </c>
      <c r="C96" s="3"/>
      <c r="D96" s="4"/>
      <c r="F96" s="3"/>
      <c r="G96" s="4"/>
      <c r="I96" s="3">
        <f>PRODUCT(C96,F96)</f>
        <v>0</v>
      </c>
      <c r="J96" s="4"/>
      <c r="K96" s="6"/>
      <c r="L96" s="3">
        <v>375</v>
      </c>
      <c r="M96" s="4"/>
      <c r="O96" s="3">
        <v>13</v>
      </c>
      <c r="P96" s="4"/>
      <c r="R96" s="3">
        <f>PRODUCT(L96,O96)</f>
        <v>4875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/>
      <c r="K107" s="6"/>
      <c r="M107" s="1"/>
    </row>
    <row r="108" spans="1:19" x14ac:dyDescent="0.35">
      <c r="A108" s="7"/>
      <c r="K108" s="6"/>
    </row>
    <row r="109" spans="1:19" x14ac:dyDescent="0.35">
      <c r="A109" s="7" t="s">
        <v>27</v>
      </c>
      <c r="E109" s="1"/>
      <c r="K109" s="6"/>
      <c r="M109" s="1"/>
    </row>
    <row r="110" spans="1:19" x14ac:dyDescent="0.35">
      <c r="A110" s="7"/>
      <c r="K110" s="6"/>
    </row>
    <row r="111" spans="1:19" ht="16.5" x14ac:dyDescent="0.35">
      <c r="A111" s="7" t="s">
        <v>29</v>
      </c>
      <c r="E111" s="1"/>
      <c r="K111" s="6"/>
      <c r="M111" s="1"/>
    </row>
    <row r="113" spans="1:13" x14ac:dyDescent="0.35">
      <c r="A113" s="7" t="s">
        <v>39</v>
      </c>
      <c r="B113" t="s">
        <v>59</v>
      </c>
      <c r="L113" s="7" t="s">
        <v>39</v>
      </c>
      <c r="M11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15"/>
  <sheetViews>
    <sheetView workbookViewId="0">
      <selection activeCell="A3" sqref="A3"/>
    </sheetView>
  </sheetViews>
  <sheetFormatPr defaultRowHeight="14.5" x14ac:dyDescent="0.35"/>
  <cols>
    <col min="1" max="1" width="9.08984375" customWidth="1"/>
    <col min="2" max="2" width="9.90625" customWidth="1"/>
  </cols>
  <sheetData>
    <row r="1" spans="1:19" x14ac:dyDescent="0.35">
      <c r="A1" s="7" t="s">
        <v>63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64</v>
      </c>
      <c r="K3" s="6"/>
    </row>
    <row r="4" spans="1:19" x14ac:dyDescent="0.35">
      <c r="A4" s="7" t="s">
        <v>34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F8" s="2"/>
      <c r="G8" s="11">
        <v>61</v>
      </c>
      <c r="K8" s="6"/>
      <c r="L8">
        <v>1</v>
      </c>
      <c r="M8" s="2"/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>
        <v>2</v>
      </c>
      <c r="M9" s="2"/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40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 t="e">
        <f>AVERAGE(M8:N67)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42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47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375</v>
      </c>
      <c r="M93" s="4"/>
      <c r="O93" s="3">
        <v>32.520000000000003</v>
      </c>
      <c r="P93" s="4"/>
      <c r="R93" s="3">
        <f>PRODUCT(L93,O93)</f>
        <v>12195.000000000002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39</v>
      </c>
      <c r="B113" t="s">
        <v>61</v>
      </c>
      <c r="L113" s="7" t="s">
        <v>39</v>
      </c>
      <c r="M113" t="s">
        <v>62</v>
      </c>
    </row>
    <row r="114" spans="1:13" x14ac:dyDescent="0.35">
      <c r="M114" t="s">
        <v>53</v>
      </c>
    </row>
    <row r="115" spans="1:13" x14ac:dyDescent="0.35">
      <c r="M115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13"/>
  <sheetViews>
    <sheetView workbookViewId="0">
      <selection activeCell="T25" sqref="T25"/>
    </sheetView>
  </sheetViews>
  <sheetFormatPr defaultRowHeight="14.5" x14ac:dyDescent="0.35"/>
  <cols>
    <col min="1" max="1" width="9.1796875" customWidth="1"/>
    <col min="2" max="2" width="10" customWidth="1"/>
  </cols>
  <sheetData>
    <row r="1" spans="1:19" x14ac:dyDescent="0.35">
      <c r="A1" s="7" t="s">
        <v>57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64</v>
      </c>
      <c r="K3" s="6"/>
    </row>
    <row r="4" spans="1:19" x14ac:dyDescent="0.35">
      <c r="A4" s="7" t="s">
        <v>33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1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F8" s="2"/>
      <c r="G8" s="11">
        <v>61</v>
      </c>
      <c r="K8" s="6"/>
      <c r="L8" s="12" t="s">
        <v>46</v>
      </c>
      <c r="M8" s="2">
        <v>3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>
        <v>2</v>
      </c>
      <c r="M9" s="2"/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40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>
        <f>AVERAGE(M8:N67)</f>
        <v>3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14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7</v>
      </c>
      <c r="M79" s="2">
        <v>1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/>
      <c r="D93" s="4"/>
      <c r="F93" s="3"/>
      <c r="G93" s="4"/>
      <c r="I93" s="3">
        <f>PRODUCT(C93,F93)</f>
        <v>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47</v>
      </c>
      <c r="C96" s="3"/>
      <c r="D96" s="4"/>
      <c r="F96" s="3"/>
      <c r="G96" s="4"/>
      <c r="I96" s="3">
        <f>PRODUCT(C96,F96)</f>
        <v>0</v>
      </c>
      <c r="J96" s="4"/>
      <c r="K96" s="6"/>
      <c r="L96" s="3">
        <v>375</v>
      </c>
      <c r="M96" s="4"/>
      <c r="O96" s="3">
        <v>6</v>
      </c>
      <c r="P96" s="4"/>
      <c r="R96" s="3">
        <f>PRODUCT(L96,O96)</f>
        <v>2250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39</v>
      </c>
      <c r="B113" t="s">
        <v>65</v>
      </c>
      <c r="L113" s="7" t="s">
        <v>39</v>
      </c>
      <c r="M113" t="s">
        <v>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13"/>
  <sheetViews>
    <sheetView workbookViewId="0">
      <selection activeCell="M113" sqref="M113"/>
    </sheetView>
  </sheetViews>
  <sheetFormatPr defaultRowHeight="14.5" x14ac:dyDescent="0.35"/>
  <cols>
    <col min="1" max="1" width="9.1796875" customWidth="1"/>
    <col min="2" max="2" width="10.08984375" customWidth="1"/>
  </cols>
  <sheetData>
    <row r="1" spans="1:19" x14ac:dyDescent="0.35">
      <c r="A1" s="7" t="s">
        <v>57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64</v>
      </c>
      <c r="K3" s="6"/>
    </row>
    <row r="4" spans="1:19" x14ac:dyDescent="0.35">
      <c r="A4" s="7" t="s">
        <v>32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F8" s="2"/>
      <c r="G8" s="11">
        <v>61</v>
      </c>
      <c r="K8" s="6"/>
      <c r="L8">
        <v>1</v>
      </c>
      <c r="M8" s="2"/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>
        <v>2</v>
      </c>
      <c r="M9" s="2"/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40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 t="e">
        <f>AVERAGE(M8:N67)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3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/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/>
      <c r="D93" s="4"/>
      <c r="F93" s="3"/>
      <c r="G93" s="4"/>
      <c r="I93" s="3">
        <f>PRODUCT(C93,F93)</f>
        <v>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39</v>
      </c>
      <c r="B113" t="s">
        <v>66</v>
      </c>
      <c r="L113" s="7" t="s">
        <v>39</v>
      </c>
      <c r="M113" t="s">
        <v>65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Plate 1</vt:lpstr>
      <vt:lpstr>Plate 2</vt:lpstr>
      <vt:lpstr>Plate 3</vt:lpstr>
      <vt:lpstr>Plate 4</vt:lpstr>
      <vt:lpstr>Plate 5</vt:lpstr>
      <vt:lpstr>Plate 6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Iain</dc:creator>
  <cp:lastModifiedBy>HARRISON, Iain</cp:lastModifiedBy>
  <dcterms:created xsi:type="dcterms:W3CDTF">2020-01-31T06:10:31Z</dcterms:created>
  <dcterms:modified xsi:type="dcterms:W3CDTF">2023-01-25T00:47:08Z</dcterms:modified>
</cp:coreProperties>
</file>