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J:\IMSD\Changing Ocean Program\ARMS Biotic Data Sheets\"/>
    </mc:Choice>
  </mc:AlternateContent>
  <xr:revisionPtr revIDLastSave="0" documentId="13_ncr:1_{62C5CAA0-DD71-4E2B-A41F-9682556CBCFD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Plate 1" sheetId="1" r:id="rId1"/>
    <sheet name="Plate 2" sheetId="2" r:id="rId2"/>
    <sheet name="Plate 3" sheetId="3" r:id="rId3"/>
    <sheet name="Plate 4" sheetId="4" r:id="rId4"/>
    <sheet name="Plate 5" sheetId="5" r:id="rId5"/>
    <sheet name="Plate 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2" i="6" l="1"/>
  <c r="E72" i="6"/>
  <c r="M72" i="5"/>
  <c r="E72" i="5"/>
  <c r="M72" i="4"/>
  <c r="E72" i="4"/>
  <c r="M72" i="3"/>
  <c r="E72" i="3"/>
  <c r="M72" i="2"/>
  <c r="E72" i="2"/>
  <c r="M72" i="1"/>
  <c r="E72" i="1"/>
  <c r="O105" i="6" l="1"/>
  <c r="F105" i="6"/>
  <c r="O102" i="6"/>
  <c r="F102" i="6"/>
  <c r="R99" i="6"/>
  <c r="I99" i="6"/>
  <c r="R96" i="6"/>
  <c r="I96" i="6"/>
  <c r="R93" i="6"/>
  <c r="I93" i="6"/>
  <c r="R90" i="6"/>
  <c r="I90" i="6"/>
  <c r="R87" i="6"/>
  <c r="I87" i="6"/>
  <c r="R84" i="6"/>
  <c r="I84" i="6"/>
  <c r="O105" i="5"/>
  <c r="F105" i="5"/>
  <c r="O102" i="5"/>
  <c r="F102" i="5"/>
  <c r="R99" i="5"/>
  <c r="I99" i="5"/>
  <c r="R96" i="5"/>
  <c r="I96" i="5"/>
  <c r="R93" i="5"/>
  <c r="I93" i="5"/>
  <c r="R90" i="5"/>
  <c r="I90" i="5"/>
  <c r="R87" i="5"/>
  <c r="I87" i="5"/>
  <c r="R84" i="5"/>
  <c r="I84" i="5"/>
  <c r="O105" i="4"/>
  <c r="F105" i="4"/>
  <c r="O102" i="4"/>
  <c r="F102" i="4"/>
  <c r="R99" i="4"/>
  <c r="I99" i="4"/>
  <c r="R96" i="4"/>
  <c r="I96" i="4"/>
  <c r="R93" i="4"/>
  <c r="I93" i="4"/>
  <c r="R90" i="4"/>
  <c r="I90" i="4"/>
  <c r="R87" i="4"/>
  <c r="I87" i="4"/>
  <c r="R84" i="4"/>
  <c r="I84" i="4"/>
  <c r="O105" i="3"/>
  <c r="F105" i="3"/>
  <c r="O102" i="3"/>
  <c r="F102" i="3"/>
  <c r="R99" i="3"/>
  <c r="I99" i="3"/>
  <c r="R96" i="3"/>
  <c r="I96" i="3"/>
  <c r="R93" i="3"/>
  <c r="I93" i="3"/>
  <c r="R90" i="3"/>
  <c r="I90" i="3"/>
  <c r="R87" i="3"/>
  <c r="I87" i="3"/>
  <c r="R84" i="3"/>
  <c r="I84" i="3"/>
  <c r="O105" i="2"/>
  <c r="F105" i="2"/>
  <c r="O102" i="2"/>
  <c r="F102" i="2"/>
  <c r="R99" i="2"/>
  <c r="I99" i="2"/>
  <c r="R96" i="2"/>
  <c r="I96" i="2"/>
  <c r="R93" i="2"/>
  <c r="I93" i="2"/>
  <c r="R90" i="2"/>
  <c r="I90" i="2"/>
  <c r="R87" i="2"/>
  <c r="I87" i="2"/>
  <c r="R84" i="2"/>
  <c r="I84" i="2"/>
  <c r="F102" i="1" l="1"/>
  <c r="F105" i="1"/>
  <c r="O105" i="1"/>
  <c r="O102" i="1"/>
  <c r="R99" i="1"/>
  <c r="R96" i="1"/>
  <c r="R93" i="1"/>
  <c r="R90" i="1"/>
  <c r="R87" i="1"/>
  <c r="R84" i="1"/>
  <c r="I99" i="1"/>
  <c r="I96" i="1"/>
  <c r="I90" i="1"/>
  <c r="I87" i="1"/>
  <c r="I84" i="1"/>
  <c r="I93" i="1"/>
</calcChain>
</file>

<file path=xl/sharedStrings.xml><?xml version="1.0" encoding="utf-8"?>
<sst xmlns="http://schemas.openxmlformats.org/spreadsheetml/2006/main" count="530" uniqueCount="49">
  <si>
    <t>Topside</t>
  </si>
  <si>
    <t>Underside</t>
  </si>
  <si>
    <t>Bivalve Mollusc abundance</t>
  </si>
  <si>
    <t>Calcareous Tubeworm abundance</t>
  </si>
  <si>
    <t>Barnacle abundance &amp; size range (mm)</t>
  </si>
  <si>
    <t>Average bivalve mollusc size (cm)</t>
  </si>
  <si>
    <t>1-5mm</t>
  </si>
  <si>
    <t>6-10mm</t>
  </si>
  <si>
    <t>11-15mm</t>
  </si>
  <si>
    <t>16-20mm</t>
  </si>
  <si>
    <t>Solitary Tunicate (abundance)</t>
  </si>
  <si>
    <r>
      <t>Surface area coverage(cm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</si>
  <si>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Total number of Zooids</t>
  </si>
  <si>
    <r>
      <t>Zooid count/cm</t>
    </r>
    <r>
      <rPr>
        <vertAlign val="superscript"/>
        <sz val="11"/>
        <color theme="1"/>
        <rFont val="Calibri"/>
        <family val="2"/>
        <scheme val="minor"/>
      </rPr>
      <t>2</t>
    </r>
  </si>
  <si>
    <t>Colonising Tunicate 1</t>
  </si>
  <si>
    <t>Colonising Tunicate 2</t>
  </si>
  <si>
    <t>Colonising Tunicate 3</t>
  </si>
  <si>
    <t>Encrusting Bryozoan 1</t>
  </si>
  <si>
    <t>Encrusting Bryozoan 2</t>
  </si>
  <si>
    <t>Encrusting Bryozoan 3</t>
  </si>
  <si>
    <t>Branching Bryozoan 1</t>
  </si>
  <si>
    <t>Length of Colony (cm)</t>
  </si>
  <si>
    <t>Estimated Zooid count</t>
  </si>
  <si>
    <t>Branching Bryozoan 2</t>
  </si>
  <si>
    <t>Jingle Clam</t>
  </si>
  <si>
    <t>Oyster *</t>
  </si>
  <si>
    <t>e.g.</t>
  </si>
  <si>
    <t>Hard Coral (Polyp number)</t>
  </si>
  <si>
    <t>Soft Coral (Polyp number)</t>
  </si>
  <si>
    <t>Colour:</t>
  </si>
  <si>
    <t>Bivalve Mollusc size (mm)</t>
  </si>
  <si>
    <t>Plate #6</t>
  </si>
  <si>
    <t>Plate #5</t>
  </si>
  <si>
    <t>Plate #4</t>
  </si>
  <si>
    <t>Plate #3</t>
  </si>
  <si>
    <t>Plate #2</t>
  </si>
  <si>
    <t>Plate #1</t>
  </si>
  <si>
    <t>Other:</t>
  </si>
  <si>
    <t>Sponge (Colony count)</t>
  </si>
  <si>
    <r>
      <rPr>
        <i/>
        <sz val="11"/>
        <color theme="1"/>
        <rFont val="Calibri"/>
        <family val="2"/>
        <scheme val="minor"/>
      </rPr>
      <t>Lutraria rhynchaen</t>
    </r>
    <r>
      <rPr>
        <sz val="11"/>
        <color theme="1"/>
        <rFont val="Calibri"/>
        <family val="2"/>
        <scheme val="minor"/>
      </rPr>
      <t>a **</t>
    </r>
  </si>
  <si>
    <r>
      <rPr>
        <i/>
        <sz val="11"/>
        <color theme="1"/>
        <rFont val="Calibri"/>
        <family val="2"/>
        <scheme val="minor"/>
      </rPr>
      <t>Lutraria rhynchaena</t>
    </r>
    <r>
      <rPr>
        <sz val="11"/>
        <color theme="1"/>
        <rFont val="Calibri"/>
        <family val="2"/>
        <scheme val="minor"/>
      </rPr>
      <t xml:space="preserve"> **</t>
    </r>
  </si>
  <si>
    <r>
      <rPr>
        <i/>
        <sz val="11"/>
        <color theme="1"/>
        <rFont val="Calibri"/>
        <family val="2"/>
        <scheme val="minor"/>
      </rPr>
      <t>Lutraria rhynchaena</t>
    </r>
    <r>
      <rPr>
        <sz val="11"/>
        <color theme="1"/>
        <rFont val="Calibri"/>
        <family val="2"/>
        <scheme val="minor"/>
      </rPr>
      <t>**</t>
    </r>
  </si>
  <si>
    <t>Research Team: Tamborine Mountain SHS</t>
  </si>
  <si>
    <t>Site name: Couran Cove Marina</t>
  </si>
  <si>
    <t>Colour:Green/Brown</t>
  </si>
  <si>
    <t>Parchment worm x 2</t>
  </si>
  <si>
    <t>Colour:Pink/Orange</t>
  </si>
  <si>
    <t>Nudibranch x 1</t>
  </si>
  <si>
    <t>Colour:Red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</si>
</sst>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2">
    <xf numFmtId="0" fontId="0" fillId="0" borderId="0" xfId="0"/>
    <xf numFmtId="0" fontId="1" fillId="2" borderId="1" xfId="1"/>
    <xf numFmtId="0" fontId="0" fillId="3" borderId="2" xfId="0" applyFill="1" applyBorder="1"/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0" fillId="3" borderId="6" xfId="0" applyFill="1" applyBorder="1"/>
    <xf numFmtId="0" fontId="0" fillId="0" borderId="5" xfId="0" applyBorder="1"/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0" fillId="4" borderId="5" xfId="0" applyFill="1" applyBorder="1"/>
    <xf numFmtId="0" fontId="0" fillId="0" borderId="0" xfId="0" applyAlignment="1">
      <alignment horizontal="left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tabSelected="1" workbookViewId="0"/>
  </sheetViews>
  <sheetFormatPr defaultRowHeight="14.5" x14ac:dyDescent="0.35"/>
  <cols>
    <col min="1" max="1" width="9.1796875" customWidth="1"/>
    <col min="2" max="2" width="10.1796875" customWidth="1"/>
    <col min="11" max="11" width="8.7265625" style="6"/>
  </cols>
  <sheetData>
    <row r="1" spans="1:19" x14ac:dyDescent="0.35">
      <c r="A1" s="7" t="s">
        <v>42</v>
      </c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</row>
    <row r="4" spans="1:19" x14ac:dyDescent="0.35">
      <c r="A4" s="7" t="s">
        <v>36</v>
      </c>
    </row>
    <row r="5" spans="1:19" x14ac:dyDescent="0.35">
      <c r="A5" s="7"/>
    </row>
    <row r="6" spans="1:19" x14ac:dyDescent="0.35">
      <c r="A6" s="7" t="s">
        <v>2</v>
      </c>
      <c r="E6" s="1">
        <v>0</v>
      </c>
      <c r="M6" s="1">
        <v>2</v>
      </c>
    </row>
    <row r="7" spans="1:19" x14ac:dyDescent="0.35">
      <c r="A7" s="7"/>
    </row>
    <row r="8" spans="1:19" x14ac:dyDescent="0.35">
      <c r="A8" s="7" t="s">
        <v>30</v>
      </c>
      <c r="D8">
        <v>1</v>
      </c>
      <c r="E8" s="2"/>
      <c r="F8" s="2"/>
      <c r="G8" s="11">
        <v>61</v>
      </c>
      <c r="L8">
        <v>1</v>
      </c>
      <c r="M8" s="2">
        <v>26</v>
      </c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L9">
        <v>2</v>
      </c>
      <c r="M9" s="2">
        <v>21</v>
      </c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L67">
        <v>60</v>
      </c>
      <c r="M67" s="2"/>
      <c r="N67" s="2"/>
      <c r="O67" s="11">
        <v>120</v>
      </c>
    </row>
    <row r="72" spans="1:15" x14ac:dyDescent="0.35">
      <c r="A72" s="7" t="s">
        <v>5</v>
      </c>
      <c r="E72" s="1" t="e">
        <f>AVERAGE(E8:F67)</f>
        <v>#DIV/0!</v>
      </c>
      <c r="M72" s="1">
        <f>AVERAGE(M8:N67)</f>
        <v>23.5</v>
      </c>
    </row>
    <row r="73" spans="1:15" x14ac:dyDescent="0.35">
      <c r="A73" s="7"/>
    </row>
    <row r="74" spans="1:15" x14ac:dyDescent="0.35">
      <c r="A74" s="7" t="s">
        <v>3</v>
      </c>
      <c r="E74" s="1">
        <v>4</v>
      </c>
      <c r="M74" s="1">
        <v>92</v>
      </c>
    </row>
    <row r="75" spans="1:15" x14ac:dyDescent="0.35">
      <c r="A75" s="7"/>
    </row>
    <row r="76" spans="1:15" x14ac:dyDescent="0.35">
      <c r="A76" s="7" t="s">
        <v>4</v>
      </c>
    </row>
    <row r="77" spans="1:15" x14ac:dyDescent="0.35">
      <c r="A77" s="7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4</v>
      </c>
      <c r="D79" s="2">
        <v>2</v>
      </c>
      <c r="E79" s="2">
        <v>0</v>
      </c>
      <c r="F79" s="2">
        <v>0</v>
      </c>
      <c r="L79" s="5">
        <v>9</v>
      </c>
      <c r="M79" s="2">
        <v>4</v>
      </c>
      <c r="N79" s="2">
        <v>0</v>
      </c>
      <c r="O79" s="2">
        <v>0</v>
      </c>
    </row>
    <row r="80" spans="1:15" x14ac:dyDescent="0.35">
      <c r="A80" s="7"/>
    </row>
    <row r="81" spans="1:19" x14ac:dyDescent="0.35">
      <c r="A81" s="7" t="s">
        <v>10</v>
      </c>
      <c r="E81" s="1">
        <v>0</v>
      </c>
      <c r="M81" s="1">
        <v>0</v>
      </c>
    </row>
    <row r="82" spans="1:19" x14ac:dyDescent="0.35">
      <c r="A82" s="7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L83" t="s">
        <v>13</v>
      </c>
      <c r="O83" t="s">
        <v>11</v>
      </c>
      <c r="R83" t="s">
        <v>12</v>
      </c>
    </row>
    <row r="84" spans="1:19" x14ac:dyDescent="0.35">
      <c r="A84" s="7" t="s">
        <v>29</v>
      </c>
      <c r="C84" s="3"/>
      <c r="D84" s="4"/>
      <c r="F84" s="3"/>
      <c r="G84" s="4"/>
      <c r="I84" s="3">
        <f>PRODUCT(C84,F84)</f>
        <v>0</v>
      </c>
      <c r="J84" s="4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L86" t="s">
        <v>13</v>
      </c>
      <c r="O86" t="s">
        <v>11</v>
      </c>
      <c r="R86" t="s">
        <v>12</v>
      </c>
    </row>
    <row r="87" spans="1:19" x14ac:dyDescent="0.35">
      <c r="A87" s="7" t="s">
        <v>29</v>
      </c>
      <c r="C87" s="3"/>
      <c r="D87" s="4"/>
      <c r="F87" s="3"/>
      <c r="G87" s="4"/>
      <c r="I87" s="3">
        <f>PRODUCT(C87,F87)</f>
        <v>0</v>
      </c>
      <c r="J87" s="4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L89" t="s">
        <v>13</v>
      </c>
      <c r="O89" t="s">
        <v>11</v>
      </c>
      <c r="R89" t="s">
        <v>12</v>
      </c>
    </row>
    <row r="90" spans="1:19" x14ac:dyDescent="0.35">
      <c r="A90" s="7" t="s">
        <v>29</v>
      </c>
      <c r="C90" s="3"/>
      <c r="D90" s="4"/>
      <c r="F90" s="3"/>
      <c r="G90" s="4"/>
      <c r="I90" s="3">
        <f>PRODUCT(C90,F90)</f>
        <v>0</v>
      </c>
      <c r="J90" s="4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L92" t="s">
        <v>13</v>
      </c>
      <c r="O92" t="s">
        <v>11</v>
      </c>
      <c r="R92" t="s">
        <v>12</v>
      </c>
    </row>
    <row r="93" spans="1:19" x14ac:dyDescent="0.35">
      <c r="A93" s="7" t="s">
        <v>44</v>
      </c>
      <c r="C93" s="3"/>
      <c r="D93" s="4"/>
      <c r="F93" s="3"/>
      <c r="G93" s="4"/>
      <c r="I93" s="3">
        <f>PRODUCT(C93,F93)</f>
        <v>0</v>
      </c>
      <c r="J93" s="4"/>
      <c r="L93" s="3">
        <v>450</v>
      </c>
      <c r="M93" s="4"/>
      <c r="O93" s="3">
        <v>52</v>
      </c>
      <c r="P93" s="4"/>
      <c r="R93" s="3">
        <f>PRODUCT(L93,O93)</f>
        <v>23400</v>
      </c>
      <c r="S93" s="4"/>
    </row>
    <row r="94" spans="1:19" x14ac:dyDescent="0.35">
      <c r="A94" s="7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L95" t="s">
        <v>13</v>
      </c>
      <c r="O95" t="s">
        <v>11</v>
      </c>
      <c r="R95" t="s">
        <v>12</v>
      </c>
    </row>
    <row r="96" spans="1:19" x14ac:dyDescent="0.35">
      <c r="A96" s="7" t="s">
        <v>29</v>
      </c>
      <c r="C96" s="3"/>
      <c r="D96" s="4"/>
      <c r="F96" s="3"/>
      <c r="G96" s="4"/>
      <c r="I96" s="3">
        <f>PRODUCT(C96,F96)</f>
        <v>0</v>
      </c>
      <c r="J96" s="4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L98" t="s">
        <v>13</v>
      </c>
      <c r="O98" t="s">
        <v>11</v>
      </c>
      <c r="R98" t="s">
        <v>12</v>
      </c>
    </row>
    <row r="99" spans="1:19" x14ac:dyDescent="0.35">
      <c r="A99" s="7" t="s">
        <v>29</v>
      </c>
      <c r="C99" s="3"/>
      <c r="D99" s="4"/>
      <c r="F99" s="3"/>
      <c r="G99" s="4"/>
      <c r="I99" s="3">
        <f>PRODUCT(C99)+PRODUCT(C99,F99)</f>
        <v>0</v>
      </c>
      <c r="J99" s="4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</row>
    <row r="101" spans="1:19" x14ac:dyDescent="0.35">
      <c r="A101" s="7" t="s">
        <v>20</v>
      </c>
      <c r="C101" t="s">
        <v>21</v>
      </c>
      <c r="F101" t="s">
        <v>22</v>
      </c>
      <c r="L101" t="s">
        <v>21</v>
      </c>
      <c r="O101" t="s">
        <v>22</v>
      </c>
    </row>
    <row r="102" spans="1:19" x14ac:dyDescent="0.35">
      <c r="A102" s="7" t="s">
        <v>29</v>
      </c>
      <c r="C102" s="3"/>
      <c r="D102" s="4"/>
      <c r="F102" s="3">
        <f>C102*46</f>
        <v>0</v>
      </c>
      <c r="G102" s="4"/>
      <c r="L102" s="3"/>
      <c r="M102" s="4"/>
      <c r="O102" s="3">
        <f>L102*46</f>
        <v>0</v>
      </c>
      <c r="P102" s="4"/>
    </row>
    <row r="103" spans="1:19" x14ac:dyDescent="0.35">
      <c r="A103" s="7"/>
    </row>
    <row r="104" spans="1:19" x14ac:dyDescent="0.35">
      <c r="A104" s="7" t="s">
        <v>23</v>
      </c>
      <c r="C104" t="s">
        <v>21</v>
      </c>
      <c r="F104" t="s">
        <v>22</v>
      </c>
      <c r="L104" t="s">
        <v>21</v>
      </c>
      <c r="O104" t="s">
        <v>22</v>
      </c>
    </row>
    <row r="105" spans="1:19" x14ac:dyDescent="0.35">
      <c r="A105" s="7" t="s">
        <v>29</v>
      </c>
      <c r="C105" s="3"/>
      <c r="D105" s="4"/>
      <c r="F105" s="3">
        <f>C105*46</f>
        <v>0</v>
      </c>
      <c r="G105" s="4"/>
      <c r="L105" s="3"/>
      <c r="M105" s="4"/>
      <c r="O105" s="3">
        <f>L105*46</f>
        <v>0</v>
      </c>
      <c r="P105" s="4"/>
    </row>
    <row r="106" spans="1:19" x14ac:dyDescent="0.35">
      <c r="A106" s="7"/>
    </row>
    <row r="107" spans="1:19" x14ac:dyDescent="0.35">
      <c r="A107" s="7" t="s">
        <v>28</v>
      </c>
      <c r="E107" s="1">
        <v>0</v>
      </c>
      <c r="M107" s="1">
        <v>0</v>
      </c>
    </row>
    <row r="108" spans="1:19" x14ac:dyDescent="0.35">
      <c r="A108" s="7"/>
    </row>
    <row r="109" spans="1:19" x14ac:dyDescent="0.35">
      <c r="A109" s="7" t="s">
        <v>27</v>
      </c>
      <c r="E109" s="1">
        <v>0</v>
      </c>
      <c r="M109" s="1">
        <v>0</v>
      </c>
    </row>
    <row r="110" spans="1:19" x14ac:dyDescent="0.35">
      <c r="A110" s="7"/>
    </row>
    <row r="111" spans="1:19" x14ac:dyDescent="0.35">
      <c r="A111" s="7" t="s">
        <v>38</v>
      </c>
      <c r="E111" s="1">
        <v>0</v>
      </c>
      <c r="M111" s="1">
        <v>0</v>
      </c>
    </row>
    <row r="113" spans="1:12" x14ac:dyDescent="0.35">
      <c r="A113" s="7" t="s">
        <v>37</v>
      </c>
      <c r="L113" s="7" t="s">
        <v>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3"/>
  <sheetViews>
    <sheetView workbookViewId="0"/>
  </sheetViews>
  <sheetFormatPr defaultRowHeight="14.5" x14ac:dyDescent="0.35"/>
  <cols>
    <col min="1" max="1" width="9.08984375" customWidth="1"/>
    <col min="2" max="2" width="9.54296875" customWidth="1"/>
  </cols>
  <sheetData>
    <row r="1" spans="1:19" x14ac:dyDescent="0.35">
      <c r="A1" s="7" t="s">
        <v>42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  <c r="K3" s="6"/>
    </row>
    <row r="4" spans="1:19" x14ac:dyDescent="0.35">
      <c r="A4" s="7" t="s">
        <v>35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1</v>
      </c>
    </row>
    <row r="7" spans="1:19" x14ac:dyDescent="0.35">
      <c r="A7" s="7"/>
      <c r="K7" s="6"/>
    </row>
    <row r="8" spans="1:19" x14ac:dyDescent="0.35">
      <c r="A8" s="7" t="s">
        <v>30</v>
      </c>
      <c r="D8">
        <v>1</v>
      </c>
      <c r="E8" s="2"/>
      <c r="F8" s="2"/>
      <c r="G8" s="11">
        <v>61</v>
      </c>
      <c r="K8" s="6"/>
      <c r="L8">
        <v>1</v>
      </c>
      <c r="M8" s="2">
        <v>29</v>
      </c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40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>
        <f>AVERAGE(M8:N67)</f>
        <v>29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77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12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11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29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29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29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44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450</v>
      </c>
      <c r="M93" s="4"/>
      <c r="O93" s="3">
        <v>9</v>
      </c>
      <c r="P93" s="4"/>
      <c r="R93" s="3">
        <f>PRODUCT(L93,O93)</f>
        <v>4050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29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29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29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29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/>
      <c r="K107" s="6"/>
      <c r="M107" s="1"/>
    </row>
    <row r="108" spans="1:19" x14ac:dyDescent="0.35">
      <c r="A108" s="7"/>
      <c r="K108" s="6"/>
    </row>
    <row r="109" spans="1:19" x14ac:dyDescent="0.35">
      <c r="A109" s="7" t="s">
        <v>27</v>
      </c>
      <c r="E109" s="1"/>
      <c r="K109" s="6"/>
      <c r="M109" s="1"/>
    </row>
    <row r="110" spans="1:19" x14ac:dyDescent="0.35">
      <c r="A110" s="7"/>
      <c r="K110" s="6"/>
    </row>
    <row r="111" spans="1:19" x14ac:dyDescent="0.35">
      <c r="A111" s="7" t="s">
        <v>38</v>
      </c>
      <c r="E111" s="1"/>
      <c r="K111" s="6"/>
      <c r="M111" s="1"/>
    </row>
    <row r="113" spans="1:12" x14ac:dyDescent="0.35">
      <c r="A113" s="7" t="s">
        <v>37</v>
      </c>
      <c r="B113" t="s">
        <v>45</v>
      </c>
      <c r="L113" s="7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9.7265625" customWidth="1"/>
  </cols>
  <sheetData>
    <row r="1" spans="1:19" x14ac:dyDescent="0.35">
      <c r="A1" s="7" t="s">
        <v>42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  <c r="K3" s="6"/>
    </row>
    <row r="4" spans="1:19" x14ac:dyDescent="0.35">
      <c r="A4" s="7" t="s">
        <v>34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2</v>
      </c>
    </row>
    <row r="7" spans="1:19" x14ac:dyDescent="0.35">
      <c r="A7" s="7"/>
      <c r="K7" s="6"/>
    </row>
    <row r="8" spans="1:19" x14ac:dyDescent="0.35">
      <c r="A8" s="7" t="s">
        <v>30</v>
      </c>
      <c r="D8">
        <v>1</v>
      </c>
      <c r="E8" s="2"/>
      <c r="F8" s="2"/>
      <c r="G8" s="11">
        <v>61</v>
      </c>
      <c r="K8" s="6"/>
      <c r="L8">
        <v>1</v>
      </c>
      <c r="M8" s="2">
        <v>22</v>
      </c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>
        <v>27</v>
      </c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41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>
        <f>AVERAGE(M8:N67)</f>
        <v>24.5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1</v>
      </c>
      <c r="K74" s="6"/>
      <c r="M74" s="1">
        <v>50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11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29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29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29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44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450</v>
      </c>
      <c r="M93" s="4"/>
      <c r="O93" s="3">
        <v>77</v>
      </c>
      <c r="P93" s="4"/>
      <c r="R93" s="3">
        <f>PRODUCT(L93,O93)</f>
        <v>34650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29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29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29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29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x14ac:dyDescent="0.35">
      <c r="A111" s="7" t="s">
        <v>38</v>
      </c>
      <c r="E111" s="1">
        <v>0</v>
      </c>
      <c r="K111" s="6"/>
      <c r="M111" s="1">
        <v>23</v>
      </c>
    </row>
    <row r="113" spans="1:12" x14ac:dyDescent="0.35">
      <c r="A113" s="7" t="s">
        <v>37</v>
      </c>
      <c r="L113" s="7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3"/>
  <sheetViews>
    <sheetView workbookViewId="0"/>
  </sheetViews>
  <sheetFormatPr defaultRowHeight="14.5" x14ac:dyDescent="0.35"/>
  <cols>
    <col min="1" max="1" width="9.08984375" customWidth="1"/>
    <col min="2" max="2" width="9.90625" customWidth="1"/>
  </cols>
  <sheetData>
    <row r="1" spans="1:19" x14ac:dyDescent="0.35">
      <c r="A1" s="7" t="s">
        <v>42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  <c r="K3" s="6"/>
    </row>
    <row r="4" spans="1:19" x14ac:dyDescent="0.35">
      <c r="A4" s="7" t="s">
        <v>33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0</v>
      </c>
    </row>
    <row r="7" spans="1:19" x14ac:dyDescent="0.35">
      <c r="A7" s="7"/>
      <c r="K7" s="6"/>
    </row>
    <row r="8" spans="1:19" x14ac:dyDescent="0.35">
      <c r="A8" s="7" t="s">
        <v>30</v>
      </c>
      <c r="D8">
        <v>1</v>
      </c>
      <c r="E8" s="2"/>
      <c r="F8" s="2"/>
      <c r="G8" s="11">
        <v>61</v>
      </c>
      <c r="K8" s="6"/>
      <c r="L8">
        <v>1</v>
      </c>
      <c r="M8" s="2"/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40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 t="e">
        <f>AVERAGE(M8:N67)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45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29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29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29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44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450</v>
      </c>
      <c r="M93" s="4"/>
      <c r="O93" s="3">
        <v>50</v>
      </c>
      <c r="P93" s="4"/>
      <c r="R93" s="3">
        <f>PRODUCT(L93,O93)</f>
        <v>22500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46</v>
      </c>
      <c r="C96" s="3"/>
      <c r="D96" s="4"/>
      <c r="F96" s="3"/>
      <c r="G96" s="4"/>
      <c r="I96" s="3">
        <f>PRODUCT(C96,F96)</f>
        <v>0</v>
      </c>
      <c r="J96" s="4"/>
      <c r="K96" s="6"/>
      <c r="L96" s="3">
        <v>175</v>
      </c>
      <c r="M96" s="4"/>
      <c r="O96" s="3">
        <v>5</v>
      </c>
      <c r="P96" s="4"/>
      <c r="R96" s="3">
        <f>PRODUCT(L96,O96)</f>
        <v>875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29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29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29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x14ac:dyDescent="0.35">
      <c r="A111" s="7" t="s">
        <v>38</v>
      </c>
      <c r="E111" s="1">
        <v>0</v>
      </c>
      <c r="K111" s="6"/>
      <c r="M111" s="1">
        <v>1</v>
      </c>
    </row>
    <row r="113" spans="1:13" x14ac:dyDescent="0.35">
      <c r="A113" s="7" t="s">
        <v>37</v>
      </c>
      <c r="L113" s="7" t="s">
        <v>37</v>
      </c>
      <c r="M113" t="s">
        <v>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10" customWidth="1"/>
  </cols>
  <sheetData>
    <row r="1" spans="1:19" x14ac:dyDescent="0.35">
      <c r="A1" s="7" t="s">
        <v>42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  <c r="K3" s="6"/>
    </row>
    <row r="4" spans="1:19" x14ac:dyDescent="0.35">
      <c r="A4" s="7" t="s">
        <v>32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0</v>
      </c>
    </row>
    <row r="7" spans="1:19" x14ac:dyDescent="0.35">
      <c r="A7" s="7"/>
      <c r="K7" s="6"/>
    </row>
    <row r="8" spans="1:19" x14ac:dyDescent="0.35">
      <c r="A8" s="7" t="s">
        <v>30</v>
      </c>
      <c r="D8">
        <v>1</v>
      </c>
      <c r="E8" s="2"/>
      <c r="F8" s="2"/>
      <c r="G8" s="11">
        <v>61</v>
      </c>
      <c r="K8" s="6"/>
      <c r="L8">
        <v>1</v>
      </c>
      <c r="M8" s="2"/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40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 t="e">
        <f>AVERAGE(M8:N67)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50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3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12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29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29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29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44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450</v>
      </c>
      <c r="M93" s="4"/>
      <c r="O93" s="3">
        <v>80</v>
      </c>
      <c r="P93" s="4"/>
      <c r="R93" s="3">
        <f>PRODUCT(L93,O93)</f>
        <v>36000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29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29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48</v>
      </c>
      <c r="C102" s="3">
        <v>1</v>
      </c>
      <c r="D102" s="4"/>
      <c r="F102" s="3">
        <f>C102*46</f>
        <v>46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29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x14ac:dyDescent="0.35">
      <c r="A111" s="7" t="s">
        <v>38</v>
      </c>
      <c r="E111" s="1">
        <v>0</v>
      </c>
      <c r="K111" s="6"/>
      <c r="M111" s="1">
        <v>0</v>
      </c>
    </row>
    <row r="113" spans="1:12" x14ac:dyDescent="0.35">
      <c r="A113" s="7" t="s">
        <v>37</v>
      </c>
      <c r="L113" s="7" t="s">
        <v>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10.08984375" customWidth="1"/>
  </cols>
  <sheetData>
    <row r="1" spans="1:19" x14ac:dyDescent="0.35">
      <c r="A1" s="7" t="s">
        <v>42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  <c r="K3" s="6"/>
    </row>
    <row r="4" spans="1:19" x14ac:dyDescent="0.35">
      <c r="A4" s="7" t="s">
        <v>31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0</v>
      </c>
    </row>
    <row r="7" spans="1:19" x14ac:dyDescent="0.35">
      <c r="A7" s="7"/>
      <c r="K7" s="6"/>
    </row>
    <row r="8" spans="1:19" x14ac:dyDescent="0.35">
      <c r="A8" s="7" t="s">
        <v>30</v>
      </c>
      <c r="D8">
        <v>1</v>
      </c>
      <c r="E8" s="2"/>
      <c r="F8" s="2"/>
      <c r="G8" s="11">
        <v>61</v>
      </c>
      <c r="K8" s="6"/>
      <c r="L8">
        <v>1</v>
      </c>
      <c r="M8" s="2"/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40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 t="e">
        <f>AVERAGE(M8:N67)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5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29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29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29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44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450</v>
      </c>
      <c r="M93" s="4"/>
      <c r="O93" s="3">
        <v>15</v>
      </c>
      <c r="P93" s="4"/>
      <c r="R93" s="3">
        <f>PRODUCT(L93,O93)</f>
        <v>6750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29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29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29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29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x14ac:dyDescent="0.35">
      <c r="A111" s="7" t="s">
        <v>38</v>
      </c>
      <c r="E111" s="1">
        <v>0</v>
      </c>
      <c r="K111" s="6"/>
      <c r="M111" s="1">
        <v>1</v>
      </c>
    </row>
    <row r="113" spans="1:12" x14ac:dyDescent="0.35">
      <c r="A113" s="7" t="s">
        <v>37</v>
      </c>
      <c r="L113" s="7" t="s">
        <v>37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Plate 1</vt:lpstr>
      <vt:lpstr>Plate 2</vt:lpstr>
      <vt:lpstr>Plate 3</vt:lpstr>
      <vt:lpstr>Plate 4</vt:lpstr>
      <vt:lpstr>Plate 5</vt:lpstr>
      <vt:lpstr>Plate 6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Iain</dc:creator>
  <cp:lastModifiedBy>HARRISON, Iain (iharr28)</cp:lastModifiedBy>
  <dcterms:created xsi:type="dcterms:W3CDTF">2020-01-31T06:10:31Z</dcterms:created>
  <dcterms:modified xsi:type="dcterms:W3CDTF">2024-05-29T00:11:13Z</dcterms:modified>
</cp:coreProperties>
</file>