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6261290-my.sharepoint.com/personal/blatino_prelical_com/Documents/Project Folders/Southwire/Southwire.GA.4.15.25/"/>
    </mc:Choice>
  </mc:AlternateContent>
  <xr:revisionPtr revIDLastSave="253" documentId="8_{F77C012E-90E2-4E31-81C1-2C2708807F6A}" xr6:coauthVersionLast="47" xr6:coauthVersionMax="47" xr10:uidLastSave="{05AB471A-82B6-4E26-BA78-B66BB015AB2A}"/>
  <bookViews>
    <workbookView xWindow="-110" yWindow="-110" windowWidth="19420" windowHeight="10300" xr2:uid="{1E384F33-59FC-4AC8-8FC4-2F2526A3F93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" l="1"/>
  <c r="A38" i="1"/>
  <c r="A39" i="1"/>
  <c r="A40" i="1"/>
  <c r="B40" i="1"/>
  <c r="A41" i="1"/>
  <c r="B41" i="1"/>
  <c r="A42" i="1"/>
  <c r="B42" i="1"/>
  <c r="A43" i="1"/>
  <c r="B43" i="1"/>
  <c r="G4" i="1"/>
  <c r="H4" i="1" s="1"/>
  <c r="H5" i="1" s="1"/>
  <c r="H6" i="1" s="1"/>
  <c r="H7" i="1" s="1"/>
  <c r="H8" i="1" s="1"/>
  <c r="H9" i="1" s="1"/>
  <c r="H10" i="1" s="1"/>
  <c r="H11" i="1" s="1"/>
  <c r="H12" i="1" s="1"/>
  <c r="G12" i="1"/>
  <c r="G5" i="1"/>
  <c r="G10" i="1"/>
  <c r="G11" i="1"/>
  <c r="G6" i="1"/>
  <c r="G9" i="1"/>
  <c r="G8" i="1"/>
  <c r="G13" i="1"/>
  <c r="G7" i="1"/>
  <c r="G14" i="1" l="1"/>
  <c r="G16" i="1" s="1"/>
</calcChain>
</file>

<file path=xl/sharedStrings.xml><?xml version="1.0" encoding="utf-8"?>
<sst xmlns="http://schemas.openxmlformats.org/spreadsheetml/2006/main" count="30" uniqueCount="23">
  <si>
    <t>System</t>
  </si>
  <si>
    <t>Failure Mode</t>
  </si>
  <si>
    <t>Total</t>
  </si>
  <si>
    <t>Equipment/System/Process</t>
  </si>
  <si>
    <t>Impact Per Event (Maintenance + Production)</t>
  </si>
  <si>
    <t>Total Annual Loss</t>
  </si>
  <si>
    <t>ID</t>
  </si>
  <si>
    <t>Frequency/  Yr.</t>
  </si>
  <si>
    <t xml:space="preserve"> </t>
  </si>
  <si>
    <r>
      <rPr>
        <b/>
        <u/>
        <sz val="18"/>
        <color theme="1"/>
        <rFont val="Aptos Narrow"/>
        <family val="2"/>
        <scheme val="minor"/>
      </rPr>
      <t>Failure Definition</t>
    </r>
    <r>
      <rPr>
        <b/>
        <sz val="18"/>
        <color theme="1"/>
        <rFont val="Aptos Narrow"/>
        <family val="2"/>
        <scheme val="minor"/>
      </rPr>
      <t xml:space="preserve"> - Any Event or Condition that Interrupts the Continuity of Maximum Quality Production</t>
    </r>
  </si>
  <si>
    <t>Extrusion</t>
  </si>
  <si>
    <t>Fat Machine</t>
  </si>
  <si>
    <t>Checking Heats</t>
  </si>
  <si>
    <t>Bar Notchers</t>
  </si>
  <si>
    <t>Drum Twister/Taper Head</t>
  </si>
  <si>
    <t>Firehouse Chiller/Reset</t>
  </si>
  <si>
    <t>Drawing Machine Bands</t>
  </si>
  <si>
    <t>Conveyor Faults</t>
  </si>
  <si>
    <t>Traverse Reset</t>
  </si>
  <si>
    <t>S1 Strander</t>
  </si>
  <si>
    <t>80/33</t>
  </si>
  <si>
    <t xml:space="preserve"> $68/Hour</t>
  </si>
  <si>
    <t>$10000/Hour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</si>
</sst>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4" fontId="5" fillId="0" borderId="1" xfId="1" applyFont="1" applyBorder="1" applyAlignment="1">
      <alignment vertical="top" wrapText="1"/>
    </xf>
    <xf numFmtId="44" fontId="5" fillId="0" borderId="1" xfId="1" applyFont="1" applyBorder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44" fontId="5" fillId="0" borderId="0" xfId="1" applyFont="1" applyBorder="1" applyAlignment="1">
      <alignment vertical="top" wrapText="1"/>
    </xf>
    <xf numFmtId="44" fontId="5" fillId="0" borderId="0" xfId="1" applyFont="1" applyBorder="1" applyAlignment="1">
      <alignment vertical="top"/>
    </xf>
    <xf numFmtId="44" fontId="5" fillId="0" borderId="0" xfId="0" applyNumberFormat="1" applyFont="1"/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4" fontId="5" fillId="3" borderId="1" xfId="1" applyFont="1" applyFill="1" applyBorder="1" applyAlignment="1">
      <alignment vertical="top" wrapText="1"/>
    </xf>
    <xf numFmtId="44" fontId="5" fillId="3" borderId="1" xfId="1" applyFont="1" applyFill="1" applyBorder="1" applyAlignment="1">
      <alignment vertical="top"/>
    </xf>
    <xf numFmtId="44" fontId="5" fillId="3" borderId="0" xfId="0" applyNumberFormat="1" applyFont="1" applyFill="1"/>
    <xf numFmtId="164" fontId="0" fillId="0" borderId="6" xfId="0" applyNumberFormat="1" applyBorder="1" applyAlignment="1">
      <alignment horizontal="left" vertical="top"/>
    </xf>
    <xf numFmtId="9" fontId="5" fillId="0" borderId="0" xfId="0" applyNumberFormat="1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 Chart - Bad 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Sheet1!$G$3</c:f>
              <c:strCache>
                <c:ptCount val="1"/>
                <c:pt idx="0">
                  <c:v>Total Annual Loss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Sheet1!$A$4:$A$13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Sheet1!$G$4:$G$13</c:f>
              <c:numCache>
                <c:formatCode>_("$"* #,##0.00_);_("$"* \(#,##0.00\);_("$"* "-"??_);_(@_)</c:formatCode>
                <c:ptCount val="10"/>
                <c:pt idx="0">
                  <c:v>8100000</c:v>
                </c:pt>
                <c:pt idx="1">
                  <c:v>4028000</c:v>
                </c:pt>
                <c:pt idx="2">
                  <c:v>3724098</c:v>
                </c:pt>
                <c:pt idx="3">
                  <c:v>3661000</c:v>
                </c:pt>
                <c:pt idx="4">
                  <c:v>876000</c:v>
                </c:pt>
                <c:pt idx="5">
                  <c:v>604200</c:v>
                </c:pt>
                <c:pt idx="6">
                  <c:v>261872</c:v>
                </c:pt>
                <c:pt idx="7">
                  <c:v>233206</c:v>
                </c:pt>
                <c:pt idx="8">
                  <c:v>129000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2-4295-B2BF-7BEC7083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553263"/>
        <c:axId val="205554703"/>
      </c:barChart>
      <c:catAx>
        <c:axId val="20555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4703"/>
        <c:crosses val="autoZero"/>
        <c:auto val="1"/>
        <c:lblAlgn val="ctr"/>
        <c:lblOffset val="100"/>
        <c:noMultiLvlLbl val="0"/>
      </c:catAx>
      <c:valAx>
        <c:axId val="205554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61231</xdr:colOff>
      <xdr:row>16</xdr:row>
      <xdr:rowOff>155800</xdr:rowOff>
    </xdr:from>
    <xdr:to>
      <xdr:col>6</xdr:col>
      <xdr:colOff>1469570</xdr:colOff>
      <xdr:row>34</xdr:row>
      <xdr:rowOff>149679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C6EFE1-69E5-6274-B055-3EC0B2656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etorgft6261290-my.sharepoint.com/personal/blatino_prelical_com/Documents/Project%20Folders/WestRock/WestRock%20Hopewell.3.2.25/OA.3.2.25.WestRock.Hpwl.xls" TargetMode="External"/><Relationship Id="rId1" Type="http://schemas.openxmlformats.org/officeDocument/2006/relationships/externalLinkPath" Target="/personal/blatino_prelical_com/Documents/Project%20Folders/WestRock/WestRock%20Hopewell.3.2.25/OA.3.2.25.WestRock.Hpw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oradic Failure Listing"/>
      <sheetName val="Chronic Failure Listing"/>
      <sheetName val="MOP-RR"/>
      <sheetName val="MOP-Hpwl"/>
      <sheetName val="MOP-Hpwl (2)"/>
      <sheetName val="Southwire1"/>
    </sheetNames>
    <sheetDataSet>
      <sheetData sheetId="0"/>
      <sheetData sheetId="1"/>
      <sheetData sheetId="2"/>
      <sheetData sheetId="3"/>
      <sheetData sheetId="4"/>
      <sheetData sheetId="5">
        <row r="22">
          <cell r="A22" t="str">
            <v>Assumptions:</v>
          </cell>
        </row>
        <row r="23">
          <cell r="A23" t="str">
            <v>Lost Profit Opps =</v>
          </cell>
        </row>
        <row r="24">
          <cell r="A24" t="str">
            <v>Hrly Labor Costs =</v>
          </cell>
        </row>
        <row r="25">
          <cell r="A25" t="str">
            <v xml:space="preserve">Prof  Labor Costs = </v>
          </cell>
          <cell r="B25" t="str">
            <v>$100/Hour</v>
          </cell>
        </row>
        <row r="26">
          <cell r="A26" t="str">
            <v xml:space="preserve">Cons. Labor Costs = </v>
          </cell>
          <cell r="B26" t="str">
            <v>$300/Hour</v>
          </cell>
        </row>
        <row r="27">
          <cell r="A27" t="str">
            <v xml:space="preserve">Admin Costs = </v>
          </cell>
          <cell r="B27" t="str">
            <v>$35/Hour</v>
          </cell>
        </row>
        <row r="28">
          <cell r="A28" t="str">
            <v xml:space="preserve">Materials = </v>
          </cell>
          <cell r="B28" t="str">
            <v>At Cost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8478-AF48-46F2-B737-0953E9656EAF}">
  <dimension ref="A1:H44"/>
  <sheetViews>
    <sheetView tabSelected="1" zoomScale="99" zoomScaleNormal="99" workbookViewId="0">
      <selection activeCell="C16" sqref="C16"/>
    </sheetView>
  </sheetViews>
  <sheetFormatPr defaultRowHeight="14.5" x14ac:dyDescent="0.35"/>
  <cols>
    <col min="1" max="1" width="16" style="1" customWidth="1"/>
    <col min="2" max="2" width="26.7265625" style="1" customWidth="1"/>
    <col min="3" max="3" width="27.7265625" style="1" customWidth="1"/>
    <col min="4" max="4" width="28.1796875" style="1" customWidth="1"/>
    <col min="5" max="5" width="12.453125" style="2" customWidth="1"/>
    <col min="6" max="6" width="20.81640625" style="2" customWidth="1"/>
    <col min="7" max="7" width="22" style="1" customWidth="1"/>
    <col min="8" max="8" width="18.90625" bestFit="1" customWidth="1"/>
  </cols>
  <sheetData>
    <row r="1" spans="1:8" x14ac:dyDescent="0.35">
      <c r="B1" s="1" t="s">
        <v>8</v>
      </c>
    </row>
    <row r="2" spans="1:8" ht="34.5" customHeight="1" x14ac:dyDescent="0.35">
      <c r="A2" s="21" t="s">
        <v>9</v>
      </c>
      <c r="B2" s="21"/>
      <c r="C2" s="21"/>
      <c r="D2" s="21"/>
      <c r="E2" s="21"/>
      <c r="F2" s="21"/>
      <c r="G2" s="21"/>
    </row>
    <row r="3" spans="1:8" s="12" customFormat="1" ht="55.5" x14ac:dyDescent="0.45">
      <c r="A3" s="9" t="s">
        <v>6</v>
      </c>
      <c r="B3" s="10" t="s">
        <v>0</v>
      </c>
      <c r="C3" s="10" t="s">
        <v>3</v>
      </c>
      <c r="D3" s="10" t="s">
        <v>1</v>
      </c>
      <c r="E3" s="11" t="s">
        <v>7</v>
      </c>
      <c r="F3" s="11" t="s">
        <v>4</v>
      </c>
      <c r="G3" s="10" t="s">
        <v>5</v>
      </c>
    </row>
    <row r="4" spans="1:8" s="18" customFormat="1" ht="18.5" x14ac:dyDescent="0.45">
      <c r="A4" s="27">
        <v>1</v>
      </c>
      <c r="B4" s="28" t="s">
        <v>8</v>
      </c>
      <c r="C4" s="28" t="s">
        <v>11</v>
      </c>
      <c r="D4" s="28" t="s">
        <v>8</v>
      </c>
      <c r="E4" s="28">
        <v>540</v>
      </c>
      <c r="F4" s="29">
        <v>15000</v>
      </c>
      <c r="G4" s="30">
        <f>E4*F4</f>
        <v>8100000</v>
      </c>
      <c r="H4" s="31">
        <f>G4</f>
        <v>8100000</v>
      </c>
    </row>
    <row r="5" spans="1:8" s="18" customFormat="1" ht="18.5" x14ac:dyDescent="0.45">
      <c r="A5" s="27">
        <v>2</v>
      </c>
      <c r="B5" s="28"/>
      <c r="C5" s="28" t="s">
        <v>17</v>
      </c>
      <c r="D5" s="28"/>
      <c r="E5" s="28">
        <v>400</v>
      </c>
      <c r="F5" s="29">
        <v>10070</v>
      </c>
      <c r="G5" s="30">
        <f>E5*F5</f>
        <v>4028000</v>
      </c>
      <c r="H5" s="31">
        <f>H4+G5</f>
        <v>12128000</v>
      </c>
    </row>
    <row r="6" spans="1:8" s="18" customFormat="1" ht="18.5" x14ac:dyDescent="0.45">
      <c r="A6" s="27">
        <v>3</v>
      </c>
      <c r="B6" s="28"/>
      <c r="C6" s="28" t="s">
        <v>16</v>
      </c>
      <c r="D6" s="28"/>
      <c r="E6" s="28">
        <v>371</v>
      </c>
      <c r="F6" s="29">
        <v>10038</v>
      </c>
      <c r="G6" s="30">
        <f>E6*F6</f>
        <v>3724098</v>
      </c>
      <c r="H6" s="31">
        <f t="shared" ref="H6:H12" si="0">H5+G6</f>
        <v>15852098</v>
      </c>
    </row>
    <row r="7" spans="1:8" s="18" customFormat="1" ht="18.5" x14ac:dyDescent="0.45">
      <c r="A7" s="13">
        <v>4</v>
      </c>
      <c r="B7" s="14" t="s">
        <v>8</v>
      </c>
      <c r="C7" s="14" t="s">
        <v>10</v>
      </c>
      <c r="D7" s="14" t="s">
        <v>12</v>
      </c>
      <c r="E7" s="14">
        <v>1046</v>
      </c>
      <c r="F7" s="16">
        <v>3500</v>
      </c>
      <c r="G7" s="17">
        <f>E7*F7</f>
        <v>3661000</v>
      </c>
      <c r="H7" s="26">
        <f t="shared" si="0"/>
        <v>19513098</v>
      </c>
    </row>
    <row r="8" spans="1:8" s="18" customFormat="1" ht="18.5" x14ac:dyDescent="0.45">
      <c r="A8" s="13">
        <v>5</v>
      </c>
      <c r="B8" s="14"/>
      <c r="C8" s="14" t="s">
        <v>19</v>
      </c>
      <c r="D8" s="14"/>
      <c r="E8" s="14">
        <v>1460</v>
      </c>
      <c r="F8" s="16">
        <v>600</v>
      </c>
      <c r="G8" s="17">
        <f>E8*F8</f>
        <v>876000</v>
      </c>
      <c r="H8" s="26">
        <f t="shared" si="0"/>
        <v>20389098</v>
      </c>
    </row>
    <row r="9" spans="1:8" s="18" customFormat="1" ht="18.5" x14ac:dyDescent="0.45">
      <c r="A9" s="13">
        <v>6</v>
      </c>
      <c r="B9" s="14"/>
      <c r="C9" s="14" t="s">
        <v>15</v>
      </c>
      <c r="D9" s="14"/>
      <c r="E9" s="14">
        <v>30</v>
      </c>
      <c r="F9" s="16">
        <v>20140</v>
      </c>
      <c r="G9" s="17">
        <f>E9*F9</f>
        <v>604200</v>
      </c>
      <c r="H9" s="26">
        <f t="shared" si="0"/>
        <v>20993298</v>
      </c>
    </row>
    <row r="10" spans="1:8" s="18" customFormat="1" ht="18.5" x14ac:dyDescent="0.45">
      <c r="A10" s="13">
        <v>7</v>
      </c>
      <c r="B10" s="14"/>
      <c r="C10" s="14" t="s">
        <v>13</v>
      </c>
      <c r="D10" s="14"/>
      <c r="E10" s="14">
        <v>104</v>
      </c>
      <c r="F10" s="16">
        <v>2518</v>
      </c>
      <c r="G10" s="17">
        <f>E10*F10</f>
        <v>261872</v>
      </c>
      <c r="H10" s="26">
        <f t="shared" si="0"/>
        <v>21255170</v>
      </c>
    </row>
    <row r="11" spans="1:8" s="18" customFormat="1" ht="18.5" x14ac:dyDescent="0.45">
      <c r="A11" s="13">
        <v>8</v>
      </c>
      <c r="B11" s="14"/>
      <c r="C11" s="14" t="s">
        <v>14</v>
      </c>
      <c r="D11" s="14"/>
      <c r="E11" s="14">
        <v>38</v>
      </c>
      <c r="F11" s="16">
        <v>6137</v>
      </c>
      <c r="G11" s="17">
        <f>E11*F11</f>
        <v>233206</v>
      </c>
      <c r="H11" s="26">
        <f t="shared" si="0"/>
        <v>21488376</v>
      </c>
    </row>
    <row r="12" spans="1:8" s="18" customFormat="1" ht="18.5" x14ac:dyDescent="0.45">
      <c r="A12" s="13">
        <v>9</v>
      </c>
      <c r="B12" s="14"/>
      <c r="C12" s="14" t="s">
        <v>18</v>
      </c>
      <c r="D12" s="14"/>
      <c r="E12" s="14">
        <v>300</v>
      </c>
      <c r="F12" s="16">
        <v>430</v>
      </c>
      <c r="G12" s="17">
        <f>E12*F12</f>
        <v>129000</v>
      </c>
      <c r="H12" s="26">
        <f t="shared" si="0"/>
        <v>21617376</v>
      </c>
    </row>
    <row r="13" spans="1:8" s="18" customFormat="1" ht="18.5" x14ac:dyDescent="0.45">
      <c r="A13" s="13">
        <v>10</v>
      </c>
      <c r="B13" s="14"/>
      <c r="C13" s="14"/>
      <c r="D13" s="14"/>
      <c r="E13" s="14"/>
      <c r="F13" s="16"/>
      <c r="G13" s="17">
        <f>E13*F13</f>
        <v>0</v>
      </c>
    </row>
    <row r="14" spans="1:8" s="18" customFormat="1" ht="19.5" customHeight="1" x14ac:dyDescent="0.45">
      <c r="A14" s="15"/>
      <c r="B14" s="14" t="s">
        <v>2</v>
      </c>
      <c r="C14" s="14"/>
      <c r="D14" s="14"/>
      <c r="E14" s="14"/>
      <c r="F14" s="16"/>
      <c r="G14" s="17">
        <f>SUM(G4:G13)</f>
        <v>21617376</v>
      </c>
    </row>
    <row r="15" spans="1:8" s="18" customFormat="1" ht="19.5" customHeight="1" x14ac:dyDescent="0.45">
      <c r="A15" s="22"/>
      <c r="B15" s="33">
        <v>0.8</v>
      </c>
      <c r="C15" s="23"/>
      <c r="D15" s="23"/>
      <c r="E15" s="23"/>
      <c r="F15" s="24"/>
      <c r="G15" s="25">
        <v>0.8</v>
      </c>
    </row>
    <row r="16" spans="1:8" s="18" customFormat="1" ht="19.5" customHeight="1" x14ac:dyDescent="0.45">
      <c r="A16" s="22"/>
      <c r="B16" s="23" t="s">
        <v>20</v>
      </c>
      <c r="C16" s="23"/>
      <c r="D16" s="23"/>
      <c r="E16" s="23"/>
      <c r="F16" s="24"/>
      <c r="G16" s="25">
        <f>G14*G15</f>
        <v>17293900.800000001</v>
      </c>
    </row>
    <row r="17" spans="1:7" s="18" customFormat="1" ht="18.5" x14ac:dyDescent="0.45">
      <c r="A17" s="19"/>
      <c r="B17" s="19"/>
      <c r="C17" s="19"/>
      <c r="D17" s="19"/>
      <c r="E17" s="20"/>
      <c r="F17" s="20"/>
      <c r="G17" s="19"/>
    </row>
    <row r="36" spans="1:3" ht="15" thickBot="1" x14ac:dyDescent="0.4"/>
    <row r="37" spans="1:3" ht="15.5" thickTop="1" thickBot="1" x14ac:dyDescent="0.4">
      <c r="A37" s="3" t="str">
        <f>[1]Southwire1!A22</f>
        <v>Assumptions:</v>
      </c>
      <c r="B37" s="4" t="s">
        <v>8</v>
      </c>
    </row>
    <row r="38" spans="1:3" ht="15" thickBot="1" x14ac:dyDescent="0.4">
      <c r="A38" s="5" t="str">
        <f>[1]Southwire1!A23</f>
        <v>Lost Profit Opps =</v>
      </c>
      <c r="B38" s="32" t="s">
        <v>22</v>
      </c>
      <c r="C38" s="1" t="s">
        <v>8</v>
      </c>
    </row>
    <row r="39" spans="1:3" ht="15" thickBot="1" x14ac:dyDescent="0.4">
      <c r="A39" s="5" t="str">
        <f>[1]Southwire1!A24</f>
        <v>Hrly Labor Costs =</v>
      </c>
      <c r="B39" s="32" t="s">
        <v>21</v>
      </c>
      <c r="C39" s="1" t="s">
        <v>8</v>
      </c>
    </row>
    <row r="40" spans="1:3" ht="15" thickBot="1" x14ac:dyDescent="0.4">
      <c r="A40" s="5" t="str">
        <f>[1]Southwire1!A25</f>
        <v xml:space="preserve">Prof  Labor Costs = </v>
      </c>
      <c r="B40" s="6" t="str">
        <f>[1]Southwire1!B25</f>
        <v>$100/Hour</v>
      </c>
      <c r="C40" s="1" t="s">
        <v>8</v>
      </c>
    </row>
    <row r="41" spans="1:3" ht="15" thickBot="1" x14ac:dyDescent="0.4">
      <c r="A41" s="5" t="str">
        <f>[1]Southwire1!A26</f>
        <v xml:space="preserve">Cons. Labor Costs = </v>
      </c>
      <c r="B41" s="6" t="str">
        <f>[1]Southwire1!B26</f>
        <v>$300/Hour</v>
      </c>
    </row>
    <row r="42" spans="1:3" ht="15" thickBot="1" x14ac:dyDescent="0.4">
      <c r="A42" s="5" t="str">
        <f>[1]Southwire1!A27</f>
        <v xml:space="preserve">Admin Costs = </v>
      </c>
      <c r="B42" s="6" t="str">
        <f>[1]Southwire1!B27</f>
        <v>$35/Hour</v>
      </c>
    </row>
    <row r="43" spans="1:3" ht="15" thickBot="1" x14ac:dyDescent="0.4">
      <c r="A43" s="7" t="str">
        <f>[1]Southwire1!A28</f>
        <v xml:space="preserve">Materials = </v>
      </c>
      <c r="B43" s="8" t="str">
        <f>[1]Southwire1!B28</f>
        <v>At Cost</v>
      </c>
    </row>
    <row r="44" spans="1:3" ht="15" thickTop="1" x14ac:dyDescent="0.35"/>
  </sheetData>
  <sortState xmlns:xlrd2="http://schemas.microsoft.com/office/spreadsheetml/2017/richdata2" ref="B4:G13">
    <sortCondition descending="1" ref="G4:G13"/>
  </sortState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Bob Latino</cp:lastModifiedBy>
  <dcterms:created xsi:type="dcterms:W3CDTF">2024-02-06T18:04:36Z</dcterms:created>
  <dcterms:modified xsi:type="dcterms:W3CDTF">2025-04-15T23:12:47Z</dcterms:modified>
</cp:coreProperties>
</file>