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orgft6261290-my.sharepoint.com/personal/kenneth_latino_prelical_com/Documents/Prelical Solutions/Products and Services/RCA/New RCA Class Slide Formatting for 2026/Handouts/"/>
    </mc:Choice>
  </mc:AlternateContent>
  <xr:revisionPtr revIDLastSave="155" documentId="8_{4CF9F047-C4F4-4409-91DB-15AA1B1A743C}" xr6:coauthVersionLast="47" xr6:coauthVersionMax="47" xr10:uidLastSave="{E0C1BF99-2B15-4E7B-B848-DA1061B6C513}"/>
  <bookViews>
    <workbookView xWindow="-28920" yWindow="-120" windowWidth="29040" windowHeight="15720" activeTab="2" xr2:uid="{ABEBA224-433E-4547-9E9C-24801DE88F13}"/>
  </bookViews>
  <sheets>
    <sheet name="Pareto Analysis Worksheet" sheetId="2" r:id="rId1"/>
    <sheet name="Paper Mill Sample" sheetId="1" r:id="rId2"/>
    <sheet name="Data Collection Worksheet" sheetId="3" r:id="rId3"/>
    <sheet name="Verification Lot" sheetId="4" r:id="rId4"/>
    <sheet name="Corrective Action List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25" i="2" l="1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2" i="2"/>
  <c r="G2" i="1"/>
  <c r="G4" i="1"/>
  <c r="G3" i="1"/>
  <c r="G5" i="1"/>
  <c r="G6" i="1"/>
  <c r="G7" i="1"/>
  <c r="G8" i="1"/>
  <c r="G9" i="1"/>
  <c r="G10" i="1"/>
  <c r="G12" i="1"/>
  <c r="G13" i="1"/>
  <c r="G14" i="1"/>
  <c r="G16" i="1"/>
  <c r="G17" i="1"/>
  <c r="G18" i="1"/>
  <c r="G11" i="1"/>
  <c r="G19" i="1"/>
  <c r="G20" i="1"/>
  <c r="G21" i="1"/>
  <c r="G15" i="1"/>
  <c r="G22" i="1"/>
  <c r="G23" i="1"/>
  <c r="G24" i="1"/>
  <c r="G25" i="1"/>
  <c r="I25" i="1" l="1"/>
  <c r="G25" i="2"/>
</calcChain>
</file>

<file path=xl/sharedStrings.xml><?xml version="1.0" encoding="utf-8"?>
<sst xmlns="http://schemas.openxmlformats.org/spreadsheetml/2006/main" count="112" uniqueCount="78">
  <si>
    <t>System</t>
  </si>
  <si>
    <t>Event Descriptiuon</t>
  </si>
  <si>
    <t>Event Mode</t>
  </si>
  <si>
    <t>Frequency Per Year</t>
  </si>
  <si>
    <t>Total impact</t>
  </si>
  <si>
    <t>Total</t>
  </si>
  <si>
    <t>Pulp Mill</t>
  </si>
  <si>
    <t>Digester Failures</t>
  </si>
  <si>
    <t>Cap failures</t>
  </si>
  <si>
    <t>Bleach Plant</t>
  </si>
  <si>
    <t>TSP1 Failures</t>
  </si>
  <si>
    <t>Locks Up</t>
  </si>
  <si>
    <t>Paper Machine 1</t>
  </si>
  <si>
    <t>Trim Squirt Pump Failures</t>
  </si>
  <si>
    <t>Impellar Wear</t>
  </si>
  <si>
    <t>Woodyard</t>
  </si>
  <si>
    <t>Chipper Failures</t>
  </si>
  <si>
    <t>Blade Failures</t>
  </si>
  <si>
    <t>Felt Roll Failures</t>
  </si>
  <si>
    <t>Bearings</t>
  </si>
  <si>
    <t>Pulper Failures</t>
  </si>
  <si>
    <t>Pulper Gearbox Failures</t>
  </si>
  <si>
    <t>Truck Dump</t>
  </si>
  <si>
    <t>Hydraulic Failures</t>
  </si>
  <si>
    <t>Recausticizing</t>
  </si>
  <si>
    <t>Kiln Failure</t>
  </si>
  <si>
    <t>Insulation Failures</t>
  </si>
  <si>
    <t>Paper Machine 2</t>
  </si>
  <si>
    <t>Fan Pump Motor Failures</t>
  </si>
  <si>
    <t>Winding Failures</t>
  </si>
  <si>
    <t>Primary Screen Failures</t>
  </si>
  <si>
    <t>Screen Fails</t>
  </si>
  <si>
    <t>Waste Treatment</t>
  </si>
  <si>
    <t>Primary Clarifier</t>
  </si>
  <si>
    <t>Bull Gear Bearing Failures</t>
  </si>
  <si>
    <t>MC Pump 4 Failures</t>
  </si>
  <si>
    <t>Bearing Failures</t>
  </si>
  <si>
    <t>Power</t>
  </si>
  <si>
    <t>Power Boiler Failures</t>
  </si>
  <si>
    <t>Trips</t>
  </si>
  <si>
    <t>MC Pump 1 Failures</t>
  </si>
  <si>
    <t>Seal Leaks</t>
  </si>
  <si>
    <t>Gearbox Failures</t>
  </si>
  <si>
    <t>Press Section</t>
  </si>
  <si>
    <t>Press Roll Failures</t>
  </si>
  <si>
    <t>A Washer Failures</t>
  </si>
  <si>
    <t>Doctor Failures</t>
  </si>
  <si>
    <t>FD Fan Failures</t>
  </si>
  <si>
    <t>Coupling Failures</t>
  </si>
  <si>
    <t>Debarking Drum Failure</t>
  </si>
  <si>
    <t>Kady Mill Failures</t>
  </si>
  <si>
    <t>Igniter Failures</t>
  </si>
  <si>
    <t>Sump Pump Motor Failures</t>
  </si>
  <si>
    <t>Will not start</t>
  </si>
  <si>
    <t>Production Loss/Event</t>
  </si>
  <si>
    <t>Maintenance Cost/Event</t>
  </si>
  <si>
    <t>Data Category</t>
  </si>
  <si>
    <t>Item</t>
  </si>
  <si>
    <t>Collection Strategy</t>
  </si>
  <si>
    <t>Responsible</t>
  </si>
  <si>
    <t>Due Date</t>
  </si>
  <si>
    <t>5Ps</t>
  </si>
  <si>
    <t>Parts</t>
  </si>
  <si>
    <t>Position</t>
  </si>
  <si>
    <t>People</t>
  </si>
  <si>
    <t>Paradigms</t>
  </si>
  <si>
    <t>Paper</t>
  </si>
  <si>
    <t>Hypotheses</t>
  </si>
  <si>
    <t>Verification Method</t>
  </si>
  <si>
    <t>Completion Date</t>
  </si>
  <si>
    <t>Verification Outcome</t>
  </si>
  <si>
    <t>Identified Root Cause</t>
  </si>
  <si>
    <t>Suggested Corrective Actions</t>
  </si>
  <si>
    <t>Cause Types</t>
  </si>
  <si>
    <t>Physical</t>
  </si>
  <si>
    <t>Human</t>
  </si>
  <si>
    <t>Latent</t>
  </si>
  <si>
    <t>Cause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</si>
</sst>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&quot;$&quot;#,##0.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164" fontId="0" fillId="0" borderId="0" xfId="0" applyNumberFormat="1"/>
    <xf numFmtId="164" fontId="0" fillId="0" borderId="0" xfId="1" applyNumberFormat="1" applyFont="1"/>
    <xf numFmtId="9" fontId="2" fillId="2" borderId="1" xfId="0" applyNumberFormat="1" applyFont="1" applyFill="1" applyBorder="1"/>
    <xf numFmtId="165" fontId="0" fillId="0" borderId="1" xfId="0" applyNumberFormat="1" applyBorder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4" fontId="0" fillId="0" borderId="0" xfId="1" applyNumberFormat="1" applyFont="1" applyAlignment="1">
      <alignment vertical="center"/>
    </xf>
    <xf numFmtId="164" fontId="0" fillId="0" borderId="0" xfId="0" applyNumberFormat="1" applyAlignment="1">
      <alignment vertical="center"/>
    </xf>
    <xf numFmtId="9" fontId="2" fillId="2" borderId="1" xfId="0" applyNumberFormat="1" applyFont="1" applyFill="1" applyBorder="1" applyAlignment="1">
      <alignment vertical="center"/>
    </xf>
    <xf numFmtId="165" fontId="0" fillId="0" borderId="1" xfId="0" applyNumberFormat="1" applyBorder="1" applyAlignment="1">
      <alignment vertical="center"/>
    </xf>
  </cellXfs>
  <cellStyles count="2">
    <cellStyle name="Currency" xfId="1" builtinId="4"/>
    <cellStyle name="Normal" xfId="0" builtinId="0"/>
  </cellStyles>
  <dxfs count="47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  <alignment horizontal="general" vertical="center" textRotation="0" wrapText="0" indent="0" justifyLastLine="0" shrinkToFit="0" readingOrder="0"/>
    </dxf>
    <dxf>
      <numFmt numFmtId="164" formatCode="&quot;$&quot;#,##0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164" formatCode="&quot;$&quot;#,##0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164" formatCode="&quot;$&quot;#,##0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Pareto</a:t>
            </a:r>
            <a:r>
              <a:rPr lang="en-US" baseline="0"/>
              <a:t> Analysis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'Pareto Analysis Worksheet'!$B$1</c:f>
              <c:strCache>
                <c:ptCount val="1"/>
                <c:pt idx="0">
                  <c:v>Event Descriptiuon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'Pareto Analysis Worksheet'!$C$2:$C$24</c:f>
              <c:numCache>
                <c:formatCode>General</c:formatCode>
                <c:ptCount val="23"/>
              </c:numCache>
            </c:numRef>
          </c:cat>
          <c:val>
            <c:numRef>
              <c:f>'Pareto Analysis Worksheet'!$B$2:$B$24</c:f>
              <c:numCache>
                <c:formatCode>General</c:formatCode>
                <c:ptCount val="23"/>
              </c:numCache>
            </c:numRef>
          </c:val>
          <c:extLst>
            <c:ext xmlns:c16="http://schemas.microsoft.com/office/drawing/2014/chart" uri="{C3380CC4-5D6E-409C-BE32-E72D297353CC}">
              <c16:uniqueId val="{00000000-7975-48A7-B08E-3029EA29A5DC}"/>
            </c:ext>
          </c:extLst>
        </c:ser>
        <c:ser>
          <c:idx val="1"/>
          <c:order val="1"/>
          <c:tx>
            <c:strRef>
              <c:f>'Pareto Analysis Worksheet'!$G$1</c:f>
              <c:strCache>
                <c:ptCount val="1"/>
                <c:pt idx="0">
                  <c:v>Total impact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'Pareto Analysis Worksheet'!$C$2:$C$24</c:f>
              <c:numCache>
                <c:formatCode>General</c:formatCode>
                <c:ptCount val="23"/>
              </c:numCache>
            </c:numRef>
          </c:cat>
          <c:val>
            <c:numRef>
              <c:f>'Pareto Analysis Worksheet'!$G$2:$G$24</c:f>
              <c:numCache>
                <c:formatCode>"$"#,##0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75-48A7-B08E-3029EA29A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2298639"/>
        <c:axId val="1372299119"/>
      </c:barChart>
      <c:catAx>
        <c:axId val="13722986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2299119"/>
        <c:crosses val="autoZero"/>
        <c:auto val="1"/>
        <c:lblAlgn val="ctr"/>
        <c:lblOffset val="100"/>
        <c:noMultiLvlLbl val="0"/>
      </c:catAx>
      <c:valAx>
        <c:axId val="1372299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22986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Pareto</a:t>
            </a:r>
            <a:r>
              <a:rPr lang="en-US" baseline="0"/>
              <a:t> Analysis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'Paper Mill Sample'!$G$1</c:f>
              <c:strCache>
                <c:ptCount val="1"/>
                <c:pt idx="0">
                  <c:v>Total impact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'Paper Mill Sample'!$B$2:$B$24</c:f>
              <c:strCache>
                <c:ptCount val="23"/>
                <c:pt idx="0">
                  <c:v>Digester Failures</c:v>
                </c:pt>
                <c:pt idx="1">
                  <c:v>Trim Squirt Pump Failures</c:v>
                </c:pt>
                <c:pt idx="2">
                  <c:v>TSP1 Failures</c:v>
                </c:pt>
                <c:pt idx="3">
                  <c:v>Chipper Failures</c:v>
                </c:pt>
                <c:pt idx="4">
                  <c:v>Felt Roll Failures</c:v>
                </c:pt>
                <c:pt idx="5">
                  <c:v>Pulper Failures</c:v>
                </c:pt>
                <c:pt idx="6">
                  <c:v>Truck Dump</c:v>
                </c:pt>
                <c:pt idx="7">
                  <c:v>Kiln Failure</c:v>
                </c:pt>
                <c:pt idx="8">
                  <c:v>Fan Pump Motor Failures</c:v>
                </c:pt>
                <c:pt idx="9">
                  <c:v>Kiln Failure</c:v>
                </c:pt>
                <c:pt idx="10">
                  <c:v>Primary Screen Failures</c:v>
                </c:pt>
                <c:pt idx="11">
                  <c:v>Primary Clarifier</c:v>
                </c:pt>
                <c:pt idx="12">
                  <c:v>MC Pump 4 Failures</c:v>
                </c:pt>
                <c:pt idx="13">
                  <c:v>Debarking Drum Failure</c:v>
                </c:pt>
                <c:pt idx="14">
                  <c:v>Power Boiler Failures</c:v>
                </c:pt>
                <c:pt idx="15">
                  <c:v>MC Pump 1 Failures</c:v>
                </c:pt>
                <c:pt idx="16">
                  <c:v>MC Pump 1 Failures</c:v>
                </c:pt>
                <c:pt idx="17">
                  <c:v>Press Section</c:v>
                </c:pt>
                <c:pt idx="18">
                  <c:v>A Washer Failures</c:v>
                </c:pt>
                <c:pt idx="19">
                  <c:v>FD Fan Failures</c:v>
                </c:pt>
                <c:pt idx="20">
                  <c:v>Kady Mill Failures</c:v>
                </c:pt>
                <c:pt idx="21">
                  <c:v>Power Boiler Failures</c:v>
                </c:pt>
                <c:pt idx="22">
                  <c:v>Sump Pump Motor Failures</c:v>
                </c:pt>
              </c:strCache>
            </c:strRef>
          </c:cat>
          <c:val>
            <c:numRef>
              <c:f>'Paper Mill Sample'!$G$2:$G$24</c:f>
              <c:numCache>
                <c:formatCode>"$"#,##0</c:formatCode>
                <c:ptCount val="23"/>
                <c:pt idx="0">
                  <c:v>1508000</c:v>
                </c:pt>
                <c:pt idx="1">
                  <c:v>1296000</c:v>
                </c:pt>
                <c:pt idx="2">
                  <c:v>1200000</c:v>
                </c:pt>
                <c:pt idx="3">
                  <c:v>910000</c:v>
                </c:pt>
                <c:pt idx="4">
                  <c:v>450000</c:v>
                </c:pt>
                <c:pt idx="5">
                  <c:v>330000</c:v>
                </c:pt>
                <c:pt idx="6">
                  <c:v>270000</c:v>
                </c:pt>
                <c:pt idx="7">
                  <c:v>270000</c:v>
                </c:pt>
                <c:pt idx="8">
                  <c:v>200000</c:v>
                </c:pt>
                <c:pt idx="9">
                  <c:v>190000</c:v>
                </c:pt>
                <c:pt idx="10">
                  <c:v>150000</c:v>
                </c:pt>
                <c:pt idx="11">
                  <c:v>150000</c:v>
                </c:pt>
                <c:pt idx="12">
                  <c:v>150000</c:v>
                </c:pt>
                <c:pt idx="13">
                  <c:v>150000</c:v>
                </c:pt>
                <c:pt idx="14">
                  <c:v>120000</c:v>
                </c:pt>
                <c:pt idx="15">
                  <c:v>110000</c:v>
                </c:pt>
                <c:pt idx="16">
                  <c:v>100000</c:v>
                </c:pt>
                <c:pt idx="17">
                  <c:v>90000</c:v>
                </c:pt>
                <c:pt idx="18">
                  <c:v>81000</c:v>
                </c:pt>
                <c:pt idx="19">
                  <c:v>60000</c:v>
                </c:pt>
                <c:pt idx="20">
                  <c:v>50000</c:v>
                </c:pt>
                <c:pt idx="21">
                  <c:v>20000</c:v>
                </c:pt>
                <c:pt idx="22">
                  <c:v>15000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0E-497F-AF4F-3A873AA59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2298639"/>
        <c:axId val="1372299119"/>
      </c:barChart>
      <c:catAx>
        <c:axId val="13722986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2299119"/>
        <c:crosses val="autoZero"/>
        <c:auto val="1"/>
        <c:lblAlgn val="ctr"/>
        <c:lblOffset val="100"/>
        <c:noMultiLvlLbl val="0"/>
      </c:catAx>
      <c:valAx>
        <c:axId val="1372299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22986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0</xdr:rowOff>
    </xdr:from>
    <xdr:to>
      <xdr:col>6</xdr:col>
      <xdr:colOff>1295400</xdr:colOff>
      <xdr:row>44</xdr:row>
      <xdr:rowOff>185738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51E0087-CF82-42FD-8F7E-E6972FF56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185737</xdr:rowOff>
    </xdr:from>
    <xdr:to>
      <xdr:col>6</xdr:col>
      <xdr:colOff>1295400</xdr:colOff>
      <xdr:row>44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A8C42D6-A891-24AE-2A66-B44508C52B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EC72650-A5B7-467D-A5CD-241DE5503555}" name="Table13" displayName="Table13" ref="A1:G25" totalsRowCount="1" headerRowDxfId="46" dataDxfId="45" totalsRowDxfId="44">
  <sortState xmlns:xlrd2="http://schemas.microsoft.com/office/spreadsheetml/2017/richdata2" ref="A2:G24">
    <sortCondition descending="1" ref="G2:G24"/>
  </sortState>
  <tableColumns count="7">
    <tableColumn id="1" xr3:uid="{27BFC4BE-1D55-4E89-9E12-B9E565A91338}" name="System" totalsRowLabel="Total" dataDxfId="43" totalsRowDxfId="42"/>
    <tableColumn id="2" xr3:uid="{FC0B2B87-9DC1-41D7-82EC-DCA66DCDBF30}" name="Event Descriptiuon" dataDxfId="41" totalsRowDxfId="40"/>
    <tableColumn id="3" xr3:uid="{FC21C1F5-1893-4BFC-AB13-B6C1B8AA3A0A}" name="Event Mode" dataDxfId="39" totalsRowDxfId="38"/>
    <tableColumn id="4" xr3:uid="{C98726C3-827C-44D2-8316-E57FB2ECB7A0}" name="Frequency Per Year" dataDxfId="37" totalsRowDxfId="36"/>
    <tableColumn id="7" xr3:uid="{AB218A77-5201-41B2-8368-9D1E531DB781}" name="Production Loss/Event" dataDxfId="35" totalsRowDxfId="34" dataCellStyle="Currency"/>
    <tableColumn id="5" xr3:uid="{0B0A3D43-256F-4D11-A372-A88C17D30743}" name="Maintenance Cost/Event" dataDxfId="33" totalsRowDxfId="32" dataCellStyle="Currency"/>
    <tableColumn id="6" xr3:uid="{8169499A-2393-48A4-9053-9AD42A0373CA}" name="Total impact" totalsRowFunction="sum" dataDxfId="31" totalsRowDxfId="30">
      <calculatedColumnFormula>Table13[[#This Row],[Frequency Per Year]]*(Table13[[#This Row],[Production Loss/Event]]+Table13[[#This Row],[Maintenance Cost/Event]])</calculatedColumnFormula>
    </tableColumn>
  </tableColumns>
  <tableStyleInfo name="TableStyleMedium1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584D5E-4A33-4397-94A6-C30265C7B870}" name="Table1" displayName="Table1" ref="A1:G25" totalsRowCount="1">
  <sortState xmlns:xlrd2="http://schemas.microsoft.com/office/spreadsheetml/2017/richdata2" ref="A2:G24">
    <sortCondition descending="1" ref="G2:G24"/>
  </sortState>
  <tableColumns count="7">
    <tableColumn id="1" xr3:uid="{66C030D3-8191-4F55-B19B-F27E1C834446}" name="System" totalsRowLabel="Total"/>
    <tableColumn id="2" xr3:uid="{93DE5334-2068-4970-A97B-F30F7BB262A2}" name="Event Descriptiuon"/>
    <tableColumn id="3" xr3:uid="{50044DAB-9E6C-441C-82E0-962697F26904}" name="Event Mode"/>
    <tableColumn id="4" xr3:uid="{50359716-2067-42AA-A519-6824BDE66F42}" name="Frequency Per Year"/>
    <tableColumn id="7" xr3:uid="{5E5F7C82-FE2F-4AAE-BC07-26CA415E6FFF}" name="Production Loss/Event" dataDxfId="29" dataCellStyle="Currency"/>
    <tableColumn id="5" xr3:uid="{CBBE054B-0DD4-421C-9C89-6D4837E75D62}" name="Maintenance Cost/Event" dataDxfId="28" dataCellStyle="Currency"/>
    <tableColumn id="6" xr3:uid="{455A2227-86FF-4936-93FB-BA4D06D52A84}" name="Total impact" totalsRowFunction="sum" dataDxfId="27" totalsRowDxfId="26">
      <calculatedColumnFormula>Table1[[#This Row],[Frequency Per Year]]*(Table1[[#This Row],[Production Loss/Event]]+Table1[[#This Row],[Maintenance Cost/Event]])</calculatedColumnFormula>
    </tableColumn>
  </tableColumns>
  <tableStyleInfo name="TableStyleMedium1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02EEF21-72A0-4E7C-B0A1-1FB8795EDE8D}" name="Table3" displayName="Table3" ref="A1:E24" totalsRowShown="0" headerRowDxfId="25" dataDxfId="24">
  <tableColumns count="5">
    <tableColumn id="1" xr3:uid="{698F32FA-D880-4D40-B8D5-2316C65D4DA1}" name="Data Category" dataDxfId="23"/>
    <tableColumn id="2" xr3:uid="{F8B98269-6245-468F-A412-ED7F5271860B}" name="Item" dataDxfId="22"/>
    <tableColumn id="3" xr3:uid="{329C6957-417D-4C0E-8D5A-E4350D598481}" name="Collection Strategy" dataDxfId="21"/>
    <tableColumn id="4" xr3:uid="{ADA60B49-E640-41F4-9D36-04D839C3D750}" name="Responsible" dataDxfId="20"/>
    <tableColumn id="5" xr3:uid="{3E688CEE-4D59-45D8-9B0F-FC1987440588}" name="Due Date" dataDxfId="19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A39E186-128B-45B4-AAFB-37905B0302D8}" name="Table4" displayName="Table4" ref="I1:I6" totalsRowShown="0">
  <tableColumns count="1">
    <tableColumn id="1" xr3:uid="{C40FAEF0-1589-4DFF-8356-591773D4BDFC}" name="5Ps"/>
  </tableColumns>
  <tableStyleInfo name="TableStyleLight10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593F287-560E-4C69-874C-F322EDA77253}" name="Table5" displayName="Table5" ref="A1:F24" totalsRowShown="0" headerRowDxfId="18" dataDxfId="17">
  <autoFilter ref="A1:F24" xr:uid="{D593F287-560E-4C69-874C-F322EDA77253}"/>
  <tableColumns count="6">
    <tableColumn id="1" xr3:uid="{1F335204-6342-4832-AD32-7A67EB9BEC9E}" name="Hypotheses" dataDxfId="16"/>
    <tableColumn id="2" xr3:uid="{74F2FE51-69A3-45F7-9067-DDEC566D3DA8}" name="Verification Method" dataDxfId="15"/>
    <tableColumn id="3" xr3:uid="{64D122B2-71DC-4E11-BC7B-31D84712E668}" name="Responsible" dataDxfId="14"/>
    <tableColumn id="4" xr3:uid="{3CF9EB65-A675-4D48-B8A4-5B4DD01DB5B0}" name="Due Date" dataDxfId="13"/>
    <tableColumn id="5" xr3:uid="{E1DDDDCA-485D-4AF6-B1B7-7C454F83F640}" name="Completion Date" dataDxfId="12"/>
    <tableColumn id="6" xr3:uid="{1850612B-76D8-4CD7-B299-513B9D293071}" name="Verification Outcome" dataDxfId="11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4A42C81-97BF-4D20-BD52-8763745EC07F}" name="Table6" displayName="Table6" ref="M1:M4" totalsRowShown="0" headerRowDxfId="10" dataDxfId="9">
  <tableColumns count="1">
    <tableColumn id="1" xr3:uid="{6CC47EBE-48A3-4C27-9EB6-4759E1BF15FF}" name="Cause Types" dataDxfId="8"/>
  </tableColumns>
  <tableStyleInfo name="TableStyleLight10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311BBDE-B44B-4106-A6F2-2A954FCD2510}" name="Table7" displayName="Table7" ref="A1:F19" totalsRowShown="0" headerRowDxfId="7" dataDxfId="6">
  <autoFilter ref="A1:F19" xr:uid="{7311BBDE-B44B-4106-A6F2-2A954FCD2510}"/>
  <tableColumns count="6">
    <tableColumn id="1" xr3:uid="{5DB2F79C-501C-4CF1-BD85-4BFB3C797626}" name="Identified Root Cause" dataDxfId="5"/>
    <tableColumn id="2" xr3:uid="{5DF6C8FD-2D6C-4361-9D48-7C72E3F3289D}" name="Cause Type" dataDxfId="4"/>
    <tableColumn id="3" xr3:uid="{DFAA4C5D-2376-4BA7-82BA-1BA515120757}" name="Suggested Corrective Actions" dataDxfId="3"/>
    <tableColumn id="4" xr3:uid="{8D302BB0-A1D9-40D0-96BF-A8C2B7FFE894}" name="Responsible" dataDxfId="2"/>
    <tableColumn id="5" xr3:uid="{364A9D28-4A52-493F-B61D-9A344DB03D17}" name="Due Date" dataDxfId="1"/>
    <tableColumn id="6" xr3:uid="{71D648A1-711B-4238-A3DE-218055B029CA}" name="Completion Date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EA247-D2CD-44FD-B712-1AA09DD12CFC}">
  <dimension ref="A1:I25"/>
  <sheetViews>
    <sheetView workbookViewId="0">
      <selection activeCell="C7" sqref="C7"/>
    </sheetView>
  </sheetViews>
  <sheetFormatPr defaultColWidth="9" defaultRowHeight="18.95" customHeight="1" x14ac:dyDescent="0.25"/>
  <cols>
    <col min="1" max="1" width="21.85546875" style="5" customWidth="1"/>
    <col min="2" max="2" width="32.85546875" style="5" customWidth="1"/>
    <col min="3" max="3" width="28.5703125" style="5" customWidth="1"/>
    <col min="4" max="5" width="25.28515625" style="5" customWidth="1"/>
    <col min="6" max="6" width="50.42578125" style="5" customWidth="1"/>
    <col min="7" max="7" width="19.5703125" style="5" customWidth="1"/>
    <col min="8" max="8" width="9" style="5"/>
    <col min="9" max="9" width="13.7109375" style="5" customWidth="1"/>
    <col min="10" max="16384" width="9" style="5"/>
  </cols>
  <sheetData>
    <row r="1" spans="1:7" ht="18.9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54</v>
      </c>
      <c r="F1" s="5" t="s">
        <v>55</v>
      </c>
      <c r="G1" s="5" t="s">
        <v>4</v>
      </c>
    </row>
    <row r="2" spans="1:7" ht="18.95" customHeight="1" x14ac:dyDescent="0.25">
      <c r="A2" s="6"/>
      <c r="B2" s="6"/>
      <c r="C2" s="6"/>
      <c r="D2" s="6"/>
      <c r="E2" s="7">
        <v>0</v>
      </c>
      <c r="F2" s="7">
        <v>0</v>
      </c>
      <c r="G2" s="8">
        <f>Table13[[#This Row],[Frequency Per Year]]*(Table13[[#This Row],[Production Loss/Event]]+Table13[[#This Row],[Maintenance Cost/Event]])</f>
        <v>0</v>
      </c>
    </row>
    <row r="3" spans="1:7" ht="18.95" customHeight="1" x14ac:dyDescent="0.25">
      <c r="A3" s="6"/>
      <c r="B3" s="6"/>
      <c r="C3" s="6"/>
      <c r="D3" s="6"/>
      <c r="E3" s="7">
        <v>0</v>
      </c>
      <c r="F3" s="7">
        <v>0</v>
      </c>
      <c r="G3" s="8">
        <f>Table13[[#This Row],[Frequency Per Year]]*(Table13[[#This Row],[Production Loss/Event]]+Table13[[#This Row],[Maintenance Cost/Event]])</f>
        <v>0</v>
      </c>
    </row>
    <row r="4" spans="1:7" ht="18.95" customHeight="1" x14ac:dyDescent="0.25">
      <c r="A4" s="6"/>
      <c r="B4" s="6"/>
      <c r="C4" s="6"/>
      <c r="D4" s="6"/>
      <c r="E4" s="7">
        <v>0</v>
      </c>
      <c r="F4" s="7">
        <v>0</v>
      </c>
      <c r="G4" s="8">
        <f>Table13[[#This Row],[Frequency Per Year]]*(Table13[[#This Row],[Production Loss/Event]]+Table13[[#This Row],[Maintenance Cost/Event]])</f>
        <v>0</v>
      </c>
    </row>
    <row r="5" spans="1:7" ht="18.95" customHeight="1" x14ac:dyDescent="0.25">
      <c r="A5" s="6"/>
      <c r="B5" s="6"/>
      <c r="C5" s="6"/>
      <c r="D5" s="6"/>
      <c r="E5" s="7">
        <v>0</v>
      </c>
      <c r="F5" s="7">
        <v>0</v>
      </c>
      <c r="G5" s="8">
        <f>Table13[[#This Row],[Frequency Per Year]]*(Table13[[#This Row],[Production Loss/Event]]+Table13[[#This Row],[Maintenance Cost/Event]])</f>
        <v>0</v>
      </c>
    </row>
    <row r="6" spans="1:7" ht="18.95" customHeight="1" x14ac:dyDescent="0.25">
      <c r="A6" s="6"/>
      <c r="B6" s="6"/>
      <c r="C6" s="6"/>
      <c r="D6" s="6"/>
      <c r="E6" s="7">
        <v>0</v>
      </c>
      <c r="F6" s="7">
        <v>0</v>
      </c>
      <c r="G6" s="8">
        <f>Table13[[#This Row],[Frequency Per Year]]*(Table13[[#This Row],[Production Loss/Event]]+Table13[[#This Row],[Maintenance Cost/Event]])</f>
        <v>0</v>
      </c>
    </row>
    <row r="7" spans="1:7" ht="18.95" customHeight="1" x14ac:dyDescent="0.25">
      <c r="A7" s="6"/>
      <c r="B7" s="6"/>
      <c r="C7" s="6"/>
      <c r="D7" s="6"/>
      <c r="E7" s="7">
        <v>0</v>
      </c>
      <c r="F7" s="7">
        <v>0</v>
      </c>
      <c r="G7" s="8">
        <f>Table13[[#This Row],[Frequency Per Year]]*(Table13[[#This Row],[Production Loss/Event]]+Table13[[#This Row],[Maintenance Cost/Event]])</f>
        <v>0</v>
      </c>
    </row>
    <row r="8" spans="1:7" ht="18.95" customHeight="1" x14ac:dyDescent="0.25">
      <c r="A8" s="6"/>
      <c r="B8" s="6"/>
      <c r="C8" s="6"/>
      <c r="D8" s="6"/>
      <c r="E8" s="7">
        <v>0</v>
      </c>
      <c r="F8" s="7">
        <v>0</v>
      </c>
      <c r="G8" s="8">
        <f>Table13[[#This Row],[Frequency Per Year]]*(Table13[[#This Row],[Production Loss/Event]]+Table13[[#This Row],[Maintenance Cost/Event]])</f>
        <v>0</v>
      </c>
    </row>
    <row r="9" spans="1:7" ht="18.95" customHeight="1" x14ac:dyDescent="0.25">
      <c r="A9" s="6"/>
      <c r="B9" s="6"/>
      <c r="C9" s="6"/>
      <c r="D9" s="6"/>
      <c r="E9" s="7">
        <v>0</v>
      </c>
      <c r="F9" s="7">
        <v>0</v>
      </c>
      <c r="G9" s="8">
        <f>Table13[[#This Row],[Frequency Per Year]]*(Table13[[#This Row],[Production Loss/Event]]+Table13[[#This Row],[Maintenance Cost/Event]])</f>
        <v>0</v>
      </c>
    </row>
    <row r="10" spans="1:7" ht="18.95" customHeight="1" x14ac:dyDescent="0.25">
      <c r="A10" s="6"/>
      <c r="B10" s="6"/>
      <c r="C10" s="6"/>
      <c r="D10" s="6"/>
      <c r="E10" s="7">
        <v>0</v>
      </c>
      <c r="F10" s="7">
        <v>0</v>
      </c>
      <c r="G10" s="8">
        <f>Table13[[#This Row],[Frequency Per Year]]*(Table13[[#This Row],[Production Loss/Event]]+Table13[[#This Row],[Maintenance Cost/Event]])</f>
        <v>0</v>
      </c>
    </row>
    <row r="11" spans="1:7" ht="18.95" customHeight="1" x14ac:dyDescent="0.25">
      <c r="A11" s="6"/>
      <c r="B11" s="6"/>
      <c r="C11" s="6"/>
      <c r="D11" s="6"/>
      <c r="E11" s="7">
        <v>0</v>
      </c>
      <c r="F11" s="7">
        <v>0</v>
      </c>
      <c r="G11" s="8">
        <f>Table13[[#This Row],[Frequency Per Year]]*(Table13[[#This Row],[Production Loss/Event]]+Table13[[#This Row],[Maintenance Cost/Event]])</f>
        <v>0</v>
      </c>
    </row>
    <row r="12" spans="1:7" ht="18.95" customHeight="1" x14ac:dyDescent="0.25">
      <c r="A12" s="6"/>
      <c r="B12" s="6"/>
      <c r="C12" s="6"/>
      <c r="D12" s="6"/>
      <c r="E12" s="7">
        <v>0</v>
      </c>
      <c r="F12" s="7">
        <v>0</v>
      </c>
      <c r="G12" s="8">
        <f>Table13[[#This Row],[Frequency Per Year]]*(Table13[[#This Row],[Production Loss/Event]]+Table13[[#This Row],[Maintenance Cost/Event]])</f>
        <v>0</v>
      </c>
    </row>
    <row r="13" spans="1:7" ht="18.95" customHeight="1" x14ac:dyDescent="0.25">
      <c r="A13" s="6"/>
      <c r="B13" s="6"/>
      <c r="C13" s="6"/>
      <c r="D13" s="6"/>
      <c r="E13" s="7">
        <v>0</v>
      </c>
      <c r="F13" s="7">
        <v>0</v>
      </c>
      <c r="G13" s="8">
        <f>Table13[[#This Row],[Frequency Per Year]]*(Table13[[#This Row],[Production Loss/Event]]+Table13[[#This Row],[Maintenance Cost/Event]])</f>
        <v>0</v>
      </c>
    </row>
    <row r="14" spans="1:7" ht="18.95" customHeight="1" x14ac:dyDescent="0.25">
      <c r="A14" s="6"/>
      <c r="B14" s="6"/>
      <c r="C14" s="6"/>
      <c r="D14" s="6"/>
      <c r="E14" s="7">
        <v>0</v>
      </c>
      <c r="F14" s="7">
        <v>0</v>
      </c>
      <c r="G14" s="8">
        <f>Table13[[#This Row],[Frequency Per Year]]*(Table13[[#This Row],[Production Loss/Event]]+Table13[[#This Row],[Maintenance Cost/Event]])</f>
        <v>0</v>
      </c>
    </row>
    <row r="15" spans="1:7" ht="18.95" customHeight="1" x14ac:dyDescent="0.25">
      <c r="A15" s="6"/>
      <c r="B15" s="6"/>
      <c r="C15" s="6"/>
      <c r="D15" s="6"/>
      <c r="E15" s="7">
        <v>0</v>
      </c>
      <c r="F15" s="7">
        <v>0</v>
      </c>
      <c r="G15" s="8">
        <f>Table13[[#This Row],[Frequency Per Year]]*(Table13[[#This Row],[Production Loss/Event]]+Table13[[#This Row],[Maintenance Cost/Event]])</f>
        <v>0</v>
      </c>
    </row>
    <row r="16" spans="1:7" ht="18.95" customHeight="1" x14ac:dyDescent="0.25">
      <c r="A16" s="6"/>
      <c r="B16" s="6"/>
      <c r="C16" s="6"/>
      <c r="D16" s="6"/>
      <c r="E16" s="7">
        <v>0</v>
      </c>
      <c r="F16" s="7">
        <v>0</v>
      </c>
      <c r="G16" s="8">
        <f>Table13[[#This Row],[Frequency Per Year]]*(Table13[[#This Row],[Production Loss/Event]]+Table13[[#This Row],[Maintenance Cost/Event]])</f>
        <v>0</v>
      </c>
    </row>
    <row r="17" spans="1:9" ht="18.95" customHeight="1" x14ac:dyDescent="0.25">
      <c r="A17" s="6"/>
      <c r="B17" s="6"/>
      <c r="C17" s="6"/>
      <c r="D17" s="6"/>
      <c r="E17" s="7">
        <v>0</v>
      </c>
      <c r="F17" s="7">
        <v>0</v>
      </c>
      <c r="G17" s="8">
        <f>Table13[[#This Row],[Frequency Per Year]]*(Table13[[#This Row],[Production Loss/Event]]+Table13[[#This Row],[Maintenance Cost/Event]])</f>
        <v>0</v>
      </c>
    </row>
    <row r="18" spans="1:9" ht="18.95" customHeight="1" x14ac:dyDescent="0.25">
      <c r="A18" s="6"/>
      <c r="B18" s="6"/>
      <c r="C18" s="6"/>
      <c r="D18" s="6"/>
      <c r="E18" s="7">
        <v>0</v>
      </c>
      <c r="F18" s="7">
        <v>0</v>
      </c>
      <c r="G18" s="8">
        <f>Table13[[#This Row],[Frequency Per Year]]*(Table13[[#This Row],[Production Loss/Event]]+Table13[[#This Row],[Maintenance Cost/Event]])</f>
        <v>0</v>
      </c>
    </row>
    <row r="19" spans="1:9" ht="18.95" customHeight="1" x14ac:dyDescent="0.25">
      <c r="A19" s="6"/>
      <c r="B19" s="6"/>
      <c r="C19" s="6"/>
      <c r="D19" s="6"/>
      <c r="E19" s="7">
        <v>0</v>
      </c>
      <c r="F19" s="7">
        <v>0</v>
      </c>
      <c r="G19" s="8">
        <f>Table13[[#This Row],[Frequency Per Year]]*(Table13[[#This Row],[Production Loss/Event]]+Table13[[#This Row],[Maintenance Cost/Event]])</f>
        <v>0</v>
      </c>
    </row>
    <row r="20" spans="1:9" ht="18.95" customHeight="1" x14ac:dyDescent="0.25">
      <c r="A20" s="6"/>
      <c r="B20" s="6"/>
      <c r="C20" s="6"/>
      <c r="D20" s="6"/>
      <c r="E20" s="7">
        <v>0</v>
      </c>
      <c r="F20" s="7">
        <v>0</v>
      </c>
      <c r="G20" s="8">
        <f>Table13[[#This Row],[Frequency Per Year]]*(Table13[[#This Row],[Production Loss/Event]]+Table13[[#This Row],[Maintenance Cost/Event]])</f>
        <v>0</v>
      </c>
    </row>
    <row r="21" spans="1:9" ht="18.95" customHeight="1" x14ac:dyDescent="0.25">
      <c r="A21" s="6"/>
      <c r="B21" s="6"/>
      <c r="C21" s="6"/>
      <c r="D21" s="6"/>
      <c r="E21" s="7">
        <v>0</v>
      </c>
      <c r="F21" s="7">
        <v>0</v>
      </c>
      <c r="G21" s="8">
        <f>Table13[[#This Row],[Frequency Per Year]]*(Table13[[#This Row],[Production Loss/Event]]+Table13[[#This Row],[Maintenance Cost/Event]])</f>
        <v>0</v>
      </c>
    </row>
    <row r="22" spans="1:9" ht="18.95" customHeight="1" x14ac:dyDescent="0.25">
      <c r="A22" s="6"/>
      <c r="B22" s="6"/>
      <c r="C22" s="6"/>
      <c r="D22" s="6"/>
      <c r="E22" s="7">
        <v>0</v>
      </c>
      <c r="F22" s="7">
        <v>0</v>
      </c>
      <c r="G22" s="8">
        <f>Table13[[#This Row],[Frequency Per Year]]*(Table13[[#This Row],[Production Loss/Event]]+Table13[[#This Row],[Maintenance Cost/Event]])</f>
        <v>0</v>
      </c>
    </row>
    <row r="23" spans="1:9" ht="18.95" customHeight="1" x14ac:dyDescent="0.25">
      <c r="A23" s="6"/>
      <c r="B23" s="6"/>
      <c r="C23" s="6"/>
      <c r="D23" s="6"/>
      <c r="E23" s="7">
        <v>0</v>
      </c>
      <c r="F23" s="7">
        <v>0</v>
      </c>
      <c r="G23" s="8">
        <f>Table13[[#This Row],[Frequency Per Year]]*(Table13[[#This Row],[Production Loss/Event]]+Table13[[#This Row],[Maintenance Cost/Event]])</f>
        <v>0</v>
      </c>
    </row>
    <row r="24" spans="1:9" ht="18.95" customHeight="1" x14ac:dyDescent="0.25">
      <c r="A24" s="6"/>
      <c r="B24" s="6"/>
      <c r="C24" s="6"/>
      <c r="D24" s="6"/>
      <c r="E24" s="7">
        <v>0</v>
      </c>
      <c r="F24" s="7">
        <v>0</v>
      </c>
      <c r="G24" s="8">
        <f>Table13[[#This Row],[Frequency Per Year]]*(Table13[[#This Row],[Production Loss/Event]]+Table13[[#This Row],[Maintenance Cost/Event]])</f>
        <v>0</v>
      </c>
      <c r="I24" s="9">
        <v>0.8</v>
      </c>
    </row>
    <row r="25" spans="1:9" ht="18.95" customHeight="1" x14ac:dyDescent="0.25">
      <c r="A25" s="5" t="s">
        <v>5</v>
      </c>
      <c r="G25" s="8">
        <f>SUBTOTAL(109,Table13[Total impact])</f>
        <v>0</v>
      </c>
      <c r="I25" s="10">
        <f>G24*0.8</f>
        <v>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76670-F006-4530-8819-D95A6642780A}">
  <dimension ref="A1:I25"/>
  <sheetViews>
    <sheetView topLeftCell="C1" workbookViewId="0">
      <selection activeCell="I24" sqref="I24:I25"/>
    </sheetView>
  </sheetViews>
  <sheetFormatPr defaultRowHeight="15" x14ac:dyDescent="0.25"/>
  <cols>
    <col min="1" max="1" width="21.85546875" customWidth="1"/>
    <col min="2" max="2" width="32.85546875" customWidth="1"/>
    <col min="3" max="3" width="28.5703125" customWidth="1"/>
    <col min="4" max="5" width="25.28515625" customWidth="1"/>
    <col min="6" max="6" width="50.42578125" customWidth="1"/>
    <col min="7" max="7" width="19.5703125" customWidth="1"/>
    <col min="9" max="9" width="11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54</v>
      </c>
      <c r="F1" t="s">
        <v>55</v>
      </c>
      <c r="G1" t="s">
        <v>4</v>
      </c>
    </row>
    <row r="2" spans="1:7" x14ac:dyDescent="0.25">
      <c r="A2" t="s">
        <v>6</v>
      </c>
      <c r="B2" t="s">
        <v>7</v>
      </c>
      <c r="C2" t="s">
        <v>8</v>
      </c>
      <c r="D2">
        <v>52</v>
      </c>
      <c r="E2" s="2">
        <v>4000</v>
      </c>
      <c r="F2" s="2">
        <v>25000</v>
      </c>
      <c r="G2" s="1">
        <f>Table1[[#This Row],[Frequency Per Year]]*(Table1[[#This Row],[Production Loss/Event]]+Table1[[#This Row],[Maintenance Cost/Event]])</f>
        <v>1508000</v>
      </c>
    </row>
    <row r="3" spans="1:7" x14ac:dyDescent="0.25">
      <c r="A3" t="s">
        <v>12</v>
      </c>
      <c r="B3" t="s">
        <v>13</v>
      </c>
      <c r="C3" t="s">
        <v>14</v>
      </c>
      <c r="D3">
        <v>12</v>
      </c>
      <c r="E3" s="2">
        <v>100000</v>
      </c>
      <c r="F3" s="2">
        <v>8000</v>
      </c>
      <c r="G3" s="1">
        <f>Table1[[#This Row],[Frequency Per Year]]*(Table1[[#This Row],[Production Loss/Event]]+Table1[[#This Row],[Maintenance Cost/Event]])</f>
        <v>1296000</v>
      </c>
    </row>
    <row r="4" spans="1:7" x14ac:dyDescent="0.25">
      <c r="A4" t="s">
        <v>9</v>
      </c>
      <c r="B4" t="s">
        <v>10</v>
      </c>
      <c r="C4" t="s">
        <v>11</v>
      </c>
      <c r="D4">
        <v>6</v>
      </c>
      <c r="E4" s="2">
        <v>0</v>
      </c>
      <c r="F4" s="2">
        <v>200000</v>
      </c>
      <c r="G4" s="1">
        <f>Table1[[#This Row],[Frequency Per Year]]*(Table1[[#This Row],[Production Loss/Event]]+Table1[[#This Row],[Maintenance Cost/Event]])</f>
        <v>1200000</v>
      </c>
    </row>
    <row r="5" spans="1:7" x14ac:dyDescent="0.25">
      <c r="A5" t="s">
        <v>15</v>
      </c>
      <c r="B5" t="s">
        <v>16</v>
      </c>
      <c r="C5" t="s">
        <v>17</v>
      </c>
      <c r="D5">
        <v>26</v>
      </c>
      <c r="E5" s="2">
        <v>5000</v>
      </c>
      <c r="F5" s="2">
        <v>30000</v>
      </c>
      <c r="G5" s="1">
        <f>Table1[[#This Row],[Frequency Per Year]]*(Table1[[#This Row],[Production Loss/Event]]+Table1[[#This Row],[Maintenance Cost/Event]])</f>
        <v>910000</v>
      </c>
    </row>
    <row r="6" spans="1:7" x14ac:dyDescent="0.25">
      <c r="A6" t="s">
        <v>12</v>
      </c>
      <c r="B6" t="s">
        <v>18</v>
      </c>
      <c r="C6" t="s">
        <v>19</v>
      </c>
      <c r="D6">
        <v>5</v>
      </c>
      <c r="E6" s="2">
        <v>0</v>
      </c>
      <c r="F6" s="2">
        <v>90000</v>
      </c>
      <c r="G6" s="1">
        <f>Table1[[#This Row],[Frequency Per Year]]*(Table1[[#This Row],[Production Loss/Event]]+Table1[[#This Row],[Maintenance Cost/Event]])</f>
        <v>450000</v>
      </c>
    </row>
    <row r="7" spans="1:7" x14ac:dyDescent="0.25">
      <c r="A7" t="s">
        <v>12</v>
      </c>
      <c r="B7" t="s">
        <v>20</v>
      </c>
      <c r="C7" t="s">
        <v>21</v>
      </c>
      <c r="D7">
        <v>3</v>
      </c>
      <c r="E7" s="2">
        <v>0</v>
      </c>
      <c r="F7" s="2">
        <v>110000</v>
      </c>
      <c r="G7" s="1">
        <f>Table1[[#This Row],[Frequency Per Year]]*(Table1[[#This Row],[Production Loss/Event]]+Table1[[#This Row],[Maintenance Cost/Event]])</f>
        <v>330000</v>
      </c>
    </row>
    <row r="8" spans="1:7" x14ac:dyDescent="0.25">
      <c r="A8" t="s">
        <v>15</v>
      </c>
      <c r="B8" t="s">
        <v>22</v>
      </c>
      <c r="C8" t="s">
        <v>23</v>
      </c>
      <c r="D8">
        <v>6</v>
      </c>
      <c r="E8" s="2">
        <v>0</v>
      </c>
      <c r="F8" s="2">
        <v>45000</v>
      </c>
      <c r="G8" s="1">
        <f>Table1[[#This Row],[Frequency Per Year]]*(Table1[[#This Row],[Production Loss/Event]]+Table1[[#This Row],[Maintenance Cost/Event]])</f>
        <v>270000</v>
      </c>
    </row>
    <row r="9" spans="1:7" x14ac:dyDescent="0.25">
      <c r="A9" t="s">
        <v>24</v>
      </c>
      <c r="B9" t="s">
        <v>25</v>
      </c>
      <c r="C9" t="s">
        <v>26</v>
      </c>
      <c r="D9">
        <v>2</v>
      </c>
      <c r="E9" s="2">
        <v>10000</v>
      </c>
      <c r="F9" s="2">
        <v>125000</v>
      </c>
      <c r="G9" s="1">
        <f>Table1[[#This Row],[Frequency Per Year]]*(Table1[[#This Row],[Production Loss/Event]]+Table1[[#This Row],[Maintenance Cost/Event]])</f>
        <v>270000</v>
      </c>
    </row>
    <row r="10" spans="1:7" x14ac:dyDescent="0.25">
      <c r="A10" t="s">
        <v>27</v>
      </c>
      <c r="B10" t="s">
        <v>28</v>
      </c>
      <c r="C10" t="s">
        <v>29</v>
      </c>
      <c r="D10">
        <v>1</v>
      </c>
      <c r="E10" s="2">
        <v>100000</v>
      </c>
      <c r="F10" s="2">
        <v>100000</v>
      </c>
      <c r="G10" s="1">
        <f>Table1[[#This Row],[Frequency Per Year]]*(Table1[[#This Row],[Production Loss/Event]]+Table1[[#This Row],[Maintenance Cost/Event]])</f>
        <v>200000</v>
      </c>
    </row>
    <row r="11" spans="1:7" x14ac:dyDescent="0.25">
      <c r="A11" t="s">
        <v>24</v>
      </c>
      <c r="B11" t="s">
        <v>25</v>
      </c>
      <c r="C11" t="s">
        <v>42</v>
      </c>
      <c r="D11">
        <v>1</v>
      </c>
      <c r="E11" s="2">
        <v>100000</v>
      </c>
      <c r="F11" s="2">
        <v>90000</v>
      </c>
      <c r="G11" s="1">
        <f>Table1[[#This Row],[Frequency Per Year]]*(Table1[[#This Row],[Production Loss/Event]]+Table1[[#This Row],[Maintenance Cost/Event]])</f>
        <v>190000</v>
      </c>
    </row>
    <row r="12" spans="1:7" x14ac:dyDescent="0.25">
      <c r="A12" t="s">
        <v>6</v>
      </c>
      <c r="B12" t="s">
        <v>30</v>
      </c>
      <c r="C12" t="s">
        <v>31</v>
      </c>
      <c r="D12">
        <v>2</v>
      </c>
      <c r="E12" s="2">
        <v>0</v>
      </c>
      <c r="F12" s="2">
        <v>75000</v>
      </c>
      <c r="G12" s="1">
        <f>Table1[[#This Row],[Frequency Per Year]]*(Table1[[#This Row],[Production Loss/Event]]+Table1[[#This Row],[Maintenance Cost/Event]])</f>
        <v>150000</v>
      </c>
    </row>
    <row r="13" spans="1:7" x14ac:dyDescent="0.25">
      <c r="A13" t="s">
        <v>32</v>
      </c>
      <c r="B13" t="s">
        <v>33</v>
      </c>
      <c r="C13" t="s">
        <v>34</v>
      </c>
      <c r="D13">
        <v>2</v>
      </c>
      <c r="E13" s="2">
        <v>0</v>
      </c>
      <c r="F13" s="2">
        <v>75000</v>
      </c>
      <c r="G13" s="1">
        <f>Table1[[#This Row],[Frequency Per Year]]*(Table1[[#This Row],[Production Loss/Event]]+Table1[[#This Row],[Maintenance Cost/Event]])</f>
        <v>150000</v>
      </c>
    </row>
    <row r="14" spans="1:7" x14ac:dyDescent="0.25">
      <c r="A14" t="s">
        <v>9</v>
      </c>
      <c r="B14" t="s">
        <v>35</v>
      </c>
      <c r="C14" t="s">
        <v>36</v>
      </c>
      <c r="D14">
        <v>2</v>
      </c>
      <c r="E14" s="2">
        <v>0</v>
      </c>
      <c r="F14" s="2">
        <v>75000</v>
      </c>
      <c r="G14" s="1">
        <f>Table1[[#This Row],[Frequency Per Year]]*(Table1[[#This Row],[Production Loss/Event]]+Table1[[#This Row],[Maintenance Cost/Event]])</f>
        <v>150000</v>
      </c>
    </row>
    <row r="15" spans="1:7" x14ac:dyDescent="0.25">
      <c r="A15" t="s">
        <v>15</v>
      </c>
      <c r="B15" t="s">
        <v>49</v>
      </c>
      <c r="C15" t="s">
        <v>42</v>
      </c>
      <c r="D15">
        <v>2</v>
      </c>
      <c r="E15" s="2">
        <v>0</v>
      </c>
      <c r="F15" s="2">
        <v>75000</v>
      </c>
      <c r="G15" s="1">
        <f>Table1[[#This Row],[Frequency Per Year]]*(Table1[[#This Row],[Production Loss/Event]]+Table1[[#This Row],[Maintenance Cost/Event]])</f>
        <v>150000</v>
      </c>
    </row>
    <row r="16" spans="1:7" x14ac:dyDescent="0.25">
      <c r="A16" t="s">
        <v>37</v>
      </c>
      <c r="B16" t="s">
        <v>38</v>
      </c>
      <c r="C16" t="s">
        <v>39</v>
      </c>
      <c r="D16">
        <v>6</v>
      </c>
      <c r="E16" s="2">
        <v>0</v>
      </c>
      <c r="F16" s="2">
        <v>20000</v>
      </c>
      <c r="G16" s="1">
        <f>Table1[[#This Row],[Frequency Per Year]]*(Table1[[#This Row],[Production Loss/Event]]+Table1[[#This Row],[Maintenance Cost/Event]])</f>
        <v>120000</v>
      </c>
    </row>
    <row r="17" spans="1:9" x14ac:dyDescent="0.25">
      <c r="A17" t="s">
        <v>6</v>
      </c>
      <c r="B17" t="s">
        <v>40</v>
      </c>
      <c r="C17" t="s">
        <v>36</v>
      </c>
      <c r="D17">
        <v>2</v>
      </c>
      <c r="E17" s="2">
        <v>0</v>
      </c>
      <c r="F17" s="2">
        <v>55000</v>
      </c>
      <c r="G17" s="1">
        <f>Table1[[#This Row],[Frequency Per Year]]*(Table1[[#This Row],[Production Loss/Event]]+Table1[[#This Row],[Maintenance Cost/Event]])</f>
        <v>110000</v>
      </c>
    </row>
    <row r="18" spans="1:9" x14ac:dyDescent="0.25">
      <c r="A18" t="s">
        <v>6</v>
      </c>
      <c r="B18" t="s">
        <v>40</v>
      </c>
      <c r="C18" t="s">
        <v>41</v>
      </c>
      <c r="D18">
        <v>4</v>
      </c>
      <c r="E18" s="2">
        <v>0</v>
      </c>
      <c r="F18" s="2">
        <v>25000</v>
      </c>
      <c r="G18" s="1">
        <f>Table1[[#This Row],[Frequency Per Year]]*(Table1[[#This Row],[Production Loss/Event]]+Table1[[#This Row],[Maintenance Cost/Event]])</f>
        <v>100000</v>
      </c>
    </row>
    <row r="19" spans="1:9" x14ac:dyDescent="0.25">
      <c r="A19" t="s">
        <v>27</v>
      </c>
      <c r="B19" t="s">
        <v>43</v>
      </c>
      <c r="C19" t="s">
        <v>44</v>
      </c>
      <c r="D19">
        <v>1</v>
      </c>
      <c r="E19" s="2">
        <v>0</v>
      </c>
      <c r="F19" s="2">
        <v>90000</v>
      </c>
      <c r="G19" s="1">
        <f>Table1[[#This Row],[Frequency Per Year]]*(Table1[[#This Row],[Production Loss/Event]]+Table1[[#This Row],[Maintenance Cost/Event]])</f>
        <v>90000</v>
      </c>
    </row>
    <row r="20" spans="1:9" x14ac:dyDescent="0.25">
      <c r="A20" t="s">
        <v>6</v>
      </c>
      <c r="B20" t="s">
        <v>45</v>
      </c>
      <c r="C20" t="s">
        <v>46</v>
      </c>
      <c r="D20">
        <v>3</v>
      </c>
      <c r="E20" s="2">
        <v>0</v>
      </c>
      <c r="F20" s="2">
        <v>27000</v>
      </c>
      <c r="G20" s="1">
        <f>Table1[[#This Row],[Frequency Per Year]]*(Table1[[#This Row],[Production Loss/Event]]+Table1[[#This Row],[Maintenance Cost/Event]])</f>
        <v>81000</v>
      </c>
    </row>
    <row r="21" spans="1:9" x14ac:dyDescent="0.25">
      <c r="A21" t="s">
        <v>37</v>
      </c>
      <c r="B21" t="s">
        <v>47</v>
      </c>
      <c r="C21" t="s">
        <v>48</v>
      </c>
      <c r="D21">
        <v>2</v>
      </c>
      <c r="E21" s="2">
        <v>0</v>
      </c>
      <c r="F21" s="2">
        <v>30000</v>
      </c>
      <c r="G21" s="1">
        <f>Table1[[#This Row],[Frequency Per Year]]*(Table1[[#This Row],[Production Loss/Event]]+Table1[[#This Row],[Maintenance Cost/Event]])</f>
        <v>60000</v>
      </c>
    </row>
    <row r="22" spans="1:9" x14ac:dyDescent="0.25">
      <c r="A22" t="s">
        <v>27</v>
      </c>
      <c r="B22" t="s">
        <v>50</v>
      </c>
      <c r="C22" t="s">
        <v>36</v>
      </c>
      <c r="D22">
        <v>2</v>
      </c>
      <c r="E22" s="2">
        <v>0</v>
      </c>
      <c r="F22" s="2">
        <v>25000</v>
      </c>
      <c r="G22" s="1">
        <f>Table1[[#This Row],[Frequency Per Year]]*(Table1[[#This Row],[Production Loss/Event]]+Table1[[#This Row],[Maintenance Cost/Event]])</f>
        <v>50000</v>
      </c>
    </row>
    <row r="23" spans="1:9" x14ac:dyDescent="0.25">
      <c r="A23" t="s">
        <v>37</v>
      </c>
      <c r="B23" t="s">
        <v>38</v>
      </c>
      <c r="C23" t="s">
        <v>51</v>
      </c>
      <c r="D23">
        <v>4</v>
      </c>
      <c r="E23" s="2">
        <v>0</v>
      </c>
      <c r="F23" s="2">
        <v>5000</v>
      </c>
      <c r="G23" s="1">
        <f>Table1[[#This Row],[Frequency Per Year]]*(Table1[[#This Row],[Production Loss/Event]]+Table1[[#This Row],[Maintenance Cost/Event]])</f>
        <v>20000</v>
      </c>
    </row>
    <row r="24" spans="1:9" x14ac:dyDescent="0.25">
      <c r="A24" t="s">
        <v>32</v>
      </c>
      <c r="B24" t="s">
        <v>52</v>
      </c>
      <c r="C24" t="s">
        <v>53</v>
      </c>
      <c r="D24">
        <v>3</v>
      </c>
      <c r="E24" s="2">
        <v>0</v>
      </c>
      <c r="F24" s="2">
        <v>5000</v>
      </c>
      <c r="G24" s="1">
        <f>Table1[[#This Row],[Frequency Per Year]]*(Table1[[#This Row],[Production Loss/Event]]+Table1[[#This Row],[Maintenance Cost/Event]])</f>
        <v>15000</v>
      </c>
      <c r="I24" s="3">
        <v>0.8</v>
      </c>
    </row>
    <row r="25" spans="1:9" x14ac:dyDescent="0.25">
      <c r="A25" t="s">
        <v>5</v>
      </c>
      <c r="G25" s="1">
        <f>SUBTOTAL(109,Table1[Total impact])</f>
        <v>7870000</v>
      </c>
      <c r="I25" s="4">
        <f>Table1[[#Totals],[Total impact]]*0.8</f>
        <v>6296000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17A82-7554-47F0-8559-84BE5AEAFB77}">
  <dimension ref="A1:I24"/>
  <sheetViews>
    <sheetView tabSelected="1" workbookViewId="0">
      <selection activeCell="K7" sqref="K7"/>
    </sheetView>
  </sheetViews>
  <sheetFormatPr defaultRowHeight="19.350000000000001" customHeight="1" x14ac:dyDescent="0.25"/>
  <cols>
    <col min="1" max="1" width="18.7109375" customWidth="1"/>
    <col min="2" max="2" width="38.5703125" customWidth="1"/>
    <col min="3" max="3" width="47.28515625" customWidth="1"/>
    <col min="4" max="4" width="25.42578125" customWidth="1"/>
    <col min="5" max="5" width="22.28515625" customWidth="1"/>
    <col min="9" max="9" width="14.5703125" customWidth="1"/>
  </cols>
  <sheetData>
    <row r="1" spans="1:9" ht="19.350000000000001" customHeight="1" x14ac:dyDescent="0.25">
      <c r="A1" s="5" t="s">
        <v>56</v>
      </c>
      <c r="B1" s="5" t="s">
        <v>57</v>
      </c>
      <c r="C1" s="5" t="s">
        <v>58</v>
      </c>
      <c r="D1" s="5" t="s">
        <v>59</v>
      </c>
      <c r="E1" s="5" t="s">
        <v>60</v>
      </c>
      <c r="I1" t="s">
        <v>61</v>
      </c>
    </row>
    <row r="2" spans="1:9" ht="19.350000000000001" customHeight="1" x14ac:dyDescent="0.25">
      <c r="A2" s="5"/>
      <c r="B2" s="6"/>
      <c r="C2" s="6"/>
      <c r="D2" s="6"/>
      <c r="E2" s="5"/>
      <c r="I2" t="s">
        <v>66</v>
      </c>
    </row>
    <row r="3" spans="1:9" ht="19.350000000000001" customHeight="1" x14ac:dyDescent="0.25">
      <c r="A3" s="5"/>
      <c r="B3" s="6"/>
      <c r="C3" s="6"/>
      <c r="D3" s="6"/>
      <c r="E3" s="5"/>
      <c r="I3" t="s">
        <v>63</v>
      </c>
    </row>
    <row r="4" spans="1:9" ht="19.350000000000001" customHeight="1" x14ac:dyDescent="0.25">
      <c r="A4" s="5"/>
      <c r="B4" s="6"/>
      <c r="C4" s="6"/>
      <c r="D4" s="6"/>
      <c r="E4" s="5"/>
      <c r="I4" t="s">
        <v>64</v>
      </c>
    </row>
    <row r="5" spans="1:9" ht="19.350000000000001" customHeight="1" x14ac:dyDescent="0.25">
      <c r="A5" s="5"/>
      <c r="B5" s="6"/>
      <c r="C5" s="6"/>
      <c r="D5" s="6"/>
      <c r="E5" s="5"/>
      <c r="I5" t="s">
        <v>62</v>
      </c>
    </row>
    <row r="6" spans="1:9" ht="19.350000000000001" customHeight="1" x14ac:dyDescent="0.25">
      <c r="A6" s="5"/>
      <c r="B6" s="6"/>
      <c r="C6" s="6"/>
      <c r="D6" s="6"/>
      <c r="E6" s="5"/>
      <c r="I6" t="s">
        <v>65</v>
      </c>
    </row>
    <row r="7" spans="1:9" ht="19.350000000000001" customHeight="1" x14ac:dyDescent="0.25">
      <c r="A7" s="5"/>
      <c r="B7" s="6"/>
      <c r="C7" s="6"/>
      <c r="D7" s="6"/>
      <c r="E7" s="5"/>
    </row>
    <row r="8" spans="1:9" ht="19.350000000000001" customHeight="1" x14ac:dyDescent="0.25">
      <c r="A8" s="5"/>
      <c r="B8" s="6"/>
      <c r="C8" s="6"/>
      <c r="D8" s="6"/>
      <c r="E8" s="5"/>
    </row>
    <row r="9" spans="1:9" ht="19.350000000000001" customHeight="1" x14ac:dyDescent="0.25">
      <c r="A9" s="5"/>
      <c r="B9" s="6"/>
      <c r="C9" s="6"/>
      <c r="D9" s="6"/>
      <c r="E9" s="5"/>
    </row>
    <row r="10" spans="1:9" ht="19.350000000000001" customHeight="1" x14ac:dyDescent="0.25">
      <c r="A10" s="5"/>
      <c r="B10" s="6"/>
      <c r="C10" s="6"/>
      <c r="D10" s="6"/>
      <c r="E10" s="5"/>
    </row>
    <row r="11" spans="1:9" ht="19.350000000000001" customHeight="1" x14ac:dyDescent="0.25">
      <c r="A11" s="5"/>
      <c r="B11" s="6"/>
      <c r="C11" s="6"/>
      <c r="D11" s="6"/>
      <c r="E11" s="5"/>
    </row>
    <row r="12" spans="1:9" ht="19.350000000000001" customHeight="1" x14ac:dyDescent="0.25">
      <c r="A12" s="5"/>
      <c r="B12" s="6"/>
      <c r="C12" s="6"/>
      <c r="D12" s="6"/>
      <c r="E12" s="5"/>
    </row>
    <row r="13" spans="1:9" ht="19.350000000000001" customHeight="1" x14ac:dyDescent="0.25">
      <c r="A13" s="5"/>
      <c r="B13" s="6"/>
      <c r="C13" s="6"/>
      <c r="D13" s="6"/>
      <c r="E13" s="5"/>
    </row>
    <row r="14" spans="1:9" ht="19.350000000000001" customHeight="1" x14ac:dyDescent="0.25">
      <c r="A14" s="5"/>
      <c r="B14" s="6"/>
      <c r="C14" s="6"/>
      <c r="D14" s="6"/>
      <c r="E14" s="5"/>
    </row>
    <row r="15" spans="1:9" ht="19.350000000000001" customHeight="1" x14ac:dyDescent="0.25">
      <c r="A15" s="5"/>
      <c r="B15" s="6"/>
      <c r="C15" s="6"/>
      <c r="D15" s="6"/>
      <c r="E15" s="5"/>
    </row>
    <row r="16" spans="1:9" ht="19.350000000000001" customHeight="1" x14ac:dyDescent="0.25">
      <c r="A16" s="5"/>
      <c r="B16" s="6"/>
      <c r="C16" s="6"/>
      <c r="D16" s="6"/>
      <c r="E16" s="5"/>
    </row>
    <row r="17" spans="1:5" ht="19.350000000000001" customHeight="1" x14ac:dyDescent="0.25">
      <c r="A17" s="5"/>
      <c r="B17" s="6"/>
      <c r="C17" s="6"/>
      <c r="D17" s="6"/>
      <c r="E17" s="5"/>
    </row>
    <row r="18" spans="1:5" ht="19.350000000000001" customHeight="1" x14ac:dyDescent="0.25">
      <c r="A18" s="5"/>
      <c r="B18" s="6"/>
      <c r="C18" s="6"/>
      <c r="D18" s="6"/>
      <c r="E18" s="5"/>
    </row>
    <row r="19" spans="1:5" ht="19.350000000000001" customHeight="1" x14ac:dyDescent="0.25">
      <c r="A19" s="5"/>
      <c r="B19" s="6"/>
      <c r="C19" s="6"/>
      <c r="D19" s="6"/>
      <c r="E19" s="5"/>
    </row>
    <row r="20" spans="1:5" ht="19.350000000000001" customHeight="1" x14ac:dyDescent="0.25">
      <c r="A20" s="5"/>
      <c r="B20" s="6"/>
      <c r="C20" s="6"/>
      <c r="D20" s="6"/>
      <c r="E20" s="5"/>
    </row>
    <row r="21" spans="1:5" ht="19.350000000000001" customHeight="1" x14ac:dyDescent="0.25">
      <c r="A21" s="5"/>
      <c r="B21" s="6"/>
      <c r="C21" s="6"/>
      <c r="D21" s="6"/>
      <c r="E21" s="5"/>
    </row>
    <row r="22" spans="1:5" ht="19.350000000000001" customHeight="1" x14ac:dyDescent="0.25">
      <c r="A22" s="5"/>
      <c r="B22" s="6"/>
      <c r="C22" s="6"/>
      <c r="D22" s="6"/>
      <c r="E22" s="5"/>
    </row>
    <row r="23" spans="1:5" ht="19.350000000000001" customHeight="1" x14ac:dyDescent="0.25">
      <c r="A23" s="5"/>
      <c r="B23" s="6"/>
      <c r="C23" s="6"/>
      <c r="D23" s="6"/>
      <c r="E23" s="5"/>
    </row>
    <row r="24" spans="1:5" ht="19.350000000000001" customHeight="1" x14ac:dyDescent="0.25">
      <c r="A24" s="5"/>
      <c r="B24" s="6"/>
      <c r="C24" s="6"/>
      <c r="D24" s="6"/>
      <c r="E24" s="5"/>
    </row>
  </sheetData>
  <dataValidations disablePrompts="1" count="1">
    <dataValidation type="list" allowBlank="1" showInputMessage="1" showErrorMessage="1" sqref="A2:A24" xr:uid="{C511282F-453C-456E-93D4-778E9F34C06A}">
      <formula1>$I$2:$I$6</formula1>
    </dataValidation>
  </dataValidations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4FA20-5475-48A6-8734-91F0AF9D836A}">
  <dimension ref="A1:F24"/>
  <sheetViews>
    <sheetView workbookViewId="0">
      <selection sqref="A1:F24"/>
    </sheetView>
  </sheetViews>
  <sheetFormatPr defaultRowHeight="21" customHeight="1" x14ac:dyDescent="0.25"/>
  <cols>
    <col min="1" max="1" width="18.7109375" customWidth="1"/>
    <col min="2" max="2" width="22" customWidth="1"/>
    <col min="3" max="3" width="18" customWidth="1"/>
    <col min="4" max="4" width="21.5703125" customWidth="1"/>
    <col min="5" max="5" width="27.42578125" customWidth="1"/>
    <col min="6" max="6" width="39.7109375" customWidth="1"/>
    <col min="7" max="7" width="27.42578125" customWidth="1"/>
  </cols>
  <sheetData>
    <row r="1" spans="1:6" ht="21" customHeight="1" x14ac:dyDescent="0.25">
      <c r="A1" s="5" t="s">
        <v>67</v>
      </c>
      <c r="B1" s="5" t="s">
        <v>68</v>
      </c>
      <c r="C1" s="5" t="s">
        <v>59</v>
      </c>
      <c r="D1" s="5" t="s">
        <v>60</v>
      </c>
      <c r="E1" s="5" t="s">
        <v>69</v>
      </c>
      <c r="F1" s="5" t="s">
        <v>70</v>
      </c>
    </row>
    <row r="2" spans="1:6" ht="21" customHeight="1" x14ac:dyDescent="0.25">
      <c r="A2" s="5"/>
      <c r="B2" s="6"/>
      <c r="C2" s="6"/>
      <c r="D2" s="6"/>
      <c r="E2" s="6"/>
      <c r="F2" s="6"/>
    </row>
    <row r="3" spans="1:6" ht="21" customHeight="1" x14ac:dyDescent="0.25">
      <c r="A3" s="5"/>
      <c r="B3" s="6"/>
      <c r="C3" s="6"/>
      <c r="D3" s="6"/>
      <c r="E3" s="6"/>
      <c r="F3" s="6"/>
    </row>
    <row r="4" spans="1:6" ht="21" customHeight="1" x14ac:dyDescent="0.25">
      <c r="A4" s="5"/>
      <c r="B4" s="6"/>
      <c r="C4" s="6"/>
      <c r="D4" s="6"/>
      <c r="E4" s="6"/>
      <c r="F4" s="6"/>
    </row>
    <row r="5" spans="1:6" ht="21" customHeight="1" x14ac:dyDescent="0.25">
      <c r="A5" s="5"/>
      <c r="B5" s="6"/>
      <c r="C5" s="6"/>
      <c r="D5" s="6"/>
      <c r="E5" s="6"/>
      <c r="F5" s="6"/>
    </row>
    <row r="6" spans="1:6" ht="21" customHeight="1" x14ac:dyDescent="0.25">
      <c r="A6" s="5"/>
      <c r="B6" s="6"/>
      <c r="C6" s="6"/>
      <c r="D6" s="6"/>
      <c r="E6" s="6"/>
      <c r="F6" s="6"/>
    </row>
    <row r="7" spans="1:6" ht="21" customHeight="1" x14ac:dyDescent="0.25">
      <c r="A7" s="5"/>
      <c r="B7" s="6"/>
      <c r="C7" s="6"/>
      <c r="D7" s="6"/>
      <c r="E7" s="6"/>
      <c r="F7" s="6"/>
    </row>
    <row r="8" spans="1:6" ht="21" customHeight="1" x14ac:dyDescent="0.25">
      <c r="A8" s="5"/>
      <c r="B8" s="6"/>
      <c r="C8" s="6"/>
      <c r="D8" s="6"/>
      <c r="E8" s="6"/>
      <c r="F8" s="6"/>
    </row>
    <row r="9" spans="1:6" ht="21" customHeight="1" x14ac:dyDescent="0.25">
      <c r="A9" s="5"/>
      <c r="B9" s="6"/>
      <c r="C9" s="6"/>
      <c r="D9" s="6"/>
      <c r="E9" s="6"/>
      <c r="F9" s="6"/>
    </row>
    <row r="10" spans="1:6" ht="21" customHeight="1" x14ac:dyDescent="0.25">
      <c r="A10" s="5"/>
      <c r="B10" s="6"/>
      <c r="C10" s="6"/>
      <c r="D10" s="6"/>
      <c r="E10" s="6"/>
      <c r="F10" s="6"/>
    </row>
    <row r="11" spans="1:6" ht="21" customHeight="1" x14ac:dyDescent="0.25">
      <c r="A11" s="5"/>
      <c r="B11" s="6"/>
      <c r="C11" s="6"/>
      <c r="D11" s="6"/>
      <c r="E11" s="6"/>
      <c r="F11" s="6"/>
    </row>
    <row r="12" spans="1:6" ht="21" customHeight="1" x14ac:dyDescent="0.25">
      <c r="A12" s="5"/>
      <c r="B12" s="6"/>
      <c r="C12" s="6"/>
      <c r="D12" s="6"/>
      <c r="E12" s="6"/>
      <c r="F12" s="6"/>
    </row>
    <row r="13" spans="1:6" ht="21" customHeight="1" x14ac:dyDescent="0.25">
      <c r="A13" s="5"/>
      <c r="B13" s="6"/>
      <c r="C13" s="6"/>
      <c r="D13" s="6"/>
      <c r="E13" s="6"/>
      <c r="F13" s="6"/>
    </row>
    <row r="14" spans="1:6" ht="21" customHeight="1" x14ac:dyDescent="0.25">
      <c r="A14" s="5"/>
      <c r="B14" s="6"/>
      <c r="C14" s="6"/>
      <c r="D14" s="6"/>
      <c r="E14" s="6"/>
      <c r="F14" s="6"/>
    </row>
    <row r="15" spans="1:6" ht="21" customHeight="1" x14ac:dyDescent="0.25">
      <c r="A15" s="5"/>
      <c r="B15" s="6"/>
      <c r="C15" s="6"/>
      <c r="D15" s="6"/>
      <c r="E15" s="6"/>
      <c r="F15" s="6"/>
    </row>
    <row r="16" spans="1:6" ht="21" customHeight="1" x14ac:dyDescent="0.25">
      <c r="A16" s="5"/>
      <c r="B16" s="6"/>
      <c r="C16" s="6"/>
      <c r="D16" s="6"/>
      <c r="E16" s="6"/>
      <c r="F16" s="6"/>
    </row>
    <row r="17" spans="1:6" ht="21" customHeight="1" x14ac:dyDescent="0.25">
      <c r="A17" s="5"/>
      <c r="B17" s="6"/>
      <c r="C17" s="6"/>
      <c r="D17" s="6"/>
      <c r="E17" s="6"/>
      <c r="F17" s="6"/>
    </row>
    <row r="18" spans="1:6" ht="21" customHeight="1" x14ac:dyDescent="0.25">
      <c r="A18" s="5"/>
      <c r="B18" s="6"/>
      <c r="C18" s="6"/>
      <c r="D18" s="6"/>
      <c r="E18" s="6"/>
      <c r="F18" s="6"/>
    </row>
    <row r="19" spans="1:6" ht="21" customHeight="1" x14ac:dyDescent="0.25">
      <c r="A19" s="5"/>
      <c r="B19" s="6"/>
      <c r="C19" s="6"/>
      <c r="D19" s="6"/>
      <c r="E19" s="6"/>
      <c r="F19" s="6"/>
    </row>
    <row r="20" spans="1:6" ht="21" customHeight="1" x14ac:dyDescent="0.25">
      <c r="A20" s="5"/>
      <c r="B20" s="6"/>
      <c r="C20" s="6"/>
      <c r="D20" s="6"/>
      <c r="E20" s="6"/>
      <c r="F20" s="6"/>
    </row>
    <row r="21" spans="1:6" ht="21" customHeight="1" x14ac:dyDescent="0.25">
      <c r="A21" s="5"/>
      <c r="B21" s="6"/>
      <c r="C21" s="6"/>
      <c r="D21" s="6"/>
      <c r="E21" s="6"/>
      <c r="F21" s="6"/>
    </row>
    <row r="22" spans="1:6" ht="21" customHeight="1" x14ac:dyDescent="0.25">
      <c r="A22" s="5"/>
      <c r="B22" s="6"/>
      <c r="C22" s="6"/>
      <c r="D22" s="6"/>
      <c r="E22" s="6"/>
      <c r="F22" s="6"/>
    </row>
    <row r="23" spans="1:6" ht="21" customHeight="1" x14ac:dyDescent="0.25">
      <c r="A23" s="5"/>
      <c r="B23" s="6"/>
      <c r="C23" s="6"/>
      <c r="D23" s="6"/>
      <c r="E23" s="6"/>
      <c r="F23" s="6"/>
    </row>
    <row r="24" spans="1:6" ht="21" customHeight="1" x14ac:dyDescent="0.25">
      <c r="A24" s="5"/>
      <c r="B24" s="6"/>
      <c r="C24" s="6"/>
      <c r="D24" s="6"/>
      <c r="E24" s="6"/>
      <c r="F24" s="6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FD520-0139-4B38-AB82-27107E86E6DD}">
  <dimension ref="A1:M19"/>
  <sheetViews>
    <sheetView workbookViewId="0">
      <selection activeCell="G9" sqref="G9"/>
    </sheetView>
  </sheetViews>
  <sheetFormatPr defaultColWidth="9" defaultRowHeight="19.5" customHeight="1" x14ac:dyDescent="0.25"/>
  <cols>
    <col min="1" max="1" width="22.7109375" style="5" customWidth="1"/>
    <col min="2" max="2" width="16.28515625" style="5" customWidth="1"/>
    <col min="3" max="3" width="28" style="5" customWidth="1"/>
    <col min="4" max="5" width="16.7109375" style="5" customWidth="1"/>
    <col min="6" max="6" width="17" style="5" customWidth="1"/>
    <col min="7" max="12" width="9" style="5"/>
    <col min="13" max="13" width="12.28515625" style="5" customWidth="1"/>
    <col min="14" max="16384" width="9" style="5"/>
  </cols>
  <sheetData>
    <row r="1" spans="1:13" ht="19.5" customHeight="1" x14ac:dyDescent="0.25">
      <c r="A1" s="5" t="s">
        <v>71</v>
      </c>
      <c r="B1" s="5" t="s">
        <v>77</v>
      </c>
      <c r="C1" s="5" t="s">
        <v>72</v>
      </c>
      <c r="D1" s="5" t="s">
        <v>59</v>
      </c>
      <c r="E1" s="5" t="s">
        <v>60</v>
      </c>
      <c r="F1" s="5" t="s">
        <v>69</v>
      </c>
      <c r="M1" s="5" t="s">
        <v>73</v>
      </c>
    </row>
    <row r="2" spans="1:13" ht="19.5" customHeight="1" x14ac:dyDescent="0.25">
      <c r="A2" s="6"/>
      <c r="B2" s="6"/>
      <c r="C2" s="6"/>
      <c r="D2" s="6"/>
      <c r="E2" s="6"/>
      <c r="F2" s="6"/>
      <c r="M2" s="5" t="s">
        <v>74</v>
      </c>
    </row>
    <row r="3" spans="1:13" ht="19.5" customHeight="1" x14ac:dyDescent="0.25">
      <c r="A3" s="6"/>
      <c r="B3" s="6"/>
      <c r="C3" s="6"/>
      <c r="D3" s="6"/>
      <c r="E3" s="6"/>
      <c r="F3" s="6"/>
      <c r="M3" s="5" t="s">
        <v>75</v>
      </c>
    </row>
    <row r="4" spans="1:13" ht="19.5" customHeight="1" x14ac:dyDescent="0.25">
      <c r="A4" s="6"/>
      <c r="B4" s="6"/>
      <c r="C4" s="6"/>
      <c r="D4" s="6"/>
      <c r="E4" s="6"/>
      <c r="F4" s="6"/>
      <c r="M4" s="5" t="s">
        <v>76</v>
      </c>
    </row>
    <row r="5" spans="1:13" ht="19.5" customHeight="1" x14ac:dyDescent="0.25">
      <c r="A5" s="6"/>
      <c r="B5" s="6"/>
      <c r="C5" s="6"/>
      <c r="D5" s="6"/>
      <c r="E5" s="6"/>
      <c r="F5" s="6"/>
    </row>
    <row r="6" spans="1:13" ht="19.5" customHeight="1" x14ac:dyDescent="0.25">
      <c r="A6" s="6"/>
      <c r="B6" s="6"/>
      <c r="C6" s="6"/>
      <c r="D6" s="6"/>
      <c r="E6" s="6"/>
      <c r="F6" s="6"/>
    </row>
    <row r="7" spans="1:13" ht="19.5" customHeight="1" x14ac:dyDescent="0.25">
      <c r="A7" s="6"/>
      <c r="B7" s="6"/>
      <c r="C7" s="6"/>
      <c r="D7" s="6"/>
      <c r="E7" s="6"/>
      <c r="F7" s="6"/>
    </row>
    <row r="8" spans="1:13" ht="19.5" customHeight="1" x14ac:dyDescent="0.25">
      <c r="A8" s="6"/>
      <c r="B8" s="6"/>
      <c r="C8" s="6"/>
      <c r="D8" s="6"/>
      <c r="E8" s="6"/>
      <c r="F8" s="6"/>
    </row>
    <row r="9" spans="1:13" ht="19.5" customHeight="1" x14ac:dyDescent="0.25">
      <c r="A9" s="6"/>
      <c r="B9" s="6"/>
      <c r="C9" s="6"/>
      <c r="D9" s="6"/>
      <c r="E9" s="6"/>
      <c r="F9" s="6"/>
    </row>
    <row r="10" spans="1:13" ht="19.5" customHeight="1" x14ac:dyDescent="0.25">
      <c r="A10" s="6"/>
      <c r="B10" s="6"/>
      <c r="C10" s="6"/>
      <c r="D10" s="6"/>
      <c r="E10" s="6"/>
      <c r="F10" s="6"/>
    </row>
    <row r="11" spans="1:13" ht="19.5" customHeight="1" x14ac:dyDescent="0.25">
      <c r="A11" s="6"/>
      <c r="B11" s="6"/>
      <c r="C11" s="6"/>
      <c r="D11" s="6"/>
      <c r="E11" s="6"/>
      <c r="F11" s="6"/>
    </row>
    <row r="12" spans="1:13" ht="19.5" customHeight="1" x14ac:dyDescent="0.25">
      <c r="A12" s="6"/>
      <c r="B12" s="6"/>
      <c r="C12" s="6"/>
      <c r="D12" s="6"/>
      <c r="E12" s="6"/>
      <c r="F12" s="6"/>
    </row>
    <row r="13" spans="1:13" ht="19.5" customHeight="1" x14ac:dyDescent="0.25">
      <c r="A13" s="6"/>
      <c r="B13" s="6"/>
      <c r="C13" s="6"/>
      <c r="D13" s="6"/>
      <c r="E13" s="6"/>
      <c r="F13" s="6"/>
    </row>
    <row r="14" spans="1:13" ht="19.5" customHeight="1" x14ac:dyDescent="0.25">
      <c r="A14" s="6"/>
      <c r="B14" s="6"/>
      <c r="C14" s="6"/>
      <c r="D14" s="6"/>
      <c r="E14" s="6"/>
      <c r="F14" s="6"/>
    </row>
    <row r="15" spans="1:13" ht="19.5" customHeight="1" x14ac:dyDescent="0.25">
      <c r="A15" s="6"/>
      <c r="B15" s="6"/>
      <c r="C15" s="6"/>
      <c r="D15" s="6"/>
      <c r="E15" s="6"/>
      <c r="F15" s="6"/>
    </row>
    <row r="16" spans="1:13" ht="19.5" customHeight="1" x14ac:dyDescent="0.25">
      <c r="A16" s="6"/>
      <c r="B16" s="6"/>
      <c r="C16" s="6"/>
      <c r="D16" s="6"/>
      <c r="E16" s="6"/>
      <c r="F16" s="6"/>
    </row>
    <row r="17" spans="1:6" ht="19.5" customHeight="1" x14ac:dyDescent="0.25">
      <c r="A17" s="6"/>
      <c r="B17" s="6"/>
      <c r="C17" s="6"/>
      <c r="D17" s="6"/>
      <c r="E17" s="6"/>
      <c r="F17" s="6"/>
    </row>
    <row r="18" spans="1:6" ht="19.5" customHeight="1" x14ac:dyDescent="0.25">
      <c r="A18" s="6"/>
      <c r="B18" s="6"/>
      <c r="C18" s="6"/>
      <c r="D18" s="6"/>
      <c r="E18" s="6"/>
      <c r="F18" s="6"/>
    </row>
    <row r="19" spans="1:6" ht="19.5" customHeight="1" x14ac:dyDescent="0.25">
      <c r="A19" s="6"/>
      <c r="B19" s="6"/>
      <c r="C19" s="6"/>
      <c r="D19" s="6"/>
      <c r="E19" s="6"/>
      <c r="F19" s="6"/>
    </row>
  </sheetData>
  <dataValidations count="1">
    <dataValidation type="list" allowBlank="1" showInputMessage="1" showErrorMessage="1" sqref="B2:B20" xr:uid="{6C1DD871-E35B-49DA-93C5-90AC212BAB11}">
      <formula1>$M$2:$M$4</formula1>
    </dataValidation>
  </dataValidation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Pareto Analysis Worksheet</vt:lpstr>
      <vt:lpstr>Paper Mill Sample</vt:lpstr>
      <vt:lpstr>Data Collection Worksheet</vt:lpstr>
      <vt:lpstr>Verification Lot</vt:lpstr>
      <vt:lpstr>Corrective Action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Latino</dc:creator>
  <cp:lastModifiedBy>Kenneth Latino</cp:lastModifiedBy>
  <dcterms:created xsi:type="dcterms:W3CDTF">2026-07-01T19:04:59Z</dcterms:created>
  <dcterms:modified xsi:type="dcterms:W3CDTF">2026-07-14T19:41:33Z</dcterms:modified>
</cp:coreProperties>
</file>