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codeName="ThisWorkbook" autoCompressPictures="0"/>
  <mc:AlternateContent xmlns:mc="http://schemas.openxmlformats.org/markup-compatibility/2006">
    <mc:Choice Requires="x15">
      <x15ac:absPath xmlns:x15ac="http://schemas.microsoft.com/office/spreadsheetml/2010/11/ac" url="https://goodmanfinancialgroup.sharepoint.com/management/Shared Documents/Goodman Corporate Finance/Start Up Loans/"/>
    </mc:Choice>
  </mc:AlternateContent>
  <xr:revisionPtr revIDLastSave="23" documentId="8_{CD1D94F8-EC32-44EC-A302-C3F70FBDA97D}" xr6:coauthVersionLast="47" xr6:coauthVersionMax="47" xr10:uidLastSave="{B950601D-6029-42CC-8D0A-4C99F1E1660F}"/>
  <bookViews>
    <workbookView xWindow="-120" yWindow="-120" windowWidth="51840" windowHeight="21120" firstSheet="1" activeTab="6" xr2:uid="{00000000-000D-0000-FFFF-FFFF00000000}"/>
  </bookViews>
  <sheets>
    <sheet name="Months" sheetId="15" state="hidden" r:id="rId1"/>
    <sheet name="Guidance" sheetId="28" r:id="rId2"/>
    <sheet name="1 Business Plan(BP)" sheetId="31" r:id="rId3"/>
    <sheet name="Loan Calculator" sheetId="26" state="hidden" r:id="rId4"/>
    <sheet name="2 Personal Survival Budget(PSB)" sheetId="2" r:id="rId5"/>
    <sheet name="3 Sales Assumptions(SA)" sheetId="24" r:id="rId6"/>
    <sheet name="4 Cash Flow Forecast(CFF)" sheetId="22" r:id="rId7"/>
    <sheet name="1 Actual Cash Flows" sheetId="32" state="hidden" r:id="rId8"/>
    <sheet name="Excel Tips" sheetId="30" state="hidden" r:id="rId9"/>
  </sheets>
  <externalReferences>
    <externalReference r:id="rId10"/>
  </externalReferences>
  <definedNames>
    <definedName name="Beginning_Balance" localSheetId="2">-FV(Interest_Rate/12,'1 Business Plan(BP)'!Payment_Number-1,-'1 Business Plan(BP)'!Monthly_Payment,Loan_Amount)</definedName>
    <definedName name="Beginning_Balance" localSheetId="8">-FV('Excel Tips'!Interest_Rate/12,'Excel Tips'!Payment_Number-1,-'Excel Tips'!Monthly_Payment,'Excel Tips'!Loan_Amount)</definedName>
    <definedName name="Beginning_Balance" localSheetId="1">-FV(Guidance!Interest_Rate/12,Guidance!Payment_Number-1,-Guidance!Monthly_Payment,Guidance!Loan_Amount)</definedName>
    <definedName name="Beginning_Balance" localSheetId="3">-FV('Loan Calculator'!Interest_Rate/12,'Loan Calculator'!Payment_Number-1,-'Loan Calculator'!Monthly_Payment,'Loan Calculator'!Loan_Amount)</definedName>
    <definedName name="Beginning_Balance">-FV(Interest_Rate/12,Payment_Number-1,-Monthly_Payment,Loan_Amount)</definedName>
    <definedName name="ColumnTitle1" localSheetId="2">#REF!</definedName>
    <definedName name="ColumnTitle1" localSheetId="8">[1]!Loan[[#Headers],[No.]]</definedName>
    <definedName name="ColumnTitle1" localSheetId="1">[1]!Loan[[#Headers],[No.]]</definedName>
    <definedName name="ColumnTitle1" localSheetId="3">Loan3[[#Headers],[No.]]</definedName>
    <definedName name="ColumnTitle1">#REF!</definedName>
    <definedName name="Ending_Balance" localSheetId="2">-FV(Interest_Rate/12,'1 Business Plan(BP)'!Payment_Number,-'1 Business Plan(BP)'!Monthly_Payment,Loan_Amount)</definedName>
    <definedName name="Ending_Balance" localSheetId="8">-FV('Excel Tips'!Interest_Rate/12,'Excel Tips'!Payment_Number,-'Excel Tips'!Monthly_Payment,'Excel Tips'!Loan_Amount)</definedName>
    <definedName name="Ending_Balance" localSheetId="1">-FV(Guidance!Interest_Rate/12,Guidance!Payment_Number,-Guidance!Monthly_Payment,Guidance!Loan_Amount)</definedName>
    <definedName name="Ending_Balance" localSheetId="3">-FV('Loan Calculator'!Interest_Rate/12,'Loan Calculator'!Payment_Number,-'Loan Calculator'!Monthly_Payment,'Loan Calculator'!Loan_Amount)</definedName>
    <definedName name="Ending_Balance">-FV(Interest_Rate/12,Payment_Number,-Monthly_Payment,Loan_Amount)</definedName>
    <definedName name="Full_Print" localSheetId="3">'Loan Calculator'!$A$4:$H$262</definedName>
    <definedName name="Full_Print">#REF!</definedName>
    <definedName name="Header_Row" localSheetId="8">ROW('[1]Loan Calculator'!$14:$14)</definedName>
    <definedName name="Header_Row" localSheetId="1">ROW('[1]Loan Calculator'!$14:$14)</definedName>
    <definedName name="Header_Row" localSheetId="3">ROW('Loan Calculator'!$26:$26)</definedName>
    <definedName name="Header_Row">ROW(#REF!)</definedName>
    <definedName name="Header_Row_Back" localSheetId="8">ROW('[1]Loan Calculator'!$14:$14)</definedName>
    <definedName name="Header_Row_Back" localSheetId="1">ROW('[1]Loan Calculator'!$14:$14)</definedName>
    <definedName name="Header_Row_Back" localSheetId="3">ROW('Loan Calculator'!$26:$26)</definedName>
    <definedName name="Header_Row_Back">ROW(#REF!)</definedName>
    <definedName name="Interest" localSheetId="2">-IPMT(Interest_Rate/12,'1 Business Plan(BP)'!Payment_Number,Number_of_Payments,Loan_Amount)</definedName>
    <definedName name="Interest" localSheetId="8">-IPMT('Excel Tips'!Interest_Rate/12,'Excel Tips'!Payment_Number,'Excel Tips'!Number_of_Payments,'Excel Tips'!Loan_Amount)</definedName>
    <definedName name="Interest" localSheetId="1">-IPMT(Guidance!Interest_Rate/12,Guidance!Payment_Number,Guidance!Number_of_Payments,Guidance!Loan_Amount)</definedName>
    <definedName name="Interest" localSheetId="3">-IPMT('Loan Calculator'!Interest_Rate/12,'Loan Calculator'!Payment_Number,'Loan Calculator'!Number_of_Payments,'Loan Calculator'!Loan_Amount)</definedName>
    <definedName name="Interest">-IPMT(Interest_Rate/12,Payment_Number,Number_of_Payments,Loan_Amount)</definedName>
    <definedName name="Interest_Rate" localSheetId="8">'[1]Loan Calculator'!$E$6</definedName>
    <definedName name="Interest_Rate" localSheetId="1">'[1]Loan Calculator'!$E$6</definedName>
    <definedName name="Interest_Rate" localSheetId="3">'Loan Calculator'!$E$18</definedName>
    <definedName name="Interest_Rate">#REF!</definedName>
    <definedName name="Last_Row" localSheetId="2">IF('1 Business Plan(BP)'!Values_Entered,Header_Row+Number_of_Payments,Header_Row)</definedName>
    <definedName name="Last_Row" localSheetId="8">IF('Excel Tips'!Values_Entered,'Excel Tips'!Header_Row+'Excel Tips'!Number_of_Payments,'Excel Tips'!Header_Row)</definedName>
    <definedName name="Last_Row" localSheetId="1">IF(Guidance!Values_Entered,Guidance!Header_Row+Guidance!Number_of_Payments,Guidance!Header_Row)</definedName>
    <definedName name="Last_Row" localSheetId="3">IF('Loan Calculator'!Values_Entered,'Loan Calculator'!Header_Row+'Loan Calculator'!Number_of_Payments,'Loan Calculator'!Header_Row)</definedName>
    <definedName name="Last_Row">IF(Values_Entered,Header_Row+Number_of_Payments,Header_Row)</definedName>
    <definedName name="Loan_Amount" localSheetId="8">'[1]Loan Calculator'!$E$5</definedName>
    <definedName name="Loan_Amount" localSheetId="1">'[1]Loan Calculator'!$E$5</definedName>
    <definedName name="Loan_Amount" localSheetId="3">'Loan Calculator'!$E$17</definedName>
    <definedName name="Loan_Amount">#REF!</definedName>
    <definedName name="Loan_Not_Paid" localSheetId="2">IF('1 Business Plan(BP)'!Payment_Number&lt;=Number_of_Payments,1,0)</definedName>
    <definedName name="Loan_Not_Paid" localSheetId="8">IF('Excel Tips'!Payment_Number&lt;='Excel Tips'!Number_of_Payments,1,0)</definedName>
    <definedName name="Loan_Not_Paid" localSheetId="1">IF(Guidance!Payment_Number&lt;=Guidance!Number_of_Payments,1,0)</definedName>
    <definedName name="Loan_Not_Paid" localSheetId="3">IF('Loan Calculator'!Payment_Number&lt;='Loan Calculator'!Number_of_Payments,1,0)</definedName>
    <definedName name="Loan_Not_Paid">IF(Payment_Number&lt;=Number_of_Payments,1,0)</definedName>
    <definedName name="Loan_Start" localSheetId="8">'[1]Loan Calculator'!$E$8</definedName>
    <definedName name="Loan_Start" localSheetId="1">'[1]Loan Calculator'!$E$8</definedName>
    <definedName name="Loan_Start" localSheetId="3">'Loan Calculator'!$E$20</definedName>
    <definedName name="Loan_Start">#REF!</definedName>
    <definedName name="Loan_Years" localSheetId="8">'[1]Loan Calculator'!$E$7</definedName>
    <definedName name="Loan_Years" localSheetId="1">'[1]Loan Calculator'!$E$7</definedName>
    <definedName name="Loan_Years" localSheetId="3">'Loan Calculator'!$E$19</definedName>
    <definedName name="Loan_Years">#REF!</definedName>
    <definedName name="Monthly_Payment" localSheetId="2">-PMT(Interest_Rate/12,Number_of_Payments,Loan_Amount)</definedName>
    <definedName name="Monthly_Payment" localSheetId="8">-PMT('Excel Tips'!Interest_Rate/12,'Excel Tips'!Number_of_Payments,'Excel Tips'!Loan_Amount)</definedName>
    <definedName name="Monthly_Payment" localSheetId="1">-PMT(Guidance!Interest_Rate/12,Guidance!Number_of_Payments,Guidance!Loan_Amount)</definedName>
    <definedName name="Monthly_Payment" localSheetId="3">-PMT('Loan Calculator'!Interest_Rate/12,'Loan Calculator'!Number_of_Payments,'Loan Calculator'!Loan_Amount)</definedName>
    <definedName name="Monthly_Payment">-PMT(Interest_Rate/12,Number_of_Payments,Loan_Amount)</definedName>
    <definedName name="Number_of_Payments" localSheetId="8">'[1]Loan Calculator'!$E$11</definedName>
    <definedName name="Number_of_Payments" localSheetId="1">'[1]Loan Calculator'!$E$11</definedName>
    <definedName name="Number_of_Payments" localSheetId="3">'Loan Calculator'!$E$22</definedName>
    <definedName name="Number_of_Payments">#REF!</definedName>
    <definedName name="Payment_Date" localSheetId="2">DATE(YEAR(Loan_Start),MONTH(Loan_Start)+'1 Business Plan(BP)'!Payment_Number,DAY(Loan_Start))</definedName>
    <definedName name="Payment_Date" localSheetId="8">DATE(YEAR('Excel Tips'!Loan_Start),MONTH('Excel Tips'!Loan_Start)+'Excel Tips'!Payment_Number,DAY('Excel Tips'!Loan_Start))</definedName>
    <definedName name="Payment_Date" localSheetId="1">DATE(YEAR(Guidance!Loan_Start),MONTH(Guidance!Loan_Start)+Guidance!Payment_Number,DAY(Guidance!Loan_Start))</definedName>
    <definedName name="Payment_Date" localSheetId="3">DATE(YEAR('Loan Calculator'!Loan_Start),MONTH('Loan Calculator'!Loan_Start)+'Loan Calculator'!Payment_Number,DAY('Loan Calculator'!Loan_Start))</definedName>
    <definedName name="Payment_Date">DATE(YEAR(Loan_Start),MONTH(Loan_Start)+Payment_Number,DAY(Loan_Start))</definedName>
    <definedName name="Payment_Number" localSheetId="2">ROW()-Header_Row</definedName>
    <definedName name="Payment_Number" localSheetId="8">ROW()-'Excel Tips'!Header_Row</definedName>
    <definedName name="Payment_Number" localSheetId="1">ROW()-Guidance!Header_Row</definedName>
    <definedName name="Payment_Number" localSheetId="3">ROW()-'Loan Calculator'!Header_Row</definedName>
    <definedName name="Payment_Number">ROW()-Header_Row</definedName>
    <definedName name="Principal" localSheetId="2">-PPMT(Interest_Rate/12,'1 Business Plan(BP)'!Payment_Number,Number_of_Payments,Loan_Amount)</definedName>
    <definedName name="Principal" localSheetId="8">-PPMT('Excel Tips'!Interest_Rate/12,'Excel Tips'!Payment_Number,'Excel Tips'!Number_of_Payments,'Excel Tips'!Loan_Amount)</definedName>
    <definedName name="Principal" localSheetId="1">-PPMT(Guidance!Interest_Rate/12,Guidance!Payment_Number,Guidance!Number_of_Payments,Guidance!Loan_Amount)</definedName>
    <definedName name="Principal" localSheetId="3">-PPMT('Loan Calculator'!Interest_Rate/12,'Loan Calculator'!Payment_Number,'Loan Calculator'!Number_of_Payments,'Loan Calculator'!Loan_Amount)</definedName>
    <definedName name="Principal">-PPMT(Interest_Rate/12,Payment_Number,Number_of_Payments,Loan_Amount)</definedName>
    <definedName name="_xlnm.Print_Area" localSheetId="7">'1 Actual Cash Flows'!$A$1:$L$56</definedName>
    <definedName name="_xlnm.Print_Area" localSheetId="4">'2 Personal Survival Budget(PSB)'!$A$1:$H$67</definedName>
    <definedName name="_xlnm.Print_Area" localSheetId="5">'3 Sales Assumptions(SA)'!$A$1:$K$78</definedName>
    <definedName name="_xlnm.Print_Area" localSheetId="6">'4 Cash Flow Forecast(CFF)'!$A$1:$R$80</definedName>
    <definedName name="_xlnm.Print_Area" localSheetId="8">'Excel Tips'!$A$1:$O$6</definedName>
    <definedName name="_xlnm.Print_Area" localSheetId="1">Guidance!$A$1:$O$22</definedName>
    <definedName name="_xlnm.Print_Titles" localSheetId="3">'Loan Calculator'!$26:$26</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8">'[1]Loan Calculator'!$E$13</definedName>
    <definedName name="Total_Cost" localSheetId="1">'[1]Loan Calculator'!$E$13</definedName>
    <definedName name="Total_Cost" localSheetId="3">'Loan Calculator'!$E$24</definedName>
    <definedName name="Total_Cost">#REF!</definedName>
    <definedName name="Total_Interest" localSheetId="3">'Loan Calculator'!$E$23</definedName>
    <definedName name="Total_Interest">#REF!</definedName>
    <definedName name="Values_Entered" localSheetId="2">IF(Loan_Amount*Interest_Rate*Loan_Years*Loan_Start&gt;0,1,0)</definedName>
    <definedName name="Values_Entered" localSheetId="8">IF('Excel Tips'!Loan_Amount*'Excel Tips'!Interest_Rate*'Excel Tips'!Loan_Years*'Excel Tips'!Loan_Start&gt;0,1,0)</definedName>
    <definedName name="Values_Entered" localSheetId="1">IF(Guidance!Loan_Amount*Guidance!Interest_Rate*Guidance!Loan_Years*Guidance!Loan_Start&gt;0,1,0)</definedName>
    <definedName name="Values_Entered" localSheetId="3">IF('Loan Calculator'!Loan_Amount*'Loan Calculator'!Interest_Rate*'Loan Calculator'!Loan_Years*'Loan Calculator'!Loan_Start&gt;0,1,0)</definedName>
    <definedName name="Values_Entered">IF(Loan_Amount*Interest_Rate*Loan_Years*Loan_Start&gt;0,1,0)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6" i="22" l="1"/>
  <c r="C5" i="22"/>
  <c r="C6" i="24"/>
  <c r="C5" i="24"/>
  <c r="G43" i="32"/>
  <c r="G45" i="32" s="1"/>
  <c r="E43" i="32"/>
  <c r="D43" i="32"/>
  <c r="K42" i="32"/>
  <c r="K41" i="32"/>
  <c r="K40" i="32"/>
  <c r="K39" i="32"/>
  <c r="K38" i="32"/>
  <c r="J37" i="32"/>
  <c r="J43" i="32" s="1"/>
  <c r="I37" i="32"/>
  <c r="I43" i="32" s="1"/>
  <c r="H37" i="32"/>
  <c r="H43" i="32" s="1"/>
  <c r="G37" i="32"/>
  <c r="F37" i="32"/>
  <c r="F43" i="32" s="1"/>
  <c r="K36" i="32"/>
  <c r="K35" i="32"/>
  <c r="K34" i="32"/>
  <c r="K33" i="32"/>
  <c r="K32" i="32"/>
  <c r="K31" i="32"/>
  <c r="K30" i="32"/>
  <c r="K29" i="32"/>
  <c r="K28" i="32"/>
  <c r="K27" i="32"/>
  <c r="K26" i="32"/>
  <c r="K25" i="32"/>
  <c r="K24" i="32"/>
  <c r="K23" i="32"/>
  <c r="J19" i="32"/>
  <c r="J45" i="32" s="1"/>
  <c r="I19" i="32"/>
  <c r="I45" i="32" s="1"/>
  <c r="H19" i="32"/>
  <c r="G19" i="32"/>
  <c r="F19" i="32"/>
  <c r="F45" i="32" s="1"/>
  <c r="E19" i="32"/>
  <c r="D19" i="32"/>
  <c r="K19" i="32" s="1"/>
  <c r="K18" i="32"/>
  <c r="K17" i="32"/>
  <c r="K16" i="32"/>
  <c r="K15" i="32"/>
  <c r="K14" i="32"/>
  <c r="K13" i="32"/>
  <c r="E45" i="32" l="1"/>
  <c r="H45" i="32"/>
  <c r="K43" i="32"/>
  <c r="K45" i="32" s="1"/>
  <c r="D45" i="32"/>
  <c r="D49" i="32" s="1"/>
  <c r="E47" i="32" s="1"/>
  <c r="E49" i="32" s="1"/>
  <c r="F47" i="32" s="1"/>
  <c r="F49" i="32" s="1"/>
  <c r="G47" i="32" s="1"/>
  <c r="G49" i="32" s="1"/>
  <c r="H47" i="32" s="1"/>
  <c r="K37" i="32"/>
  <c r="H49" i="32" l="1"/>
  <c r="I47" i="32" s="1"/>
  <c r="I49" i="32" s="1"/>
  <c r="J47" i="32" s="1"/>
  <c r="J49" i="32" s="1"/>
  <c r="K47" i="32" s="1"/>
  <c r="K49" i="32" s="1"/>
  <c r="C66" i="24" l="1"/>
  <c r="C67" i="24"/>
  <c r="C68" i="24"/>
  <c r="C69" i="24"/>
  <c r="C70" i="24"/>
  <c r="C71" i="24"/>
  <c r="C72" i="24"/>
  <c r="C73" i="24"/>
  <c r="C74" i="24"/>
  <c r="C75" i="24"/>
  <c r="C76" i="24"/>
  <c r="C65" i="24"/>
  <c r="C49" i="24" l="1"/>
  <c r="C50" i="24"/>
  <c r="C51" i="24"/>
  <c r="C52" i="24"/>
  <c r="C53" i="24"/>
  <c r="C54" i="24"/>
  <c r="C55" i="24"/>
  <c r="C56" i="24"/>
  <c r="C57" i="24"/>
  <c r="C58" i="24"/>
  <c r="C59" i="24"/>
  <c r="C48" i="24"/>
  <c r="D24" i="24" l="1"/>
  <c r="E24" i="24"/>
  <c r="F24" i="24"/>
  <c r="C24" i="24"/>
  <c r="D73" i="22" a="1"/>
  <c r="D73" i="22" s="1"/>
  <c r="D27" i="22" l="1"/>
  <c r="C21" i="22" l="1"/>
  <c r="E58" i="22" s="1"/>
  <c r="E5" i="30"/>
  <c r="E4" i="30"/>
  <c r="E3" i="30"/>
  <c r="C6" i="2" l="1"/>
  <c r="C5" i="2"/>
  <c r="D50" i="24" l="1"/>
  <c r="E50" i="24"/>
  <c r="F50" i="24"/>
  <c r="G50" i="24" l="1"/>
  <c r="H50" i="24" s="1"/>
  <c r="G19" i="26"/>
  <c r="G21" i="26"/>
  <c r="B20" i="26"/>
  <c r="E22" i="26"/>
  <c r="H57" i="26" s="1"/>
  <c r="G30" i="24"/>
  <c r="H30" i="24" s="1"/>
  <c r="G52" i="2"/>
  <c r="G53" i="2"/>
  <c r="G51" i="2"/>
  <c r="G30" i="2"/>
  <c r="G31" i="2"/>
  <c r="Q34" i="22"/>
  <c r="Q35" i="22"/>
  <c r="Q33" i="22"/>
  <c r="J76" i="24"/>
  <c r="D76" i="24"/>
  <c r="E76" i="24"/>
  <c r="F76" i="24"/>
  <c r="J75" i="24"/>
  <c r="D75" i="24"/>
  <c r="E75" i="24"/>
  <c r="F75" i="24"/>
  <c r="J74" i="24"/>
  <c r="D74" i="24"/>
  <c r="E74" i="24"/>
  <c r="F74" i="24"/>
  <c r="J73" i="24"/>
  <c r="D73" i="24"/>
  <c r="E73" i="24"/>
  <c r="F73" i="24"/>
  <c r="J72" i="24"/>
  <c r="D72" i="24"/>
  <c r="E72" i="24"/>
  <c r="F72" i="24"/>
  <c r="J71" i="24"/>
  <c r="D71" i="24"/>
  <c r="E71" i="24"/>
  <c r="F71" i="24"/>
  <c r="J70" i="24"/>
  <c r="D70" i="24"/>
  <c r="E70" i="24"/>
  <c r="F70" i="24"/>
  <c r="J69" i="24"/>
  <c r="D69" i="24"/>
  <c r="E69" i="24"/>
  <c r="F69" i="24"/>
  <c r="J68" i="24"/>
  <c r="D68" i="24"/>
  <c r="E68" i="24"/>
  <c r="F68" i="24"/>
  <c r="J67" i="24"/>
  <c r="D67" i="24"/>
  <c r="E67" i="24"/>
  <c r="F67" i="24"/>
  <c r="J66" i="24"/>
  <c r="D66" i="24"/>
  <c r="E66" i="24"/>
  <c r="F66" i="24"/>
  <c r="J65" i="24"/>
  <c r="D65" i="24"/>
  <c r="E65" i="24"/>
  <c r="F65" i="24"/>
  <c r="J59" i="24"/>
  <c r="D59" i="24"/>
  <c r="E59" i="24"/>
  <c r="F59" i="24"/>
  <c r="J58" i="24"/>
  <c r="D58" i="24"/>
  <c r="E58" i="24"/>
  <c r="F58" i="24"/>
  <c r="J57" i="24"/>
  <c r="D57" i="24"/>
  <c r="E57" i="24"/>
  <c r="F57" i="24"/>
  <c r="J56" i="24"/>
  <c r="D56" i="24"/>
  <c r="E56" i="24"/>
  <c r="F56" i="24"/>
  <c r="J55" i="24"/>
  <c r="D55" i="24"/>
  <c r="E55" i="24"/>
  <c r="F55" i="24"/>
  <c r="J54" i="24"/>
  <c r="D54" i="24"/>
  <c r="E54" i="24"/>
  <c r="F54" i="24"/>
  <c r="J53" i="24"/>
  <c r="D53" i="24"/>
  <c r="E53" i="24"/>
  <c r="F53" i="24"/>
  <c r="J52" i="24"/>
  <c r="D52" i="24"/>
  <c r="E52" i="24"/>
  <c r="F52" i="24"/>
  <c r="J51" i="24"/>
  <c r="D51" i="24"/>
  <c r="E51" i="24"/>
  <c r="F51" i="24"/>
  <c r="J49" i="24"/>
  <c r="D49" i="24"/>
  <c r="E49" i="24"/>
  <c r="F49" i="24"/>
  <c r="J48" i="24"/>
  <c r="D48" i="24"/>
  <c r="E48" i="24"/>
  <c r="F48" i="24"/>
  <c r="G41" i="24"/>
  <c r="H41" i="24" s="1"/>
  <c r="G40" i="24"/>
  <c r="H40" i="24" s="1"/>
  <c r="G39" i="24"/>
  <c r="H39" i="24" s="1"/>
  <c r="G38" i="24"/>
  <c r="H38" i="24" s="1"/>
  <c r="G37" i="24"/>
  <c r="H37" i="24" s="1"/>
  <c r="G36" i="24"/>
  <c r="H36" i="24" s="1"/>
  <c r="G35" i="24"/>
  <c r="H35" i="24" s="1"/>
  <c r="G34" i="24"/>
  <c r="H34" i="24" s="1"/>
  <c r="G33" i="24"/>
  <c r="H33" i="24" s="1"/>
  <c r="G32" i="24"/>
  <c r="H32" i="24" s="1"/>
  <c r="G31" i="24"/>
  <c r="H31" i="24" s="1"/>
  <c r="J24" i="24"/>
  <c r="P58" i="22"/>
  <c r="O58" i="22"/>
  <c r="N58" i="22"/>
  <c r="M58" i="22"/>
  <c r="L58" i="22"/>
  <c r="K58" i="22"/>
  <c r="J58" i="22"/>
  <c r="I58" i="22"/>
  <c r="H58" i="22"/>
  <c r="G58" i="22"/>
  <c r="F58" i="22"/>
  <c r="D37" i="22"/>
  <c r="D43" i="22"/>
  <c r="Q43" i="22" s="1"/>
  <c r="Q64" i="22"/>
  <c r="Q63" i="22"/>
  <c r="Q62" i="22"/>
  <c r="Q61" i="22"/>
  <c r="Q60" i="22"/>
  <c r="Q59" i="22"/>
  <c r="Q57" i="22"/>
  <c r="Q56" i="22"/>
  <c r="Q54" i="22"/>
  <c r="Q53" i="22"/>
  <c r="Q52" i="22"/>
  <c r="Q51" i="22"/>
  <c r="Q50" i="22"/>
  <c r="Q49" i="22"/>
  <c r="Q48" i="22"/>
  <c r="Q47" i="22"/>
  <c r="Q46" i="22"/>
  <c r="Q45" i="22"/>
  <c r="Q44" i="22"/>
  <c r="Q36" i="22"/>
  <c r="Q32" i="22"/>
  <c r="Q31" i="22"/>
  <c r="Q30" i="22"/>
  <c r="Q29" i="22"/>
  <c r="Q28" i="22"/>
  <c r="Q27" i="22"/>
  <c r="E33" i="2"/>
  <c r="G26" i="2"/>
  <c r="G27" i="2"/>
  <c r="G29" i="2"/>
  <c r="G28" i="2"/>
  <c r="G37" i="2"/>
  <c r="G38" i="2"/>
  <c r="G39" i="2"/>
  <c r="G40" i="2"/>
  <c r="G41" i="2"/>
  <c r="G42" i="2"/>
  <c r="G43" i="2"/>
  <c r="G44" i="2"/>
  <c r="G45" i="2"/>
  <c r="G46" i="2"/>
  <c r="G47" i="2"/>
  <c r="G48" i="2"/>
  <c r="G49" i="2"/>
  <c r="G50" i="2"/>
  <c r="G54" i="2"/>
  <c r="G55" i="2"/>
  <c r="G56" i="2"/>
  <c r="G36" i="2"/>
  <c r="G57" i="2" s="1"/>
  <c r="G25" i="2"/>
  <c r="G32" i="2"/>
  <c r="E57" i="2"/>
  <c r="F118" i="26"/>
  <c r="D148" i="26"/>
  <c r="H152" i="26"/>
  <c r="H185" i="26"/>
  <c r="F157" i="26"/>
  <c r="C178" i="26"/>
  <c r="F169" i="26"/>
  <c r="B173" i="26"/>
  <c r="F192" i="26"/>
  <c r="E205" i="26"/>
  <c r="B202" i="26"/>
  <c r="F164" i="26"/>
  <c r="D170" i="26"/>
  <c r="H182" i="26"/>
  <c r="B184" i="26"/>
  <c r="F196" i="26"/>
  <c r="C201" i="26"/>
  <c r="F212" i="26"/>
  <c r="F155" i="26"/>
  <c r="B167" i="26"/>
  <c r="D169" i="26"/>
  <c r="G180" i="26"/>
  <c r="D185" i="26"/>
  <c r="H197" i="26"/>
  <c r="F203" i="26"/>
  <c r="G217" i="26"/>
  <c r="F238" i="26"/>
  <c r="B181" i="26"/>
  <c r="F185" i="26"/>
  <c r="C198" i="26"/>
  <c r="H203" i="26"/>
  <c r="E221" i="26"/>
  <c r="E244" i="26"/>
  <c r="B227" i="26"/>
  <c r="G238" i="26"/>
  <c r="C227" i="26"/>
  <c r="E245" i="26"/>
  <c r="H233" i="26"/>
  <c r="G239" i="26"/>
  <c r="C228" i="26"/>
  <c r="H239" i="26"/>
  <c r="H218" i="26"/>
  <c r="E220" i="26"/>
  <c r="F231" i="26"/>
  <c r="E252" i="26"/>
  <c r="D223" i="26"/>
  <c r="H240" i="26"/>
  <c r="D253" i="26"/>
  <c r="D229" i="26"/>
  <c r="B241" i="26"/>
  <c r="F225" i="26"/>
  <c r="E232" i="26"/>
  <c r="H243" i="26"/>
  <c r="G250" i="26"/>
  <c r="B229" i="26"/>
  <c r="H235" i="26"/>
  <c r="D247" i="26"/>
  <c r="C254" i="26"/>
  <c r="H259" i="26"/>
  <c r="B258" i="26"/>
  <c r="D222" i="26"/>
  <c r="G225" i="26"/>
  <c r="E231" i="26"/>
  <c r="H234" i="26"/>
  <c r="E239" i="26"/>
  <c r="F240" i="26"/>
  <c r="B244" i="26"/>
  <c r="F248" i="26"/>
  <c r="G249" i="26"/>
  <c r="C253" i="26"/>
  <c r="G257" i="26"/>
  <c r="H258" i="26"/>
  <c r="E254" i="26"/>
  <c r="B259" i="26"/>
  <c r="C260" i="26"/>
  <c r="B216" i="26"/>
  <c r="F220" i="26"/>
  <c r="G221" i="26"/>
  <c r="C225" i="26"/>
  <c r="G229" i="26"/>
  <c r="H230" i="26"/>
  <c r="D234" i="26"/>
  <c r="H238" i="26"/>
  <c r="B240" i="26"/>
  <c r="E243" i="26"/>
  <c r="B248" i="26"/>
  <c r="C249" i="26"/>
  <c r="F252" i="26"/>
  <c r="C257" i="26"/>
  <c r="D258" i="26"/>
  <c r="G261" i="26"/>
  <c r="D217" i="26"/>
  <c r="E218" i="26"/>
  <c r="H221" i="26"/>
  <c r="E226" i="26"/>
  <c r="F227" i="26"/>
  <c r="B231" i="26"/>
  <c r="F235" i="26"/>
  <c r="G236" i="26"/>
  <c r="C240" i="26"/>
  <c r="G244" i="26"/>
  <c r="H245" i="26"/>
  <c r="D249" i="26"/>
  <c r="H253" i="26"/>
  <c r="B255" i="26"/>
  <c r="E258" i="26"/>
  <c r="C215" i="26"/>
  <c r="D216" i="26"/>
  <c r="G219" i="26"/>
  <c r="D224" i="26"/>
  <c r="E225" i="26"/>
  <c r="H228" i="26"/>
  <c r="E233" i="26"/>
  <c r="F234" i="26"/>
  <c r="B238" i="26"/>
  <c r="F242" i="26"/>
  <c r="G243" i="26"/>
  <c r="C247" i="26"/>
  <c r="G251" i="26"/>
  <c r="H252" i="26"/>
  <c r="D256" i="26"/>
  <c r="H260" i="26"/>
  <c r="B262" i="26"/>
  <c r="C262" i="26"/>
  <c r="D65" i="22"/>
  <c r="G33" i="2" l="1"/>
  <c r="H224" i="26"/>
  <c r="C220" i="26"/>
  <c r="B218" i="26"/>
  <c r="F221" i="26"/>
  <c r="F209" i="26"/>
  <c r="F193" i="26"/>
  <c r="H179" i="26"/>
  <c r="E210" i="26"/>
  <c r="D193" i="26"/>
  <c r="F179" i="26"/>
  <c r="D161" i="26"/>
  <c r="B208" i="26"/>
  <c r="D194" i="26"/>
  <c r="B176" i="26"/>
  <c r="B160" i="26"/>
  <c r="G203" i="26"/>
  <c r="F206" i="26"/>
  <c r="G183" i="26"/>
  <c r="D147" i="26"/>
  <c r="E129" i="26"/>
  <c r="D230" i="26"/>
  <c r="C221" i="26"/>
  <c r="H256" i="26"/>
  <c r="B245" i="26"/>
  <c r="G226" i="26"/>
  <c r="F241" i="26"/>
  <c r="F261" i="26"/>
  <c r="B226" i="26"/>
  <c r="F237" i="26"/>
  <c r="F246" i="26"/>
  <c r="G262" i="26"/>
  <c r="E257" i="26"/>
  <c r="D248" i="26"/>
  <c r="C239" i="26"/>
  <c r="B230" i="26"/>
  <c r="H220" i="26"/>
  <c r="F259" i="26"/>
  <c r="E250" i="26"/>
  <c r="D241" i="26"/>
  <c r="C232" i="26"/>
  <c r="B223" i="26"/>
  <c r="H213" i="26"/>
  <c r="G253" i="26"/>
  <c r="F244" i="26"/>
  <c r="E235" i="26"/>
  <c r="D226" i="26"/>
  <c r="C217" i="26"/>
  <c r="F255" i="26"/>
  <c r="D254" i="26"/>
  <c r="C245" i="26"/>
  <c r="B236" i="26"/>
  <c r="H226" i="26"/>
  <c r="B261" i="26"/>
  <c r="C259" i="26"/>
  <c r="C238" i="26"/>
  <c r="B253" i="26"/>
  <c r="G234" i="26"/>
  <c r="D244" i="26"/>
  <c r="F217" i="26"/>
  <c r="H225" i="26"/>
  <c r="C234" i="26"/>
  <c r="E246" i="26"/>
  <c r="C252" i="26"/>
  <c r="G248" i="26"/>
  <c r="F254" i="26"/>
  <c r="E216" i="26"/>
  <c r="B205" i="26"/>
  <c r="D191" i="26"/>
  <c r="G215" i="26"/>
  <c r="H205" i="26"/>
  <c r="C192" i="26"/>
  <c r="H173" i="26"/>
  <c r="G156" i="26"/>
  <c r="H206" i="26"/>
  <c r="F188" i="26"/>
  <c r="E171" i="26"/>
  <c r="G157" i="26"/>
  <c r="E213" i="26"/>
  <c r="F186" i="26"/>
  <c r="E206" i="26"/>
  <c r="H147" i="26"/>
  <c r="F154" i="26"/>
  <c r="D255" i="26"/>
  <c r="E222" i="26"/>
  <c r="B233" i="26"/>
  <c r="B242" i="26"/>
  <c r="G223" i="26"/>
  <c r="H211" i="26"/>
  <c r="D199" i="26"/>
  <c r="G186" i="26"/>
  <c r="H241" i="26"/>
  <c r="F211" i="26"/>
  <c r="B199" i="26"/>
  <c r="F187" i="26"/>
  <c r="B175" i="26"/>
  <c r="E162" i="26"/>
  <c r="E215" i="26"/>
  <c r="D202" i="26"/>
  <c r="G189" i="26"/>
  <c r="D178" i="26"/>
  <c r="G165" i="26"/>
  <c r="B204" i="26"/>
  <c r="F183" i="26"/>
  <c r="E201" i="26"/>
  <c r="H170" i="26"/>
  <c r="H161" i="26"/>
  <c r="F152" i="26"/>
  <c r="E139" i="26"/>
  <c r="B88" i="26"/>
  <c r="D67" i="22"/>
  <c r="D71" i="22" s="1"/>
  <c r="E69" i="22" s="1"/>
  <c r="E60" i="2"/>
  <c r="E55" i="22" s="1"/>
  <c r="F55" i="22" s="1"/>
  <c r="G55" i="22" s="1"/>
  <c r="H55" i="22" s="1"/>
  <c r="I55" i="22" s="1"/>
  <c r="J55" i="22" s="1"/>
  <c r="K55" i="22" s="1"/>
  <c r="L55" i="22" s="1"/>
  <c r="M55" i="22" s="1"/>
  <c r="N55" i="22" s="1"/>
  <c r="O55" i="22" s="1"/>
  <c r="P55" i="22" s="1"/>
  <c r="F214" i="26"/>
  <c r="H194" i="26"/>
  <c r="D196" i="26"/>
  <c r="D176" i="26"/>
  <c r="D205" i="26"/>
  <c r="B185" i="26"/>
  <c r="D213" i="26"/>
  <c r="B194" i="26"/>
  <c r="E199" i="26"/>
  <c r="C179" i="26"/>
  <c r="C199" i="26"/>
  <c r="G214" i="26"/>
  <c r="H163" i="26"/>
  <c r="F166" i="26"/>
  <c r="D180" i="26"/>
  <c r="G193" i="26"/>
  <c r="F148" i="26"/>
  <c r="E159" i="26"/>
  <c r="B190" i="26"/>
  <c r="H159" i="26"/>
  <c r="D155" i="26"/>
  <c r="G152" i="26"/>
  <c r="H131" i="26"/>
  <c r="B136" i="26"/>
  <c r="F153" i="26"/>
  <c r="F136" i="26"/>
  <c r="F115" i="26"/>
  <c r="B92" i="26"/>
  <c r="C211" i="26"/>
  <c r="F213" i="26"/>
  <c r="F194" i="26"/>
  <c r="F174" i="26"/>
  <c r="G201" i="26"/>
  <c r="E183" i="26"/>
  <c r="F210" i="26"/>
  <c r="E190" i="26"/>
  <c r="E197" i="26"/>
  <c r="E177" i="26"/>
  <c r="B195" i="26"/>
  <c r="H207" i="26"/>
  <c r="C162" i="26"/>
  <c r="C165" i="26"/>
  <c r="B177" i="26"/>
  <c r="D187" i="26"/>
  <c r="E147" i="26"/>
  <c r="D157" i="26"/>
  <c r="E182" i="26"/>
  <c r="C157" i="26"/>
  <c r="D153" i="26"/>
  <c r="F150" i="26"/>
  <c r="G130" i="26"/>
  <c r="H132" i="26"/>
  <c r="F143" i="26"/>
  <c r="F130" i="26"/>
  <c r="B95" i="26"/>
  <c r="E69" i="26"/>
  <c r="C187" i="26"/>
  <c r="C226" i="26"/>
  <c r="C194" i="26"/>
  <c r="H175" i="26"/>
  <c r="C203" i="26"/>
  <c r="F208" i="26"/>
  <c r="D190" i="26"/>
  <c r="B171" i="26"/>
  <c r="E173" i="26"/>
  <c r="H180" i="26"/>
  <c r="C186" i="26"/>
  <c r="C212" i="26"/>
  <c r="D163" i="26"/>
  <c r="F159" i="26"/>
  <c r="G191" i="26"/>
  <c r="E148" i="26"/>
  <c r="B154" i="26"/>
  <c r="H149" i="26"/>
  <c r="C155" i="26"/>
  <c r="E150" i="26"/>
  <c r="E143" i="26"/>
  <c r="H130" i="26"/>
  <c r="D137" i="26"/>
  <c r="H125" i="26"/>
  <c r="H113" i="26"/>
  <c r="C31" i="26"/>
  <c r="G125" i="26"/>
  <c r="H120" i="26"/>
  <c r="E116" i="26"/>
  <c r="H93" i="26"/>
  <c r="C108" i="26"/>
  <c r="G105" i="26"/>
  <c r="E88" i="26"/>
  <c r="D72" i="26"/>
  <c r="F262" i="26"/>
  <c r="G259" i="26"/>
  <c r="C255" i="26"/>
  <c r="F250" i="26"/>
  <c r="B246" i="26"/>
  <c r="E241" i="26"/>
  <c r="H236" i="26"/>
  <c r="D232" i="26"/>
  <c r="G227" i="26"/>
  <c r="C223" i="26"/>
  <c r="F218" i="26"/>
  <c r="H261" i="26"/>
  <c r="D257" i="26"/>
  <c r="G252" i="26"/>
  <c r="C248" i="26"/>
  <c r="F243" i="26"/>
  <c r="B239" i="26"/>
  <c r="E234" i="26"/>
  <c r="H229" i="26"/>
  <c r="D225" i="26"/>
  <c r="G220" i="26"/>
  <c r="C216" i="26"/>
  <c r="F260" i="26"/>
  <c r="B256" i="26"/>
  <c r="E251" i="26"/>
  <c r="H246" i="26"/>
  <c r="D242" i="26"/>
  <c r="G237" i="26"/>
  <c r="C233" i="26"/>
  <c r="F228" i="26"/>
  <c r="B224" i="26"/>
  <c r="E219" i="26"/>
  <c r="H214" i="26"/>
  <c r="H257" i="26"/>
  <c r="C261" i="26"/>
  <c r="F256" i="26"/>
  <c r="B252" i="26"/>
  <c r="E247" i="26"/>
  <c r="H242" i="26"/>
  <c r="D238" i="26"/>
  <c r="G233" i="26"/>
  <c r="C229" i="26"/>
  <c r="F224" i="26"/>
  <c r="E261" i="26"/>
  <c r="E260" i="26"/>
  <c r="D259" i="26"/>
  <c r="H251" i="26"/>
  <c r="G242" i="26"/>
  <c r="F233" i="26"/>
  <c r="G258" i="26"/>
  <c r="E248" i="26"/>
  <c r="D239" i="26"/>
  <c r="C230" i="26"/>
  <c r="E253" i="26"/>
  <c r="E238" i="26"/>
  <c r="D221" i="26"/>
  <c r="B250" i="26"/>
  <c r="B235" i="26"/>
  <c r="B219" i="26"/>
  <c r="D243" i="26"/>
  <c r="D228" i="26"/>
  <c r="D252" i="26"/>
  <c r="D237" i="26"/>
  <c r="F222" i="26"/>
  <c r="F245" i="26"/>
  <c r="F230" i="26"/>
  <c r="C218" i="26"/>
  <c r="F239" i="26"/>
  <c r="E224" i="26"/>
  <c r="C251" i="26"/>
  <c r="H232" i="26"/>
  <c r="H219" i="26"/>
  <c r="E214" i="26"/>
  <c r="D214" i="26"/>
  <c r="E208" i="26"/>
  <c r="G202" i="26"/>
  <c r="H195" i="26"/>
  <c r="C190" i="26"/>
  <c r="E184" i="26"/>
  <c r="F177" i="26"/>
  <c r="C214" i="26"/>
  <c r="F215" i="26"/>
  <c r="C208" i="26"/>
  <c r="E202" i="26"/>
  <c r="G196" i="26"/>
  <c r="H189" i="26"/>
  <c r="C184" i="26"/>
  <c r="E178" i="26"/>
  <c r="F171" i="26"/>
  <c r="H165" i="26"/>
  <c r="C160" i="26"/>
  <c r="D235" i="26"/>
  <c r="E211" i="26"/>
  <c r="G205" i="26"/>
  <c r="H198" i="26"/>
  <c r="C193" i="26"/>
  <c r="E187" i="26"/>
  <c r="F180" i="26"/>
  <c r="H174" i="26"/>
  <c r="C169" i="26"/>
  <c r="D162" i="26"/>
  <c r="F156" i="26"/>
  <c r="E209" i="26"/>
  <c r="E198" i="26"/>
  <c r="B211" i="26"/>
  <c r="H201" i="26"/>
  <c r="G190" i="26"/>
  <c r="F181" i="26"/>
  <c r="C173" i="26"/>
  <c r="H208" i="26"/>
  <c r="G199" i="26"/>
  <c r="F190" i="26"/>
  <c r="G179" i="26"/>
  <c r="D171" i="26"/>
  <c r="G208" i="26"/>
  <c r="F197" i="26"/>
  <c r="G216" i="26"/>
  <c r="H204" i="26"/>
  <c r="H193" i="26"/>
  <c r="G184" i="26"/>
  <c r="F175" i="26"/>
  <c r="B251" i="26"/>
  <c r="F184" i="26"/>
  <c r="F165" i="26"/>
  <c r="E193" i="26"/>
  <c r="F170" i="26"/>
  <c r="F202" i="26"/>
  <c r="C175" i="26"/>
  <c r="F160" i="26"/>
  <c r="H192" i="26"/>
  <c r="G169" i="26"/>
  <c r="D211" i="26"/>
  <c r="G170" i="26"/>
  <c r="C153" i="26"/>
  <c r="B144" i="26"/>
  <c r="E169" i="26"/>
  <c r="B153" i="26"/>
  <c r="H143" i="26"/>
  <c r="E164" i="26"/>
  <c r="F200" i="26"/>
  <c r="C188" i="26"/>
  <c r="D206" i="26"/>
  <c r="D141" i="26"/>
  <c r="C141" i="26"/>
  <c r="F191" i="26"/>
  <c r="B163" i="26"/>
  <c r="B137" i="26"/>
  <c r="E125" i="26"/>
  <c r="H121" i="26"/>
  <c r="G147" i="26"/>
  <c r="E191" i="26"/>
  <c r="G132" i="26"/>
  <c r="C128" i="26"/>
  <c r="D121" i="26"/>
  <c r="F117" i="26"/>
  <c r="C112" i="26"/>
  <c r="F110" i="26"/>
  <c r="E113" i="26"/>
  <c r="H108" i="26"/>
  <c r="F89" i="26"/>
  <c r="B38" i="26"/>
  <c r="B50" i="26"/>
  <c r="H58" i="26"/>
  <c r="B67" i="26"/>
  <c r="B63" i="26"/>
  <c r="E75" i="26"/>
  <c r="E81" i="26"/>
  <c r="B69" i="26"/>
  <c r="B94" i="26"/>
  <c r="D90" i="26"/>
  <c r="C82" i="26"/>
  <c r="C72" i="26"/>
  <c r="G98" i="26"/>
  <c r="D102" i="26"/>
  <c r="B89" i="26"/>
  <c r="D91" i="26"/>
  <c r="G89" i="26"/>
  <c r="D88" i="26"/>
  <c r="F106" i="26"/>
  <c r="D85" i="26"/>
  <c r="H97" i="26"/>
  <c r="D109" i="26"/>
  <c r="C91" i="26"/>
  <c r="F102" i="26"/>
  <c r="G111" i="26"/>
  <c r="H85" i="26"/>
  <c r="F91" i="26"/>
  <c r="E98" i="26"/>
  <c r="C104" i="26"/>
  <c r="H109" i="26"/>
  <c r="H114" i="26"/>
  <c r="D116" i="26"/>
  <c r="G116" i="26"/>
  <c r="B116" i="26"/>
  <c r="D117" i="26"/>
  <c r="D120" i="26"/>
  <c r="E119" i="26"/>
  <c r="G119" i="26"/>
  <c r="H117" i="26"/>
  <c r="B121" i="26"/>
  <c r="G121" i="26"/>
  <c r="H122" i="26"/>
  <c r="B124" i="26"/>
  <c r="G126" i="26"/>
  <c r="D127" i="26"/>
  <c r="H127" i="26"/>
  <c r="F129" i="26"/>
  <c r="E130" i="26"/>
  <c r="C131" i="26"/>
  <c r="C129" i="26"/>
  <c r="F132" i="26"/>
  <c r="H139" i="26"/>
  <c r="G133" i="26"/>
  <c r="B134" i="26"/>
  <c r="D134" i="26"/>
  <c r="B135" i="26"/>
  <c r="F121" i="26"/>
  <c r="B129" i="26"/>
  <c r="D138" i="26"/>
  <c r="E122" i="26"/>
  <c r="G129" i="26"/>
  <c r="B140" i="26"/>
  <c r="F122" i="26"/>
  <c r="C127" i="26"/>
  <c r="D132" i="26"/>
  <c r="E138" i="26"/>
  <c r="D164" i="26"/>
  <c r="C124" i="26"/>
  <c r="G128" i="26"/>
  <c r="E134" i="26"/>
  <c r="C143" i="26"/>
  <c r="B122" i="26"/>
  <c r="F126" i="26"/>
  <c r="F131" i="26"/>
  <c r="G137" i="26"/>
  <c r="H156" i="26"/>
  <c r="D131" i="26"/>
  <c r="H135" i="26"/>
  <c r="C142" i="26"/>
  <c r="B169" i="26"/>
  <c r="B133" i="26"/>
  <c r="F137" i="26"/>
  <c r="C148" i="26"/>
  <c r="F138" i="26"/>
  <c r="G143" i="26"/>
  <c r="C41" i="26"/>
  <c r="E60" i="26"/>
  <c r="H63" i="26"/>
  <c r="D66" i="26"/>
  <c r="G71" i="26"/>
  <c r="H67" i="26"/>
  <c r="B76" i="26"/>
  <c r="B73" i="26"/>
  <c r="B71" i="26"/>
  <c r="F100" i="26"/>
  <c r="H107" i="26"/>
  <c r="E89" i="26"/>
  <c r="G102" i="26"/>
  <c r="E97" i="26"/>
  <c r="C84" i="26"/>
  <c r="E102" i="26"/>
  <c r="E85" i="26"/>
  <c r="E101" i="26"/>
  <c r="C114" i="26"/>
  <c r="D89" i="26"/>
  <c r="C96" i="26"/>
  <c r="D105" i="26"/>
  <c r="D113" i="26"/>
  <c r="C116" i="26"/>
  <c r="H116" i="26"/>
  <c r="C117" i="26"/>
  <c r="H118" i="26"/>
  <c r="G120" i="26"/>
  <c r="G118" i="26"/>
  <c r="B119" i="26"/>
  <c r="C122" i="26"/>
  <c r="F123" i="26"/>
  <c r="D126" i="26"/>
  <c r="B125" i="26"/>
  <c r="E128" i="26"/>
  <c r="C135" i="26"/>
  <c r="G138" i="26"/>
  <c r="G146" i="26"/>
  <c r="D136" i="26"/>
  <c r="G136" i="26"/>
  <c r="B142" i="26"/>
  <c r="H164" i="26"/>
  <c r="E123" i="26"/>
  <c r="E133" i="26"/>
  <c r="D160" i="26"/>
  <c r="C132" i="26"/>
  <c r="G160" i="26"/>
  <c r="B126" i="26"/>
  <c r="H133" i="26"/>
  <c r="B146" i="26"/>
  <c r="B123" i="26"/>
  <c r="H129" i="26"/>
  <c r="E137" i="26"/>
  <c r="C171" i="26"/>
  <c r="G127" i="26"/>
  <c r="F134" i="26"/>
  <c r="D149" i="26"/>
  <c r="E132" i="26"/>
  <c r="C138" i="26"/>
  <c r="B157" i="26"/>
  <c r="C134" i="26"/>
  <c r="F140" i="26"/>
  <c r="D179" i="26"/>
  <c r="E145" i="26"/>
  <c r="E152" i="26"/>
  <c r="E165" i="26"/>
  <c r="B141" i="26"/>
  <c r="B147" i="26"/>
  <c r="H154" i="26"/>
  <c r="D173" i="26"/>
  <c r="F142" i="26"/>
  <c r="B149" i="26"/>
  <c r="D158" i="26"/>
  <c r="D184" i="26"/>
  <c r="B143" i="26"/>
  <c r="C149" i="26"/>
  <c r="F158" i="26"/>
  <c r="H184" i="26"/>
  <c r="D139" i="26"/>
  <c r="G144" i="26"/>
  <c r="F151" i="26"/>
  <c r="C163" i="26"/>
  <c r="B210" i="26"/>
  <c r="E153" i="26"/>
  <c r="H162" i="26"/>
  <c r="G185" i="26"/>
  <c r="H43" i="26"/>
  <c r="H56" i="26"/>
  <c r="E84" i="26"/>
  <c r="H68" i="26"/>
  <c r="C79" i="26"/>
  <c r="B77" i="26"/>
  <c r="C77" i="26"/>
  <c r="B81" i="26"/>
  <c r="C80" i="26"/>
  <c r="F97" i="26"/>
  <c r="C87" i="26"/>
  <c r="B104" i="26"/>
  <c r="E104" i="26"/>
  <c r="F104" i="26"/>
  <c r="H89" i="26"/>
  <c r="F103" i="26"/>
  <c r="B90" i="26"/>
  <c r="B106" i="26"/>
  <c r="B112" i="26"/>
  <c r="E90" i="26"/>
  <c r="F99" i="26"/>
  <c r="F107" i="26"/>
  <c r="E114" i="26"/>
  <c r="F116" i="26"/>
  <c r="G114" i="26"/>
  <c r="H119" i="26"/>
  <c r="E120" i="26"/>
  <c r="F119" i="26"/>
  <c r="G117" i="26"/>
  <c r="C121" i="26"/>
  <c r="D122" i="26"/>
  <c r="H123" i="26"/>
  <c r="F124" i="26"/>
  <c r="E127" i="26"/>
  <c r="F128" i="26"/>
  <c r="F135" i="26"/>
  <c r="G131" i="26"/>
  <c r="D129" i="26"/>
  <c r="C150" i="26"/>
  <c r="E141" i="26"/>
  <c r="D159" i="26"/>
  <c r="B138" i="26"/>
  <c r="C125" i="26"/>
  <c r="G135" i="26"/>
  <c r="E124" i="26"/>
  <c r="H134" i="26"/>
  <c r="E121" i="26"/>
  <c r="D128" i="26"/>
  <c r="E135" i="26"/>
  <c r="D152" i="26"/>
  <c r="D125" i="26"/>
  <c r="E131" i="26"/>
  <c r="C139" i="26"/>
  <c r="C123" i="26"/>
  <c r="H128" i="26"/>
  <c r="C136" i="26"/>
  <c r="G176" i="26"/>
  <c r="F133" i="26"/>
  <c r="F139" i="26"/>
  <c r="B179" i="26"/>
  <c r="D135" i="26"/>
  <c r="F144" i="26"/>
  <c r="G139" i="26"/>
  <c r="H146" i="26"/>
  <c r="G154" i="26"/>
  <c r="B172" i="26"/>
  <c r="E142" i="26"/>
  <c r="G148" i="26"/>
  <c r="C158" i="26"/>
  <c r="F182" i="26"/>
  <c r="D144" i="26"/>
  <c r="B151" i="26"/>
  <c r="F162" i="26"/>
  <c r="H196" i="26"/>
  <c r="E144" i="26"/>
  <c r="D151" i="26"/>
  <c r="G162" i="26"/>
  <c r="G198" i="26"/>
  <c r="E140" i="26"/>
  <c r="E146" i="26"/>
  <c r="G153" i="26"/>
  <c r="H168" i="26"/>
  <c r="H148" i="26"/>
  <c r="B155" i="26"/>
  <c r="C166" i="26"/>
  <c r="F45" i="26"/>
  <c r="H78" i="26"/>
  <c r="H72" i="26"/>
  <c r="G86" i="26"/>
  <c r="D81" i="26"/>
  <c r="G101" i="26"/>
  <c r="F112" i="26"/>
  <c r="B91" i="26"/>
  <c r="G95" i="26"/>
  <c r="G84" i="26"/>
  <c r="G100" i="26"/>
  <c r="B115" i="26"/>
  <c r="H115" i="26"/>
  <c r="D119" i="26"/>
  <c r="C118" i="26"/>
  <c r="G122" i="26"/>
  <c r="H126" i="26"/>
  <c r="D130" i="26"/>
  <c r="B139" i="26"/>
  <c r="D140" i="26"/>
  <c r="H137" i="26"/>
  <c r="B127" i="26"/>
  <c r="C126" i="26"/>
  <c r="G123" i="26"/>
  <c r="H136" i="26"/>
  <c r="E126" i="26"/>
  <c r="B148" i="26"/>
  <c r="B130" i="26"/>
  <c r="E188" i="26"/>
  <c r="F146" i="26"/>
  <c r="E136" i="26"/>
  <c r="H140" i="26"/>
  <c r="B158" i="26"/>
  <c r="C144" i="26"/>
  <c r="G161" i="26"/>
  <c r="G145" i="26"/>
  <c r="E167" i="26"/>
  <c r="H145" i="26"/>
  <c r="F167" i="26"/>
  <c r="H141" i="26"/>
  <c r="E156" i="26"/>
  <c r="D150" i="26"/>
  <c r="H171" i="26"/>
  <c r="E149" i="26"/>
  <c r="D156" i="26"/>
  <c r="F168" i="26"/>
  <c r="G200" i="26"/>
  <c r="B145" i="26"/>
  <c r="F149" i="26"/>
  <c r="C154" i="26"/>
  <c r="E161" i="26"/>
  <c r="D174" i="26"/>
  <c r="H200" i="26"/>
  <c r="C145" i="26"/>
  <c r="G149" i="26"/>
  <c r="D154" i="26"/>
  <c r="F161" i="26"/>
  <c r="E175" i="26"/>
  <c r="E204" i="26"/>
  <c r="G158" i="26"/>
  <c r="B165" i="26"/>
  <c r="C172" i="26"/>
  <c r="C183" i="26"/>
  <c r="C197" i="26"/>
  <c r="B156" i="26"/>
  <c r="B162" i="26"/>
  <c r="D168" i="26"/>
  <c r="G177" i="26"/>
  <c r="E189" i="26"/>
  <c r="G207" i="26"/>
  <c r="D165" i="26"/>
  <c r="H172" i="26"/>
  <c r="H183" i="26"/>
  <c r="F198" i="26"/>
  <c r="C204" i="26"/>
  <c r="D167" i="26"/>
  <c r="G175" i="26"/>
  <c r="G187" i="26"/>
  <c r="D204" i="26"/>
  <c r="F253" i="26"/>
  <c r="C174" i="26"/>
  <c r="C181" i="26"/>
  <c r="D188" i="26"/>
  <c r="G195" i="26"/>
  <c r="B203" i="26"/>
  <c r="C210" i="26"/>
  <c r="D192" i="26"/>
  <c r="F199" i="26"/>
  <c r="G206" i="26"/>
  <c r="H216" i="26"/>
  <c r="E174" i="26"/>
  <c r="E181" i="26"/>
  <c r="H188" i="26"/>
  <c r="C196" i="26"/>
  <c r="D203" i="26"/>
  <c r="H210" i="26"/>
  <c r="G171" i="26"/>
  <c r="B178" i="26"/>
  <c r="E185" i="26"/>
  <c r="G192" i="26"/>
  <c r="H199" i="26"/>
  <c r="E207" i="26"/>
  <c r="E229" i="26"/>
  <c r="D200" i="26"/>
  <c r="F207" i="26"/>
  <c r="G232" i="26"/>
  <c r="H158" i="26"/>
  <c r="E163" i="26"/>
  <c r="B168" i="26"/>
  <c r="F172" i="26"/>
  <c r="C177" i="26"/>
  <c r="G181" i="26"/>
  <c r="D186" i="26"/>
  <c r="H190" i="26"/>
  <c r="E195" i="26"/>
  <c r="B200" i="26"/>
  <c r="F204" i="26"/>
  <c r="C209" i="26"/>
  <c r="G213" i="26"/>
  <c r="E154" i="26"/>
  <c r="B159" i="26"/>
  <c r="F163" i="26"/>
  <c r="C168" i="26"/>
  <c r="G172" i="26"/>
  <c r="D177" i="26"/>
  <c r="H181" i="26"/>
  <c r="E186" i="26"/>
  <c r="B191" i="26"/>
  <c r="F195" i="26"/>
  <c r="C200" i="26"/>
  <c r="G204" i="26"/>
  <c r="D209" i="26"/>
  <c r="B214" i="26"/>
  <c r="G211" i="26"/>
  <c r="D219" i="26"/>
  <c r="G178" i="26"/>
  <c r="D183" i="26"/>
  <c r="H187" i="26"/>
  <c r="E192" i="26"/>
  <c r="B197" i="26"/>
  <c r="F201" i="26"/>
  <c r="C206" i="26"/>
  <c r="G210" i="26"/>
  <c r="H215" i="26"/>
  <c r="C213" i="26"/>
  <c r="G247" i="26"/>
  <c r="H223" i="26"/>
  <c r="C236" i="26"/>
  <c r="H247" i="26"/>
  <c r="B220" i="26"/>
  <c r="E230" i="26"/>
  <c r="C242" i="26"/>
  <c r="G254" i="26"/>
  <c r="G224" i="26"/>
  <c r="E236" i="26"/>
  <c r="H248" i="26"/>
  <c r="D220" i="26"/>
  <c r="G230" i="26"/>
  <c r="C243" i="26"/>
  <c r="H255" i="26"/>
  <c r="B225" i="26"/>
  <c r="E237" i="26"/>
  <c r="H249" i="26"/>
  <c r="B221" i="26"/>
  <c r="G231" i="26"/>
  <c r="C244" i="26"/>
  <c r="D260" i="26"/>
  <c r="F223" i="26"/>
  <c r="C235" i="26"/>
  <c r="F247" i="26"/>
  <c r="B55" i="26"/>
  <c r="H61" i="26"/>
  <c r="C75" i="26"/>
  <c r="H71" i="26"/>
  <c r="C93" i="26"/>
  <c r="E103" i="26"/>
  <c r="E95" i="26"/>
  <c r="F95" i="26"/>
  <c r="H96" i="26"/>
  <c r="B87" i="26"/>
  <c r="B103" i="26"/>
  <c r="C115" i="26"/>
  <c r="H262" i="26"/>
  <c r="F120" i="26"/>
  <c r="D118" i="26"/>
  <c r="D123" i="26"/>
  <c r="G124" i="26"/>
  <c r="D133" i="26"/>
  <c r="B132" i="26"/>
  <c r="C152" i="26"/>
  <c r="H144" i="26"/>
  <c r="B131" i="26"/>
  <c r="B128" i="26"/>
  <c r="H124" i="26"/>
  <c r="G140" i="26"/>
  <c r="F127" i="26"/>
  <c r="C156" i="26"/>
  <c r="C133" i="26"/>
  <c r="C130" i="26"/>
  <c r="E151" i="26"/>
  <c r="H138" i="26"/>
  <c r="D142" i="26"/>
  <c r="H160" i="26"/>
  <c r="F145" i="26"/>
  <c r="B166" i="26"/>
  <c r="C147" i="26"/>
  <c r="F173" i="26"/>
  <c r="F147" i="26"/>
  <c r="F176" i="26"/>
  <c r="D143" i="26"/>
  <c r="G159" i="26"/>
  <c r="G151" i="26"/>
  <c r="F178" i="26"/>
  <c r="C151" i="26"/>
  <c r="E158" i="26"/>
  <c r="B174" i="26"/>
  <c r="F141" i="26"/>
  <c r="C146" i="26"/>
  <c r="G150" i="26"/>
  <c r="G155" i="26"/>
  <c r="B164" i="26"/>
  <c r="C180" i="26"/>
  <c r="G141" i="26"/>
  <c r="D146" i="26"/>
  <c r="H150" i="26"/>
  <c r="H155" i="26"/>
  <c r="C164" i="26"/>
  <c r="D181" i="26"/>
  <c r="B206" i="26"/>
  <c r="E160" i="26"/>
  <c r="E166" i="26"/>
  <c r="G174" i="26"/>
  <c r="B186" i="26"/>
  <c r="C202" i="26"/>
  <c r="E157" i="26"/>
  <c r="G163" i="26"/>
  <c r="C170" i="26"/>
  <c r="E180" i="26"/>
  <c r="B193" i="26"/>
  <c r="D212" i="26"/>
  <c r="G166" i="26"/>
  <c r="D175" i="26"/>
  <c r="H186" i="26"/>
  <c r="H202" i="26"/>
  <c r="D208" i="26"/>
  <c r="G168" i="26"/>
  <c r="H178" i="26"/>
  <c r="C191" i="26"/>
  <c r="G209" i="26"/>
  <c r="D262" i="26"/>
  <c r="E262" i="26"/>
  <c r="F258" i="26"/>
  <c r="B254" i="26"/>
  <c r="E249" i="26"/>
  <c r="H244" i="26"/>
  <c r="D240" i="26"/>
  <c r="G235" i="26"/>
  <c r="C231" i="26"/>
  <c r="F226" i="26"/>
  <c r="B222" i="26"/>
  <c r="E217" i="26"/>
  <c r="G260" i="26"/>
  <c r="C256" i="26"/>
  <c r="F251" i="26"/>
  <c r="B247" i="26"/>
  <c r="E242" i="26"/>
  <c r="H237" i="26"/>
  <c r="D233" i="26"/>
  <c r="G228" i="26"/>
  <c r="C224" i="26"/>
  <c r="F219" i="26"/>
  <c r="B215" i="26"/>
  <c r="E259" i="26"/>
  <c r="H254" i="26"/>
  <c r="D250" i="26"/>
  <c r="G245" i="26"/>
  <c r="C241" i="26"/>
  <c r="F236" i="26"/>
  <c r="B232" i="26"/>
  <c r="E227" i="26"/>
  <c r="H222" i="26"/>
  <c r="D218" i="26"/>
  <c r="D261" i="26"/>
  <c r="G256" i="26"/>
  <c r="B260" i="26"/>
  <c r="E255" i="26"/>
  <c r="H250" i="26"/>
  <c r="D246" i="26"/>
  <c r="G241" i="26"/>
  <c r="C237" i="26"/>
  <c r="F232" i="26"/>
  <c r="B228" i="26"/>
  <c r="E223" i="26"/>
  <c r="C258" i="26"/>
  <c r="F257" i="26"/>
  <c r="E256" i="26"/>
  <c r="F249" i="26"/>
  <c r="E240" i="26"/>
  <c r="D231" i="26"/>
  <c r="G255" i="26"/>
  <c r="C246" i="26"/>
  <c r="B237" i="26"/>
  <c r="H227" i="26"/>
  <c r="C250" i="26"/>
  <c r="H231" i="26"/>
  <c r="C219" i="26"/>
  <c r="G246" i="26"/>
  <c r="E228" i="26"/>
  <c r="B257" i="26"/>
  <c r="G240" i="26"/>
  <c r="G222" i="26"/>
  <c r="B249" i="26"/>
  <c r="B234" i="26"/>
  <c r="G218" i="26"/>
  <c r="B243" i="26"/>
  <c r="D227" i="26"/>
  <c r="D251" i="26"/>
  <c r="D236" i="26"/>
  <c r="C222" i="26"/>
  <c r="D245" i="26"/>
  <c r="F229" i="26"/>
  <c r="H217" i="26"/>
  <c r="B212" i="26"/>
  <c r="B213" i="26"/>
  <c r="D207" i="26"/>
  <c r="E200" i="26"/>
  <c r="G194" i="26"/>
  <c r="B189" i="26"/>
  <c r="C182" i="26"/>
  <c r="E176" i="26"/>
  <c r="H212" i="26"/>
  <c r="G212" i="26"/>
  <c r="B207" i="26"/>
  <c r="D201" i="26"/>
  <c r="E194" i="26"/>
  <c r="G188" i="26"/>
  <c r="B183" i="26"/>
  <c r="C176" i="26"/>
  <c r="E170" i="26"/>
  <c r="G164" i="26"/>
  <c r="H157" i="26"/>
  <c r="B217" i="26"/>
  <c r="D210" i="26"/>
  <c r="E203" i="26"/>
  <c r="G197" i="26"/>
  <c r="B192" i="26"/>
  <c r="C185" i="26"/>
  <c r="E179" i="26"/>
  <c r="G173" i="26"/>
  <c r="H166" i="26"/>
  <c r="C161" i="26"/>
  <c r="E155" i="26"/>
  <c r="F205" i="26"/>
  <c r="E196" i="26"/>
  <c r="B209" i="26"/>
  <c r="D198" i="26"/>
  <c r="C189" i="26"/>
  <c r="B180" i="26"/>
  <c r="B170" i="26"/>
  <c r="C207" i="26"/>
  <c r="B198" i="26"/>
  <c r="B187" i="26"/>
  <c r="H177" i="26"/>
  <c r="H169" i="26"/>
  <c r="C205" i="26"/>
  <c r="B196" i="26"/>
  <c r="E212" i="26"/>
  <c r="B201" i="26"/>
  <c r="H191" i="26"/>
  <c r="G182" i="26"/>
  <c r="E172" i="26"/>
  <c r="F216" i="26"/>
  <c r="B182" i="26"/>
  <c r="D215" i="26"/>
  <c r="F189" i="26"/>
  <c r="E168" i="26"/>
  <c r="D197" i="26"/>
  <c r="D172" i="26"/>
  <c r="C159" i="26"/>
  <c r="D189" i="26"/>
  <c r="H167" i="26"/>
  <c r="H209" i="26"/>
  <c r="C167" i="26"/>
  <c r="B152" i="26"/>
  <c r="H142" i="26"/>
  <c r="D166" i="26"/>
  <c r="H151" i="26"/>
  <c r="G142" i="26"/>
  <c r="B161" i="26"/>
  <c r="D195" i="26"/>
  <c r="H176" i="26"/>
  <c r="B188" i="26"/>
  <c r="C140" i="26"/>
  <c r="C195" i="26"/>
  <c r="D182" i="26"/>
  <c r="H153" i="26"/>
  <c r="G134" i="26"/>
  <c r="D124" i="26"/>
  <c r="G167" i="26"/>
  <c r="C137" i="26"/>
  <c r="D145" i="26"/>
  <c r="B150" i="26"/>
  <c r="F125" i="26"/>
  <c r="B120" i="26"/>
  <c r="C120" i="26"/>
  <c r="G108" i="26"/>
  <c r="C107" i="26"/>
  <c r="E112" i="26"/>
  <c r="C105" i="26"/>
  <c r="C78" i="26"/>
  <c r="G56" i="26"/>
  <c r="G60" i="2"/>
  <c r="E30" i="26"/>
  <c r="E32" i="26"/>
  <c r="D41" i="26"/>
  <c r="C57" i="26"/>
  <c r="B42" i="26"/>
  <c r="D58" i="26"/>
  <c r="E46" i="26"/>
  <c r="F44" i="26"/>
  <c r="C60" i="26"/>
  <c r="B64" i="26"/>
  <c r="F48" i="26"/>
  <c r="H73" i="26"/>
  <c r="C59" i="26"/>
  <c r="F61" i="26"/>
  <c r="C58" i="26"/>
  <c r="B83" i="26"/>
  <c r="D64" i="26"/>
  <c r="F57" i="26"/>
  <c r="F79" i="26"/>
  <c r="C68" i="26"/>
  <c r="H86" i="26"/>
  <c r="B78" i="26"/>
  <c r="H66" i="26"/>
  <c r="E78" i="26"/>
  <c r="G65" i="26"/>
  <c r="B74" i="26"/>
  <c r="C83" i="26"/>
  <c r="G83" i="26"/>
  <c r="D68" i="26"/>
  <c r="E77" i="26"/>
  <c r="H95" i="26"/>
  <c r="C70" i="26"/>
  <c r="G74" i="26"/>
  <c r="D79" i="26"/>
  <c r="H83" i="26"/>
  <c r="C69" i="26"/>
  <c r="G73" i="26"/>
  <c r="D78" i="26"/>
  <c r="H82" i="26"/>
  <c r="C95" i="26"/>
  <c r="F69" i="26"/>
  <c r="C74" i="26"/>
  <c r="G78" i="26"/>
  <c r="D83" i="26"/>
  <c r="E96" i="26"/>
  <c r="B105" i="26"/>
  <c r="G68" i="26"/>
  <c r="D73" i="26"/>
  <c r="H77" i="26"/>
  <c r="E82" i="26"/>
  <c r="E92" i="26"/>
  <c r="E99" i="26"/>
  <c r="B100" i="26"/>
  <c r="C101" i="26"/>
  <c r="D104" i="26"/>
  <c r="C106" i="26"/>
  <c r="E107" i="26"/>
  <c r="F108" i="26"/>
  <c r="G110" i="26"/>
  <c r="G90" i="26"/>
  <c r="C98" i="26"/>
  <c r="E105" i="26"/>
  <c r="G85" i="26"/>
  <c r="B93" i="26"/>
  <c r="E100" i="26"/>
  <c r="G107" i="26"/>
  <c r="D112" i="26"/>
  <c r="G91" i="26"/>
  <c r="H98" i="26"/>
  <c r="D106" i="26"/>
  <c r="D86" i="26"/>
  <c r="G93" i="26"/>
  <c r="B101" i="26"/>
  <c r="E108" i="26"/>
  <c r="C111" i="26"/>
  <c r="G113" i="26"/>
  <c r="F87" i="26"/>
  <c r="C92" i="26"/>
  <c r="G96" i="26"/>
  <c r="D101" i="26"/>
  <c r="H105" i="26"/>
  <c r="E110" i="26"/>
  <c r="D84" i="26"/>
  <c r="H88" i="26"/>
  <c r="E93" i="26"/>
  <c r="B98" i="26"/>
  <c r="B32" i="26"/>
  <c r="D35" i="26"/>
  <c r="G32" i="26"/>
  <c r="F50" i="26"/>
  <c r="B36" i="26"/>
  <c r="D52" i="26"/>
  <c r="C48" i="26"/>
  <c r="D49" i="26"/>
  <c r="F49" i="26"/>
  <c r="G49" i="26"/>
  <c r="H49" i="26"/>
  <c r="G61" i="26"/>
  <c r="F63" i="26"/>
  <c r="D59" i="26"/>
  <c r="F76" i="26"/>
  <c r="G67" i="26"/>
  <c r="G58" i="26"/>
  <c r="B96" i="26"/>
  <c r="C71" i="26"/>
  <c r="C62" i="26"/>
  <c r="H81" i="26"/>
  <c r="D69" i="26"/>
  <c r="D82" i="26"/>
  <c r="E67" i="26"/>
  <c r="D76" i="26"/>
  <c r="C89" i="26"/>
  <c r="H90" i="26"/>
  <c r="F70" i="26"/>
  <c r="G79" i="26"/>
  <c r="G66" i="26"/>
  <c r="D71" i="26"/>
  <c r="H75" i="26"/>
  <c r="E80" i="26"/>
  <c r="B86" i="26"/>
  <c r="D70" i="26"/>
  <c r="H74" i="26"/>
  <c r="E79" i="26"/>
  <c r="B84" i="26"/>
  <c r="C66" i="26"/>
  <c r="G70" i="26"/>
  <c r="D75" i="26"/>
  <c r="H79" i="26"/>
  <c r="H84" i="26"/>
  <c r="B85" i="26"/>
  <c r="D65" i="26"/>
  <c r="H69" i="26"/>
  <c r="E74" i="26"/>
  <c r="B79" i="26"/>
  <c r="F83" i="26"/>
  <c r="F105" i="26"/>
  <c r="C94" i="26"/>
  <c r="B97" i="26"/>
  <c r="G97" i="26"/>
  <c r="F101" i="26"/>
  <c r="C103" i="26"/>
  <c r="H103" i="26"/>
  <c r="C109" i="26"/>
  <c r="E111" i="26"/>
  <c r="F92" i="26"/>
  <c r="H99" i="26"/>
  <c r="D107" i="26"/>
  <c r="E87" i="26"/>
  <c r="H94" i="26"/>
  <c r="C102" i="26"/>
  <c r="F109" i="26"/>
  <c r="C86" i="26"/>
  <c r="F93" i="26"/>
  <c r="H100" i="26"/>
  <c r="C119" i="26"/>
  <c r="E117" i="26"/>
  <c r="E118" i="26"/>
  <c r="B117" i="26"/>
  <c r="G115" i="26"/>
  <c r="D115" i="26"/>
  <c r="E115" i="26"/>
  <c r="F114" i="26"/>
  <c r="B111" i="26"/>
  <c r="E106" i="26"/>
  <c r="H101" i="26"/>
  <c r="D97" i="26"/>
  <c r="G92" i="26"/>
  <c r="C88" i="26"/>
  <c r="D114" i="26"/>
  <c r="B114" i="26"/>
  <c r="E109" i="26"/>
  <c r="H104" i="26"/>
  <c r="D100" i="26"/>
  <c r="F94" i="26"/>
  <c r="G87" i="26"/>
  <c r="G112" i="26"/>
  <c r="B107" i="26"/>
  <c r="C100" i="26"/>
  <c r="E94" i="26"/>
  <c r="G88" i="26"/>
  <c r="F113" i="26"/>
  <c r="B113" i="26"/>
  <c r="H102" i="26"/>
  <c r="H91" i="26"/>
  <c r="B110" i="26"/>
  <c r="C97" i="26"/>
  <c r="G109" i="26"/>
  <c r="F98" i="26"/>
  <c r="H110" i="26"/>
  <c r="D96" i="26"/>
  <c r="G106" i="26"/>
  <c r="D103" i="26"/>
  <c r="D98" i="26"/>
  <c r="G94" i="26"/>
  <c r="F88" i="26"/>
  <c r="G76" i="26"/>
  <c r="F67" i="26"/>
  <c r="E91" i="26"/>
  <c r="F77" i="26"/>
  <c r="E68" i="26"/>
  <c r="G81" i="26"/>
  <c r="F72" i="26"/>
  <c r="G82" i="26"/>
  <c r="F73" i="26"/>
  <c r="F84" i="26"/>
  <c r="F66" i="26"/>
  <c r="H80" i="26"/>
  <c r="E64" i="26"/>
  <c r="G64" i="26"/>
  <c r="F85" i="26"/>
  <c r="C65" i="26"/>
  <c r="G59" i="26"/>
  <c r="D80" i="26"/>
  <c r="E54" i="26"/>
  <c r="F56" i="26"/>
  <c r="F52" i="26"/>
  <c r="E59" i="26"/>
  <c r="F30" i="26"/>
  <c r="G40" i="26"/>
  <c r="C113" i="26"/>
  <c r="H112" i="26"/>
  <c r="D108" i="26"/>
  <c r="G103" i="26"/>
  <c r="C99" i="26"/>
  <c r="D92" i="26"/>
  <c r="F86" i="26"/>
  <c r="F111" i="26"/>
  <c r="G104" i="26"/>
  <c r="B99" i="26"/>
  <c r="D93" i="26"/>
  <c r="E86" i="26"/>
  <c r="D111" i="26"/>
  <c r="C110" i="26"/>
  <c r="D99" i="26"/>
  <c r="C90" i="26"/>
  <c r="B108" i="26"/>
  <c r="D95" i="26"/>
  <c r="H111" i="26"/>
  <c r="F96" i="26"/>
  <c r="B109" i="26"/>
  <c r="D94" i="26"/>
  <c r="D110" i="26"/>
  <c r="H106" i="26"/>
  <c r="B102" i="26"/>
  <c r="G99" i="26"/>
  <c r="C85" i="26"/>
  <c r="F75" i="26"/>
  <c r="E66" i="26"/>
  <c r="H87" i="26"/>
  <c r="E76" i="26"/>
  <c r="D67" i="26"/>
  <c r="F80" i="26"/>
  <c r="E71" i="26"/>
  <c r="F81" i="26"/>
  <c r="E72" i="26"/>
  <c r="B82" i="26"/>
  <c r="B65" i="26"/>
  <c r="F78" i="26"/>
  <c r="F90" i="26"/>
  <c r="E63" i="26"/>
  <c r="G80" i="26"/>
  <c r="H62" i="26"/>
  <c r="E58" i="26"/>
  <c r="F74" i="26"/>
  <c r="D53" i="26"/>
  <c r="D55" i="26"/>
  <c r="C49" i="26"/>
  <c r="F46" i="26"/>
  <c r="B46" i="26"/>
  <c r="D47" i="26"/>
  <c r="D62" i="26"/>
  <c r="B75" i="26"/>
  <c r="F64" i="26"/>
  <c r="C81" i="26"/>
  <c r="D77" i="26"/>
  <c r="H65" i="26"/>
  <c r="G60" i="26"/>
  <c r="E73" i="26"/>
  <c r="D61" i="26"/>
  <c r="E56" i="26"/>
  <c r="H76" i="26"/>
  <c r="F62" i="26"/>
  <c r="D57" i="26"/>
  <c r="C76" i="26"/>
  <c r="B62" i="26"/>
  <c r="F82" i="26"/>
  <c r="B70" i="26"/>
  <c r="D60" i="26"/>
  <c r="B80" i="26"/>
  <c r="B57" i="26"/>
  <c r="C52" i="26"/>
  <c r="E65" i="26"/>
  <c r="C53" i="26"/>
  <c r="E47" i="26"/>
  <c r="C54" i="26"/>
  <c r="E70" i="26"/>
  <c r="G52" i="26"/>
  <c r="B56" i="26"/>
  <c r="D56" i="26"/>
  <c r="E62" i="26"/>
  <c r="H60" i="26"/>
  <c r="C44" i="26"/>
  <c r="G41" i="26"/>
  <c r="E48" i="26"/>
  <c r="G37" i="26"/>
  <c r="D37" i="26"/>
  <c r="F41" i="26"/>
  <c r="D43" i="26"/>
  <c r="D51" i="26"/>
  <c r="B54" i="26"/>
  <c r="D39" i="26"/>
  <c r="C28" i="26"/>
  <c r="D87" i="26"/>
  <c r="B72" i="26"/>
  <c r="D63" i="26"/>
  <c r="G77" i="26"/>
  <c r="D74" i="26"/>
  <c r="C64" i="26"/>
  <c r="F59" i="26"/>
  <c r="F68" i="26"/>
  <c r="B60" i="26"/>
  <c r="H92" i="26"/>
  <c r="G72" i="26"/>
  <c r="B61" i="26"/>
  <c r="E83" i="26"/>
  <c r="H70" i="26"/>
  <c r="F60" i="26"/>
  <c r="G75" i="26"/>
  <c r="F65" i="26"/>
  <c r="B59" i="26"/>
  <c r="B66" i="26"/>
  <c r="F55" i="26"/>
  <c r="B51" i="26"/>
  <c r="E61" i="26"/>
  <c r="H50" i="26"/>
  <c r="C61" i="26"/>
  <c r="B53" i="26"/>
  <c r="G63" i="26"/>
  <c r="F51" i="26"/>
  <c r="H54" i="26"/>
  <c r="E53" i="26"/>
  <c r="H55" i="26"/>
  <c r="H59" i="26"/>
  <c r="B43" i="26"/>
  <c r="E39" i="26"/>
  <c r="C51" i="26"/>
  <c r="D34" i="26"/>
  <c r="C34" i="26"/>
  <c r="B37" i="26"/>
  <c r="H47" i="26"/>
  <c r="C42" i="26"/>
  <c r="H40" i="26"/>
  <c r="D33" i="26"/>
  <c r="F27" i="26"/>
  <c r="Q58" i="22"/>
  <c r="C39" i="26"/>
  <c r="H33" i="26"/>
  <c r="F29" i="26"/>
  <c r="G29" i="26"/>
  <c r="H27" i="26"/>
  <c r="E21" i="26"/>
  <c r="G42" i="26"/>
  <c r="C45" i="26"/>
  <c r="E37" i="26"/>
  <c r="H31" i="26"/>
  <c r="C29" i="26"/>
  <c r="F32" i="26"/>
  <c r="E29" i="26"/>
  <c r="B27" i="26"/>
  <c r="E33" i="26"/>
  <c r="F37" i="26"/>
  <c r="H36" i="26"/>
  <c r="G27" i="26"/>
  <c r="G24" i="26" s="1"/>
  <c r="E50" i="26"/>
  <c r="G53" i="26"/>
  <c r="C50" i="26"/>
  <c r="H52" i="26"/>
  <c r="C55" i="26"/>
  <c r="H41" i="26"/>
  <c r="F40" i="26"/>
  <c r="E52" i="26"/>
  <c r="E42" i="26"/>
  <c r="C67" i="26"/>
  <c r="G35" i="26"/>
  <c r="F43" i="26"/>
  <c r="F31" i="26"/>
  <c r="B45" i="26"/>
  <c r="D32" i="26"/>
  <c r="E40" i="26"/>
  <c r="H42" i="26"/>
  <c r="G44" i="26"/>
  <c r="B33" i="26"/>
  <c r="C47" i="26"/>
  <c r="C36" i="26"/>
  <c r="C33" i="26"/>
  <c r="C27" i="26"/>
  <c r="D31" i="26"/>
  <c r="B28" i="26"/>
  <c r="E55" i="26"/>
  <c r="C73" i="26"/>
  <c r="H51" i="26"/>
  <c r="B58" i="26"/>
  <c r="G69" i="26"/>
  <c r="E51" i="26"/>
  <c r="H46" i="26"/>
  <c r="B48" i="26"/>
  <c r="B49" i="26"/>
  <c r="F53" i="26"/>
  <c r="D38" i="26"/>
  <c r="D46" i="26"/>
  <c r="B40" i="26"/>
  <c r="C46" i="26"/>
  <c r="H32" i="26"/>
  <c r="C40" i="26"/>
  <c r="H48" i="26"/>
  <c r="B41" i="26"/>
  <c r="B30" i="26"/>
  <c r="H37" i="26"/>
  <c r="H39" i="26"/>
  <c r="G51" i="26"/>
  <c r="F42" i="26"/>
  <c r="D42" i="26"/>
  <c r="B31" i="26"/>
  <c r="H30" i="26"/>
  <c r="G30" i="26"/>
  <c r="F28" i="26"/>
  <c r="E31" i="26"/>
  <c r="D54" i="26"/>
  <c r="H64" i="26"/>
  <c r="G50" i="26"/>
  <c r="C56" i="26"/>
  <c r="C63" i="26"/>
  <c r="D50" i="26"/>
  <c r="G45" i="26"/>
  <c r="G46" i="26"/>
  <c r="G47" i="26"/>
  <c r="G48" i="26"/>
  <c r="C37" i="26"/>
  <c r="G55" i="26"/>
  <c r="H38" i="26"/>
  <c r="G43" i="26"/>
  <c r="G31" i="26"/>
  <c r="F38" i="26"/>
  <c r="E45" i="26"/>
  <c r="F39" i="26"/>
  <c r="B68" i="26"/>
  <c r="G36" i="26"/>
  <c r="B39" i="26"/>
  <c r="D44" i="26"/>
  <c r="G39" i="26"/>
  <c r="F34" i="26"/>
  <c r="D30" i="26"/>
  <c r="C30" i="26"/>
  <c r="D29" i="26"/>
  <c r="E27" i="26"/>
  <c r="G28" i="26"/>
  <c r="B118" i="26"/>
  <c r="B52" i="26"/>
  <c r="F58" i="26"/>
  <c r="F71" i="26"/>
  <c r="H53" i="26"/>
  <c r="G57" i="26"/>
  <c r="G62" i="26"/>
  <c r="E43" i="26"/>
  <c r="E44" i="26"/>
  <c r="D45" i="26"/>
  <c r="H44" i="26"/>
  <c r="H34" i="26"/>
  <c r="F47" i="26"/>
  <c r="F36" i="26"/>
  <c r="D40" i="26"/>
  <c r="E57" i="26"/>
  <c r="F35" i="26"/>
  <c r="E41" i="26"/>
  <c r="E36" i="26"/>
  <c r="B47" i="26"/>
  <c r="G54" i="26"/>
  <c r="D36" i="26"/>
  <c r="C38" i="26"/>
  <c r="G34" i="26"/>
  <c r="E34" i="26"/>
  <c r="B29" i="26"/>
  <c r="H28" i="26"/>
  <c r="D27" i="26"/>
  <c r="C32" i="26"/>
  <c r="E24" i="26"/>
  <c r="E23" i="26" s="1"/>
  <c r="C43" i="26"/>
  <c r="G33" i="26"/>
  <c r="H45" i="26"/>
  <c r="E35" i="26"/>
  <c r="G38" i="26"/>
  <c r="E49" i="26"/>
  <c r="B34" i="26"/>
  <c r="F54" i="26"/>
  <c r="B35" i="26"/>
  <c r="B44" i="26"/>
  <c r="D48" i="26"/>
  <c r="C35" i="26"/>
  <c r="H35" i="26"/>
  <c r="F33" i="26"/>
  <c r="E38" i="26"/>
  <c r="E28" i="26"/>
  <c r="D28" i="26"/>
  <c r="H29" i="26"/>
  <c r="G26" i="22"/>
  <c r="G56" i="24"/>
  <c r="M26" i="22" s="1"/>
  <c r="G55" i="24"/>
  <c r="L26" i="22" s="1"/>
  <c r="G59" i="24"/>
  <c r="P26" i="22" s="1"/>
  <c r="G76" i="24"/>
  <c r="G67" i="24"/>
  <c r="G49" i="24"/>
  <c r="F26" i="22" s="1"/>
  <c r="G66" i="24"/>
  <c r="G57" i="24"/>
  <c r="N26" i="22" s="1"/>
  <c r="G58" i="24"/>
  <c r="O26" i="22" s="1"/>
  <c r="G65" i="24"/>
  <c r="E42" i="22" s="1"/>
  <c r="G68" i="24"/>
  <c r="H42" i="22" s="1"/>
  <c r="G48" i="24"/>
  <c r="G54" i="24"/>
  <c r="G70" i="24"/>
  <c r="G51" i="24"/>
  <c r="H26" i="22" s="1"/>
  <c r="G74" i="24"/>
  <c r="G75" i="24"/>
  <c r="O42" i="22" s="1"/>
  <c r="G52" i="24"/>
  <c r="I26" i="22" s="1"/>
  <c r="G72" i="24"/>
  <c r="G73" i="24"/>
  <c r="G53" i="24"/>
  <c r="G69" i="24"/>
  <c r="G71" i="24"/>
  <c r="H56" i="24"/>
  <c r="H49" i="24" l="1"/>
  <c r="G37" i="22"/>
  <c r="H76" i="24"/>
  <c r="P42" i="22"/>
  <c r="H72" i="24"/>
  <c r="L42" i="22"/>
  <c r="L65" i="22" s="1"/>
  <c r="H73" i="24"/>
  <c r="M42" i="22"/>
  <c r="M65" i="22" s="1"/>
  <c r="K42" i="22"/>
  <c r="K65" i="22" s="1"/>
  <c r="F42" i="22"/>
  <c r="G42" i="22"/>
  <c r="G65" i="22" s="1"/>
  <c r="H74" i="24"/>
  <c r="N42" i="22"/>
  <c r="N65" i="22" s="1"/>
  <c r="H69" i="24"/>
  <c r="I42" i="22"/>
  <c r="H70" i="24"/>
  <c r="J42" i="22"/>
  <c r="J65" i="22" s="1"/>
  <c r="L37" i="22"/>
  <c r="P37" i="22"/>
  <c r="O37" i="22"/>
  <c r="H37" i="22"/>
  <c r="F37" i="22"/>
  <c r="H55" i="24"/>
  <c r="P65" i="22"/>
  <c r="O65" i="22"/>
  <c r="Q55" i="22"/>
  <c r="I65" i="22"/>
  <c r="H65" i="22"/>
  <c r="H66" i="24"/>
  <c r="H65" i="24"/>
  <c r="H68" i="24"/>
  <c r="H52" i="24"/>
  <c r="H51" i="24"/>
  <c r="H59" i="24"/>
  <c r="I37" i="22"/>
  <c r="J26" i="22"/>
  <c r="K26" i="22"/>
  <c r="H58" i="24"/>
  <c r="H75" i="24"/>
  <c r="H67" i="24"/>
  <c r="H53" i="24"/>
  <c r="H48" i="24"/>
  <c r="E26" i="22"/>
  <c r="N37" i="22"/>
  <c r="M37" i="22"/>
  <c r="H54" i="24"/>
  <c r="H71" i="24"/>
  <c r="H57" i="24"/>
  <c r="E65" i="22"/>
  <c r="G67" i="22" l="1"/>
  <c r="P67" i="22"/>
  <c r="Q42" i="22"/>
  <c r="F65" i="22"/>
  <c r="L67" i="22"/>
  <c r="K37" i="22"/>
  <c r="K67" i="22" s="1"/>
  <c r="J37" i="22"/>
  <c r="J67" i="22" s="1"/>
  <c r="H67" i="22"/>
  <c r="O67" i="22"/>
  <c r="I67" i="22"/>
  <c r="Q26" i="22"/>
  <c r="M67" i="22"/>
  <c r="N67" i="22"/>
  <c r="E37" i="22"/>
  <c r="E67" i="22" s="1"/>
  <c r="E71" i="22" s="1"/>
  <c r="F69" i="22" s="1"/>
  <c r="Q65" i="22" l="1"/>
  <c r="F67" i="22"/>
  <c r="F71" i="22" s="1"/>
  <c r="G69" i="22" s="1"/>
  <c r="G71" i="22" s="1"/>
  <c r="H69" i="22" s="1"/>
  <c r="H71" i="22" s="1"/>
  <c r="I69" i="22" s="1"/>
  <c r="I71" i="22" s="1"/>
  <c r="J69" i="22" s="1"/>
  <c r="J71" i="22" s="1"/>
  <c r="K69" i="22" s="1"/>
  <c r="K71" i="22" s="1"/>
  <c r="L69" i="22" s="1"/>
  <c r="L71" i="22" s="1"/>
  <c r="M69" i="22" s="1"/>
  <c r="M71" i="22" s="1"/>
  <c r="N69" i="22" s="1"/>
  <c r="N71" i="22" s="1"/>
  <c r="O69" i="22" s="1"/>
  <c r="O71" i="22" s="1"/>
  <c r="P69" i="22" s="1"/>
  <c r="P71" i="22" s="1"/>
  <c r="Q69" i="22" s="1"/>
  <c r="Q71" i="22" s="1"/>
  <c r="Q37" i="22"/>
  <c r="Q67"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Flanagan</author>
  </authors>
  <commentList>
    <comment ref="B5" authorId="0" shapeId="0" xr:uid="{F89AF0F0-2655-47A1-8EE5-F0848849E647}">
      <text>
        <r>
          <rPr>
            <b/>
            <sz val="9"/>
            <color indexed="81"/>
            <rFont val="Tahoma"/>
            <family val="2"/>
          </rPr>
          <t xml:space="preserve">Explanation:
</t>
        </r>
        <r>
          <rPr>
            <sz val="9"/>
            <color indexed="81"/>
            <rFont val="Tahoma"/>
            <family val="2"/>
          </rPr>
          <t xml:space="preserve">
Enter Loan values in cells E10, E12 and E13. Loan summary in cells E15 through E18 and Loan table are automatically updated</t>
        </r>
      </text>
    </comment>
    <comment ref="G18" authorId="0" shapeId="0" xr:uid="{AF11F411-8FC8-4EC2-88BC-D5A63A8D4BB0}">
      <text>
        <r>
          <rPr>
            <b/>
            <sz val="9"/>
            <color indexed="81"/>
            <rFont val="Tahoma"/>
            <family val="2"/>
          </rPr>
          <t>Please select an option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24" authorId="0" shapeId="0" xr:uid="{00000000-0006-0000-0200-000002000000}">
      <text>
        <r>
          <rPr>
            <b/>
            <sz val="10"/>
            <color indexed="81"/>
            <rFont val="Arial"/>
            <family val="2"/>
          </rPr>
          <t xml:space="preserve">Explanation:
</t>
        </r>
        <r>
          <rPr>
            <sz val="10"/>
            <color indexed="81"/>
            <rFont val="Arial"/>
            <family val="2"/>
          </rPr>
          <t xml:space="preserve">
This section is where you list all of the sources of personal income you earn in a month. Among other things, this could include your salary from an employer, your personal savings, your benefits payments or even returns from an investment.
The number of items you include will depend on your personal situation and if any of the items listed do not apply to you, simply enter the number zero in the relevant field.</t>
        </r>
      </text>
    </comment>
    <comment ref="C24" authorId="0" shapeId="0" xr:uid="{00000000-0006-0000-0200-000003000000}">
      <text>
        <r>
          <rPr>
            <b/>
            <sz val="10"/>
            <color indexed="81"/>
            <rFont val="Arial"/>
            <family val="2"/>
          </rPr>
          <t xml:space="preserve">Explanation:
</t>
        </r>
        <r>
          <rPr>
            <sz val="10"/>
            <color indexed="81"/>
            <rFont val="Arial"/>
            <family val="2"/>
          </rPr>
          <t xml:space="preserve">
Add a brief description for any items to help your Business Adviser understand each source of income.</t>
        </r>
      </text>
    </comment>
    <comment ref="G24" authorId="0" shapeId="0" xr:uid="{00000000-0006-0000-0200-000004000000}">
      <text>
        <r>
          <rPr>
            <b/>
            <sz val="10"/>
            <color indexed="81"/>
            <rFont val="Arial"/>
            <family val="2"/>
          </rPr>
          <t xml:space="preserve">Explanation:
</t>
        </r>
        <r>
          <rPr>
            <sz val="10"/>
            <color indexed="81"/>
            <rFont val="Arial"/>
            <family val="2"/>
          </rPr>
          <t xml:space="preserve">
This is auto-calculated for you by multiplying your anticipated monthly income by 12.</t>
        </r>
      </text>
    </comment>
    <comment ref="B25" authorId="0" shapeId="0" xr:uid="{00000000-0006-0000-0200-000005000000}">
      <text>
        <r>
          <rPr>
            <b/>
            <sz val="10"/>
            <color indexed="81"/>
            <rFont val="Arial"/>
            <family val="2"/>
          </rPr>
          <t>Explanation:</t>
        </r>
        <r>
          <rPr>
            <sz val="10"/>
            <color indexed="81"/>
            <rFont val="Arial"/>
            <family val="2"/>
          </rPr>
          <t xml:space="preserve">
Your net income is the amount of earnings you receive each month once any deductions, like pay roll taxes, retirement plan contributions have been removed.</t>
        </r>
      </text>
    </comment>
    <comment ref="B26" authorId="0" shapeId="0" xr:uid="{00000000-0006-0000-0200-000006000000}">
      <text>
        <r>
          <rPr>
            <b/>
            <sz val="10"/>
            <color indexed="81"/>
            <rFont val="Arial"/>
            <family val="2"/>
          </rPr>
          <t xml:space="preserve">Explanation:
</t>
        </r>
        <r>
          <rPr>
            <sz val="10"/>
            <color indexed="81"/>
            <rFont val="Arial"/>
            <family val="2"/>
          </rPr>
          <t>There are a range of benefits that you might receive that you can list here: housing benefits, child benefits, carers and disability benefits, benefits for families, low income and Jobseeker's Allowance. 
If you are currently receiving housing or council tax benefits, we suggest that you enter the full amount of rent and council tax payable in the Personal Expenses section below (excluding these benefits) because once your business starts trading, you may lose these benefits or have them reduced. 
Talk to your local Jobcentre if you're unsure what benefits you are registered for or want to understand what impact your business will have on these benefits.</t>
        </r>
      </text>
    </comment>
    <comment ref="B27" authorId="0" shapeId="0" xr:uid="{00000000-0006-0000-0200-000007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28" authorId="0" shapeId="0" xr:uid="{00000000-0006-0000-0200-000008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29" authorId="0" shapeId="0" xr:uid="{00000000-0006-0000-0200-000009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0" authorId="0" shapeId="0" xr:uid="{5E4F63FF-86CD-4B86-B823-89F18A2F8455}">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1" authorId="0" shapeId="0" xr:uid="{086485C3-DC83-45EA-A5A3-C171A35B55C8}">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2" authorId="0" shapeId="0" xr:uid="{00000000-0006-0000-0200-00000A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3" authorId="0" shapeId="0" xr:uid="{00000000-0006-0000-0200-00000B000000}">
      <text>
        <r>
          <rPr>
            <b/>
            <sz val="10"/>
            <color indexed="81"/>
            <rFont val="Arial"/>
            <family val="2"/>
          </rPr>
          <t>Explanation:</t>
        </r>
        <r>
          <rPr>
            <sz val="10"/>
            <color indexed="81"/>
            <rFont val="Arial"/>
            <family val="2"/>
          </rPr>
          <t xml:space="preserve">
Your total income is made up of all your individual sources of income added together.</t>
        </r>
      </text>
    </comment>
    <comment ref="B35" authorId="0" shapeId="0" xr:uid="{00000000-0006-0000-0200-00000C000000}">
      <text>
        <r>
          <rPr>
            <b/>
            <sz val="10"/>
            <color indexed="81"/>
            <rFont val="Arial"/>
            <family val="2"/>
          </rPr>
          <t>Explanation:</t>
        </r>
        <r>
          <rPr>
            <sz val="10"/>
            <color indexed="81"/>
            <rFont val="Arial"/>
            <family val="2"/>
          </rPr>
          <t xml:space="preserve">
This section is where you list any of the expenses you personally incur in a typical month. Among other things, this could include your home rent or mortgage payments, personal loan repayments, council tax, utilities bills, childcare or school fees, personal savings or monthly grocery bill. 
Please note we are only interested in the money that you personally spend each month, so if you share the rent or utilities payments with your partner then you only need to list the amount that you pay - not the whole rent owed on the property.
Similarly, if you currently live with your parents and pay contributions towards their mortgage, you only need to list the amount you pay to them each month. The number of items you include will depend on your personal situation.</t>
        </r>
      </text>
    </comment>
    <comment ref="C35" authorId="0" shapeId="0" xr:uid="{00000000-0006-0000-0200-00000D000000}">
      <text>
        <r>
          <rPr>
            <b/>
            <sz val="10"/>
            <color indexed="81"/>
            <rFont val="Arial"/>
            <family val="2"/>
          </rPr>
          <t xml:space="preserve">Explanation:
</t>
        </r>
        <r>
          <rPr>
            <sz val="10"/>
            <color indexed="81"/>
            <rFont val="Arial"/>
            <family val="2"/>
          </rPr>
          <t xml:space="preserve">
Add a brief description for any items to help your Business Adviser understand each of the expenses you list.</t>
        </r>
      </text>
    </comment>
    <comment ref="G35" authorId="0" shapeId="0" xr:uid="{00000000-0006-0000-0200-00000E000000}">
      <text>
        <r>
          <rPr>
            <b/>
            <sz val="10"/>
            <color indexed="81"/>
            <rFont val="Arial"/>
            <family val="2"/>
          </rPr>
          <t xml:space="preserve">Explanation:
</t>
        </r>
        <r>
          <rPr>
            <sz val="10"/>
            <color indexed="81"/>
            <rFont val="Arial"/>
            <family val="2"/>
          </rPr>
          <t xml:space="preserve">
This is auto-calculated for you by multiplying your anticipated monthly expenses by 12.</t>
        </r>
      </text>
    </comment>
    <comment ref="B49" authorId="0" shapeId="0" xr:uid="{00000000-0006-0000-0200-00000F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0" authorId="0" shapeId="0" xr:uid="{00000000-0006-0000-0200-000010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1" authorId="0" shapeId="0" xr:uid="{E65A5D56-F7F7-490E-B5B0-61394374C2E1}">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2" authorId="0" shapeId="0" xr:uid="{71C02615-73FC-4412-9A4F-3BAC328E0826}">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3" authorId="0" shapeId="0" xr:uid="{D1791742-DE8F-4B02-8DC6-2DB915DAF8F9}">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4" authorId="0" shapeId="0" xr:uid="{00000000-0006-0000-0200-000011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5" authorId="0" shapeId="0" xr:uid="{00000000-0006-0000-0200-000012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6" authorId="0" shapeId="0" xr:uid="{00000000-0006-0000-0200-000013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7" authorId="0" shapeId="0" xr:uid="{00000000-0006-0000-0200-000014000000}">
      <text>
        <r>
          <rPr>
            <b/>
            <sz val="10"/>
            <color indexed="81"/>
            <rFont val="Arial"/>
            <family val="2"/>
          </rPr>
          <t>Explanation:</t>
        </r>
        <r>
          <rPr>
            <sz val="10"/>
            <color indexed="81"/>
            <rFont val="Arial"/>
            <family val="2"/>
          </rPr>
          <t xml:space="preserve">
This total is all of your personal expenses added together.</t>
        </r>
      </text>
    </comment>
    <comment ref="E59" authorId="0" shapeId="0" xr:uid="{00000000-0006-0000-0200-000015000000}">
      <text>
        <r>
          <rPr>
            <b/>
            <sz val="10"/>
            <color indexed="81"/>
            <rFont val="Arial"/>
            <family val="2"/>
          </rPr>
          <t>Explanation:</t>
        </r>
        <r>
          <rPr>
            <sz val="10"/>
            <color indexed="81"/>
            <rFont val="Arial"/>
            <family val="2"/>
          </rPr>
          <t xml:space="preserve">
This is the remaining MONTHLY balance once you remove all your expenses from your total current income. 
If this figure is negative (in deficit), it means that your personal expenses are greater than your personal income each month and your business will need to bring in sufficient income to help you cover these costs. This figure will auto-populate the </t>
        </r>
        <r>
          <rPr>
            <i/>
            <sz val="10"/>
            <color indexed="81"/>
            <rFont val="Arial"/>
            <family val="2"/>
          </rPr>
          <t>'Your salary (if PSB is in deficit)'</t>
        </r>
        <r>
          <rPr>
            <sz val="10"/>
            <color indexed="81"/>
            <rFont val="Arial"/>
            <family val="2"/>
          </rPr>
          <t xml:space="preserve"> line in your Cash Flow Forecast on the next tab.
Conversely, if the figure is positive (in surplus), it means you are earning more income than you are generating costs, which means that any money you take from your business as a salary will be a bonus. This means the </t>
        </r>
        <r>
          <rPr>
            <i/>
            <sz val="10"/>
            <color indexed="81"/>
            <rFont val="Arial"/>
            <family val="2"/>
          </rPr>
          <t>'Your salary (if PSB is in deficit)'</t>
        </r>
        <r>
          <rPr>
            <sz val="10"/>
            <color indexed="81"/>
            <rFont val="Arial"/>
            <family val="2"/>
          </rPr>
          <t xml:space="preserve"> line in your Cash Flow Forecast on the next tab can stay at 'zero'. 
</t>
        </r>
      </text>
    </comment>
    <comment ref="G59" authorId="0" shapeId="0" xr:uid="{00000000-0006-0000-0200-000016000000}">
      <text>
        <r>
          <rPr>
            <b/>
            <sz val="10"/>
            <color indexed="81"/>
            <rFont val="Arial"/>
            <family val="2"/>
          </rPr>
          <t>Explanation:</t>
        </r>
        <r>
          <rPr>
            <sz val="10"/>
            <color indexed="81"/>
            <rFont val="Arial"/>
            <family val="2"/>
          </rPr>
          <t xml:space="preserve">
This is the remaining ANNUAL balance once you remove all your expenses  from your total current income. 
This annual figure will not be used in your Cash Flow Forecast but may be useful for your reference.
</t>
        </r>
      </text>
    </comment>
    <comment ref="B63" authorId="0" shapeId="0" xr:uid="{00000000-0006-0000-0200-000017000000}">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Personal Survival Budget.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6" authorId="0" shapeId="0" xr:uid="{971DEA2A-0C63-4C4F-B772-4EC40CA88BBC}">
      <text>
        <r>
          <rPr>
            <b/>
            <sz val="10"/>
            <color indexed="81"/>
            <rFont val="Arial"/>
            <family val="2"/>
          </rPr>
          <t>Explanation</t>
        </r>
        <r>
          <rPr>
            <sz val="10"/>
            <color indexed="81"/>
            <rFont val="Arial"/>
            <family val="2"/>
          </rPr>
          <t xml:space="preserve">
Your sales assumptions will run for 12-months from the start month you choose. This may be the month you expect to start your business or, if you have already started trading, the month you would like to receive the loan, if successful.
Click on the cell to reveal a drop down list.</t>
        </r>
      </text>
    </comment>
    <comment ref="J20" authorId="0" shapeId="0" xr:uid="{1516374D-521B-433E-B42A-C7A8D773A7AA}">
      <text>
        <r>
          <rPr>
            <b/>
            <sz val="10"/>
            <color indexed="81"/>
            <rFont val="Arial"/>
            <family val="2"/>
          </rPr>
          <t xml:space="preserve">Explanation:
</t>
        </r>
        <r>
          <rPr>
            <sz val="10"/>
            <color indexed="81"/>
            <rFont val="Arial"/>
            <family val="2"/>
          </rPr>
          <t>This is a worked example to show you what to input into each cell.</t>
        </r>
      </text>
    </comment>
    <comment ref="B21" authorId="0" shapeId="0" xr:uid="{5F249680-4A43-49F1-A23A-ABD2B5BA8ACC}">
      <text>
        <r>
          <rPr>
            <b/>
            <sz val="10"/>
            <color indexed="81"/>
            <rFont val="Arial"/>
            <family val="2"/>
          </rPr>
          <t xml:space="preserve">Explanation:
</t>
        </r>
        <r>
          <rPr>
            <sz val="10"/>
            <color indexed="81"/>
            <rFont val="Arial"/>
            <family val="2"/>
          </rPr>
          <t xml:space="preserve">
List your revenue generating items in this row (whether it's a product or service). If you have more than four, consider grouping them together.</t>
        </r>
      </text>
    </comment>
    <comment ref="B22" authorId="0" shapeId="0" xr:uid="{37BA1DC9-E893-451B-BD45-4527318D89F6}">
      <text>
        <r>
          <rPr>
            <b/>
            <sz val="10"/>
            <color indexed="81"/>
            <rFont val="Arial"/>
            <family val="2"/>
          </rPr>
          <t xml:space="preserve">Explanation:
</t>
        </r>
        <r>
          <rPr>
            <sz val="10"/>
            <color indexed="81"/>
            <rFont val="Arial"/>
            <family val="2"/>
          </rPr>
          <t>Enter the amount that you sell this item for on a single unit basis.</t>
        </r>
      </text>
    </comment>
    <comment ref="B23" authorId="0" shapeId="0" xr:uid="{8D7FFD0D-91A2-474E-90DE-5AE8003E3585}">
      <text>
        <r>
          <rPr>
            <b/>
            <sz val="10"/>
            <color indexed="81"/>
            <rFont val="Arial"/>
            <family val="2"/>
          </rPr>
          <t xml:space="preserve">Explanation:
</t>
        </r>
        <r>
          <rPr>
            <sz val="10"/>
            <color indexed="81"/>
            <rFont val="Arial"/>
            <family val="2"/>
          </rPr>
          <t>Enter the total cost you incur in producing this item on a single unit basis.</t>
        </r>
      </text>
    </comment>
    <comment ref="B24" authorId="0" shapeId="0" xr:uid="{652B9298-07E1-4177-9BC1-6C3B200A3234}">
      <text>
        <r>
          <rPr>
            <b/>
            <sz val="9"/>
            <color indexed="81"/>
            <rFont val="Tahoma"/>
            <family val="2"/>
          </rPr>
          <t xml:space="preserve">Explanation:
</t>
        </r>
        <r>
          <rPr>
            <sz val="9"/>
            <color indexed="81"/>
            <rFont val="Tahoma"/>
            <family val="2"/>
          </rPr>
          <t>Your Gross Margin shows the percentage of profit you make on the sale of each unit.</t>
        </r>
        <r>
          <rPr>
            <b/>
            <sz val="9"/>
            <color indexed="81"/>
            <rFont val="Tahoma"/>
            <family val="2"/>
          </rPr>
          <t xml:space="preserve">
</t>
        </r>
        <r>
          <rPr>
            <sz val="9"/>
            <color indexed="81"/>
            <rFont val="Tahoma"/>
            <family val="2"/>
          </rPr>
          <t>Your Gross Margin is calculated by subtracting your cost price from your sales price and dividing the total by the cost price. This is expressed as a  percentage; the higher the percentage, the more you are earning on every sale. 
These cells will auto-calculate for you.</t>
        </r>
      </text>
    </comment>
    <comment ref="C29" authorId="0" shapeId="0" xr:uid="{450F6909-36B5-4042-BDC1-5052E93A9A8A}">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D29" authorId="0" shapeId="0" xr:uid="{E9035B28-F409-45D3-9ABB-B25DC153D680}">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E29" authorId="0" shapeId="0" xr:uid="{842FCA20-10AC-45D8-BFFA-E143AB143E82}">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F29" authorId="0" shapeId="0" xr:uid="{7741CE75-95F1-4638-93E4-F0E8BC5FF9C0}">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G29" authorId="0" shapeId="0" xr:uid="{1D1A798E-E9FE-47D4-BE62-1575FA4E8C39}">
      <text>
        <r>
          <rPr>
            <b/>
            <sz val="10"/>
            <color indexed="81"/>
            <rFont val="Arial"/>
            <family val="2"/>
          </rPr>
          <t xml:space="preserve">Explanation:
</t>
        </r>
        <r>
          <rPr>
            <sz val="10"/>
            <color indexed="81"/>
            <rFont val="Arial"/>
            <family val="2"/>
          </rPr>
          <t xml:space="preserve">
This will auto-calculate based  on the numbers you have entered for each item. </t>
        </r>
      </text>
    </comment>
    <comment ref="H29" authorId="0" shapeId="0" xr:uid="{FA65B40A-50B7-4871-BE1A-BA39A5AFD9BD}">
      <text>
        <r>
          <rPr>
            <b/>
            <sz val="10"/>
            <color indexed="81"/>
            <rFont val="Arial"/>
            <family val="2"/>
          </rPr>
          <t xml:space="preserve">Explanation:
</t>
        </r>
        <r>
          <rPr>
            <sz val="10"/>
            <color indexed="81"/>
            <rFont val="Arial"/>
            <family val="2"/>
          </rPr>
          <t>This is based on an average of 30 days per month, and is calculated by dividing your total sales volumes by 30.</t>
        </r>
      </text>
    </comment>
    <comment ref="B30" authorId="0" shapeId="0" xr:uid="{E187B51D-6564-421F-9EC8-38E920A02043}">
      <text>
        <r>
          <rPr>
            <b/>
            <sz val="10"/>
            <color indexed="81"/>
            <rFont val="Arial"/>
            <family val="2"/>
          </rPr>
          <t xml:space="preserve">Explanation:
</t>
        </r>
        <r>
          <rPr>
            <sz val="10"/>
            <color indexed="81"/>
            <rFont val="Arial"/>
            <family val="2"/>
          </rPr>
          <t>Month 1 will be the starting month that you selected above in Cell D11.</t>
        </r>
      </text>
    </comment>
    <comment ref="G47" authorId="0" shapeId="0" xr:uid="{13E88D49-2B61-4CA8-BBA8-E672F75B602A}">
      <text>
        <r>
          <rPr>
            <b/>
            <sz val="10"/>
            <color indexed="81"/>
            <rFont val="Arial"/>
            <family val="2"/>
          </rPr>
          <t xml:space="preserve">Explanation:
</t>
        </r>
        <r>
          <rPr>
            <sz val="10"/>
            <color indexed="81"/>
            <rFont val="Arial"/>
            <family val="2"/>
          </rPr>
          <t xml:space="preserve">
These totals will automatically pull across into your Cash Flow Forecast.</t>
        </r>
      </text>
    </comment>
    <comment ref="H47" authorId="0" shapeId="0" xr:uid="{96D19EF0-4E10-4C94-AEEC-0FEF15AD1A0C}">
      <text>
        <r>
          <rPr>
            <b/>
            <sz val="10"/>
            <color indexed="81"/>
            <rFont val="Arial"/>
            <family val="2"/>
          </rPr>
          <t xml:space="preserve">Explanation:
</t>
        </r>
        <r>
          <rPr>
            <sz val="10"/>
            <color indexed="81"/>
            <rFont val="Arial"/>
            <family val="2"/>
          </rPr>
          <t>This is based on an average of 30 days per month, and is calculated by dividing your total sales values by 30.</t>
        </r>
      </text>
    </comment>
    <comment ref="B48" authorId="0" shapeId="0" xr:uid="{84E35816-4D7C-4FB0-9336-A7CFC7EF5718}">
      <text>
        <r>
          <rPr>
            <b/>
            <sz val="10"/>
            <color indexed="81"/>
            <rFont val="Arial"/>
            <family val="2"/>
          </rPr>
          <t xml:space="preserve">Explanation:
</t>
        </r>
        <r>
          <rPr>
            <sz val="10"/>
            <color indexed="81"/>
            <rFont val="Arial"/>
            <family val="2"/>
          </rPr>
          <t>Month 1 will be the starting month that you selected above in Cell D11.</t>
        </r>
      </text>
    </comment>
    <comment ref="G64" authorId="0" shapeId="0" xr:uid="{6F6786EC-6766-4B32-BCD5-BE1B2CF378D9}">
      <text>
        <r>
          <rPr>
            <b/>
            <sz val="10"/>
            <color indexed="81"/>
            <rFont val="Arial"/>
            <family val="2"/>
          </rPr>
          <t xml:space="preserve">Explanation:
</t>
        </r>
        <r>
          <rPr>
            <sz val="10"/>
            <color indexed="81"/>
            <rFont val="Arial"/>
            <family val="2"/>
          </rPr>
          <t xml:space="preserve">
These totals will automatically pull across into your Cash Flow Forecast.</t>
        </r>
      </text>
    </comment>
    <comment ref="H64" authorId="0" shapeId="0" xr:uid="{43F4C99B-B85A-4932-86F0-41DE6692F9CB}">
      <text>
        <r>
          <rPr>
            <b/>
            <sz val="10"/>
            <color indexed="81"/>
            <rFont val="Arial"/>
            <family val="2"/>
          </rPr>
          <t xml:space="preserve">Explanation:
</t>
        </r>
        <r>
          <rPr>
            <sz val="10"/>
            <color indexed="81"/>
            <rFont val="Arial"/>
            <family val="2"/>
          </rPr>
          <t>This is based on an average of 30 days per month, and is calculated by dividing your total cost of sales by 30.</t>
        </r>
      </text>
    </comment>
    <comment ref="B65" authorId="0" shapeId="0" xr:uid="{B77CFDC4-488A-4F8F-93C8-B2C4391694BF}">
      <text>
        <r>
          <rPr>
            <b/>
            <sz val="10"/>
            <color indexed="81"/>
            <rFont val="Arial"/>
            <family val="2"/>
          </rPr>
          <t xml:space="preserve">Explanation:
</t>
        </r>
        <r>
          <rPr>
            <sz val="10"/>
            <color indexed="81"/>
            <rFont val="Arial"/>
            <family val="2"/>
          </rPr>
          <t>Month 1 will be the starting month that you selected above in Cell D11.</t>
        </r>
      </text>
    </comment>
    <comment ref="B81" authorId="0" shapeId="0" xr:uid="{F2886A60-D5D4-468C-9917-BC92D21A6BAD}">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Sales Assumptions
This might be if something needs further explanation or if you want to more clearly reference a figure back to something in your Business Plan.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Jane Cormack</author>
    <author>Shivain Mehta</author>
  </authors>
  <commentList>
    <comment ref="B23" authorId="0" shapeId="0" xr:uid="{C6E1AEAF-D802-487F-8E03-2F5D74B061C2}">
      <text>
        <r>
          <rPr>
            <b/>
            <sz val="10"/>
            <color indexed="81"/>
            <rFont val="Arial"/>
            <family val="2"/>
          </rPr>
          <t>Explanation:</t>
        </r>
        <r>
          <rPr>
            <sz val="10"/>
            <color indexed="81"/>
            <rFont val="Arial"/>
            <family val="2"/>
          </rPr>
          <t xml:space="preserve">
Your forecast will run for 12-months from the start month you choose. This may be the month you expect to start your business or, if you have already started trading, the month you would like to receive the loan, if successful.
Click on the cell to reveal a drop down list.</t>
        </r>
      </text>
    </comment>
    <comment ref="B25" authorId="0" shapeId="0" xr:uid="{9079C3E1-7DA4-482C-BDD9-A17D29D900E5}">
      <text>
        <r>
          <rPr>
            <b/>
            <sz val="10"/>
            <color indexed="81"/>
            <rFont val="Arial"/>
            <family val="2"/>
          </rPr>
          <t>Explanation</t>
        </r>
        <r>
          <rPr>
            <sz val="10"/>
            <color indexed="81"/>
            <rFont val="Arial"/>
            <family val="2"/>
          </rPr>
          <t xml:space="preserve">
This is where you list any money that you have coming in to your business such as product or service sales, equity or other investments and your Start Up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25" authorId="0" shapeId="0" xr:uid="{0B190373-7805-48BE-B4D6-96386A6A9070}">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25" authorId="0" shapeId="0" xr:uid="{FECA3588-6080-4220-8B80-70E8F14D8690}">
      <text>
        <r>
          <rPr>
            <b/>
            <sz val="10"/>
            <color indexed="81"/>
            <rFont val="Arial"/>
            <family val="2"/>
          </rPr>
          <t>Explanation:</t>
        </r>
        <r>
          <rPr>
            <sz val="10"/>
            <color indexed="81"/>
            <rFont val="Arial"/>
            <family val="2"/>
          </rPr>
          <t xml:space="preserve">
Enter any money that you have prior to starting your 12-month forecast in this column. Leave it blank if this does not apply to some/any of your items.</t>
        </r>
      </text>
    </comment>
    <comment ref="Q25" authorId="0" shapeId="0" xr:uid="{71320CAF-F51A-401A-B3F0-BB2FE45C4419}">
      <text>
        <r>
          <rPr>
            <b/>
            <sz val="10"/>
            <color indexed="81"/>
            <rFont val="Arial"/>
            <family val="2"/>
          </rPr>
          <t>Explanation:</t>
        </r>
        <r>
          <rPr>
            <sz val="10"/>
            <color indexed="81"/>
            <rFont val="Arial"/>
            <family val="2"/>
          </rPr>
          <t xml:space="preserve">
This column will give you the 12-month total for each of your cash in-flows.</t>
        </r>
      </text>
    </comment>
    <comment ref="B26" authorId="0" shapeId="0" xr:uid="{BEE2A04F-3D1F-4440-A738-F3E77F46EA3D}">
      <text>
        <r>
          <rPr>
            <b/>
            <sz val="10"/>
            <color indexed="81"/>
            <rFont val="Arial"/>
            <family val="2"/>
          </rPr>
          <t xml:space="preserve">Explanation:
</t>
        </r>
        <r>
          <rPr>
            <sz val="10"/>
            <color indexed="81"/>
            <rFont val="Arial"/>
            <family val="2"/>
          </rPr>
          <t>This is value of the sales you anticipate making in the next 12-months.
This row will auto-populate based on the figures you entered in the 'Sales Assumption' tab so there is no need to update these cells.</t>
        </r>
      </text>
    </comment>
    <comment ref="E26" authorId="0" shapeId="0" xr:uid="{522632A2-437D-4566-A1A4-34AD3ED5410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H26" authorId="0" shapeId="0" xr:uid="{074568DE-096A-42E5-B48E-14F2A6900B7F}">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I26" authorId="0" shapeId="0" xr:uid="{7862E929-D100-4E4C-984C-24E9D37F804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J26" authorId="0" shapeId="0" xr:uid="{C1449E72-4BC7-4AC2-98C1-7533B5A65FBC}">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K26" authorId="0" shapeId="0" xr:uid="{631FF636-0D25-423F-BD00-FE03DABDCADF}">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L26" authorId="0" shapeId="0" xr:uid="{B448FFC7-F729-4184-95A0-A8CA4EA37344}">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M26" authorId="0" shapeId="0" xr:uid="{FBB9E370-5C4A-44C5-95DF-BF58F664268C}">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N26" authorId="0" shapeId="0" xr:uid="{A2F3CBED-E959-4ED2-BA2C-8125839CF68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O26" authorId="0" shapeId="0" xr:uid="{90078ECF-CC13-44E9-BDC5-2829BC955D35}">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P26" authorId="0" shapeId="0" xr:uid="{F4533DCB-2477-477C-BE25-A6F9294389D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B28" authorId="0" shapeId="0" xr:uid="{BCFB5877-ED54-4B2D-830B-84FD0E7FAACE}">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29" authorId="0" shapeId="0" xr:uid="{092130FF-D0F4-4A32-B5CB-C2A181D0244E}">
      <text>
        <r>
          <rPr>
            <b/>
            <sz val="10"/>
            <color indexed="81"/>
            <rFont val="Arial"/>
            <family val="2"/>
          </rPr>
          <t xml:space="preserve">Explanation:
</t>
        </r>
        <r>
          <rPr>
            <sz val="10"/>
            <color indexed="81"/>
            <rFont val="Arial"/>
            <family val="2"/>
          </rPr>
          <t xml:space="preserve">
An asset is an item or resource with value that you own and control and which has the potential to help you generate cash flow, reduce expenses or improve your sales in the future. 
For example, this could be a vehicle, equipment or raw stock that you have purchased to produce your goods and/or services. 
Please note, in order to balance this source of revenue, it will also be automatically reflected in the cash out-flows section of your cash flow forecast down below. That's because any value coming into the business has to have come out of somewhere.</t>
        </r>
      </text>
    </comment>
    <comment ref="B30" authorId="0" shapeId="0" xr:uid="{30D9AABE-DBE5-4345-961E-E5EDB9EE5086}">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1" authorId="0" shapeId="0" xr:uid="{EFAC34DB-4D17-4736-BBCA-60A2EDECAED6}">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2" authorId="0" shapeId="0" xr:uid="{4DCC127E-74EF-4A50-ADBD-9427FABA80CB}">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3" authorId="0" shapeId="0" xr:uid="{C6F93D6F-8123-412B-80D0-15FFAF18CE18}">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4" authorId="0" shapeId="0" xr:uid="{7E91029C-C242-43EE-AA87-8A16B109666E}">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5" authorId="0" shapeId="0" xr:uid="{6E530C92-149C-4039-92EC-F36FCACE356C}">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6" authorId="0" shapeId="0" xr:uid="{98AF2BA5-5482-4CA6-8EE8-35A9842C441A}">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7" authorId="0" shapeId="0" xr:uid="{1B70B4BA-034E-410B-A767-FC5F9683D408}">
      <text>
        <r>
          <rPr>
            <b/>
            <sz val="10"/>
            <color indexed="81"/>
            <rFont val="Arial"/>
            <family val="2"/>
          </rPr>
          <t>Explanation:</t>
        </r>
        <r>
          <rPr>
            <sz val="10"/>
            <color indexed="81"/>
            <rFont val="Arial"/>
            <family val="2"/>
          </rPr>
          <t xml:space="preserve">
Your total cash in-flow is made up of all your individual sources of revenue added together.</t>
        </r>
      </text>
    </comment>
    <comment ref="B41" authorId="0" shapeId="0" xr:uid="{DC2DB72B-8236-4D57-9F9C-D47740DD0D9C}">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41" authorId="0" shapeId="0" xr:uid="{3085524B-F610-4011-B23E-5F8D7BC03580}">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41" authorId="0" shapeId="0" xr:uid="{A24D266A-E63A-43D5-A4D8-A0E5EACD3223}">
      <text>
        <r>
          <rPr>
            <b/>
            <sz val="10"/>
            <color indexed="81"/>
            <rFont val="Arial"/>
            <family val="2"/>
          </rPr>
          <t>Explanation:</t>
        </r>
        <r>
          <rPr>
            <sz val="10"/>
            <color indexed="81"/>
            <rFont val="Arial"/>
            <family val="2"/>
          </rPr>
          <t xml:space="preserve">
Enter any expenses that you have prior to starting your 12-month forecast in this column. Leave it blank if this does not apply to some/any of your items.</t>
        </r>
      </text>
    </comment>
    <comment ref="Q41" authorId="0" shapeId="0" xr:uid="{A79C3D24-D8DF-4B77-BBC8-2FECE1BDAA41}">
      <text>
        <r>
          <rPr>
            <b/>
            <sz val="10"/>
            <color indexed="81"/>
            <rFont val="Arial"/>
            <family val="2"/>
          </rPr>
          <t>Explanation:</t>
        </r>
        <r>
          <rPr>
            <sz val="10"/>
            <color indexed="81"/>
            <rFont val="Arial"/>
            <family val="2"/>
          </rPr>
          <t xml:space="preserve">
This column will give you the 12-month total for each of your cash out-flows.</t>
        </r>
      </text>
    </comment>
    <comment ref="B42" authorId="0" shapeId="0" xr:uid="{89483B91-F89F-4651-A824-930EA54573A9}">
      <text>
        <r>
          <rPr>
            <b/>
            <sz val="10"/>
            <color indexed="81"/>
            <rFont val="Arial"/>
            <family val="2"/>
          </rPr>
          <t xml:space="preserve">Explanation:
</t>
        </r>
        <r>
          <rPr>
            <sz val="10"/>
            <color indexed="81"/>
            <rFont val="Arial"/>
            <family val="2"/>
          </rPr>
          <t xml:space="preserve">
This is costs you expect to incur in order to produce all of your anticipated sales for the next 12-months. 
This row will auto-populate based on the figures you entered in the 'Sales Assumption' tab so there is no need to update these cells.</t>
        </r>
      </text>
    </comment>
    <comment ref="E42" authorId="0" shapeId="0" xr:uid="{716569BF-ABF7-4E89-9BD3-CB78DDB05D74}">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F42" authorId="1" shapeId="0" xr:uid="{1AEE4436-61D6-4BF7-9BCF-297C6BD94B65}">
      <text>
        <r>
          <rPr>
            <b/>
            <sz val="9"/>
            <color indexed="81"/>
            <rFont val="Tahoma"/>
            <family val="2"/>
          </rPr>
          <t xml:space="preserve">Explanation:
</t>
        </r>
        <r>
          <rPr>
            <sz val="9"/>
            <color indexed="81"/>
            <rFont val="Tahoma"/>
            <family val="2"/>
          </rPr>
          <t>This row will auto-populate based on the figures you entered in the 'Sales Assumption' tab so there is no need to update these cells.</t>
        </r>
        <r>
          <rPr>
            <sz val="9"/>
            <color indexed="81"/>
            <rFont val="Tahoma"/>
            <family val="2"/>
          </rPr>
          <t xml:space="preserve">
</t>
        </r>
      </text>
    </comment>
    <comment ref="G42" authorId="1" shapeId="0" xr:uid="{E241E071-91E5-4439-BC98-C8DE2105D3D7}">
      <text>
        <r>
          <rPr>
            <b/>
            <sz val="9"/>
            <color indexed="81"/>
            <rFont val="Tahoma"/>
            <family val="2"/>
          </rPr>
          <t xml:space="preserve">Explanation:
</t>
        </r>
        <r>
          <rPr>
            <sz val="9"/>
            <color indexed="81"/>
            <rFont val="Tahoma"/>
            <family val="2"/>
          </rPr>
          <t xml:space="preserve">This row will auto-populate based on the figures you entered in the 'Sales Assumption' tab so there is no need to update these cells.
</t>
        </r>
      </text>
    </comment>
    <comment ref="H42" authorId="0" shapeId="0" xr:uid="{4F4F9668-AFDC-45BD-AACB-F7910C72200A}">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I42" authorId="0" shapeId="0" xr:uid="{2083DC86-0E9E-43ED-A8B7-CE9BCF1657EE}">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J42" authorId="0" shapeId="0" xr:uid="{6A58A467-4A35-4575-9A45-E66526B33371}">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K42" authorId="0" shapeId="0" xr:uid="{758A94E4-D258-499C-9FD2-1DA49B46D4E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L42" authorId="0" shapeId="0" xr:uid="{D20F9077-9E91-4DF9-8AE0-2E32D06C3FA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M42" authorId="0" shapeId="0" xr:uid="{8128AACA-722E-4A93-9EE0-F5A705B303A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N42" authorId="0" shapeId="0" xr:uid="{E288C1FB-D16D-4390-86FF-66DF5ACE568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O42" authorId="0" shapeId="0" xr:uid="{85229EF9-D7BB-4E17-9F5A-C44FC93FCB7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P42" authorId="0" shapeId="0" xr:uid="{405CFE5B-85BC-4BCD-89AF-195A31185CD6}">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B43" authorId="0" shapeId="0" xr:uid="{0F21CB86-6D60-43ED-9DF8-8812B22C994B}">
      <text>
        <r>
          <rPr>
            <b/>
            <sz val="10"/>
            <color indexed="81"/>
            <rFont val="Arial"/>
            <family val="2"/>
          </rPr>
          <t>Explanation:</t>
        </r>
        <r>
          <rPr>
            <sz val="10"/>
            <color indexed="81"/>
            <rFont val="Arial"/>
            <family val="2"/>
          </rPr>
          <t xml:space="preserve">
Any assets or resources with value that you own and control and have the potential to help you generate cash flow, reduce expenses or improve your sales in the future need to be reflected in both your cash in-flows and cash-out flows. 
The first cell in this row (highlighted in green) is automatically populated based on what you entered in the cash in-flows section above. </t>
        </r>
      </text>
    </comment>
    <comment ref="D43" authorId="0" shapeId="0" xr:uid="{D51B8138-D387-42A3-AC69-7E05258979A8}">
      <text>
        <r>
          <rPr>
            <b/>
            <sz val="10"/>
            <color indexed="81"/>
            <rFont val="Arial"/>
            <family val="2"/>
          </rPr>
          <t xml:space="preserve">Explanation:
</t>
        </r>
        <r>
          <rPr>
            <sz val="10"/>
            <color indexed="81"/>
            <rFont val="Arial"/>
            <family val="2"/>
          </rPr>
          <t>This is automatically populated based on the total amount of existing assets you declared above in order to balance your books.</t>
        </r>
      </text>
    </comment>
    <comment ref="B44" authorId="0" shapeId="0" xr:uid="{371EE41F-3C2F-46F0-BF72-BCB36FDCEEBD}">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 do you incur to do this each month?</t>
        </r>
      </text>
    </comment>
    <comment ref="B45" authorId="0" shapeId="0" xr:uid="{EA381B19-9E87-424F-8D53-FEA546574086}">
      <text>
        <r>
          <rPr>
            <b/>
            <sz val="10"/>
            <color indexed="81"/>
            <rFont val="Arial"/>
            <family val="2"/>
          </rPr>
          <t>Explanation:</t>
        </r>
        <r>
          <rPr>
            <sz val="10"/>
            <color indexed="81"/>
            <rFont val="Arial"/>
            <family val="2"/>
          </rPr>
          <t xml:space="preserve">
If you have a business premises or work from a home office, then it is likely that you are or will in future have to pay business rates to your local council.
Check with your Local Authority if you're not sure.</t>
        </r>
      </text>
    </comment>
    <comment ref="B46" authorId="0" shapeId="0" xr:uid="{15C2FC07-F171-433D-98F8-F0CF66B32FB5}">
      <text>
        <r>
          <rPr>
            <b/>
            <sz val="10"/>
            <color indexed="81"/>
            <rFont val="Arial"/>
            <family val="2"/>
          </rPr>
          <t xml:space="preserve">Explanation:
</t>
        </r>
        <r>
          <rPr>
            <sz val="10"/>
            <color indexed="81"/>
            <rFont val="Arial"/>
            <family val="2"/>
          </rPr>
          <t>You can group all of your utilities together into one monthly line item. 
This might include things like your gas, electricity or water payments you make for your business. 
If you work from your home office, you may be entitled to charge a portion of your utilities expenses against the business.</t>
        </r>
      </text>
    </comment>
    <comment ref="B47" authorId="0" shapeId="0" xr:uid="{F612C1F6-09E3-41A7-BB33-D97EDACBF5F7}">
      <text>
        <r>
          <rPr>
            <b/>
            <sz val="10"/>
            <color indexed="81"/>
            <rFont val="Arial"/>
            <family val="2"/>
          </rPr>
          <t xml:space="preserve">Explanation:
</t>
        </r>
        <r>
          <rPr>
            <sz val="10"/>
            <color indexed="81"/>
            <rFont val="Arial"/>
            <family val="2"/>
          </rPr>
          <t>If you haven't already, it is important to consider business insurance to cover you for any range of circumstances that may emerge that are out of your control.
This could be anything from premises, stock or equipment insurance to personal or employee liability insurance.</t>
        </r>
      </text>
    </comment>
    <comment ref="B48" authorId="0" shapeId="0" xr:uid="{8ADD39A5-9958-4FB2-A462-376434A0CF74}">
      <text>
        <r>
          <rPr>
            <b/>
            <sz val="10"/>
            <color indexed="81"/>
            <rFont val="Arial"/>
            <family val="2"/>
          </rPr>
          <t xml:space="preserve">Explanation:
</t>
        </r>
        <r>
          <rPr>
            <sz val="10"/>
            <color indexed="81"/>
            <rFont val="Arial"/>
            <family val="2"/>
          </rPr>
          <t xml:space="preserve">
Telephone and internet access is likely to be essential for almost every business type. 
Think about all the costs you currently incur or will incur in the next 12-months for this line item across your business, including the cost for each individual staff member if relevant.</t>
        </r>
      </text>
    </comment>
    <comment ref="B49" authorId="0" shapeId="0" xr:uid="{66A4743D-03FE-4428-A920-0696DBBD6FAC}">
      <text>
        <r>
          <rPr>
            <b/>
            <sz val="10"/>
            <color indexed="81"/>
            <rFont val="Arial"/>
            <family val="2"/>
          </rPr>
          <t xml:space="preserve">Explanation:
</t>
        </r>
        <r>
          <rPr>
            <sz val="10"/>
            <color indexed="81"/>
            <rFont val="Arial"/>
            <family val="2"/>
          </rPr>
          <t xml:space="preserve">Think about what you have detailed in your business plan. What are the regular marketing and advertising costs that you incur to promote your business and drive sales? </t>
        </r>
      </text>
    </comment>
    <comment ref="B50" authorId="0" shapeId="0" xr:uid="{78DF3DE5-2615-4E10-B380-44E7C1C55291}">
      <text>
        <r>
          <rPr>
            <b/>
            <sz val="10"/>
            <color indexed="81"/>
            <rFont val="Arial"/>
            <family val="2"/>
          </rPr>
          <t xml:space="preserve">Explanation:
</t>
        </r>
        <r>
          <rPr>
            <sz val="10"/>
            <color indexed="81"/>
            <rFont val="Arial"/>
            <family val="2"/>
          </rPr>
          <t>If you use a vehicle to operate your business, how much do you spend each month on fuel, insurance, registration, repairs?</t>
        </r>
      </text>
    </comment>
    <comment ref="B51" authorId="0" shapeId="0" xr:uid="{4977FEE9-1181-4702-89DB-6F612B8146BF}">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52" authorId="0" shapeId="0" xr:uid="{34ADA500-4A2F-4819-8F1E-93F5E5507C69}">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t>
        </r>
      </text>
    </comment>
    <comment ref="B53" authorId="0" shapeId="0" xr:uid="{6F512CF0-E2C8-4225-9F59-A115913EF3EF}">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54" authorId="0" shapeId="0" xr:uid="{64C8445E-5827-467B-BAD4-2C7339D6D3AB}">
      <text>
        <r>
          <rPr>
            <b/>
            <sz val="10"/>
            <color indexed="81"/>
            <rFont val="Arial"/>
            <family val="2"/>
          </rPr>
          <t xml:space="preserve">Explanation:
</t>
        </r>
        <r>
          <rPr>
            <sz val="10"/>
            <color indexed="81"/>
            <rFont val="Arial"/>
            <family val="2"/>
          </rPr>
          <t>Think about any professional services you need to use in order to manage your business. This might be on a retainer or ad-hoc basis.
For example, a lawyer, accountant, designer or marketing consultant.</t>
        </r>
      </text>
    </comment>
    <comment ref="B55" authorId="0" shapeId="0" xr:uid="{C9A63A13-266D-4D35-8459-4BFE5A4074BD}">
      <text>
        <r>
          <rPr>
            <b/>
            <sz val="10"/>
            <color indexed="81"/>
            <rFont val="Arial"/>
            <family val="2"/>
          </rPr>
          <t>Explanation:</t>
        </r>
        <r>
          <rPr>
            <sz val="10"/>
            <color indexed="81"/>
            <rFont val="Arial"/>
            <family val="2"/>
          </rPr>
          <t xml:space="preserve">
These cells are designed to auto-populate based on the responses in your Personal Survival Budget (PSB). It will only display figures if your PSB is in deficit, as this means you will require you will need to take more from the business each month in order to meet your personal expenses. 
If your PSB  is in surplus, then these cells will stay blank as this means you are already meeting your personal expenses every month without drawing additional money from your business.
To see whether your PSB is in surplus or deficit, go to the Personal Survival Budget tab and see the final row entitled </t>
        </r>
        <r>
          <rPr>
            <i/>
            <sz val="10"/>
            <color indexed="81"/>
            <rFont val="Arial"/>
            <family val="2"/>
          </rPr>
          <t>'Your monthly balance'.</t>
        </r>
        <r>
          <rPr>
            <sz val="10"/>
            <color indexed="81"/>
            <rFont val="Arial"/>
            <family val="2"/>
          </rPr>
          <t xml:space="preserve">
If you haven't completed your PSB yet, then this will remain blank until you do.</t>
        </r>
        <r>
          <rPr>
            <sz val="9"/>
            <color indexed="81"/>
            <rFont val="Tahoma"/>
            <family val="2"/>
          </rPr>
          <t xml:space="preserve">
</t>
        </r>
      </text>
    </comment>
    <comment ref="E55" authorId="0" shapeId="0" xr:uid="{0EC6553D-C8FC-40E9-9519-7A7C706FDF65}">
      <text>
        <r>
          <rPr>
            <b/>
            <sz val="10"/>
            <color indexed="81"/>
            <rFont val="Arial"/>
            <family val="2"/>
          </rPr>
          <t xml:space="preserve">Explanation:
</t>
        </r>
        <r>
          <rPr>
            <sz val="10"/>
            <color indexed="81"/>
            <rFont val="Arial"/>
            <family val="2"/>
          </rPr>
          <t xml:space="preserve">
These cells are designed to auto-populate based on the responses in your Personal Survival Budget (PSB). It will only display figures if your PSB is in deficit, as this means you will require you will need to take more from the business each month in order to meet your personal expenses. 
If your PSB  is in surplus, then these cells will stay blank as this means you are already meeting your personal expenses every month without drawing additional money from your business.
To see whether your PSB is in surplus or deficit, go to the Personal Survival Budget tab and see the final row entitled 'Your monthly balance'.
If you haven't completed your Personal Survival Budget yet, then this will remain blank until you do.</t>
        </r>
      </text>
    </comment>
    <comment ref="B56" authorId="0" shapeId="0" xr:uid="{B0C37146-113E-4C96-B324-5E5B068A651F}">
      <text>
        <r>
          <rPr>
            <b/>
            <sz val="10"/>
            <color indexed="81"/>
            <rFont val="Arial"/>
            <family val="2"/>
          </rPr>
          <t xml:space="preserve">Explanation:
</t>
        </r>
        <r>
          <rPr>
            <sz val="10"/>
            <color indexed="81"/>
            <rFont val="Arial"/>
            <family val="2"/>
          </rPr>
          <t>This is for any additional money you would like to take from the business as your salary, above and beyond your Personal Survival Budget (PSB) needs. 
For example, if your PSB is currently in surplus (you already have enough money to meet your personal expenses) but you would like to take a further £200 for yourself from the business each month, then this should be added in here.</t>
        </r>
      </text>
    </comment>
    <comment ref="B57" authorId="0" shapeId="0" xr:uid="{59D00D9F-AF57-4EFC-ABB1-B56CF170A41E}">
      <text>
        <r>
          <rPr>
            <b/>
            <sz val="10"/>
            <color indexed="81"/>
            <rFont val="Arial"/>
            <family val="2"/>
          </rPr>
          <t xml:space="preserve">Explanation:
</t>
        </r>
        <r>
          <rPr>
            <sz val="10"/>
            <color indexed="81"/>
            <rFont val="Arial"/>
            <family val="2"/>
          </rPr>
          <t xml:space="preserve">
If you hire staff, whether full time or part time, then this is where you can reflect the amount of money you spend each month on staff salaries, national insurance contributions and staff pensions etc.</t>
        </r>
      </text>
    </comment>
    <comment ref="B58" authorId="0" shapeId="0" xr:uid="{F341D5E6-7474-4DB1-9720-6A00A4EB35D1}">
      <text>
        <r>
          <rPr>
            <b/>
            <sz val="10"/>
            <color indexed="81"/>
            <rFont val="Arial"/>
            <family val="2"/>
          </rPr>
          <t xml:space="preserve">Explanation:
</t>
        </r>
        <r>
          <rPr>
            <sz val="10"/>
            <color indexed="81"/>
            <rFont val="Arial"/>
            <family val="2"/>
          </rPr>
          <t>This should be the monthly amount you pay for your Start Up Loan.</t>
        </r>
        <r>
          <rPr>
            <sz val="9"/>
            <color indexed="81"/>
            <rFont val="Tahoma"/>
            <family val="2"/>
          </rPr>
          <t xml:space="preserve">
</t>
        </r>
      </text>
    </comment>
    <comment ref="B60" authorId="0" shapeId="0" xr:uid="{217FEA40-C6AD-4859-8278-9B36477016DD}">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1" authorId="0" shapeId="0" xr:uid="{8611D860-817B-44F5-85A9-A4F08409A22C}">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2" authorId="0" shapeId="0" xr:uid="{8EC95C7E-4DEC-4051-ACF0-2167D18179D7}">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3" authorId="0" shapeId="0" xr:uid="{257F953C-20E4-455A-B790-F3F3A2EFD554}">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4" authorId="0" shapeId="0" xr:uid="{0EC6F6DD-847C-473B-BC09-8D7A8AEE01E1}">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5" authorId="0" shapeId="0" xr:uid="{9010957D-D25C-42D5-BA81-0CA55768110B}">
      <text>
        <r>
          <rPr>
            <b/>
            <sz val="10"/>
            <color indexed="81"/>
            <rFont val="Arial"/>
            <family val="2"/>
          </rPr>
          <t>Explanation:</t>
        </r>
        <r>
          <rPr>
            <sz val="10"/>
            <color indexed="81"/>
            <rFont val="Arial"/>
            <family val="2"/>
          </rPr>
          <t xml:space="preserve">
Your total cash out-flow is made up of all your expenses added together.</t>
        </r>
      </text>
    </comment>
    <comment ref="C67" authorId="0" shapeId="0" xr:uid="{521BC832-C0A4-4288-824C-C86DE4C83624}">
      <text>
        <r>
          <rPr>
            <b/>
            <sz val="10"/>
            <color indexed="81"/>
            <rFont val="Arial"/>
            <family val="2"/>
          </rPr>
          <t xml:space="preserve">Explanation:
</t>
        </r>
        <r>
          <rPr>
            <sz val="10"/>
            <color indexed="81"/>
            <rFont val="Arial"/>
            <family val="2"/>
          </rPr>
          <t>Your net cash flow tells you the difference between what is coming in and what is going out of your business on a monthly basis.</t>
        </r>
        <r>
          <rPr>
            <sz val="9"/>
            <color indexed="81"/>
            <rFont val="Arial"/>
            <family val="2"/>
          </rPr>
          <t xml:space="preserve">
</t>
        </r>
      </text>
    </comment>
    <comment ref="C69" authorId="0" shapeId="0" xr:uid="{D31A38BF-2041-4063-B3B9-A5D48E7B2278}">
      <text>
        <r>
          <rPr>
            <b/>
            <sz val="10"/>
            <color indexed="81"/>
            <rFont val="Arial"/>
            <family val="2"/>
          </rPr>
          <t xml:space="preserve">Explanation:
</t>
        </r>
        <r>
          <rPr>
            <sz val="10"/>
            <color indexed="81"/>
            <rFont val="Arial"/>
            <family val="2"/>
          </rPr>
          <t xml:space="preserve">This is the amount of money that you have available for your business at the start of each month. You'll see this number will auto-update for each month, based on the previous months' cash flow. 
</t>
        </r>
        <r>
          <rPr>
            <sz val="9"/>
            <color indexed="81"/>
            <rFont val="Arial"/>
            <family val="2"/>
          </rPr>
          <t xml:space="preserve">
</t>
        </r>
      </text>
    </comment>
    <comment ref="C71" authorId="0" shapeId="0" xr:uid="{70267836-2CBD-416C-B70D-A15E9F7EC31A}">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C78" authorId="0" shapeId="0" xr:uid="{1E50429A-DFFF-4C71-B46B-C8B8EA62BA41}">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Cash Flow Forecast.
This might be if something needs further explanation or if you want to more clearly reference a figure back to something in your Business Plan.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0" authorId="0" shapeId="0" xr:uid="{F99E379C-425D-4B8F-B97D-553260B6C580}">
      <text>
        <r>
          <rPr>
            <b/>
            <sz val="10"/>
            <color indexed="81"/>
            <rFont val="Arial"/>
            <family val="2"/>
          </rPr>
          <t>Explanation</t>
        </r>
        <r>
          <rPr>
            <sz val="10"/>
            <color indexed="81"/>
            <rFont val="Arial"/>
            <family val="2"/>
          </rPr>
          <t xml:space="preserve">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xr:uid="{4A71803B-CFD6-4BB8-9930-0682839DB8C7}">
      <text>
        <r>
          <rPr>
            <b/>
            <sz val="10"/>
            <color indexed="81"/>
            <rFont val="Arial"/>
            <family val="2"/>
          </rPr>
          <t>Explanation:</t>
        </r>
        <r>
          <rPr>
            <sz val="10"/>
            <color indexed="81"/>
            <rFont val="Arial"/>
            <family val="2"/>
          </rPr>
          <t xml:space="preserve">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xr:uid="{63553024-3F2E-4A02-9B36-46ECA62C3C7A}">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12" authorId="0" shapeId="0" xr:uid="{BF2DC657-FF9E-443B-A62A-E9CCE329C259}">
      <text>
        <r>
          <rPr>
            <b/>
            <sz val="10"/>
            <color indexed="81"/>
            <rFont val="Arial"/>
            <family val="2"/>
          </rPr>
          <t>Explanation:</t>
        </r>
        <r>
          <rPr>
            <sz val="10"/>
            <color indexed="81"/>
            <rFont val="Arial"/>
            <family val="2"/>
          </rPr>
          <t xml:space="preserve">
Enter any money that you had at the start of this six-month period. Leave it blank if this does not apply to some/any of your items.</t>
        </r>
      </text>
    </comment>
    <comment ref="K12" authorId="0" shapeId="0" xr:uid="{3D37BCD1-2A48-48B5-81EB-FD46D6FB684E}">
      <text>
        <r>
          <rPr>
            <b/>
            <sz val="10"/>
            <color indexed="81"/>
            <rFont val="Arial"/>
            <family val="2"/>
          </rPr>
          <t>Explanation:</t>
        </r>
        <r>
          <rPr>
            <sz val="10"/>
            <color indexed="81"/>
            <rFont val="Arial"/>
            <family val="2"/>
          </rPr>
          <t xml:space="preserve">
This column will give you the six-month total for each of your cash in-flows.</t>
        </r>
      </text>
    </comment>
    <comment ref="B13" authorId="0" shapeId="0" xr:uid="{1BF773F1-6020-4021-ADC2-47CF451103F9}">
      <text>
        <r>
          <rPr>
            <b/>
            <sz val="10"/>
            <color indexed="81"/>
            <rFont val="Arial"/>
            <family val="2"/>
          </rPr>
          <t xml:space="preserve">Explanation:
</t>
        </r>
        <r>
          <rPr>
            <sz val="10"/>
            <color indexed="81"/>
            <rFont val="Arial"/>
            <family val="2"/>
          </rPr>
          <t>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xr:uid="{075FBA69-E56D-494A-BDB4-983031586996}">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15" authorId="0" shapeId="0" xr:uid="{77782246-ADE7-484D-8724-A6ED56110DF3}">
      <text>
        <r>
          <rPr>
            <b/>
            <sz val="10"/>
            <color indexed="81"/>
            <rFont val="Arial"/>
            <family val="2"/>
          </rPr>
          <t xml:space="preserve">Explanation:
</t>
        </r>
        <r>
          <rPr>
            <sz val="10"/>
            <color indexed="81"/>
            <rFont val="Arial"/>
            <family val="2"/>
          </rPr>
          <t xml:space="preserve">
Use this row for any debt based form of finance you have received, like a loan or credit facility. Please note, there should be evidence of this finance appearing in your business bank accounts.</t>
        </r>
      </text>
    </comment>
    <comment ref="B16" authorId="0" shapeId="0" xr:uid="{E7968090-1931-4788-BA75-4F2719A0819F}">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7" authorId="0" shapeId="0" xr:uid="{76C36CF4-34C3-4102-B5E8-99737935A932}">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8" authorId="0" shapeId="0" xr:uid="{C0DB96BA-ACEE-4C10-AFD1-B8F967D7600A}">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9" authorId="0" shapeId="0" xr:uid="{97765826-D4B6-4959-A64E-97525955D3AA}">
      <text>
        <r>
          <rPr>
            <b/>
            <sz val="10"/>
            <color indexed="81"/>
            <rFont val="Arial"/>
            <family val="2"/>
          </rPr>
          <t>Explanation:</t>
        </r>
        <r>
          <rPr>
            <sz val="10"/>
            <color indexed="81"/>
            <rFont val="Arial"/>
            <family val="2"/>
          </rPr>
          <t xml:space="preserve">
Your total cash in-flow is made up of all your individual sources of income added together.</t>
        </r>
      </text>
    </comment>
    <comment ref="B22" authorId="0" shapeId="0" xr:uid="{E19CD1FB-1EBB-4D36-8F8F-88A18CC1EC2F}">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xr:uid="{5C48C2DB-4A97-4217-9FEC-47A5A453239B}">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22" authorId="0" shapeId="0" xr:uid="{CE6C3E9D-540A-4AA2-B30E-2F802F130BC5}">
      <text>
        <r>
          <rPr>
            <b/>
            <sz val="10"/>
            <color indexed="81"/>
            <rFont val="Arial"/>
            <family val="2"/>
          </rPr>
          <t>Explanation:</t>
        </r>
        <r>
          <rPr>
            <sz val="10"/>
            <color indexed="81"/>
            <rFont val="Arial"/>
            <family val="2"/>
          </rPr>
          <t xml:space="preserve">
Enter any expenses that you had at the start of this six-month period. Leave it blank if this does not apply to some/any of your items.</t>
        </r>
      </text>
    </comment>
    <comment ref="K22" authorId="0" shapeId="0" xr:uid="{3AAE7F5E-E48C-4D74-97D8-2E77731C00BC}">
      <text>
        <r>
          <rPr>
            <b/>
            <sz val="10"/>
            <color indexed="81"/>
            <rFont val="Arial"/>
            <family val="2"/>
          </rPr>
          <t>Explanation:</t>
        </r>
        <r>
          <rPr>
            <sz val="10"/>
            <color indexed="81"/>
            <rFont val="Arial"/>
            <family val="2"/>
          </rPr>
          <t xml:space="preserve">
This column will give you the six-month total for each of your cash out-flows.</t>
        </r>
      </text>
    </comment>
    <comment ref="B23" authorId="0" shapeId="0" xr:uid="{77ECE493-8B83-4A2C-95FF-FB1FE5AF5471}">
      <text>
        <r>
          <rPr>
            <b/>
            <sz val="10"/>
            <color indexed="81"/>
            <rFont val="Arial"/>
            <family val="2"/>
          </rPr>
          <t xml:space="preserve">Explanation:
</t>
        </r>
        <r>
          <rPr>
            <sz val="10"/>
            <color indexed="81"/>
            <rFont val="Arial"/>
            <family val="2"/>
          </rPr>
          <t xml:space="preserve">
This is the costs you incurred to produce all of your sales over the last six-months. </t>
        </r>
      </text>
    </comment>
    <comment ref="B24" authorId="0" shapeId="0" xr:uid="{D279F9B1-1717-4286-93BF-3436BC3121A8}">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costs did you incur to do this for each of the last six-months?</t>
        </r>
      </text>
    </comment>
    <comment ref="B25" authorId="0" shapeId="0" xr:uid="{0359CD7D-C0E9-4B99-9D72-DCEF70DFCE7E}">
      <text>
        <r>
          <rPr>
            <b/>
            <sz val="10"/>
            <color indexed="81"/>
            <rFont val="Arial"/>
            <family val="2"/>
          </rPr>
          <t>Explanation:</t>
        </r>
        <r>
          <rPr>
            <sz val="10"/>
            <color indexed="81"/>
            <rFont val="Arial"/>
            <family val="2"/>
          </rPr>
          <t xml:space="preserve">
If you have a business premises or work from a home office, then it is likely that you will have been paying business rates to your local council.</t>
        </r>
      </text>
    </comment>
    <comment ref="B26" authorId="0" shapeId="0" xr:uid="{0AA628D8-63FB-4422-8EBC-C7B241CCE347}">
      <text>
        <r>
          <rPr>
            <b/>
            <sz val="10"/>
            <color indexed="81"/>
            <rFont val="Arial"/>
            <family val="2"/>
          </rPr>
          <t xml:space="preserve">Explanation:
</t>
        </r>
        <r>
          <rPr>
            <sz val="10"/>
            <color indexed="81"/>
            <rFont val="Arial"/>
            <family val="2"/>
          </rPr>
          <t xml:space="preserve">You can group all of your utilities together into one monthly line item. This might include things like your gas, electricity or water payments you made for your business in the last six-months.
</t>
        </r>
      </text>
    </comment>
    <comment ref="B27" authorId="0" shapeId="0" xr:uid="{4C30AF97-7482-4C99-A606-267DD63D658E}">
      <text>
        <r>
          <rPr>
            <b/>
            <sz val="10"/>
            <color indexed="81"/>
            <rFont val="Arial"/>
            <family val="2"/>
          </rPr>
          <t xml:space="preserve">Explanation:
</t>
        </r>
        <r>
          <rPr>
            <sz val="10"/>
            <color indexed="81"/>
            <rFont val="Arial"/>
            <family val="2"/>
          </rPr>
          <t>Did you pay insurance for any aspect of your business in the last six-months? This could be anything from premises, stock or equipment insurance to personal or employee liability insurance.</t>
        </r>
      </text>
    </comment>
    <comment ref="B28" authorId="0" shapeId="0" xr:uid="{7270B963-2CD6-479A-9669-6C62725F06D8}">
      <text>
        <r>
          <rPr>
            <b/>
            <sz val="10"/>
            <color indexed="81"/>
            <rFont val="Arial"/>
            <family val="2"/>
          </rPr>
          <t xml:space="preserve">Explanation:
</t>
        </r>
        <r>
          <rPr>
            <sz val="10"/>
            <color indexed="81"/>
            <rFont val="Arial"/>
            <family val="2"/>
          </rPr>
          <t xml:space="preserve">
Think about any costs you incurred for this line item across your business, including the cost for each individual staff member if relevant.</t>
        </r>
      </text>
    </comment>
    <comment ref="B29" authorId="0" shapeId="0" xr:uid="{8C91B269-DC30-4483-8621-D552ABE00E0B}">
      <text>
        <r>
          <rPr>
            <b/>
            <sz val="10"/>
            <color indexed="81"/>
            <rFont val="Arial"/>
            <family val="2"/>
          </rPr>
          <t xml:space="preserve">Explanation:
</t>
        </r>
        <r>
          <rPr>
            <sz val="10"/>
            <color indexed="81"/>
            <rFont val="Arial"/>
            <family val="2"/>
          </rPr>
          <t xml:space="preserve">Think about what money you used to promote your business and drive sales in the last six-months. </t>
        </r>
      </text>
    </comment>
    <comment ref="B30" authorId="0" shapeId="0" xr:uid="{982403DD-8040-42A5-BC38-A512EC782D9D}">
      <text>
        <r>
          <rPr>
            <b/>
            <sz val="10"/>
            <color indexed="81"/>
            <rFont val="Arial"/>
            <family val="2"/>
          </rPr>
          <t xml:space="preserve">Explanation:
</t>
        </r>
        <r>
          <rPr>
            <sz val="10"/>
            <color indexed="81"/>
            <rFont val="Arial"/>
            <family val="2"/>
          </rPr>
          <t>If you use a vehicle to operate your business, how much did you spend each month on fuel, insurance, registration, repairs?</t>
        </r>
      </text>
    </comment>
    <comment ref="B31" authorId="0" shapeId="0" xr:uid="{7A54D92F-121F-4803-AFBF-88BB76A52EFC}">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32" authorId="0" shapeId="0" xr:uid="{0DBEC04C-96D9-4A78-A9AD-1662B62B0722}">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 How much did you spend in the last six-months?</t>
        </r>
      </text>
    </comment>
    <comment ref="B33" authorId="0" shapeId="0" xr:uid="{E25E5010-BEF4-4663-B8DA-D9ED71F908FC}">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34" authorId="0" shapeId="0" xr:uid="{D3C5F621-6BBE-4A5B-866C-1EECA95BBA17}">
      <text>
        <r>
          <rPr>
            <b/>
            <sz val="10"/>
            <color indexed="81"/>
            <rFont val="Arial"/>
            <family val="2"/>
          </rPr>
          <t xml:space="preserve">Explanation:
</t>
        </r>
        <r>
          <rPr>
            <sz val="10"/>
            <color indexed="81"/>
            <rFont val="Arial"/>
            <family val="2"/>
          </rPr>
          <t>Think about any professional services you used in the last six-months to manage your business. This might have been on a retainer or ad-hoc basis. 
For example, a lawyer, accountant, designer or marketing consultant.</t>
        </r>
      </text>
    </comment>
    <comment ref="B35" authorId="0" shapeId="0" xr:uid="{CD2ACEDD-1CB1-4384-A21C-1BC13190580D}">
      <text>
        <r>
          <rPr>
            <b/>
            <sz val="10"/>
            <color indexed="81"/>
            <rFont val="Arial"/>
            <family val="2"/>
          </rPr>
          <t>Explanation:</t>
        </r>
        <r>
          <rPr>
            <sz val="10"/>
            <color indexed="81"/>
            <rFont val="Arial"/>
            <family val="2"/>
          </rPr>
          <t xml:space="preserve">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xr:uid="{3344F24B-C003-4747-A0B5-6FA7A6CE41E9}">
      <text>
        <r>
          <rPr>
            <b/>
            <sz val="10"/>
            <color indexed="81"/>
            <rFont val="Arial"/>
            <family val="2"/>
          </rPr>
          <t xml:space="preserve">Explanation:
</t>
        </r>
        <r>
          <rPr>
            <sz val="10"/>
            <color indexed="81"/>
            <rFont val="Arial"/>
            <family val="2"/>
          </rPr>
          <t xml:space="preserve">
If you hired staff, whether full time or part time, then this is where you can reflect the amount of money you spent each month on staff salaries, national insurance contributions and staff pensions etc.</t>
        </r>
      </text>
    </comment>
    <comment ref="B37" authorId="0" shapeId="0" xr:uid="{852C88E8-3D1C-4092-885B-EDFEB0C91CD4}">
      <text>
        <r>
          <rPr>
            <b/>
            <sz val="10"/>
            <color indexed="81"/>
            <rFont val="Arial"/>
            <family val="2"/>
          </rPr>
          <t xml:space="preserve">Explanation:
</t>
        </r>
        <r>
          <rPr>
            <sz val="10"/>
            <color indexed="81"/>
            <rFont val="Arial"/>
            <family val="2"/>
          </rPr>
          <t xml:space="preserve">This should be the monthly repayments you made on your original Start Up Loan for the last six-months (unless you have already repaid your loan in full at any time durin this period).
</t>
        </r>
      </text>
    </comment>
    <comment ref="E37" authorId="0" shapeId="0" xr:uid="{B62C8B10-0C83-4D63-89D8-C29A0567BA0F}">
      <text>
        <r>
          <rPr>
            <sz val="11"/>
            <color indexed="8"/>
            <rFont val="Helvetica"/>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xr:uid="{8B42C1FC-6F81-4532-BE3F-D0851A5A6C8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39" authorId="0" shapeId="0" xr:uid="{1AC340ED-D8F8-491B-8AF8-986E210C1027}">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0" authorId="0" shapeId="0" xr:uid="{9304A41E-4EB8-452E-B4EB-CFCCC149B72C}">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1" authorId="0" shapeId="0" xr:uid="{951C2A9B-CE54-4232-8850-D92C01C3C6B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2" authorId="0" shapeId="0" xr:uid="{A25B0B57-7DE6-4465-A58C-5CABC49D69BA}">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3" authorId="0" shapeId="0" xr:uid="{2DDE1CA5-6D7B-4C26-9BC5-E52EB1E91D33}">
      <text>
        <r>
          <rPr>
            <b/>
            <sz val="10"/>
            <color indexed="81"/>
            <rFont val="Arial"/>
            <family val="2"/>
          </rPr>
          <t>Explanation:</t>
        </r>
        <r>
          <rPr>
            <sz val="10"/>
            <color indexed="81"/>
            <rFont val="Arial"/>
            <family val="2"/>
          </rPr>
          <t xml:space="preserve">
Your total cash out-flow is made up of all your expenses from the last six-months added together.</t>
        </r>
      </text>
    </comment>
    <comment ref="C45" authorId="0" shapeId="0" xr:uid="{FF176BD5-2F31-497B-8833-3659CAC6C876}">
      <text>
        <r>
          <rPr>
            <b/>
            <sz val="10"/>
            <color indexed="81"/>
            <rFont val="Arial"/>
            <family val="2"/>
          </rPr>
          <t xml:space="preserve">Explanation:
</t>
        </r>
        <r>
          <rPr>
            <sz val="10"/>
            <color indexed="81"/>
            <rFont val="Arial"/>
            <family val="2"/>
          </rPr>
          <t>Your net cash flow tells you the difference between what came into your business and what went out of your business over the last six-months.</t>
        </r>
      </text>
    </comment>
    <comment ref="C47" authorId="0" shapeId="0" xr:uid="{BC94FCD7-6FDC-49EA-8F1A-0265B127A398}">
      <text>
        <r>
          <rPr>
            <b/>
            <sz val="10"/>
            <color indexed="81"/>
            <rFont val="Arial"/>
            <family val="2"/>
          </rPr>
          <t xml:space="preserve">Explanation:
</t>
        </r>
        <r>
          <rPr>
            <sz val="10"/>
            <color indexed="81"/>
            <rFont val="Arial"/>
            <family val="2"/>
          </rPr>
          <t xml:space="preserve">This is the amount of money that you had available for your business at the start of each month. You'll see this number will auto-update for each month, based on the previous months' cash flow.
</t>
        </r>
      </text>
    </comment>
    <comment ref="D47" authorId="0" shapeId="0" xr:uid="{9FBFF352-5EBC-487C-8CBF-60583F4C7E31}">
      <text>
        <r>
          <rPr>
            <b/>
            <sz val="10"/>
            <color indexed="81"/>
            <rFont val="Arial"/>
            <family val="2"/>
          </rPr>
          <t>Explanation:</t>
        </r>
        <r>
          <rPr>
            <sz val="10"/>
            <color indexed="81"/>
            <rFont val="Arial"/>
            <family val="2"/>
          </rPr>
          <t xml:space="preserve">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xr:uid="{74881F7C-3959-4020-8312-B65D0C54DC48}">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xr:uid="{5B284BE5-B315-4FCE-99CF-5F7E004172C1}">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<sst xmlns="http://schemas.openxmlformats.org/spreadsheetml/2006/main" count="469" uniqueCount="283">
  <si>
    <t>January</t>
  </si>
  <si>
    <t>February</t>
  </si>
  <si>
    <t>March</t>
  </si>
  <si>
    <t>April</t>
  </si>
  <si>
    <t>May</t>
  </si>
  <si>
    <t>June</t>
  </si>
  <si>
    <t>July</t>
  </si>
  <si>
    <t>August</t>
  </si>
  <si>
    <t>September</t>
  </si>
  <si>
    <t>October</t>
  </si>
  <si>
    <t>November</t>
  </si>
  <si>
    <t>December</t>
  </si>
  <si>
    <t>Name:</t>
  </si>
  <si>
    <t>Company Name:</t>
  </si>
  <si>
    <t>Guidance on using these templates for your Start Up Loan application</t>
  </si>
  <si>
    <t xml:space="preserve"> - First, please save your name and company name to this document, using the space above
 - In this document, you will find four tabs, that need to be completed as part of your loan application
 - Don't worry if you need some help. At the top of each tab you will find both a description of each of the templates, as well as some tips on how to complete them
 - We suggest you complete each template in number order so that you can carry forward any of your workings
 - If you need some help completing these documents, you can submit them as a first draft, within the customer portal and one of our Business Support Partners will be in touch to provide further assistance
 - If you have already completed a Business Plan, Personal Survival  Budget or Cash Flow Forecast, you do not have to transfer the information into our templates
 - Our templates have been designed to support our application process, so we would encourage you to provide the information we have requested across these templates, to help us assess your application quicker, so please review the information you provide before submitting
 - Finally, don't forget to save your document as you go through</t>
  </si>
  <si>
    <t>TIPS ON COMPLETING THE TEMPLATES</t>
  </si>
  <si>
    <t>*</t>
  </si>
  <si>
    <t>The templates are designed to be as easy to use as possible - for the BP tab, please follow the guidelines closely and relate these guidelines to your business. For the CFF, SA and PSB, simply enter your figures into the white coloured cells on the templates and all of the light blue coloured cells will auto-calculate based on your responses.</t>
  </si>
  <si>
    <t>For an explanation of any terms included on these templates, hover over the cells that have a red triangle in the top right corner and you will see some further instructions and guidance related to that item. If you're still unsure don't worry: your first draft won't necessarily be your final submission. Your Business Adviser will be able to work with you once you have submitted an initial draft;</t>
  </si>
  <si>
    <t>For the PSB and CFF, If you want to see what formula is being used to calculate any of the blue cells, or find out which cells are being used in the calculation, simply click on the cell and the formula will display in the Formula Bar at the top of the page;</t>
  </si>
  <si>
    <t>If any of the numbers you enter result in a negative balance, then this negative balance will be displayed in red to draw this to your attention. Ideally, you want to avoid negative totals or balances, so think about what you can feasibly change in order to achieve this. Alternatively please provide details of how this negative balance will be covered (i.e. Business overdraft etc.) within the commentary box provided;</t>
  </si>
  <si>
    <t>The templates list a range of common options but they might not all be applicable for you. Add or remove items as relevant to you and your business;</t>
  </si>
  <si>
    <t>All values that you enter should be in GBP (£) and should include VAT;</t>
  </si>
  <si>
    <t>Use the commentary box at the bottom of the templates to explain any assumptions you've made or notes you'd like to discuss with your Business Adviser;</t>
  </si>
  <si>
    <t xml:space="preserve">For free and impartial advice on your personal budgeting, contact the government-backed Money Advice Service via their website or telephone. </t>
  </si>
  <si>
    <t>Go to http://www.moneyadviceservice.org.uk or call: 0800 138 7777 (calls are free).</t>
  </si>
  <si>
    <t>Excel Tips</t>
  </si>
  <si>
    <t>If you need to go to the next line in a cell or create another bullet point in the same cell, press and hold the Alt key and click the Enter key once. This will tab down to the next line but you will remain in the same cell. To save the changes you have made to the cell, press Enter once you are finished. Do not press Esc as this will delete your changes.</t>
  </si>
  <si>
    <r>
      <t>If you need to edit a cell without deleting any of the text you have already typed in,</t>
    </r>
    <r>
      <rPr>
        <b/>
        <sz val="11"/>
        <color rgb="FF142855"/>
        <rFont val="Arial"/>
        <family val="2"/>
        <scheme val="minor"/>
      </rPr>
      <t xml:space="preserve"> </t>
    </r>
    <r>
      <rPr>
        <sz val="11"/>
        <color rgb="FF142855"/>
        <rFont val="Arial"/>
        <family val="2"/>
        <scheme val="minor"/>
      </rPr>
      <t>first select the cell and click in the formula bar (shown in screenshot below)</t>
    </r>
  </si>
  <si>
    <t>If you need more help with using excel please see our Excel Tips tab</t>
  </si>
  <si>
    <t>Uploading this document to the portal</t>
  </si>
  <si>
    <t>Once you reach Stage 3:1 in the online application process you will first be asked to provide some basic information about your business as shown below (left)</t>
  </si>
  <si>
    <t>Following this, you will reach stage 3:2 where you will be asked to upload your business documents as shown below (right). You will also have the option to request help with your documents, if you need it.</t>
  </si>
  <si>
    <t>Stage 3:1</t>
  </si>
  <si>
    <t>Stage 3:2</t>
  </si>
  <si>
    <t>If you need to re-visit the portal and re-upload your documents after making amendments, you can do so at any time by logging into your account and viewing the "Your Business information and documents" section on the portal and re-uploading.</t>
  </si>
  <si>
    <t>Business Plan</t>
  </si>
  <si>
    <t>Your Business Plan (BP) should detail your blueprint for how your business will operate. Your Business Plan is designed to help us determine whether or not your Business is viable and can sustainably produce sufficient profits to maintain your monthly Start Up Loan repayments.</t>
  </si>
  <si>
    <t xml:space="preserve"> - The content in the Business Plan below is the minimum requirement for completing the business viability part of your application;</t>
  </si>
  <si>
    <t xml:space="preserve"> - Please complete each field using the questions, prompts and examples as a guideline for the detail that we require;</t>
  </si>
  <si>
    <t xml:space="preserve"> - The closer you can follow the guidelines to complete the BP, the more likely you are to provide your assigned Business Support Partner with the information they need to make a decision;</t>
  </si>
  <si>
    <t xml:space="preserve"> - In some instances, more information may be required. If this is the case, your Business Adviser will inform you of what further information is needed;</t>
  </si>
  <si>
    <r>
      <t>1.</t>
    </r>
    <r>
      <rPr>
        <sz val="14"/>
        <color rgb="FFFFFFFF"/>
        <rFont val="Arial"/>
        <family val="2"/>
        <scheme val="minor"/>
      </rPr>
      <t xml:space="preserve"> </t>
    </r>
    <r>
      <rPr>
        <b/>
        <sz val="14"/>
        <color rgb="FFFFFFFF"/>
        <rFont val="Arial"/>
        <family val="2"/>
      </rPr>
      <t>Your business and objectives</t>
    </r>
  </si>
  <si>
    <t>Guidance</t>
  </si>
  <si>
    <t>Describe your business, outlining the different product(s) and/or service(s) you offer:</t>
  </si>
  <si>
    <t>Things to consider:
- What products do you sell or what services do you provide?
- What percentage of the company do you own?
- Is the business already trading?
- Trading Entity (Limited company, sole trader or partnership etc.)
- Operational structure of business including any planned changes - for example do you have staff? if so, how many?
- Will/do you have Commercial Premises or is this a home based business?
- If commercial premises, please provide a head of terms, lease or storage agreement 
- Business performance (financially) to date if you have started trading
- Key Milestones achieved (for example you have created a website)
- If you have purchase orders, please provide evidence and the value of these purchase orders.</t>
  </si>
  <si>
    <t>Objectives:</t>
  </si>
  <si>
    <t>Short term (current year):</t>
  </si>
  <si>
    <t>Objectives should be SMART: Specific, Measurable, Attainable, Realistic and Time bound
Examples:
Develop a website that is transaction based so customers can place orders by 01/011/2021
Create a customer relationship management framework by 01/12/2021
Reduce direct costs by 20% negotiating a better deal with suppliers based on higher purchase volumes by 01/12/2021</t>
  </si>
  <si>
    <t>Medium term (next 1 – 2 years):</t>
  </si>
  <si>
    <t>Objectives should be SMART: Specific, Measurable, Attainable, Realistic and Time bound
Examples:  
Increase revenue by 5% each of the next 4 quarters
Use suggestive selling to increase the total value of each sale by 10 percent by the end of the current fiscal year.
Send a service quality survey to every customer within 30 days of their first contact.</t>
  </si>
  <si>
    <t>Your Start Up Loan:</t>
  </si>
  <si>
    <t>Describe how you will use your Start Up Loan and how it will help you achieve these objectives:</t>
  </si>
  <si>
    <t>Cost Description</t>
  </si>
  <si>
    <t>Cost (£)</t>
  </si>
  <si>
    <t>Rationale</t>
  </si>
  <si>
    <t>Things to consider:
- Is all your expenditure needed at the outset? Please consider your total funding requirement over the first 12 month trading period
- Please could you provide a full and detailed loan breakdown? This needs to be very specific. Like a shopping list, please provide details of each item with a £ value alongside each item. The more specific and detailed you are, the more likely you will be successful. Please provide a brief description of why each item would be useful for the business. Please see some examples below.
- Equipment purchase £3000 total. £2000 for a large pressure washer and £1000 for a small pressure washer.
- Working capital - surplus of stock. For example, paying creditors
- The loan will be used as a Lease deposit
- Staff changes
- Change of premises
- The loan will be used to fulfil purchase orders</t>
  </si>
  <si>
    <t>2. Your skills and experience</t>
  </si>
  <si>
    <t>Outline any previous experience, employment or other work that you have done that is relevant to your business:</t>
  </si>
  <si>
    <t>You may have:
Previously set up another business / a similar business.
Previously worked in the same sector for another business.
Had formal training / qualifications
Is there any training required that you do not have?
Personal traits that make you well suited to run the company (natural salesman, well organised, language, creative, analytical etc.).</t>
  </si>
  <si>
    <t>Outline any education or training you have had that is relevant to your business:</t>
  </si>
  <si>
    <t>Depending on the business, you may be required to have certain qualifications/training and if so, please make the details of when/how these were achieved clear.
For example "I have a Level 3 NVQ Diploma in Domestic Plumbing and heating which I achieved in August 2010."
Or "I have a degree in Business Management with Open University"</t>
  </si>
  <si>
    <r>
      <t>3.</t>
    </r>
    <r>
      <rPr>
        <sz val="14"/>
        <color rgb="FFFFFFFF"/>
        <rFont val="Arial"/>
        <family val="2"/>
        <scheme val="minor"/>
      </rPr>
      <t xml:space="preserve"> </t>
    </r>
    <r>
      <rPr>
        <b/>
        <sz val="14"/>
        <color rgb="FFFFFFFF"/>
        <rFont val="Arial"/>
        <family val="2"/>
      </rPr>
      <t>Your target customers</t>
    </r>
  </si>
  <si>
    <t>Demographic details:</t>
  </si>
  <si>
    <t>Briefly describe your target customers:</t>
  </si>
  <si>
    <t>Look at your current customer base.
Analse your product/service.
Choose specific demographics to target.
Consider the psychographics of your target.
Evaluate your decision.</t>
  </si>
  <si>
    <t>What customer need or problem does your product(s) and/or service(s) address?</t>
  </si>
  <si>
    <t>Explain your approach to pricing your product(s) and/or service(s):</t>
  </si>
  <si>
    <r>
      <t>4.</t>
    </r>
    <r>
      <rPr>
        <sz val="14"/>
        <color rgb="FFFFFFFF"/>
        <rFont val="Arial"/>
        <family val="2"/>
        <scheme val="minor"/>
      </rPr>
      <t xml:space="preserve"> </t>
    </r>
    <r>
      <rPr>
        <b/>
        <sz val="14"/>
        <color rgb="FFFFFFFF"/>
        <rFont val="Arial"/>
        <family val="2"/>
      </rPr>
      <t>Your market and competition</t>
    </r>
  </si>
  <si>
    <t>What research have you conducted to understand your market, including your industry, regions, customers, competitors?</t>
  </si>
  <si>
    <t>Delete any answers not applicable to you and provide some description as relevant.</t>
  </si>
  <si>
    <r>
      <t>·</t>
    </r>
    <r>
      <rPr>
        <sz val="7"/>
        <color theme="4"/>
        <rFont val="Times New Roman"/>
        <family val="1"/>
      </rPr>
      <t xml:space="preserve">   </t>
    </r>
    <r>
      <rPr>
        <sz val="10"/>
        <color theme="4"/>
        <rFont val="Arial"/>
        <family val="2"/>
      </rPr>
      <t>Surveys &amp; questionnaires</t>
    </r>
  </si>
  <si>
    <t>Describe why there is a demand for the products/ services the business will be providing in the chosen locality. 
Things to consider may include, but not limited to:
- Clearly identify where you intend to trade and the potential market size/opportunity.
- Provide a list of your key competitors, highlight their strengths and weaknesses and identify the unique selling points of their own offering.
- Clearly describe the target audience, their motivations for 'buying' and any other key features that may assist you in reaching and converting these customers.
Show how you have undertaken market research to help you develop an understanding of the market, competitors and customers (e.g. surveys, opinion polls, focus groups, data gathering, mystery shopping etc). It is not about the activities themselves but rather the insights you have drawn from this market research and it should be clear how you are harnessing these within your plans.
Identify at least three sales/marketing tactics you are using or intend to use in order to reach their customers. Clearly describe how these activities will be carried out and measured.
Demonstrate that there is a market for your offering (e.g. expressions of interest, letters of intent, contracts in place, waiting list/requests for orders, creation of a community following, test trading  or sampling etc.).</t>
  </si>
  <si>
    <r>
      <t>·</t>
    </r>
    <r>
      <rPr>
        <sz val="7"/>
        <color theme="4"/>
        <rFont val="Times New Roman"/>
        <family val="1"/>
      </rPr>
      <t xml:space="preserve">   </t>
    </r>
    <r>
      <rPr>
        <sz val="10"/>
        <color theme="4"/>
        <rFont val="Arial"/>
        <family val="2"/>
      </rPr>
      <t>Focus groups</t>
    </r>
  </si>
  <si>
    <r>
      <t>·</t>
    </r>
    <r>
      <rPr>
        <sz val="7"/>
        <color theme="4"/>
        <rFont val="Times New Roman"/>
        <family val="1"/>
      </rPr>
      <t xml:space="preserve">   </t>
    </r>
    <r>
      <rPr>
        <sz val="10"/>
        <color theme="4"/>
        <rFont val="Arial"/>
        <family val="2"/>
      </rPr>
      <t>Interviews</t>
    </r>
  </si>
  <si>
    <r>
      <t>·</t>
    </r>
    <r>
      <rPr>
        <sz val="7"/>
        <color theme="4"/>
        <rFont val="Times New Roman"/>
        <family val="1"/>
      </rPr>
      <t xml:space="preserve">   </t>
    </r>
    <r>
      <rPr>
        <sz val="10"/>
        <color theme="4"/>
        <rFont val="Arial"/>
        <family val="2"/>
      </rPr>
      <t>Desk or online research</t>
    </r>
  </si>
  <si>
    <r>
      <t>·</t>
    </r>
    <r>
      <rPr>
        <sz val="7"/>
        <color theme="4"/>
        <rFont val="Times New Roman"/>
        <family val="1"/>
      </rPr>
      <t xml:space="preserve">   </t>
    </r>
    <r>
      <rPr>
        <sz val="10"/>
        <color theme="4"/>
        <rFont val="Arial"/>
        <family val="2"/>
      </rPr>
      <t xml:space="preserve">Market testing </t>
    </r>
  </si>
  <si>
    <r>
      <t>·</t>
    </r>
    <r>
      <rPr>
        <sz val="7"/>
        <color theme="4"/>
        <rFont val="Times New Roman"/>
        <family val="1"/>
      </rPr>
      <t xml:space="preserve">   </t>
    </r>
    <r>
      <rPr>
        <sz val="10"/>
        <color theme="4"/>
        <rFont val="Arial"/>
        <family val="2"/>
      </rPr>
      <t>Trade fairs or exhibitions</t>
    </r>
  </si>
  <si>
    <r>
      <t>·</t>
    </r>
    <r>
      <rPr>
        <sz val="7"/>
        <color theme="4"/>
        <rFont val="Times New Roman"/>
        <family val="1"/>
      </rPr>
      <t xml:space="preserve">   </t>
    </r>
    <r>
      <rPr>
        <sz val="10"/>
        <color theme="4"/>
        <rFont val="Arial"/>
        <family val="2"/>
      </rPr>
      <t>Met with suppliers</t>
    </r>
  </si>
  <si>
    <r>
      <t>·</t>
    </r>
    <r>
      <rPr>
        <sz val="7"/>
        <color theme="4"/>
        <rFont val="Times New Roman"/>
        <family val="1"/>
      </rPr>
      <t xml:space="preserve">   </t>
    </r>
    <r>
      <rPr>
        <sz val="10"/>
        <color theme="4"/>
        <rFont val="Arial"/>
        <family val="2"/>
      </rPr>
      <t>Personal experience</t>
    </r>
  </si>
  <si>
    <r>
      <t>·</t>
    </r>
    <r>
      <rPr>
        <sz val="7"/>
        <color theme="4"/>
        <rFont val="Times New Roman"/>
        <family val="1"/>
      </rPr>
      <t xml:space="preserve">   </t>
    </r>
    <r>
      <rPr>
        <sz val="10"/>
        <color theme="4"/>
        <rFont val="Arial"/>
        <family val="2"/>
      </rPr>
      <t>Social media research</t>
    </r>
  </si>
  <si>
    <r>
      <t>·</t>
    </r>
    <r>
      <rPr>
        <sz val="7"/>
        <color theme="4"/>
        <rFont val="Times New Roman"/>
        <family val="1"/>
      </rPr>
      <t xml:space="preserve">   </t>
    </r>
    <r>
      <rPr>
        <sz val="10"/>
        <color theme="4"/>
        <rFont val="Arial"/>
        <family val="2"/>
      </rPr>
      <t>Mystery shopping competitors</t>
    </r>
  </si>
  <si>
    <r>
      <t>·</t>
    </r>
    <r>
      <rPr>
        <sz val="7"/>
        <color theme="4"/>
        <rFont val="Times New Roman"/>
        <family val="1"/>
      </rPr>
      <t xml:space="preserve">   </t>
    </r>
    <r>
      <rPr>
        <sz val="10"/>
        <color theme="4"/>
        <rFont val="Arial"/>
        <family val="2"/>
      </rPr>
      <t>Family and friends</t>
    </r>
  </si>
  <si>
    <r>
      <t>·</t>
    </r>
    <r>
      <rPr>
        <sz val="7"/>
        <color theme="4"/>
        <rFont val="Times New Roman"/>
        <family val="1"/>
      </rPr>
      <t xml:space="preserve">   </t>
    </r>
    <r>
      <rPr>
        <sz val="10"/>
        <color theme="4"/>
        <rFont val="Arial"/>
        <family val="2"/>
      </rPr>
      <t>Other</t>
    </r>
  </si>
  <si>
    <t>Competitor 1:</t>
  </si>
  <si>
    <t>Name, location, website:</t>
  </si>
  <si>
    <t>Average prices:</t>
  </si>
  <si>
    <t>Strengths:</t>
  </si>
  <si>
    <t>Weaknesses:</t>
  </si>
  <si>
    <t>Competitor 2:</t>
  </si>
  <si>
    <t>Your business:</t>
  </si>
  <si>
    <t>What sets your business apart from your competitors?</t>
  </si>
  <si>
    <t>Your strengths:</t>
  </si>
  <si>
    <t>Your weaknesses:</t>
  </si>
  <si>
    <t>Current or future opportunities:</t>
  </si>
  <si>
    <t>Current or future threats:</t>
  </si>
  <si>
    <r>
      <t>5.</t>
    </r>
    <r>
      <rPr>
        <sz val="14"/>
        <color rgb="FFFFFFFF"/>
        <rFont val="Arial"/>
        <family val="2"/>
        <scheme val="minor"/>
      </rPr>
      <t xml:space="preserve"> </t>
    </r>
    <r>
      <rPr>
        <b/>
        <sz val="14"/>
        <color rgb="FFFFFFFF"/>
        <rFont val="Arial"/>
        <family val="2"/>
      </rPr>
      <t>Your sales and marketing plans</t>
    </r>
  </si>
  <si>
    <t>How do you/ will you promote your business?</t>
  </si>
  <si>
    <t xml:space="preserve">·   Website (information only)
·   Website (for e-commerce)
·   Advertising (online)
·   Advertising (print, radio, TV)
·   Search engine marketing
·   Social media
·   Retail outlets
·   Telesales
·   Referrals
·   Leaflets
·   Events and exhibitions
·   PR
·   Other
Determine the KPIs for this mission. Describes how you will track the performance of your marketing activities. To do so, you'll need to determine your key performance indicators, or "KPIs" for short.
Describe your content initiatives and strategies. Which types of content you'll create. These can include blog posts, YouTube videos, infographics, ebooks, and more. Define the goals (and KPIs) you'll use to track each type. Consider the channels on which you'll distribute this content. Some popular channels at your disposal include Facebook, Twitter, LinkedIn, YouTube, and Instagram. Define your marketing budget. Your content strategy might leverage many free channels and platforms, but there are a number of hidden expenses to a marketing plan that need to be accounted for (for example, contractor fees).
</t>
  </si>
  <si>
    <r>
      <t>6.</t>
    </r>
    <r>
      <rPr>
        <sz val="14"/>
        <color rgb="FFFFFFFF"/>
        <rFont val="Arial"/>
        <family val="2"/>
        <scheme val="minor"/>
      </rPr>
      <t xml:space="preserve"> </t>
    </r>
    <r>
      <rPr>
        <b/>
        <sz val="14"/>
        <color rgb="FFFFFFFF"/>
        <rFont val="Arial"/>
        <family val="2"/>
      </rPr>
      <t>Your operational plans</t>
    </r>
  </si>
  <si>
    <r>
      <t xml:space="preserve">Please provide details of two key suppliers or key relationships that are or will be important to running your business: </t>
    </r>
    <r>
      <rPr>
        <i/>
        <sz val="10"/>
        <color theme="4"/>
        <rFont val="Arial"/>
        <family val="2"/>
      </rPr>
      <t>Detail as relevant in the boxes provided below.</t>
    </r>
  </si>
  <si>
    <t>Supplier / Relationship 1:</t>
  </si>
  <si>
    <t>Organisation:</t>
  </si>
  <si>
    <r>
      <t>Relationship status:</t>
    </r>
    <r>
      <rPr>
        <i/>
        <sz val="10"/>
        <color theme="4"/>
        <rFont val="Arial"/>
        <family val="2"/>
      </rPr>
      <t xml:space="preserve"> </t>
    </r>
  </si>
  <si>
    <t>Delete any answers not applicable to you.</t>
  </si>
  <si>
    <r>
      <t>·</t>
    </r>
    <r>
      <rPr>
        <sz val="7"/>
        <color theme="4"/>
        <rFont val="Times New Roman"/>
        <family val="1"/>
      </rPr>
      <t xml:space="preserve">    </t>
    </r>
    <r>
      <rPr>
        <sz val="10"/>
        <color theme="4"/>
        <rFont val="Arial"/>
        <family val="2"/>
      </rPr>
      <t>No contract/commitment</t>
    </r>
  </si>
  <si>
    <t xml:space="preserve">Things to consider may include but not limited to:
- If you need to operate out of a premises, this should be either identified, under negotiation or should already be in place. Ideally, the terms of the lease on the premises should match the terms of the loan (i.e. 5 year loan term = 5 year lease on premises). If not, please explain why this is not a concern and will not impact the viability of the business.
- If you need staff to run your business and achieve your business objectives, recruitment plans should be in place or appropriate individuals already in place. Describe any details related to their employment (e.g. salary, terms, roles and responsibilities etc.)
- If you need equipment or other stock/resources/suppliers to run your business, then it should be clear what is needed, where they are/will be sourced from and any associated terms. Evidence should be provided where necessary. i.e quotes, supplier terms/ agreements
- Demonstrate that you are aware of what tax, legal and insurance regulations affect your business, and where relevant, should that you have made (or be making) the appropriate arrangements to comply with these areas. Again, evidence should be provided as and where required (for example, application for a personal license for opening a bar)
Any operational resources that require financial investment should be clearly and consistently reflected in the Cash Flow Forecast. Supplementary evidence should be provided as and where applicable. </t>
  </si>
  <si>
    <r>
      <t>·</t>
    </r>
    <r>
      <rPr>
        <sz val="7"/>
        <color theme="4"/>
        <rFont val="Times New Roman"/>
        <family val="1"/>
      </rPr>
      <t xml:space="preserve">    </t>
    </r>
    <r>
      <rPr>
        <sz val="10"/>
        <color theme="4"/>
        <rFont val="Arial"/>
        <family val="2"/>
      </rPr>
      <t>Contact under negotiation</t>
    </r>
  </si>
  <si>
    <r>
      <t>·</t>
    </r>
    <r>
      <rPr>
        <sz val="7"/>
        <color theme="4"/>
        <rFont val="Times New Roman"/>
        <family val="1"/>
      </rPr>
      <t xml:space="preserve">    </t>
    </r>
    <r>
      <rPr>
        <sz val="10"/>
        <color theme="4"/>
        <rFont val="Arial"/>
        <family val="2"/>
      </rPr>
      <t>Project-based arrangement</t>
    </r>
  </si>
  <si>
    <r>
      <t>·</t>
    </r>
    <r>
      <rPr>
        <sz val="7"/>
        <color theme="4"/>
        <rFont val="Times New Roman"/>
        <family val="1"/>
      </rPr>
      <t xml:space="preserve">    </t>
    </r>
    <r>
      <rPr>
        <sz val="10"/>
        <color theme="4"/>
        <rFont val="Arial"/>
        <family val="2"/>
      </rPr>
      <t>Contract or retainer in place</t>
    </r>
  </si>
  <si>
    <r>
      <t>·</t>
    </r>
    <r>
      <rPr>
        <sz val="7"/>
        <color theme="4"/>
        <rFont val="Times New Roman"/>
        <family val="1"/>
      </rPr>
      <t xml:space="preserve">    </t>
    </r>
    <r>
      <rPr>
        <sz val="10"/>
        <color theme="4"/>
        <rFont val="Arial"/>
        <family val="2"/>
      </rPr>
      <t>Other</t>
    </r>
  </si>
  <si>
    <t>Service provided:</t>
  </si>
  <si>
    <t>Key terms of the relationship:</t>
  </si>
  <si>
    <t>Supplier / Relationship 2:</t>
  </si>
  <si>
    <t>Other operational considerations:</t>
  </si>
  <si>
    <t>Do you currently employ staff?</t>
  </si>
  <si>
    <r>
      <t>·</t>
    </r>
    <r>
      <rPr>
        <sz val="7"/>
        <color theme="4"/>
        <rFont val="Times New Roman"/>
        <family val="1"/>
      </rPr>
      <t xml:space="preserve">   </t>
    </r>
    <r>
      <rPr>
        <sz val="10"/>
        <color theme="4"/>
        <rFont val="Arial"/>
        <family val="2"/>
      </rPr>
      <t xml:space="preserve">Yes </t>
    </r>
    <r>
      <rPr>
        <i/>
        <sz val="10"/>
        <color theme="4"/>
        <rFont val="Arial"/>
        <family val="2"/>
      </rPr>
      <t>(proceed to question A below)</t>
    </r>
  </si>
  <si>
    <r>
      <t>·</t>
    </r>
    <r>
      <rPr>
        <sz val="7"/>
        <color theme="4"/>
        <rFont val="Times New Roman"/>
        <family val="1"/>
      </rPr>
      <t xml:space="preserve">   </t>
    </r>
    <r>
      <rPr>
        <sz val="10"/>
        <color theme="4"/>
        <rFont val="Arial"/>
        <family val="2"/>
      </rPr>
      <t xml:space="preserve">Not yet but I have plans to take on staff in the next 12-months </t>
    </r>
    <r>
      <rPr>
        <i/>
        <sz val="10"/>
        <color theme="4"/>
        <rFont val="Arial"/>
        <family val="2"/>
      </rPr>
      <t>(proceed to question B)</t>
    </r>
  </si>
  <si>
    <r>
      <t>·</t>
    </r>
    <r>
      <rPr>
        <sz val="7"/>
        <color theme="4"/>
        <rFont val="Times New Roman"/>
        <family val="1"/>
      </rPr>
      <t xml:space="preserve">   </t>
    </r>
    <r>
      <rPr>
        <sz val="10"/>
        <color theme="4"/>
        <rFont val="Arial"/>
        <family val="2"/>
      </rPr>
      <t xml:space="preserve">No and I have no plans to take on staff in the next 12-months </t>
    </r>
    <r>
      <rPr>
        <i/>
        <sz val="10"/>
        <color theme="4"/>
        <rFont val="Arial"/>
        <family val="2"/>
      </rPr>
      <t>(proceed to next section)</t>
    </r>
  </si>
  <si>
    <r>
      <t>A.</t>
    </r>
    <r>
      <rPr>
        <b/>
        <sz val="7"/>
        <color theme="4"/>
        <rFont val="Times New Roman"/>
        <family val="1"/>
      </rPr>
      <t xml:space="preserve">             </t>
    </r>
    <r>
      <rPr>
        <b/>
        <sz val="10"/>
        <color theme="4"/>
        <rFont val="Arial"/>
        <family val="2"/>
      </rPr>
      <t xml:space="preserve">How many staff do you currently employ? </t>
    </r>
  </si>
  <si>
    <t>Full time:</t>
  </si>
  <si>
    <t>Part time:</t>
  </si>
  <si>
    <r>
      <t>Outline the key staff</t>
    </r>
    <r>
      <rPr>
        <sz val="10"/>
        <color theme="4"/>
        <rFont val="Arial"/>
        <family val="2"/>
      </rPr>
      <t xml:space="preserve"> </t>
    </r>
    <r>
      <rPr>
        <b/>
        <sz val="10"/>
        <color theme="4"/>
        <rFont val="Arial"/>
        <family val="2"/>
      </rPr>
      <t>roles within your business (e.g. job title, responsibilities, key skills):</t>
    </r>
  </si>
  <si>
    <r>
      <t>B.</t>
    </r>
    <r>
      <rPr>
        <b/>
        <sz val="7"/>
        <color theme="4"/>
        <rFont val="Times New Roman"/>
        <family val="1"/>
      </rPr>
      <t xml:space="preserve">             </t>
    </r>
    <r>
      <rPr>
        <b/>
        <sz val="10"/>
        <color theme="4"/>
        <rFont val="Arial"/>
        <family val="2"/>
      </rPr>
      <t>How many staff do you intend to take on in the next 12-months?</t>
    </r>
  </si>
  <si>
    <t>Describe the key responsibilities and skills you anticipate giving to these new staff:</t>
  </si>
  <si>
    <t>Where does or will your business operate from?</t>
  </si>
  <si>
    <r>
      <t>·</t>
    </r>
    <r>
      <rPr>
        <sz val="7"/>
        <color theme="4"/>
        <rFont val="Times New Roman"/>
        <family val="1"/>
      </rPr>
      <t xml:space="preserve">   </t>
    </r>
    <r>
      <rPr>
        <sz val="10"/>
        <color theme="4"/>
        <rFont val="Arial"/>
        <family val="2"/>
      </rPr>
      <t>Home business</t>
    </r>
  </si>
  <si>
    <r>
      <t>·</t>
    </r>
    <r>
      <rPr>
        <sz val="7"/>
        <color theme="4"/>
        <rFont val="Times New Roman"/>
        <family val="1"/>
      </rPr>
      <t xml:space="preserve">   </t>
    </r>
    <r>
      <rPr>
        <sz val="10"/>
        <color theme="4"/>
        <rFont val="Arial"/>
        <family val="2"/>
      </rPr>
      <t>Office</t>
    </r>
  </si>
  <si>
    <r>
      <t>·</t>
    </r>
    <r>
      <rPr>
        <sz val="7"/>
        <color theme="4"/>
        <rFont val="Times New Roman"/>
        <family val="1"/>
      </rPr>
      <t xml:space="preserve">   </t>
    </r>
    <r>
      <rPr>
        <sz val="10"/>
        <color theme="4"/>
        <rFont val="Arial"/>
        <family val="2"/>
      </rPr>
      <t>Retail unit</t>
    </r>
  </si>
  <si>
    <r>
      <t>·</t>
    </r>
    <r>
      <rPr>
        <sz val="7"/>
        <color theme="4"/>
        <rFont val="Times New Roman"/>
        <family val="1"/>
      </rPr>
      <t xml:space="preserve">   </t>
    </r>
    <r>
      <rPr>
        <sz val="10"/>
        <color theme="4"/>
        <rFont val="Arial"/>
        <family val="2"/>
      </rPr>
      <t>Manufacturing unit</t>
    </r>
  </si>
  <si>
    <r>
      <t>·</t>
    </r>
    <r>
      <rPr>
        <sz val="7"/>
        <color theme="4"/>
        <rFont val="Times New Roman"/>
        <family val="1"/>
      </rPr>
      <t xml:space="preserve">   </t>
    </r>
    <r>
      <rPr>
        <sz val="10"/>
        <color theme="4"/>
        <rFont val="Arial"/>
        <family val="2"/>
      </rPr>
      <t>Mobile business (vehicle)</t>
    </r>
  </si>
  <si>
    <r>
      <t>·</t>
    </r>
    <r>
      <rPr>
        <sz val="7"/>
        <color theme="4"/>
        <rFont val="Times New Roman"/>
        <family val="1"/>
      </rPr>
      <t xml:space="preserve">   </t>
    </r>
    <r>
      <rPr>
        <sz val="10"/>
        <color theme="4"/>
        <rFont val="Arial"/>
        <family val="2"/>
      </rPr>
      <t>Work-hub</t>
    </r>
  </si>
  <si>
    <t>What laws or regulations have you considered for your business and/or industry?</t>
  </si>
  <si>
    <t>What insurance do you currently have in place or do you intend to put in place for your business?</t>
  </si>
  <si>
    <r>
      <t>7.</t>
    </r>
    <r>
      <rPr>
        <sz val="14"/>
        <color rgb="FFFFFFFF"/>
        <rFont val="Arial"/>
        <family val="2"/>
        <scheme val="minor"/>
      </rPr>
      <t xml:space="preserve"> </t>
    </r>
    <r>
      <rPr>
        <b/>
        <sz val="14"/>
        <color rgb="FFFFFFFF"/>
        <rFont val="Arial"/>
        <family val="2"/>
      </rPr>
      <t>Back-up plan</t>
    </r>
  </si>
  <si>
    <t>How will you manage your loan repayments if your business doesn’t go according to plan?</t>
  </si>
  <si>
    <t>Your back-up plan should highlight:</t>
  </si>
  <si>
    <r>
      <t>·</t>
    </r>
    <r>
      <rPr>
        <sz val="7"/>
        <color theme="4"/>
        <rFont val="Times New Roman"/>
        <family val="1"/>
      </rPr>
      <t xml:space="preserve">        </t>
    </r>
    <r>
      <rPr>
        <sz val="10"/>
        <color theme="4"/>
        <rFont val="Arial"/>
        <family val="2"/>
      </rPr>
      <t>What your loan repayments are</t>
    </r>
  </si>
  <si>
    <r>
      <t>·</t>
    </r>
    <r>
      <rPr>
        <sz val="7"/>
        <color theme="4"/>
        <rFont val="Times New Roman"/>
        <family val="1"/>
      </rPr>
      <t xml:space="preserve">        </t>
    </r>
    <r>
      <rPr>
        <sz val="10"/>
        <color theme="4"/>
        <rFont val="Arial"/>
        <family val="2"/>
      </rPr>
      <t>How you would manage these repayments in the case of an unexpected event</t>
    </r>
  </si>
  <si>
    <r>
      <t>·</t>
    </r>
    <r>
      <rPr>
        <sz val="7"/>
        <color theme="4"/>
        <rFont val="Times New Roman"/>
        <family val="1"/>
      </rPr>
      <t xml:space="preserve">        </t>
    </r>
    <r>
      <rPr>
        <sz val="10"/>
        <color theme="4"/>
        <rFont val="Arial"/>
        <family val="2"/>
      </rPr>
      <t>Why you feel this is a realistic plan</t>
    </r>
  </si>
  <si>
    <t>Describe how you would be able to meet your loan repayments, personal expenditure (PSB) as well as any long term liabilities in relation to the business, in the event the business were to fail. 
Things to consider:
- Long term liabilities such as lease agreements (break clause?), asset finance, other credit agreements, etc.
- Your Personal Survival Budget demonstrates sufficient disposable income capable of absorbing the monthly loan repayments.
- You have other skills or experience that would reasonably allow you to return to employment. It may be useful to note potential job type and salary expectations
- If bank statements were provided, it may be clear that you previously earned sufficient income to cover your personal expenses. 
- There may be business assets sufficient in value to repay the loan.
- If returning to employment consider how realistic this is, if long term unemployed.
- If in receipt of any benefits related to ill health consider the potential impact on the backup plan. If yes, please verify nature of disability and related to client? 
It may be possible to rely on one of the above, or a combination. Reliance on a third party to repay the loan is not acceptable.</t>
  </si>
  <si>
    <t>Loan calculator</t>
  </si>
  <si>
    <r>
      <rPr>
        <b/>
        <sz val="14"/>
        <color rgb="FF142855"/>
        <rFont val="Arial"/>
        <family val="2"/>
      </rPr>
      <t>INSTRUCTIONS</t>
    </r>
    <r>
      <rPr>
        <b/>
        <sz val="10"/>
        <color rgb="FF142855"/>
        <rFont val="Arial"/>
        <family val="2"/>
      </rPr>
      <t xml:space="preserve">
</t>
    </r>
    <r>
      <rPr>
        <sz val="11"/>
        <color rgb="FF142855"/>
        <rFont val="Arial"/>
        <family val="2"/>
      </rPr>
      <t>Only complete fields</t>
    </r>
    <r>
      <rPr>
        <b/>
        <sz val="11"/>
        <color rgb="FF142855"/>
        <rFont val="Arial"/>
        <family val="2"/>
      </rPr>
      <t xml:space="preserve"> E10, E12 and E13. If you have a Capital Repayment Holiday, complete the Capital Repayment section.</t>
    </r>
    <r>
      <rPr>
        <sz val="11"/>
        <color rgb="FF142855"/>
        <rFont val="Arial"/>
        <family val="2"/>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</si>
  <si>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Key:</t>
  </si>
  <si>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</si>
  <si>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</si>
  <si>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</si>
  <si>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</si>
  <si>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</si>
  <si>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</si>
  <si>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</si>
  <si>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</si>
  <si>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</si>
  <si>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</si>
  <si>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</si>
  <si>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</si>
  <si>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</si>
  <si>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</si>
  <si>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</si>
  <si>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</si>
  <si>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</si>
  <si>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</si>
  <si>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</si>
  <si>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</si>
  <si>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Personal Survival Budget</t>
  </si>
  <si>
    <r>
      <t xml:space="preserve">Your Personal Survival Budget (PSB) should detail your average monthly income minus all the costs and expenses you personally incur in a typical month. This is a </t>
    </r>
    <r>
      <rPr>
        <u/>
        <sz val="14"/>
        <color rgb="FF142855"/>
        <rFont val="Arial"/>
        <family val="2"/>
      </rPr>
      <t>personal budget</t>
    </r>
    <r>
      <rPr>
        <sz val="14"/>
        <color rgb="FF142855"/>
        <rFont val="Arial"/>
        <family val="2"/>
      </rPr>
      <t xml:space="preserve"> – not a business budget – that is designed to help us determine whether or not you will be able to meet your monthly Start Up Loan repayments.
 </t>
    </r>
    <r>
      <rPr>
        <sz val="11"/>
        <color rgb="FF142855"/>
        <rFont val="Arial"/>
        <family val="2"/>
      </rPr>
      <t xml:space="preserve">- Your PSB should show PERSONAL income and expenses only, not business related items;
 - Your PSB should include all credit repayments (loans, credit cards etc) as part of your expenditure;
 - Before completing this template, you should reference your last three-months of personal bank statements to see how much you normally earn and spend;
 - If we have asked you for bank statements, please ensure your income &amp; expenses align where possible (accounting for monthly averages);
 - Your PSB should reflect your expected expenses for the first month after you secure your Start Up Loan;
 - We have linked the PSB and 12-month CFF tabs so that the monthly balance of your PSB automatically appears in your CFF.  
 - This is designed to help you see how much money you need to draw from your business as salary in the future in order to cover your personal expenses;
 - If your personal expenses are more than your personal income, your monthly balance will be negative. In this instance, your business will need to generate enough money to cover the shortfall.
- There is a commentary box at the bottom of this PSB, which you can use to provide any further context to the information you have provided;
</t>
    </r>
    <r>
      <rPr>
        <b/>
        <sz val="11"/>
        <color rgb="FF142855"/>
        <rFont val="Arial"/>
        <family val="2"/>
      </rPr>
      <t>- Do not include your SUL repayments as credit commitment, as this is to be recorded on your CFF;</t>
    </r>
    <r>
      <rPr>
        <sz val="14"/>
        <color rgb="FF142855"/>
        <rFont val="Arial"/>
        <family val="2"/>
      </rPr>
      <t xml:space="preserve">
</t>
    </r>
    <r>
      <rPr>
        <b/>
        <sz val="11"/>
        <color rgb="FF142855"/>
        <rFont val="Arial"/>
        <family val="2"/>
      </rPr>
      <t>- Only include income that will be ongoing. For example, if you currently earn a salary but you are planning to leave your job straight away to focus on the business, do not include this income. If you are planning to keep your job ongoing, please do include your salary.</t>
    </r>
  </si>
  <si>
    <t>These cells auto-calculate - you don't need to edit these.</t>
  </si>
  <si>
    <t>Insert your own text/numbers into these cells as relevant.</t>
  </si>
  <si>
    <t>Personal income</t>
  </si>
  <si>
    <t>Description (as required)</t>
  </si>
  <si>
    <t>Monthly net income (£)</t>
  </si>
  <si>
    <t>Annual net income (£)</t>
  </si>
  <si>
    <t>Employment (net income)</t>
  </si>
  <si>
    <t>Benefits payments</t>
  </si>
  <si>
    <t>Enter other</t>
  </si>
  <si>
    <t>Total income across all sources:</t>
  </si>
  <si>
    <t>Personal expenses</t>
  </si>
  <si>
    <t>Monthly net expenses (£)</t>
  </si>
  <si>
    <t>Annual net expenses (£)</t>
  </si>
  <si>
    <t>Rent or mortgage payments</t>
  </si>
  <si>
    <t>Council tax</t>
  </si>
  <si>
    <t>Utilities</t>
  </si>
  <si>
    <t>Phone and internet</t>
  </si>
  <si>
    <t>TV Licence</t>
  </si>
  <si>
    <t>Personal and property insurance</t>
  </si>
  <si>
    <t>Grocery shopping</t>
  </si>
  <si>
    <t>Transport costs</t>
  </si>
  <si>
    <t>Car tax and insurance</t>
  </si>
  <si>
    <t>Subscriptions</t>
  </si>
  <si>
    <t>Clothing</t>
  </si>
  <si>
    <t>Leisure and entertainment</t>
  </si>
  <si>
    <t>Money put into savings</t>
  </si>
  <si>
    <t>Credit commitments (loans, credit cards etc)</t>
  </si>
  <si>
    <t>Total expenses across all areas:</t>
  </si>
  <si>
    <t>YOUR MONTHLY BALANCE</t>
  </si>
  <si>
    <t>YOUR ANNUAL BALANCE</t>
  </si>
  <si>
    <t>Your notes or commentary</t>
  </si>
  <si>
    <t>Use this space to explain any of the information you have provided in the fields above.</t>
  </si>
  <si>
    <t>Sales assumptions</t>
  </si>
  <si>
    <r>
      <t xml:space="preserve">The Sales Assumptions template will help you work out your anticipated sales and cost of sales for your business for the next 
12-months. This will help your Business Adviser better understand any assumptions you have made in your forecasting.
</t>
    </r>
    <r>
      <rPr>
        <sz val="11"/>
        <color rgb="FF002060"/>
        <rFont val="Arial"/>
        <family val="2"/>
      </rPr>
      <t xml:space="preserve"> - You will be asked to choose a start month for your Sales Assumptions; this should be the next month after you expect to receive the loan;</t>
    </r>
    <r>
      <rPr>
        <b/>
        <sz val="11"/>
        <color rgb="FF002060"/>
        <rFont val="Arial"/>
        <family val="2"/>
      </rPr>
      <t xml:space="preserve">
</t>
    </r>
    <r>
      <rPr>
        <sz val="11"/>
        <color rgb="FF002060"/>
        <rFont val="Arial"/>
        <family val="2"/>
      </rPr>
      <t xml:space="preserve"> - The template will ask you to list the various product(s) and/or service(s) that your business offers and there is space for up to four items to be listed. If your business has more than this, consider grouping them together;</t>
    </r>
    <r>
      <rPr>
        <b/>
        <sz val="11"/>
        <color rgb="FF002060"/>
        <rFont val="Arial"/>
        <family val="2"/>
      </rPr>
      <t xml:space="preserve">
</t>
    </r>
    <r>
      <rPr>
        <sz val="11"/>
        <color rgb="FF002060"/>
        <rFont val="Arial"/>
        <family val="2"/>
      </rPr>
      <t xml:space="preserve"> - Work through this template in the order it sets out, as each section corresponds to the one that follows;
 - First you will be asked to write down the sale price of each item, and how much it costs you to produce for each individual unit;
 - Then you will asked to estimate the number of sales you will make for each item over the 12-months following from your preferred start date. Once you have entered this information, this will be used to calculate your total anticipated sales and cost of sales for the remainder of the year;</t>
    </r>
    <r>
      <rPr>
        <b/>
        <sz val="11"/>
        <color rgb="FF002060"/>
        <rFont val="Arial"/>
        <family val="2"/>
      </rPr>
      <t xml:space="preserve">
</t>
    </r>
    <r>
      <rPr>
        <sz val="11"/>
        <color rgb="FF002060"/>
        <rFont val="Arial"/>
        <family val="2"/>
      </rPr>
      <t xml:space="preserve"> - The Sales Assumptions is linked to the CFF tab so that your total anticipated sales and cost of sales are automatically populated. If you need to make any changes, make them in the Sales Assumptions tab and the updates will appear in your CFF;
 - There is a commentary box at the bottom, for which you can use to explain any of your calculations, which you think will be of use to your Business Adviser</t>
    </r>
  </si>
  <si>
    <t>Select your starting month:</t>
  </si>
  <si>
    <t>1. Product breakdown</t>
  </si>
  <si>
    <t>Product / Service 1</t>
  </si>
  <si>
    <t>Product / Service 2</t>
  </si>
  <si>
    <t>Product / Service 3</t>
  </si>
  <si>
    <t>Product / Service 4</t>
  </si>
  <si>
    <t>Worked Example</t>
  </si>
  <si>
    <t>Product / Service name</t>
  </si>
  <si>
    <t>T-Shirts</t>
  </si>
  <si>
    <t>Sale price (per unit)</t>
  </si>
  <si>
    <t>Cost price (per unit)</t>
  </si>
  <si>
    <t>Gross Margin (per unit)</t>
  </si>
  <si>
    <t>2. Number of sales per month</t>
  </si>
  <si>
    <t>*Average sales volumes per day based on 30-days per month.</t>
  </si>
  <si>
    <t>Month</t>
  </si>
  <si>
    <t>Total sales volumes 
per month</t>
  </si>
  <si>
    <t>Average sales volumes
per day*</t>
  </si>
  <si>
    <t>Sales (£)</t>
  </si>
  <si>
    <t>You do not need to edit this section; this will auto-calculate based on your responses above. *Average sales value per day is based on 30 days per month.</t>
  </si>
  <si>
    <t>Total sales value (£)
per month</t>
  </si>
  <si>
    <t>Average sales value
per day*</t>
  </si>
  <si>
    <t>Cost of sales</t>
  </si>
  <si>
    <t>You do not need to edit this section; this will auto-calculate based on your responses above. *Average cost of sales per day is based on 30 days per month.</t>
  </si>
  <si>
    <t>Total cost of sales (£)
per month</t>
  </si>
  <si>
    <t>Average cost of sales
per day*</t>
  </si>
  <si>
    <t>12-Month Cash Flow Forecast</t>
  </si>
  <si>
    <r>
      <rPr>
        <b/>
        <sz val="11"/>
        <color rgb="FF002060"/>
        <rFont val="Arial"/>
        <family val="2"/>
      </rPr>
      <t xml:space="preserve">Your Cash Flow Forecast (CFF) is an estimate of the money you expect to bring in to and pay out of your business over the next 12-months. Importantly, it should reflect all of the activity you have described in your Business Plan.  
</t>
    </r>
    <r>
      <rPr>
        <sz val="11"/>
        <color rgb="FF002060"/>
        <rFont val="Arial"/>
        <family val="2"/>
      </rPr>
      <t xml:space="preserve"> - Your CFF should show BUSINESS revenue and expenses only, not personal items;
 - Your CFF is FORWARD looking, reflecting future anticipated transactions into and out of your business;
 - You can input your loan amount and the term length (12-60months), which will autocalculate onto the CFF below;											
 - You will be asked to choose a start month for your CFF; this should be the next month after you expect to receive the loan and should match up with the month you selected in your Sales Assumptions;
 - Remember, some of the information that you have created in your Sales Assumptions will auto-populate in your CFF tab. These cells are blue and you do not need to edit them;
 - Any assumptions you make regarding your cash in-flows and cash out-flows should be both realistic and supportable. If you're starting a new business, we suggest being conservative with the cash flows you enter for the early months of trading;
 - It's important that your CFF corresponds with all of the objectives and activities you have outlined in your Business Plan. For example, if you have detailed plans for a three-month marketing campaign in your Business Plan then the costs for running this campaign should be clearly visible in your CFF;
 - Your CFF is based on a future estimate and while these figures will no doubt change over that trading period, it is a good amount of time for you - and us - to see how sustainable your plans are;
 - There is a commentary box at the bottom, for which you can use to explain any of costings, which you think will be of use to your Business Adviser	</t>
    </r>
  </si>
  <si>
    <t>Interest rate</t>
  </si>
  <si>
    <t>Loan term (months)</t>
  </si>
  <si>
    <t>Monthly repayment</t>
  </si>
  <si>
    <t>MONTHS</t>
  </si>
  <si>
    <t>Cash in-flows</t>
  </si>
  <si>
    <t>Starting point</t>
  </si>
  <si>
    <t>TOTAL</t>
  </si>
  <si>
    <t>Total anticipated sales</t>
  </si>
  <si>
    <t>Value of your Start Up Loan</t>
  </si>
  <si>
    <t>n/a</t>
  </si>
  <si>
    <t>Other sources of cash or equity</t>
  </si>
  <si>
    <t>Existing assets for business purposes</t>
  </si>
  <si>
    <t>Total cash in-flows (A)</t>
  </si>
  <si>
    <t>Cash out-flows</t>
  </si>
  <si>
    <t>Total anticipated 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</si>
  <si>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</si>
  <si>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</si>
  <si>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</si>
  <si>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</si>
  <si>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</si>
  <si>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</si>
  <si>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</si>
  <si>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</si>
  <si>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</si>
  <si>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</si>
  <si>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</si>
  <si>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Your salary (if PSB is in deficit)*</t>
  </si>
  <si>
    <t>Your salary (over and above your PSB needs)*</t>
  </si>
  <si>
    <t>Staff costs</t>
  </si>
  <si>
    <t>Start Up Loan monthly repayment - First Loan</t>
  </si>
  <si>
    <t>Total cash out-flows (B)</t>
  </si>
  <si>
    <t>Your net cash flow (A-B)</t>
  </si>
  <si>
    <t>Your monthly opening business bank account balance</t>
  </si>
  <si>
    <t>Your closing cash position</t>
  </si>
  <si>
    <t>Stress test at 10% reduction in revenue</t>
  </si>
  <si>
    <t>Stress test at 15% reduction in revenue</t>
  </si>
  <si>
    <t>Stress test at 20% reduction in revenue</t>
  </si>
  <si>
    <t>ACTUAL CASH FLOWS: SIX-MONTHS</t>
  </si>
  <si>
    <t>Enter your full name</t>
  </si>
  <si>
    <t>Enter your company name</t>
  </si>
  <si>
    <t>These cells auto-calculate and are locked so you can't edit them.</t>
  </si>
  <si>
    <t>Enter date</t>
  </si>
  <si>
    <t>Total sales revenue</t>
  </si>
  <si>
    <t>Sources of investment</t>
  </si>
  <si>
    <t>Debt-based finance</t>
  </si>
  <si>
    <t xml:space="preserve">Your salary </t>
  </si>
  <si>
    <t>Start Up Loan monthly repayment*</t>
  </si>
  <si>
    <t>YOUR NOTES OR COMMENTARY</t>
  </si>
  <si>
    <t>Application Number:</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</si>
  <si>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</si>
  <si>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</si>
  <si>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</si>
  <si>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</si>
  <si>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</si>
  <si>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t xml:space="preserve"> - Please note, your BP can be a first draft, it doesn't have to be perfect. If you need more help, submit what you can and your Business Support Partner will be in touch;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</si>
</sst>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8" formatCode="&quot;£&quot;#,##0.00;[Red]\-&quot;£&quot;#,##0.00"/>
    <numFmt numFmtId="44" formatCode="_-&quot;£&quot;* #,##0.00_-;\-&quot;£&quot;* #,##0.00_-;_-&quot;£&quot;* &quot;-&quot;??_-;_-@_-"/>
    <numFmt numFmtId="43" formatCode="_-* #,##0.00_-;\-* #,##0.00_-;_-* &quot;-&quot;??_-;_-@_-"/>
    <numFmt numFmtId="164" formatCode="_-* #,##0_-;\-* #,##0_-;_-* &quot;-&quot;??_-;_-@_-"/>
    <numFmt numFmtId="165" formatCode="&quot;£&quot;#,##0.00"/>
    <numFmt numFmtId="166" formatCode="0.0"/>
    <numFmt numFmtId="167" formatCode="[$£-809]#,##0;&quot;-&quot;[$£-809]#,##0"/>
    <numFmt numFmtId="168" formatCode="0.0%"/>
  </numFmts>
  <fonts count="83" x14ac:knownFonts="1">
    <font>
      <sz val="11"/>
      <color theme="1"/>
      <name val="Arial"/>
      <family val="2"/>
      <scheme val="minor"/>
    </font>
    <font>
      <sz val="11"/>
      <color theme="1"/>
      <name val="Arial"/>
      <family val="2"/>
    </font>
    <font>
      <sz val="11"/>
      <color theme="1"/>
      <name val="Arial"/>
      <family val="2"/>
    </font>
    <font>
      <sz val="11"/>
      <color theme="1"/>
      <name val="Arial"/>
      <family val="2"/>
    </font>
    <font>
      <sz val="11"/>
      <color theme="1"/>
      <name val="Arial"/>
      <family val="2"/>
      <scheme val="minor"/>
    </font>
    <font>
      <sz val="11"/>
      <color theme="1"/>
      <name val="Arial"/>
      <family val="2"/>
    </font>
    <font>
      <b/>
      <sz val="11"/>
      <name val="Arial"/>
      <family val="2"/>
    </font>
    <font>
      <b/>
      <sz val="11"/>
      <color theme="1"/>
      <name val="Arial"/>
      <family val="2"/>
    </font>
    <font>
      <b/>
      <u/>
      <sz val="11"/>
      <name val="Arial"/>
      <family val="2"/>
    </font>
    <font>
      <sz val="11"/>
      <name val="Arial"/>
      <family val="2"/>
    </font>
    <font>
      <b/>
      <sz val="16"/>
      <name val="Arial"/>
      <family val="2"/>
    </font>
    <font>
      <b/>
      <sz val="14"/>
      <name val="Arial"/>
      <family val="2"/>
    </font>
    <font>
      <b/>
      <sz val="14"/>
      <color theme="1"/>
      <name val="Arial"/>
      <family val="2"/>
    </font>
    <font>
      <b/>
      <sz val="12"/>
      <name val="Arial"/>
      <family val="2"/>
    </font>
    <font>
      <b/>
      <sz val="10"/>
      <color theme="1"/>
      <name val="Arial"/>
      <family val="2"/>
    </font>
    <font>
      <sz val="10"/>
      <color theme="1"/>
      <name val="Arial"/>
      <family val="2"/>
    </font>
    <font>
      <sz val="14"/>
      <color theme="1"/>
      <name val="Arial"/>
      <family val="2"/>
    </font>
    <font>
      <b/>
      <sz val="11"/>
      <color theme="0"/>
      <name val="Arial"/>
      <family val="2"/>
    </font>
    <font>
      <b/>
      <sz val="12"/>
      <color theme="0"/>
      <name val="Arial"/>
      <family val="2"/>
    </font>
    <font>
      <b/>
      <sz val="14"/>
      <color theme="0"/>
      <name val="Arial"/>
      <family val="2"/>
    </font>
    <font>
      <b/>
      <sz val="10"/>
      <color indexed="81"/>
      <name val="Arial"/>
      <family val="2"/>
    </font>
    <font>
      <sz val="10"/>
      <color indexed="81"/>
      <name val="Arial"/>
      <family val="2"/>
    </font>
    <font>
      <i/>
      <sz val="10"/>
      <color indexed="81"/>
      <name val="Arial"/>
      <family val="2"/>
    </font>
    <font>
      <b/>
      <sz val="22"/>
      <name val="Arial"/>
      <family val="2"/>
    </font>
    <font>
      <sz val="10"/>
      <name val="Arial"/>
      <family val="2"/>
    </font>
    <font>
      <b/>
      <sz val="10"/>
      <name val="Arial"/>
      <family val="2"/>
    </font>
    <font>
      <i/>
      <sz val="11"/>
      <name val="Arial"/>
      <family val="2"/>
    </font>
    <font>
      <b/>
      <sz val="14"/>
      <color rgb="FFFFFFFF"/>
      <name val="Arial"/>
      <family val="2"/>
    </font>
    <font>
      <sz val="14"/>
      <color rgb="FFFFFFFF"/>
      <name val="Arial"/>
      <family val="2"/>
      <scheme val="minor"/>
    </font>
    <font>
      <sz val="9"/>
      <color indexed="81"/>
      <name val="Tahoma"/>
      <family val="2"/>
    </font>
    <font>
      <sz val="9"/>
      <color indexed="81"/>
      <name val="Arial"/>
      <family val="2"/>
    </font>
    <font>
      <sz val="16"/>
      <name val="Arial"/>
      <family val="2"/>
      <scheme val="major"/>
    </font>
    <font>
      <sz val="11"/>
      <name val="Arial"/>
      <family val="2"/>
      <scheme val="minor"/>
    </font>
    <font>
      <i/>
      <sz val="12"/>
      <name val="Arial"/>
      <family val="2"/>
    </font>
    <font>
      <b/>
      <sz val="9"/>
      <color indexed="81"/>
      <name val="Tahoma"/>
      <family val="2"/>
    </font>
    <font>
      <b/>
      <sz val="10"/>
      <color theme="0"/>
      <name val="Arial"/>
      <family val="2"/>
    </font>
    <font>
      <sz val="14"/>
      <color rgb="FF142855"/>
      <name val="Arial"/>
      <family val="2"/>
    </font>
    <font>
      <b/>
      <sz val="14"/>
      <color rgb="FF142855"/>
      <name val="Arial"/>
      <family val="2"/>
    </font>
    <font>
      <sz val="11"/>
      <color rgb="FF142855"/>
      <name val="Arial"/>
      <family val="2"/>
    </font>
    <font>
      <sz val="11"/>
      <color theme="0"/>
      <name val="Arial"/>
      <family val="2"/>
    </font>
    <font>
      <b/>
      <sz val="18"/>
      <color rgb="FF142855"/>
      <name val="Arial"/>
      <family val="2"/>
    </font>
    <font>
      <b/>
      <sz val="22"/>
      <color rgb="FF142855"/>
      <name val="Arial"/>
      <family val="2"/>
    </font>
    <font>
      <sz val="11"/>
      <color rgb="FF002060"/>
      <name val="Arial"/>
      <family val="2"/>
    </font>
    <font>
      <b/>
      <sz val="11"/>
      <color rgb="FF002060"/>
      <name val="Arial"/>
      <family val="2"/>
    </font>
    <font>
      <b/>
      <sz val="10"/>
      <color rgb="FF142855"/>
      <name val="Arial"/>
      <family val="2"/>
    </font>
    <font>
      <u/>
      <sz val="14"/>
      <color rgb="FF142855"/>
      <name val="Arial"/>
      <family val="2"/>
    </font>
    <font>
      <b/>
      <sz val="11"/>
      <color rgb="FF142855"/>
      <name val="Arial"/>
      <family val="2"/>
    </font>
    <font>
      <b/>
      <sz val="24"/>
      <color rgb="FF142855"/>
      <name val="Arial"/>
      <family val="2"/>
      <scheme val="minor"/>
    </font>
    <font>
      <sz val="14"/>
      <color rgb="FF142855"/>
      <name val="Arial"/>
      <family val="2"/>
      <scheme val="minor"/>
    </font>
    <font>
      <sz val="14"/>
      <color theme="1"/>
      <name val="Arial"/>
      <family val="2"/>
      <scheme val="minor"/>
    </font>
    <font>
      <b/>
      <sz val="24"/>
      <color theme="1"/>
      <name val="Arial"/>
      <family val="2"/>
      <scheme val="minor"/>
    </font>
    <font>
      <sz val="12"/>
      <color theme="1"/>
      <name val="Arial"/>
      <family val="2"/>
      <scheme val="minor"/>
    </font>
    <font>
      <sz val="15"/>
      <color rgb="FFFF0000"/>
      <name val="Arial"/>
      <family val="2"/>
      <scheme val="minor"/>
    </font>
    <font>
      <sz val="11"/>
      <color rgb="FFFF0000"/>
      <name val="Arial"/>
      <family val="2"/>
      <scheme val="minor"/>
    </font>
    <font>
      <sz val="13"/>
      <color theme="1"/>
      <name val="Arial"/>
      <family val="2"/>
      <scheme val="minor"/>
    </font>
    <font>
      <b/>
      <sz val="14"/>
      <color rgb="FF142855"/>
      <name val="Arial"/>
      <family val="2"/>
      <scheme val="minor"/>
    </font>
    <font>
      <sz val="11"/>
      <color rgb="FF142855"/>
      <name val="Arial"/>
      <family val="2"/>
      <scheme val="minor"/>
    </font>
    <font>
      <i/>
      <sz val="11"/>
      <color rgb="FF142855"/>
      <name val="Arial"/>
      <family val="2"/>
      <scheme val="minor"/>
    </font>
    <font>
      <sz val="11"/>
      <color theme="4"/>
      <name val="Arial"/>
      <family val="2"/>
      <scheme val="minor"/>
    </font>
    <font>
      <b/>
      <sz val="11"/>
      <color theme="4"/>
      <name val="Arial"/>
      <family val="2"/>
    </font>
    <font>
      <sz val="10"/>
      <color theme="4"/>
      <name val="Arial"/>
      <family val="2"/>
    </font>
    <font>
      <b/>
      <sz val="10"/>
      <color theme="4"/>
      <name val="Arial"/>
      <family val="2"/>
    </font>
    <font>
      <b/>
      <sz val="16"/>
      <color theme="4"/>
      <name val="Arial"/>
      <family val="2"/>
    </font>
    <font>
      <i/>
      <sz val="12"/>
      <color theme="4"/>
      <name val="Arial"/>
      <family val="2"/>
    </font>
    <font>
      <sz val="11"/>
      <color theme="4"/>
      <name val="Arial"/>
      <family val="2"/>
    </font>
    <font>
      <b/>
      <sz val="18"/>
      <color theme="4"/>
      <name val="Arial"/>
      <family val="2"/>
      <scheme val="minor"/>
    </font>
    <font>
      <i/>
      <sz val="10"/>
      <color theme="4"/>
      <name val="Arial"/>
      <family val="2"/>
    </font>
    <font>
      <sz val="8"/>
      <name val="Arial"/>
      <family val="2"/>
      <scheme val="minor"/>
    </font>
    <font>
      <sz val="7"/>
      <color theme="4"/>
      <name val="Times New Roman"/>
      <family val="1"/>
    </font>
    <font>
      <sz val="10"/>
      <color theme="4"/>
      <name val="Symbol"/>
      <family val="1"/>
      <charset val="2"/>
    </font>
    <font>
      <b/>
      <sz val="7"/>
      <color theme="4"/>
      <name val="Times New Roman"/>
      <family val="1"/>
    </font>
    <font>
      <b/>
      <i/>
      <sz val="11"/>
      <color theme="4"/>
      <name val="Arial"/>
      <family val="2"/>
    </font>
    <font>
      <b/>
      <sz val="9"/>
      <color rgb="FFFFFFFF"/>
      <name val="Arial"/>
      <family val="2"/>
    </font>
    <font>
      <b/>
      <sz val="12"/>
      <color rgb="FFFFFFFF"/>
      <name val="Arial"/>
      <family val="2"/>
    </font>
    <font>
      <sz val="14"/>
      <color theme="4"/>
      <name val="Arial"/>
      <family val="2"/>
      <scheme val="minor"/>
    </font>
    <font>
      <b/>
      <sz val="11"/>
      <color rgb="FF142855"/>
      <name val="Arial"/>
      <family val="2"/>
      <scheme val="minor"/>
    </font>
    <font>
      <b/>
      <sz val="16"/>
      <color theme="0"/>
      <name val="Arial"/>
      <family val="2"/>
      <scheme val="minor"/>
    </font>
    <font>
      <sz val="10"/>
      <color theme="4"/>
      <name val="Arial"/>
      <family val="2"/>
      <scheme val="minor"/>
    </font>
    <font>
      <b/>
      <sz val="14"/>
      <color theme="4"/>
      <name val="Arial"/>
      <family val="2"/>
    </font>
    <font>
      <b/>
      <sz val="22"/>
      <color theme="4"/>
      <name val="Arial"/>
      <family val="2"/>
    </font>
    <font>
      <sz val="16"/>
      <color theme="4"/>
      <name val="Arial"/>
      <family val="2"/>
    </font>
    <font>
      <b/>
      <sz val="12"/>
      <color theme="4"/>
      <name val="Arial"/>
      <family val="2"/>
    </font>
    <font>
      <sz val="11"/>
      <color indexed="8"/>
      <name val="Helvetica"/>
    </font>
  </fonts>
  <fills count="1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D9D9D9"/>
        <bgColor indexed="64"/>
      </patternFill>
    </fill>
    <fill>
      <patternFill patternType="solid">
        <fgColor rgb="FF142855"/>
        <bgColor indexed="64"/>
      </patternFill>
    </fill>
    <fill>
      <patternFill patternType="solid">
        <fgColor rgb="FF50C5A7"/>
        <bgColor indexed="64"/>
      </patternFill>
    </fill>
    <fill>
      <patternFill patternType="solid">
        <fgColor rgb="FF55C0FF"/>
        <bgColor indexed="64"/>
      </patternFill>
    </fill>
    <fill>
      <patternFill patternType="solid">
        <fgColor rgb="FFFFA0B4"/>
        <bgColor indexed="64"/>
      </patternFill>
    </fill>
    <fill>
      <patternFill patternType="solid">
        <fgColor rgb="FF7E89C1"/>
        <bgColor indexed="64"/>
      </patternFill>
    </fill>
    <fill>
      <patternFill patternType="solid">
        <fgColor rgb="FF3C3786"/>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s>
  <borders count="186">
    <border>
      <left/>
      <right/>
      <top/>
      <bottom/>
      <diagonal/>
    </border>
    <border>
      <left/>
      <right/>
      <top/>
      <bottom style="double">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double">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style="thin">
        <color theme="1" tint="0.34998626667073579"/>
      </top>
      <bottom style="thin">
        <color theme="1" tint="0.499984740745262"/>
      </bottom>
      <diagonal/>
    </border>
    <border>
      <left/>
      <right/>
      <top/>
      <bottom style="medium">
        <color theme="1" tint="0.499984740745262"/>
      </bottom>
      <diagonal/>
    </border>
    <border>
      <left/>
      <right style="thin">
        <color theme="1" tint="0.34998626667073579"/>
      </right>
      <top/>
      <bottom style="thin">
        <color theme="1" tint="0.499984740745262"/>
      </bottom>
      <diagonal/>
    </border>
    <border>
      <left/>
      <right/>
      <top style="thin">
        <color theme="1" tint="0.34998626667073579"/>
      </top>
      <bottom style="thin">
        <color theme="1" tint="0.499984740745262"/>
      </bottom>
      <diagonal/>
    </border>
    <border>
      <left style="medium">
        <color rgb="FFBFBFBF"/>
      </left>
      <right/>
      <top/>
      <bottom/>
      <diagonal/>
    </border>
    <border>
      <left/>
      <right style="medium">
        <color rgb="FFBFBFBF"/>
      </right>
      <top/>
      <bottom/>
      <diagonal/>
    </border>
    <border>
      <left style="medium">
        <color rgb="FFBFBFBF"/>
      </left>
      <right/>
      <top/>
      <bottom style="medium">
        <color rgb="FFBFBFBF"/>
      </bottom>
      <diagonal/>
    </border>
    <border>
      <left/>
      <right/>
      <top/>
      <bottom style="medium">
        <color rgb="FFBFBFBF"/>
      </bottom>
      <diagonal/>
    </border>
    <border>
      <left/>
      <right style="medium">
        <color rgb="FFBFBFBF"/>
      </right>
      <top/>
      <bottom style="medium">
        <color rgb="FFBFBFBF"/>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thin">
        <color theme="1" tint="0.499984740745262"/>
      </left>
      <right style="thin">
        <color theme="1" tint="0.499984740745262"/>
      </right>
      <top style="thin">
        <color auto="1"/>
      </top>
      <bottom style="thin">
        <color theme="1" tint="0.499984740745262"/>
      </bottom>
      <diagonal/>
    </border>
    <border>
      <left/>
      <right/>
      <top/>
      <bottom style="hair">
        <color theme="1" tint="0.499984740745262"/>
      </bottom>
      <diagonal/>
    </border>
    <border>
      <left/>
      <right style="thin">
        <color theme="0"/>
      </right>
      <top/>
      <bottom/>
      <diagonal/>
    </border>
    <border>
      <left style="thin">
        <color theme="0"/>
      </left>
      <right style="thin">
        <color theme="0"/>
      </right>
      <top/>
      <bottom style="double">
        <color indexed="64"/>
      </bottom>
      <diagonal/>
    </border>
    <border>
      <left style="thin">
        <color theme="0"/>
      </left>
      <right style="thin">
        <color theme="0"/>
      </right>
      <top/>
      <bottom/>
      <diagonal/>
    </border>
    <border>
      <left style="thin">
        <color theme="0"/>
      </left>
      <right/>
      <top/>
      <bottom/>
      <diagonal/>
    </border>
    <border>
      <left/>
      <right style="thin">
        <color theme="0"/>
      </right>
      <top/>
      <bottom style="thin">
        <color theme="0"/>
      </bottom>
      <diagonal/>
    </border>
    <border>
      <left/>
      <right/>
      <top/>
      <bottom style="thin">
        <color theme="0"/>
      </bottom>
      <diagonal/>
    </border>
    <border>
      <left style="thin">
        <color theme="1" tint="0.34998626667073579"/>
      </left>
      <right/>
      <top style="thin">
        <color theme="1" tint="0.34998626667073579"/>
      </top>
      <bottom style="thin">
        <color theme="1" tint="0.34998626667073579"/>
      </bottom>
      <diagonal/>
    </border>
    <border>
      <left style="thin">
        <color theme="0"/>
      </left>
      <right style="thin">
        <color theme="0"/>
      </right>
      <top style="thin">
        <color theme="0"/>
      </top>
      <bottom style="double">
        <color indexed="64"/>
      </bottom>
      <diagonal/>
    </border>
    <border>
      <left style="thin">
        <color theme="1" tint="0.499984740745262"/>
      </left>
      <right/>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top/>
      <bottom style="double">
        <color rgb="FF000000"/>
      </bottom>
      <diagonal/>
    </border>
    <border>
      <left style="medium">
        <color rgb="FFA89497"/>
      </left>
      <right style="medium">
        <color rgb="FFA89497"/>
      </right>
      <top style="medium">
        <color rgb="FFA89497"/>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indexed="64"/>
      </left>
      <right style="medium">
        <color rgb="FFA89497"/>
      </right>
      <top style="medium">
        <color indexed="64"/>
      </top>
      <bottom style="medium">
        <color indexed="64"/>
      </bottom>
      <diagonal/>
    </border>
    <border>
      <left style="thin">
        <color indexed="64"/>
      </left>
      <right style="medium">
        <color rgb="FFA89497"/>
      </right>
      <top/>
      <bottom style="thin">
        <color indexed="64"/>
      </bottom>
      <diagonal/>
    </border>
    <border>
      <left style="thin">
        <color indexed="64"/>
      </left>
      <right style="medium">
        <color rgb="FFA89497"/>
      </right>
      <top style="thin">
        <color indexed="64"/>
      </top>
      <bottom style="thin">
        <color indexed="64"/>
      </bottom>
      <diagonal/>
    </border>
    <border>
      <left style="thin">
        <color indexed="64"/>
      </left>
      <right style="medium">
        <color rgb="FFA89497"/>
      </right>
      <top style="thin">
        <color indexed="64"/>
      </top>
      <bottom style="medium">
        <color rgb="FFA89497"/>
      </bottom>
      <diagonal/>
    </border>
    <border>
      <left style="medium">
        <color rgb="FFA89497"/>
      </left>
      <right style="thin">
        <color theme="1" tint="0.34998626667073579"/>
      </right>
      <top style="medium">
        <color rgb="FFA89497"/>
      </top>
      <bottom/>
      <diagonal/>
    </border>
    <border>
      <left style="thin">
        <color theme="1" tint="0.34998626667073579"/>
      </left>
      <right style="thin">
        <color theme="1" tint="0.34998626667073579"/>
      </right>
      <top style="medium">
        <color rgb="FFA89497"/>
      </top>
      <bottom/>
      <diagonal/>
    </border>
    <border>
      <left style="thin">
        <color theme="1" tint="0.34998626667073579"/>
      </left>
      <right style="medium">
        <color rgb="FFA89497"/>
      </right>
      <top style="medium">
        <color rgb="FFA89497"/>
      </top>
      <bottom/>
      <diagonal/>
    </border>
    <border>
      <left style="medium">
        <color rgb="FFA89497"/>
      </left>
      <right style="thin">
        <color theme="1" tint="0.499984740745262"/>
      </right>
      <top style="thin">
        <color theme="1" tint="0.499984740745262"/>
      </top>
      <bottom style="thin">
        <color theme="1" tint="0.499984740745262"/>
      </bottom>
      <diagonal/>
    </border>
    <border>
      <left style="thin">
        <color theme="1" tint="0.499984740745262"/>
      </left>
      <right style="medium">
        <color rgb="FFA89497"/>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diagonal/>
    </border>
    <border>
      <left style="thin">
        <color theme="1" tint="0.499984740745262"/>
      </left>
      <right style="medium">
        <color rgb="FFA89497"/>
      </right>
      <top/>
      <bottom/>
      <diagonal/>
    </border>
    <border>
      <left style="medium">
        <color rgb="FFA89497"/>
      </left>
      <right style="thin">
        <color theme="1" tint="0.499984740745262"/>
      </right>
      <top/>
      <bottom style="thin">
        <color theme="1" tint="0.499984740745262"/>
      </bottom>
      <diagonal/>
    </border>
    <border>
      <left style="thin">
        <color theme="1" tint="0.499984740745262"/>
      </left>
      <right style="medium">
        <color rgb="FFA89497"/>
      </right>
      <top/>
      <bottom style="thin">
        <color theme="1" tint="0.499984740745262"/>
      </bottom>
      <diagonal/>
    </border>
    <border>
      <left style="medium">
        <color rgb="FFA89497"/>
      </left>
      <right style="thin">
        <color theme="1" tint="0.499984740745262"/>
      </right>
      <top/>
      <bottom/>
      <diagonal/>
    </border>
    <border>
      <left style="medium">
        <color rgb="FFA89497"/>
      </left>
      <right style="thin">
        <color theme="1" tint="0.499984740745262"/>
      </right>
      <top style="thin">
        <color theme="1" tint="0.249977111117893"/>
      </top>
      <bottom style="medium">
        <color rgb="FFA89497"/>
      </bottom>
      <diagonal/>
    </border>
    <border>
      <left style="medium">
        <color rgb="FFA89497"/>
      </left>
      <right style="thin">
        <color indexed="64"/>
      </right>
      <top style="medium">
        <color rgb="FFA89497"/>
      </top>
      <bottom style="medium">
        <color rgb="FFA89497"/>
      </bottom>
      <diagonal/>
    </border>
    <border>
      <left style="thin">
        <color indexed="64"/>
      </left>
      <right style="thin">
        <color indexed="64"/>
      </right>
      <top style="medium">
        <color rgb="FFA89497"/>
      </top>
      <bottom style="medium">
        <color rgb="FFA89497"/>
      </bottom>
      <diagonal/>
    </border>
    <border>
      <left style="thin">
        <color indexed="64"/>
      </left>
      <right style="thin">
        <color theme="1" tint="0.499984740745262"/>
      </right>
      <top style="medium">
        <color rgb="FFA89497"/>
      </top>
      <bottom style="medium">
        <color rgb="FFA89497"/>
      </bottom>
      <diagonal/>
    </border>
    <border>
      <left/>
      <right style="medium">
        <color rgb="FFA89497"/>
      </right>
      <top style="medium">
        <color rgb="FFA89497"/>
      </top>
      <bottom style="medium">
        <color rgb="FFA89497"/>
      </bottom>
      <diagonal/>
    </border>
    <border>
      <left style="medium">
        <color rgb="FFA89497"/>
      </left>
      <right style="medium">
        <color rgb="FFA89497"/>
      </right>
      <top style="medium">
        <color rgb="FFA89497"/>
      </top>
      <bottom style="thin">
        <color theme="1" tint="0.34998626667073579"/>
      </bottom>
      <diagonal/>
    </border>
    <border>
      <left style="medium">
        <color rgb="FFA89497"/>
      </left>
      <right style="medium">
        <color rgb="FFA89497"/>
      </right>
      <top style="thin">
        <color theme="1" tint="0.34998626667073579"/>
      </top>
      <bottom style="thin">
        <color theme="1" tint="0.499984740745262"/>
      </bottom>
      <diagonal/>
    </border>
    <border>
      <left style="medium">
        <color rgb="FFA89497"/>
      </left>
      <right style="medium">
        <color rgb="FFA89497"/>
      </right>
      <top style="thin">
        <color theme="1" tint="0.499984740745262"/>
      </top>
      <bottom style="thin">
        <color theme="1" tint="0.499984740745262"/>
      </bottom>
      <diagonal/>
    </border>
    <border>
      <left style="medium">
        <color rgb="FFA89497"/>
      </left>
      <right style="medium">
        <color rgb="FFA89497"/>
      </right>
      <top/>
      <bottom/>
      <diagonal/>
    </border>
    <border>
      <left style="medium">
        <color rgb="FFA89497"/>
      </left>
      <right style="medium">
        <color rgb="FFA89497"/>
      </right>
      <top style="thin">
        <color theme="1" tint="0.499984740745262"/>
      </top>
      <bottom/>
      <diagonal/>
    </border>
    <border>
      <left style="medium">
        <color rgb="FFA89497"/>
      </left>
      <right style="medium">
        <color rgb="FFA89497"/>
      </right>
      <top/>
      <bottom style="medium">
        <color rgb="FFA89497"/>
      </bottom>
      <diagonal/>
    </border>
    <border>
      <left style="medium">
        <color rgb="FFA89497"/>
      </left>
      <right style="thin">
        <color theme="1" tint="0.499984740745262"/>
      </right>
      <top style="medium">
        <color rgb="FFA89497"/>
      </top>
      <bottom style="thin">
        <color theme="1" tint="0.34998626667073579"/>
      </bottom>
      <diagonal/>
    </border>
    <border>
      <left/>
      <right style="thin">
        <color theme="1" tint="0.34998626667073579"/>
      </right>
      <top style="medium">
        <color rgb="FFA89497"/>
      </top>
      <bottom style="thin">
        <color theme="1" tint="0.34998626667073579"/>
      </bottom>
      <diagonal/>
    </border>
    <border>
      <left style="thin">
        <color theme="1" tint="0.34998626667073579"/>
      </left>
      <right style="thin">
        <color theme="1" tint="0.499984740745262"/>
      </right>
      <top style="medium">
        <color rgb="FFA89497"/>
      </top>
      <bottom style="thin">
        <color theme="1" tint="0.34998626667073579"/>
      </bottom>
      <diagonal/>
    </border>
    <border>
      <left/>
      <right style="medium">
        <color rgb="FFA89497"/>
      </right>
      <top style="medium">
        <color rgb="FFA89497"/>
      </top>
      <bottom style="thin">
        <color theme="1" tint="0.34998626667073579"/>
      </bottom>
      <diagonal/>
    </border>
    <border>
      <left style="medium">
        <color rgb="FFA89497"/>
      </left>
      <right style="thin">
        <color theme="1" tint="0.499984740745262"/>
      </right>
      <top style="thin">
        <color theme="1" tint="0.34998626667073579"/>
      </top>
      <bottom style="thin">
        <color theme="1" tint="0.499984740745262"/>
      </bottom>
      <diagonal/>
    </border>
    <border>
      <left/>
      <right style="medium">
        <color rgb="FFA89497"/>
      </right>
      <top style="thin">
        <color theme="1" tint="0.34998626667073579"/>
      </top>
      <bottom style="thin">
        <color theme="1" tint="0.499984740745262"/>
      </bottom>
      <diagonal/>
    </border>
    <border>
      <left style="medium">
        <color rgb="FFA89497"/>
      </left>
      <right style="thin">
        <color theme="1" tint="0.499984740745262"/>
      </right>
      <top/>
      <bottom style="thin">
        <color theme="1" tint="0.34998626667073579"/>
      </bottom>
      <diagonal/>
    </border>
    <border>
      <left style="medium">
        <color rgb="FFA89497"/>
      </left>
      <right style="thin">
        <color theme="1" tint="0.499984740745262"/>
      </right>
      <top style="thin">
        <color theme="1" tint="0.34998626667073579"/>
      </top>
      <bottom style="thin">
        <color theme="1" tint="0.34998626667073579"/>
      </bottom>
      <diagonal/>
    </border>
    <border>
      <left style="medium">
        <color rgb="FFA89497"/>
      </left>
      <right style="thin">
        <color theme="1" tint="0.499984740745262"/>
      </right>
      <top/>
      <bottom style="medium">
        <color rgb="FFA89497"/>
      </bottom>
      <diagonal/>
    </border>
    <border>
      <left/>
      <right style="thin">
        <color theme="1" tint="0.499984740745262"/>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thin">
        <color theme="1" tint="0.34998626667073579"/>
      </right>
      <top style="medium">
        <color rgb="FFA89497"/>
      </top>
      <bottom style="medium">
        <color rgb="FFA89497"/>
      </bottom>
      <diagonal/>
    </border>
    <border>
      <left style="thin">
        <color theme="1" tint="0.34998626667073579"/>
      </left>
      <right style="medium">
        <color rgb="FFA89497"/>
      </right>
      <top style="medium">
        <color rgb="FFA89497"/>
      </top>
      <bottom style="medium">
        <color rgb="FFA89497"/>
      </bottom>
      <diagonal/>
    </border>
    <border>
      <left style="medium">
        <color rgb="FFA89497"/>
      </left>
      <right style="medium">
        <color rgb="FFA89497"/>
      </right>
      <top/>
      <bottom style="thin">
        <color theme="1" tint="0.499984740745262"/>
      </bottom>
      <diagonal/>
    </border>
    <border>
      <left style="medium">
        <color rgb="FFA89497"/>
      </left>
      <right style="medium">
        <color rgb="FFA89497"/>
      </right>
      <top style="thin">
        <color theme="1" tint="0.499984740745262"/>
      </top>
      <bottom style="medium">
        <color rgb="FFA89497"/>
      </bottom>
      <diagonal/>
    </border>
    <border>
      <left style="medium">
        <color rgb="FFA89497"/>
      </left>
      <right/>
      <top style="thin">
        <color theme="1" tint="0.499984740745262"/>
      </top>
      <bottom/>
      <diagonal/>
    </border>
    <border>
      <left style="medium">
        <color rgb="FFA89497"/>
      </left>
      <right style="medium">
        <color rgb="FFA89497"/>
      </right>
      <top style="medium">
        <color rgb="FFA89497"/>
      </top>
      <bottom style="thin">
        <color indexed="64"/>
      </bottom>
      <diagonal/>
    </border>
    <border>
      <left style="thin">
        <color theme="1" tint="0.499984740745262"/>
      </left>
      <right style="medium">
        <color rgb="FFA89497"/>
      </right>
      <top style="medium">
        <color rgb="FFA89497"/>
      </top>
      <bottom style="medium">
        <color rgb="FFA89497"/>
      </bottom>
      <diagonal/>
    </border>
    <border>
      <left style="medium">
        <color rgb="FFA89497"/>
      </left>
      <right style="thin">
        <color theme="1" tint="0.499984740745262"/>
      </right>
      <top style="medium">
        <color rgb="FFA89497"/>
      </top>
      <bottom style="thin">
        <color theme="1" tint="0.499984740745262"/>
      </bottom>
      <diagonal/>
    </border>
    <border>
      <left style="thin">
        <color theme="1" tint="0.499984740745262"/>
      </left>
      <right style="thin">
        <color theme="1" tint="0.499984740745262"/>
      </right>
      <top style="medium">
        <color rgb="FFA89497"/>
      </top>
      <bottom style="thin">
        <color theme="1" tint="0.499984740745262"/>
      </bottom>
      <diagonal/>
    </border>
    <border>
      <left/>
      <right style="medium">
        <color rgb="FFA89497"/>
      </right>
      <top style="medium">
        <color rgb="FFA89497"/>
      </top>
      <bottom style="thin">
        <color theme="1" tint="0.499984740745262"/>
      </bottom>
      <diagonal/>
    </border>
    <border>
      <left/>
      <right style="medium">
        <color rgb="FFA89497"/>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style="medium">
        <color rgb="FFA89497"/>
      </bottom>
      <diagonal/>
    </border>
    <border>
      <left style="thin">
        <color theme="1" tint="0.499984740745262"/>
      </left>
      <right style="thin">
        <color theme="1" tint="0.499984740745262"/>
      </right>
      <top style="thin">
        <color theme="1" tint="0.499984740745262"/>
      </top>
      <bottom style="medium">
        <color rgb="FFA89497"/>
      </bottom>
      <diagonal/>
    </border>
    <border>
      <left/>
      <right style="thin">
        <color theme="1" tint="0.499984740745262"/>
      </right>
      <top style="medium">
        <color rgb="FFA89497"/>
      </top>
      <bottom style="thin">
        <color theme="1" tint="0.499984740745262"/>
      </bottom>
      <diagonal/>
    </border>
    <border>
      <left/>
      <right style="thin">
        <color theme="1" tint="0.499984740745262"/>
      </right>
      <top style="thin">
        <color theme="1" tint="0.499984740745262"/>
      </top>
      <bottom style="medium">
        <color rgb="FFA89497"/>
      </bottom>
      <diagonal/>
    </border>
    <border>
      <left style="medium">
        <color rgb="FFA89497"/>
      </left>
      <right style="medium">
        <color rgb="FFA89497"/>
      </right>
      <top style="medium">
        <color rgb="FFA89497"/>
      </top>
      <bottom style="thin">
        <color theme="1" tint="0.499984740745262"/>
      </bottom>
      <diagonal/>
    </border>
    <border>
      <left style="medium">
        <color rgb="FFA89497"/>
      </left>
      <right/>
      <top style="medium">
        <color rgb="FFA89497"/>
      </top>
      <bottom style="thin">
        <color theme="1" tint="0.499984740745262"/>
      </bottom>
      <diagonal/>
    </border>
    <border>
      <left/>
      <right/>
      <top style="medium">
        <color rgb="FFA89497"/>
      </top>
      <bottom style="thin">
        <color theme="1" tint="0.499984740745262"/>
      </bottom>
      <diagonal/>
    </border>
    <border>
      <left/>
      <right style="medium">
        <color rgb="FFA89497"/>
      </right>
      <top/>
      <bottom style="thin">
        <color theme="1" tint="0.499984740745262"/>
      </bottom>
      <diagonal/>
    </border>
    <border>
      <left/>
      <right style="medium">
        <color rgb="FFA89497"/>
      </right>
      <top style="thin">
        <color theme="1" tint="0.499984740745262"/>
      </top>
      <bottom/>
      <diagonal/>
    </border>
    <border>
      <left style="thin">
        <color theme="1" tint="0.499984740745262"/>
      </left>
      <right style="thin">
        <color theme="1" tint="0.499984740745262"/>
      </right>
      <top/>
      <bottom style="medium">
        <color rgb="FFA89497"/>
      </bottom>
      <diagonal/>
    </border>
    <border>
      <left style="thin">
        <color theme="1" tint="0.499984740745262"/>
      </left>
      <right/>
      <top style="medium">
        <color rgb="FFA89497"/>
      </top>
      <bottom style="thin">
        <color theme="1" tint="0.499984740745262"/>
      </bottom>
      <diagonal/>
    </border>
    <border>
      <left style="thin">
        <color theme="1" tint="0.499984740745262"/>
      </left>
      <right style="medium">
        <color rgb="FFA89497"/>
      </right>
      <top style="medium">
        <color rgb="FFA89497"/>
      </top>
      <bottom style="thin">
        <color theme="1" tint="0.499984740745262"/>
      </bottom>
      <diagonal/>
    </border>
    <border>
      <left style="thin">
        <color theme="1" tint="0.499984740745262"/>
      </left>
      <right/>
      <top/>
      <bottom style="medium">
        <color rgb="FFA89497"/>
      </bottom>
      <diagonal/>
    </border>
    <border>
      <left style="thin">
        <color theme="1" tint="0.499984740745262"/>
      </left>
      <right style="medium">
        <color rgb="FFA89497"/>
      </right>
      <top/>
      <bottom style="medium">
        <color rgb="FFA89497"/>
      </bottom>
      <diagonal/>
    </border>
    <border>
      <left style="medium">
        <color rgb="FFA89497"/>
      </left>
      <right style="thin">
        <color theme="1" tint="0.499984740745262"/>
      </right>
      <top style="medium">
        <color rgb="FFA89497"/>
      </top>
      <bottom style="medium">
        <color rgb="FFA89497"/>
      </bottom>
      <diagonal/>
    </border>
    <border>
      <left/>
      <right style="medium">
        <color rgb="FFA89497"/>
      </right>
      <top style="thin">
        <color auto="1"/>
      </top>
      <bottom style="thin">
        <color theme="1" tint="0.499984740745262"/>
      </bottom>
      <diagonal/>
    </border>
    <border>
      <left style="medium">
        <color rgb="FFA89497"/>
      </left>
      <right style="thin">
        <color auto="1"/>
      </right>
      <top/>
      <bottom style="medium">
        <color rgb="FFA89497"/>
      </bottom>
      <diagonal/>
    </border>
    <border>
      <left style="thin">
        <color auto="1"/>
      </left>
      <right style="thin">
        <color theme="1" tint="0.499984740745262"/>
      </right>
      <top/>
      <bottom style="medium">
        <color rgb="FFA89497"/>
      </bottom>
      <diagonal/>
    </border>
    <border>
      <left style="medium">
        <color rgb="FFA89497"/>
      </left>
      <right style="thin">
        <color theme="1" tint="0.34998626667073579"/>
      </right>
      <top style="medium">
        <color rgb="FFA89497"/>
      </top>
      <bottom style="medium">
        <color rgb="FFA89497"/>
      </bottom>
      <diagonal/>
    </border>
    <border>
      <left style="thin">
        <color theme="1" tint="0.34998626667073579"/>
      </left>
      <right style="thin">
        <color theme="1" tint="0.34998626667073579"/>
      </right>
      <top style="medium">
        <color rgb="FFA89497"/>
      </top>
      <bottom style="medium">
        <color rgb="FFA89497"/>
      </bottom>
      <diagonal/>
    </border>
    <border>
      <left style="thin">
        <color theme="1" tint="0.34998626667073579"/>
      </left>
      <right style="thin">
        <color theme="1" tint="0.499984740745262"/>
      </right>
      <top style="medium">
        <color rgb="FFA89497"/>
      </top>
      <bottom style="medium">
        <color rgb="FFA89497"/>
      </bottom>
      <diagonal/>
    </border>
    <border>
      <left style="thin">
        <color theme="1" tint="0.499984740745262"/>
      </left>
      <right style="thin">
        <color theme="1" tint="0.499984740745262"/>
      </right>
      <top style="medium">
        <color rgb="FFA89497"/>
      </top>
      <bottom style="medium">
        <color rgb="FFA89497"/>
      </bottom>
      <diagonal/>
    </border>
    <border>
      <left/>
      <right style="thin">
        <color theme="1" tint="0.499984740745262"/>
      </right>
      <top style="medium">
        <color rgb="FFA89497"/>
      </top>
      <bottom style="medium">
        <color rgb="FFA89497"/>
      </bottom>
      <diagonal/>
    </border>
    <border>
      <left style="medium">
        <color rgb="FFA89497"/>
      </left>
      <right style="medium">
        <color indexed="64"/>
      </right>
      <top style="medium">
        <color rgb="FFA89497"/>
      </top>
      <bottom style="medium">
        <color rgb="FFA89497"/>
      </bottom>
      <diagonal/>
    </border>
    <border>
      <left style="medium">
        <color indexed="64"/>
      </left>
      <right style="thin">
        <color theme="1" tint="0.34998626667073579"/>
      </right>
      <top style="medium">
        <color rgb="FFA89497"/>
      </top>
      <bottom style="medium">
        <color rgb="FFA89497"/>
      </bottom>
      <diagonal/>
    </border>
    <border>
      <left style="medium">
        <color rgb="FFA89497"/>
      </left>
      <right style="medium">
        <color rgb="FFA89497"/>
      </right>
      <top style="medium">
        <color rgb="FFA89497"/>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A89497"/>
      </left>
      <right/>
      <top style="medium">
        <color indexed="64"/>
      </top>
      <bottom style="medium">
        <color indexed="64"/>
      </bottom>
      <diagonal/>
    </border>
    <border>
      <left/>
      <right style="medium">
        <color rgb="FFA89497"/>
      </right>
      <top style="medium">
        <color indexed="64"/>
      </top>
      <bottom style="medium">
        <color indexed="64"/>
      </bottom>
      <diagonal/>
    </border>
    <border>
      <left style="medium">
        <color rgb="FFA89497"/>
      </left>
      <right/>
      <top style="medium">
        <color rgb="FFA89497"/>
      </top>
      <bottom style="medium">
        <color indexed="64"/>
      </bottom>
      <diagonal/>
    </border>
    <border>
      <left/>
      <right/>
      <top style="medium">
        <color rgb="FFA89497"/>
      </top>
      <bottom style="medium">
        <color indexed="64"/>
      </bottom>
      <diagonal/>
    </border>
    <border>
      <left/>
      <right/>
      <top style="medium">
        <color indexed="64"/>
      </top>
      <bottom style="medium">
        <color indexed="64"/>
      </bottom>
      <diagonal/>
    </border>
    <border>
      <left style="thin">
        <color theme="4"/>
      </left>
      <right/>
      <top/>
      <bottom/>
      <diagonal/>
    </border>
    <border>
      <left/>
      <right style="thin">
        <color rgb="FFA89497"/>
      </right>
      <top/>
      <bottom/>
      <diagonal/>
    </border>
    <border>
      <left style="thin">
        <color rgb="FFA89497"/>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bottom/>
      <diagonal/>
    </border>
    <border>
      <left/>
      <right style="medium">
        <color theme="0" tint="-0.34998626667073579"/>
      </right>
      <top/>
      <bottom/>
      <diagonal/>
    </border>
    <border>
      <left style="medium">
        <color rgb="FFA89497"/>
      </left>
      <right style="medium">
        <color rgb="FFA89497"/>
      </right>
      <top style="medium">
        <color rgb="FFA89497"/>
      </top>
      <bottom style="thin">
        <color theme="0" tint="-0.249977111117893"/>
      </bottom>
      <diagonal/>
    </border>
    <border>
      <left style="medium">
        <color rgb="FFA89497"/>
      </left>
      <right/>
      <top style="medium">
        <color rgb="FFA89497"/>
      </top>
      <bottom style="thin">
        <color theme="0" tint="-0.249977111117893"/>
      </bottom>
      <diagonal/>
    </border>
    <border>
      <left/>
      <right/>
      <top style="medium">
        <color rgb="FFA89497"/>
      </top>
      <bottom style="thin">
        <color theme="0" tint="-0.249977111117893"/>
      </bottom>
      <diagonal/>
    </border>
    <border>
      <left/>
      <right style="medium">
        <color rgb="FFA89497"/>
      </right>
      <top style="medium">
        <color rgb="FFA89497"/>
      </top>
      <bottom style="thin">
        <color theme="0" tint="-0.249977111117893"/>
      </bottom>
      <diagonal/>
    </border>
    <border>
      <left style="medium">
        <color rgb="FFA89497"/>
      </left>
      <right/>
      <top style="thin">
        <color theme="0" tint="-0.249977111117893"/>
      </top>
      <bottom/>
      <diagonal/>
    </border>
    <border>
      <left/>
      <right/>
      <top style="thin">
        <color theme="0" tint="-0.249977111117893"/>
      </top>
      <bottom/>
      <diagonal/>
    </border>
    <border>
      <left/>
      <right style="medium">
        <color rgb="FFA89497"/>
      </right>
      <top style="thin">
        <color theme="0" tint="-0.249977111117893"/>
      </top>
      <bottom/>
      <diagonal/>
    </border>
    <border>
      <left/>
      <right/>
      <top style="thin">
        <color theme="0" tint="-0.249977111117893"/>
      </top>
      <bottom style="thin">
        <color theme="0" tint="-0.249977111117893"/>
      </bottom>
      <diagonal/>
    </border>
    <border>
      <left style="medium">
        <color rgb="FFA89497"/>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thin">
        <color theme="0" tint="-0.249977111117893"/>
      </bottom>
      <diagonal/>
    </border>
    <border>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medium">
        <color rgb="FFA89497"/>
      </bottom>
      <diagonal/>
    </border>
    <border>
      <left/>
      <right/>
      <top style="thin">
        <color theme="0" tint="-0.249977111117893"/>
      </top>
      <bottom style="medium">
        <color rgb="FFA89497"/>
      </bottom>
      <diagonal/>
    </border>
    <border>
      <left/>
      <right style="medium">
        <color rgb="FFA89497"/>
      </right>
      <top style="thin">
        <color theme="0" tint="-0.249977111117893"/>
      </top>
      <bottom style="medium">
        <color rgb="FFA89497"/>
      </bottom>
      <diagonal/>
    </border>
    <border>
      <left style="medium">
        <color rgb="FFA89497"/>
      </left>
      <right/>
      <top style="medium">
        <color theme="0" tint="-0.34998626667073579"/>
      </top>
      <bottom/>
      <diagonal/>
    </border>
    <border>
      <left/>
      <right style="medium">
        <color rgb="FFA89497"/>
      </right>
      <top style="medium">
        <color theme="0" tint="-0.34998626667073579"/>
      </top>
      <bottom/>
      <diagonal/>
    </border>
    <border>
      <left style="medium">
        <color rgb="FFA89497"/>
      </left>
      <right/>
      <top/>
      <bottom style="medium">
        <color theme="0" tint="-0.34998626667073579"/>
      </bottom>
      <diagonal/>
    </border>
    <border>
      <left/>
      <right style="medium">
        <color rgb="FFA89497"/>
      </right>
      <top/>
      <bottom style="medium">
        <color theme="0" tint="-0.34998626667073579"/>
      </bottom>
      <diagonal/>
    </border>
    <border>
      <left style="medium">
        <color rgb="FFBFBFBF"/>
      </left>
      <right/>
      <top style="medium">
        <color theme="0" tint="-0.34998626667073579"/>
      </top>
      <bottom/>
      <diagonal/>
    </border>
    <border>
      <left/>
      <right style="medium">
        <color rgb="FFBFBFBF"/>
      </right>
      <top style="medium">
        <color theme="0" tint="-0.34998626667073579"/>
      </top>
      <bottom/>
      <diagonal/>
    </border>
    <border>
      <left style="thin">
        <color theme="1" tint="0.499984740745262"/>
      </left>
      <right style="medium">
        <color rgb="FFA89497"/>
      </right>
      <top style="thin">
        <color theme="1" tint="0.34998626667073579"/>
      </top>
      <bottom style="thin">
        <color theme="1" tint="0.499984740745262"/>
      </bottom>
      <diagonal/>
    </border>
    <border>
      <left style="thin">
        <color theme="1" tint="0.499984740745262"/>
      </left>
      <right style="medium">
        <color rgb="FFA89497"/>
      </right>
      <top style="thin">
        <color theme="1" tint="0.249977111117893"/>
      </top>
      <bottom style="thin">
        <color theme="1" tint="0.34998626667073579"/>
      </bottom>
      <diagonal/>
    </border>
    <border>
      <left style="thin">
        <color theme="1" tint="0.499984740745262"/>
      </left>
      <right style="medium">
        <color rgb="FFA89497"/>
      </right>
      <top style="thin">
        <color theme="1" tint="0.34998626667073579"/>
      </top>
      <bottom style="medium">
        <color rgb="FFA89497"/>
      </bottom>
      <diagonal/>
    </border>
    <border>
      <left/>
      <right/>
      <top style="thin">
        <color theme="1" tint="0.249977111117893"/>
      </top>
      <bottom/>
      <diagonal/>
    </border>
    <border>
      <left/>
      <right style="thin">
        <color theme="1" tint="0.499984740745262"/>
      </right>
      <top style="thin">
        <color theme="1" tint="0.249977111117893"/>
      </top>
      <bottom/>
      <diagonal/>
    </border>
    <border>
      <left style="thin">
        <color theme="1" tint="0.499984740745262"/>
      </left>
      <right/>
      <top style="thin">
        <color theme="1" tint="0.34998626667073579"/>
      </top>
      <bottom style="medium">
        <color rgb="FFA89497"/>
      </bottom>
      <diagonal/>
    </border>
    <border>
      <left/>
      <right style="thin">
        <color theme="1" tint="0.499984740745262"/>
      </right>
      <top style="thin">
        <color theme="1" tint="0.34998626667073579"/>
      </top>
      <bottom style="medium">
        <color rgb="FFA89497"/>
      </bottom>
      <diagonal/>
    </border>
    <border>
      <left style="thin">
        <color theme="1" tint="0.499984740745262"/>
      </left>
      <right/>
      <top style="thin">
        <color theme="1" tint="0.34998626667073579"/>
      </top>
      <bottom style="thin">
        <color theme="1" tint="0.34998626667073579"/>
      </bottom>
      <diagonal/>
    </border>
    <border>
      <left/>
      <right style="thin">
        <color theme="1" tint="0.499984740745262"/>
      </right>
      <top style="thin">
        <color theme="1" tint="0.34998626667073579"/>
      </top>
      <bottom style="thin">
        <color theme="1" tint="0.34998626667073579"/>
      </bottom>
      <diagonal/>
    </border>
    <border>
      <left/>
      <right/>
      <top/>
      <bottom style="double">
        <color theme="4"/>
      </bottom>
      <diagonal/>
    </border>
    <border>
      <left style="thin">
        <color theme="4"/>
      </left>
      <right style="thin">
        <color theme="4"/>
      </right>
      <top style="thin">
        <color theme="4"/>
      </top>
      <bottom style="thin">
        <color theme="4"/>
      </bottom>
      <diagonal/>
    </border>
  </borders>
  <cellStyleXfs count="1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xf numFmtId="0" fontId="31" fillId="0" borderId="32" applyNumberFormat="0" applyFill="0" applyProtection="0">
      <alignment horizontal="left"/>
    </xf>
    <xf numFmtId="0" fontId="32" fillId="0" borderId="0">
      <alignment horizontal="right"/>
    </xf>
    <xf numFmtId="0" fontId="32" fillId="0" borderId="0" applyNumberFormat="0" applyFill="0" applyProtection="0">
      <alignment horizontal="right" indent="1"/>
    </xf>
    <xf numFmtId="0" fontId="32" fillId="0" borderId="0" applyNumberFormat="0" applyFont="0" applyFill="0" applyBorder="0" applyProtection="0">
      <alignment horizontal="left" indent="5"/>
    </xf>
    <xf numFmtId="44" fontId="32" fillId="0" borderId="0" applyFont="0" applyFill="0" applyBorder="0" applyAlignment="0" applyProtection="0"/>
    <xf numFmtId="10" fontId="32" fillId="0" borderId="0" applyFont="0" applyFill="0" applyBorder="0" applyAlignment="0" applyProtection="0"/>
    <xf numFmtId="1" fontId="32" fillId="0" borderId="0" applyFont="0" applyFill="0" applyBorder="0" applyProtection="0">
      <alignment horizontal="right"/>
    </xf>
    <xf numFmtId="14" fontId="32" fillId="0" borderId="0" applyFont="0" applyFill="0" applyBorder="0">
      <alignment horizontal="right"/>
    </xf>
    <xf numFmtId="0" fontId="32" fillId="0" borderId="0" applyNumberFormat="0" applyFont="0" applyFill="0" applyBorder="0" applyProtection="0">
      <alignment horizontal="center" wrapText="1"/>
    </xf>
  </cellStyleXfs>
  <cellXfs count="913">
    <xf numFmtId="0" fontId="0" fillId="0" borderId="0" xfId="0"/>
    <xf numFmtId="0" fontId="12" fillId="2" borderId="0" xfId="0" applyFont="1" applyFill="1" applyProtection="1">
      <protection locked="0"/>
    </xf>
    <xf numFmtId="0" fontId="6" fillId="2" borderId="0" xfId="0" applyFont="1" applyFill="1"/>
    <xf numFmtId="0" fontId="6" fillId="2" borderId="0" xfId="0" applyFont="1" applyFill="1" applyAlignment="1">
      <alignment horizontal="center"/>
    </xf>
    <xf numFmtId="0" fontId="13" fillId="2" borderId="0" xfId="0" applyFont="1" applyFill="1" applyAlignment="1">
      <alignment horizontal="center"/>
    </xf>
    <xf numFmtId="0" fontId="12" fillId="2" borderId="0" xfId="0" applyFont="1" applyFill="1"/>
    <xf numFmtId="0" fontId="9" fillId="2" borderId="0" xfId="0" applyFont="1" applyFill="1"/>
    <xf numFmtId="3" fontId="9" fillId="2" borderId="0" xfId="0" applyNumberFormat="1" applyFont="1" applyFill="1"/>
    <xf numFmtId="164" fontId="6" fillId="2" borderId="0" xfId="1" applyNumberFormat="1" applyFont="1" applyFill="1" applyBorder="1" applyProtection="1"/>
    <xf numFmtId="0" fontId="25" fillId="0" borderId="0" xfId="0" applyFont="1"/>
    <xf numFmtId="0" fontId="14" fillId="2" borderId="0" xfId="0" applyFont="1" applyFill="1"/>
    <xf numFmtId="0" fontId="24" fillId="0" borderId="2" xfId="0" applyFont="1" applyBorder="1" applyAlignment="1">
      <alignment vertical="top" wrapText="1"/>
    </xf>
    <xf numFmtId="6" fontId="15" fillId="2" borderId="0" xfId="0" applyNumberFormat="1" applyFont="1" applyFill="1" applyAlignment="1">
      <alignment horizontal="center" vertical="center"/>
    </xf>
    <xf numFmtId="6" fontId="16" fillId="2" borderId="0" xfId="0" applyNumberFormat="1" applyFont="1" applyFill="1" applyAlignment="1">
      <alignment vertical="center"/>
    </xf>
    <xf numFmtId="0" fontId="15" fillId="0" borderId="0" xfId="0" applyFont="1"/>
    <xf numFmtId="0" fontId="7" fillId="2" borderId="0" xfId="0" applyFont="1" applyFill="1" applyAlignment="1">
      <alignment horizontal="right" vertical="center" wrapText="1"/>
    </xf>
    <xf numFmtId="0" fontId="9" fillId="0" borderId="0" xfId="6" applyFont="1">
      <alignment horizontal="right"/>
    </xf>
    <xf numFmtId="165" fontId="9" fillId="7" borderId="7" xfId="0" applyNumberFormat="1" applyFont="1" applyFill="1" applyBorder="1" applyAlignment="1">
      <alignment horizontal="center"/>
    </xf>
    <xf numFmtId="165" fontId="9" fillId="7" borderId="14" xfId="0" applyNumberFormat="1" applyFont="1" applyFill="1" applyBorder="1" applyAlignment="1">
      <alignment horizontal="center"/>
    </xf>
    <xf numFmtId="165" fontId="9" fillId="7" borderId="11" xfId="0" applyNumberFormat="1" applyFont="1" applyFill="1" applyBorder="1" applyAlignment="1">
      <alignment horizontal="center"/>
    </xf>
    <xf numFmtId="165" fontId="9" fillId="7" borderId="13" xfId="0" applyNumberFormat="1" applyFont="1" applyFill="1" applyBorder="1" applyAlignment="1">
      <alignment horizontal="center"/>
    </xf>
    <xf numFmtId="165" fontId="9" fillId="7" borderId="9" xfId="0" applyNumberFormat="1" applyFont="1" applyFill="1" applyBorder="1" applyAlignment="1">
      <alignment horizontal="center"/>
    </xf>
    <xf numFmtId="165" fontId="9" fillId="7" borderId="0" xfId="0" applyNumberFormat="1" applyFont="1" applyFill="1" applyAlignment="1">
      <alignment horizontal="center"/>
    </xf>
    <xf numFmtId="165" fontId="9" fillId="7" borderId="16" xfId="0" applyNumberFormat="1" applyFont="1" applyFill="1" applyBorder="1" applyAlignment="1">
      <alignment horizontal="center"/>
    </xf>
    <xf numFmtId="165" fontId="9" fillId="7" borderId="17" xfId="0" applyNumberFormat="1" applyFont="1" applyFill="1" applyBorder="1" applyAlignment="1">
      <alignment horizontal="center"/>
    </xf>
    <xf numFmtId="8" fontId="9" fillId="7" borderId="7" xfId="0" applyNumberFormat="1" applyFont="1" applyFill="1" applyBorder="1" applyAlignment="1">
      <alignment horizontal="center"/>
    </xf>
    <xf numFmtId="8" fontId="9" fillId="7" borderId="15" xfId="0" applyNumberFormat="1" applyFont="1" applyFill="1" applyBorder="1" applyAlignment="1">
      <alignment horizontal="center"/>
    </xf>
    <xf numFmtId="8" fontId="9" fillId="7" borderId="9" xfId="0" applyNumberFormat="1" applyFont="1" applyFill="1" applyBorder="1" applyAlignment="1">
      <alignment horizontal="center"/>
    </xf>
    <xf numFmtId="8" fontId="9" fillId="7" borderId="41" xfId="0" applyNumberFormat="1" applyFont="1" applyFill="1" applyBorder="1" applyAlignment="1">
      <alignment horizontal="center"/>
    </xf>
    <xf numFmtId="0" fontId="25" fillId="7" borderId="2" xfId="0" applyFont="1" applyFill="1" applyBorder="1" applyAlignment="1">
      <alignment horizontal="center"/>
    </xf>
    <xf numFmtId="0" fontId="6" fillId="0" borderId="4" xfId="0" applyFont="1" applyBorder="1" applyAlignment="1">
      <alignment horizontal="left" vertical="center"/>
    </xf>
    <xf numFmtId="0" fontId="6" fillId="7" borderId="4" xfId="0" applyFont="1" applyFill="1" applyBorder="1" applyAlignment="1">
      <alignment horizontal="left" vertical="center"/>
    </xf>
    <xf numFmtId="0" fontId="9" fillId="0" borderId="9" xfId="0" applyFont="1" applyBorder="1" applyAlignment="1" applyProtection="1">
      <alignment horizontal="center" vertical="center"/>
      <protection locked="0"/>
    </xf>
    <xf numFmtId="165" fontId="9" fillId="0" borderId="7" xfId="0" applyNumberFormat="1" applyFont="1" applyBorder="1" applyAlignment="1" applyProtection="1">
      <alignment horizontal="center" vertical="center"/>
      <protection locked="0"/>
    </xf>
    <xf numFmtId="0" fontId="25" fillId="0" borderId="2" xfId="0" applyFont="1" applyBorder="1" applyAlignment="1">
      <alignment horizontal="left" vertical="center"/>
    </xf>
    <xf numFmtId="0" fontId="0" fillId="0" borderId="6" xfId="0" applyBorder="1"/>
    <xf numFmtId="0" fontId="23" fillId="2" borderId="6"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6" xfId="0" applyFont="1" applyFill="1" applyBorder="1" applyAlignment="1" applyProtection="1">
      <alignment horizontal="left" vertical="center"/>
      <protection locked="0"/>
    </xf>
    <xf numFmtId="0" fontId="11" fillId="2" borderId="6" xfId="0" applyFont="1" applyFill="1" applyBorder="1" applyAlignment="1" applyProtection="1">
      <alignment horizontal="center"/>
      <protection locked="0"/>
    </xf>
    <xf numFmtId="0" fontId="12" fillId="2" borderId="6" xfId="0" applyFont="1" applyFill="1" applyBorder="1" applyProtection="1">
      <protection locked="0"/>
    </xf>
    <xf numFmtId="0" fontId="9" fillId="0" borderId="0" xfId="0" applyFont="1" applyAlignment="1">
      <alignment vertical="center"/>
    </xf>
    <xf numFmtId="0" fontId="0" fillId="0" borderId="50" xfId="0" applyBorder="1"/>
    <xf numFmtId="0" fontId="38" fillId="2" borderId="0" xfId="0" applyFont="1" applyFill="1" applyAlignment="1">
      <alignment horizontal="left" vertical="top"/>
    </xf>
    <xf numFmtId="0" fontId="0" fillId="2" borderId="0" xfId="0" applyFill="1" applyAlignment="1">
      <alignment vertical="top"/>
    </xf>
    <xf numFmtId="0" fontId="0" fillId="2" borderId="1" xfId="0" applyFill="1" applyBorder="1" applyAlignment="1">
      <alignment horizontal="left" vertical="top"/>
    </xf>
    <xf numFmtId="0" fontId="0" fillId="2" borderId="1" xfId="0" applyFill="1" applyBorder="1" applyAlignment="1">
      <alignment vertical="top"/>
    </xf>
    <xf numFmtId="0" fontId="0" fillId="0" borderId="0" xfId="0" applyAlignment="1">
      <alignment vertical="top"/>
    </xf>
    <xf numFmtId="0" fontId="0" fillId="0" borderId="0" xfId="0" applyAlignment="1">
      <alignment horizontal="left" vertical="top"/>
    </xf>
    <xf numFmtId="0" fontId="50" fillId="2" borderId="0" xfId="0" applyFont="1" applyFill="1" applyAlignment="1">
      <alignment horizontal="left" vertical="top" wrapText="1"/>
    </xf>
    <xf numFmtId="17" fontId="51" fillId="2" borderId="1" xfId="0" quotePrefix="1" applyNumberFormat="1" applyFont="1" applyFill="1" applyBorder="1" applyAlignment="1">
      <alignment horizontal="left" vertical="top"/>
    </xf>
    <xf numFmtId="0" fontId="52" fillId="2" borderId="1" xfId="0" applyFont="1" applyFill="1" applyBorder="1" applyAlignment="1">
      <alignment vertical="top"/>
    </xf>
    <xf numFmtId="0" fontId="53" fillId="2" borderId="1" xfId="0" applyFont="1" applyFill="1" applyBorder="1" applyAlignment="1">
      <alignment vertical="top"/>
    </xf>
    <xf numFmtId="0" fontId="0" fillId="2" borderId="0" xfId="0" applyFill="1" applyAlignment="1">
      <alignment horizontal="left" vertical="top"/>
    </xf>
    <xf numFmtId="0" fontId="0" fillId="2" borderId="0" xfId="0" applyFill="1" applyAlignment="1">
      <alignment horizontal="left" vertical="top" wrapText="1"/>
    </xf>
    <xf numFmtId="0" fontId="54" fillId="2" borderId="0" xfId="0" applyFont="1" applyFill="1" applyAlignment="1">
      <alignment vertical="top"/>
    </xf>
    <xf numFmtId="0" fontId="55" fillId="2" borderId="0" xfId="0" applyFont="1" applyFill="1" applyAlignment="1">
      <alignment horizontal="left" vertical="top"/>
    </xf>
    <xf numFmtId="0" fontId="56" fillId="2" borderId="0" xfId="0" applyFont="1" applyFill="1" applyAlignment="1">
      <alignment vertical="top"/>
    </xf>
    <xf numFmtId="0" fontId="0" fillId="2" borderId="0" xfId="0" applyFill="1" applyAlignment="1">
      <alignment vertical="top" wrapText="1"/>
    </xf>
    <xf numFmtId="0" fontId="54" fillId="2" borderId="0" xfId="0" applyFont="1" applyFill="1" applyAlignment="1">
      <alignment vertical="top" wrapText="1"/>
    </xf>
    <xf numFmtId="0" fontId="32" fillId="2" borderId="0" xfId="0" applyFont="1" applyFill="1" applyAlignment="1">
      <alignment vertical="top" wrapText="1"/>
    </xf>
    <xf numFmtId="0" fontId="60" fillId="0" borderId="8" xfId="0" applyFont="1" applyBorder="1" applyAlignment="1" applyProtection="1">
      <alignment vertical="center"/>
      <protection locked="0"/>
    </xf>
    <xf numFmtId="6" fontId="60" fillId="0" borderId="12" xfId="0" applyNumberFormat="1" applyFont="1" applyBorder="1" applyAlignment="1" applyProtection="1">
      <alignment horizontal="center" vertical="center"/>
      <protection locked="0"/>
    </xf>
    <xf numFmtId="6" fontId="60" fillId="7" borderId="31" xfId="0" applyNumberFormat="1" applyFont="1" applyFill="1" applyBorder="1" applyAlignment="1">
      <alignment horizontal="center" vertical="center"/>
    </xf>
    <xf numFmtId="0" fontId="60" fillId="0" borderId="10" xfId="0" applyFont="1" applyBorder="1" applyAlignment="1" applyProtection="1">
      <alignment vertical="center"/>
      <protection locked="0"/>
    </xf>
    <xf numFmtId="6" fontId="60" fillId="0" borderId="10" xfId="0" applyNumberFormat="1" applyFont="1" applyBorder="1" applyAlignment="1" applyProtection="1">
      <alignment horizontal="center" vertical="center"/>
      <protection locked="0"/>
    </xf>
    <xf numFmtId="6" fontId="60" fillId="7" borderId="9" xfId="0" applyNumberFormat="1" applyFont="1" applyFill="1" applyBorder="1" applyAlignment="1">
      <alignment horizontal="center" vertical="center"/>
    </xf>
    <xf numFmtId="6" fontId="60" fillId="7" borderId="10" xfId="0" applyNumberFormat="1" applyFont="1" applyFill="1" applyBorder="1" applyAlignment="1">
      <alignment horizontal="center" vertical="center"/>
    </xf>
    <xf numFmtId="6" fontId="60" fillId="0" borderId="8" xfId="0" applyNumberFormat="1" applyFont="1" applyBorder="1" applyAlignment="1" applyProtection="1">
      <alignment horizontal="center" vertical="center"/>
      <protection locked="0"/>
    </xf>
    <xf numFmtId="6" fontId="60" fillId="0" borderId="7" xfId="0" applyNumberFormat="1" applyFont="1" applyBorder="1" applyAlignment="1" applyProtection="1">
      <alignment horizontal="center" vertical="center"/>
      <protection locked="0"/>
    </xf>
    <xf numFmtId="6" fontId="60" fillId="0" borderId="9" xfId="0" applyNumberFormat="1" applyFont="1" applyBorder="1" applyAlignment="1" applyProtection="1">
      <alignment horizontal="center" vertical="center"/>
      <protection locked="0"/>
    </xf>
    <xf numFmtId="0" fontId="60" fillId="0" borderId="12" xfId="0" applyFont="1" applyBorder="1" applyAlignment="1" applyProtection="1">
      <alignment vertical="center"/>
      <protection locked="0"/>
    </xf>
    <xf numFmtId="6" fontId="60" fillId="0" borderId="11" xfId="0" applyNumberFormat="1" applyFont="1" applyBorder="1" applyAlignment="1" applyProtection="1">
      <alignment horizontal="center" vertical="center"/>
      <protection locked="0"/>
    </xf>
    <xf numFmtId="0" fontId="64" fillId="0" borderId="10" xfId="0" applyFont="1" applyBorder="1" applyAlignment="1" applyProtection="1">
      <alignment vertical="center"/>
      <protection locked="0"/>
    </xf>
    <xf numFmtId="6" fontId="60" fillId="0" borderId="10" xfId="2" applyNumberFormat="1" applyFont="1" applyFill="1" applyBorder="1" applyAlignment="1" applyProtection="1">
      <alignment horizontal="center" vertical="center"/>
      <protection locked="0"/>
    </xf>
    <xf numFmtId="0" fontId="64" fillId="0" borderId="8" xfId="0" applyFont="1" applyBorder="1" applyAlignment="1" applyProtection="1">
      <alignment vertical="center"/>
      <protection locked="0"/>
    </xf>
    <xf numFmtId="6" fontId="60" fillId="7" borderId="8" xfId="2" applyNumberFormat="1" applyFont="1" applyFill="1" applyBorder="1" applyAlignment="1" applyProtection="1">
      <alignment horizontal="center" vertical="center"/>
    </xf>
    <xf numFmtId="6" fontId="60" fillId="0" borderId="8" xfId="2" applyNumberFormat="1" applyFont="1" applyFill="1" applyBorder="1" applyAlignment="1" applyProtection="1">
      <alignment horizontal="center" vertical="center"/>
      <protection locked="0"/>
    </xf>
    <xf numFmtId="0" fontId="64" fillId="0" borderId="11" xfId="0" applyFont="1" applyBorder="1" applyAlignment="1" applyProtection="1">
      <alignment vertical="center"/>
      <protection locked="0"/>
    </xf>
    <xf numFmtId="6" fontId="60" fillId="0" borderId="12" xfId="2" applyNumberFormat="1" applyFont="1" applyFill="1" applyBorder="1" applyAlignment="1" applyProtection="1">
      <alignment horizontal="center" vertical="center"/>
      <protection locked="0"/>
    </xf>
    <xf numFmtId="0" fontId="64" fillId="0" borderId="12" xfId="0" applyFont="1" applyBorder="1" applyAlignment="1" applyProtection="1">
      <alignment vertical="center"/>
      <protection locked="0"/>
    </xf>
    <xf numFmtId="0" fontId="64" fillId="0" borderId="18" xfId="0" applyFont="1" applyBorder="1" applyAlignment="1" applyProtection="1">
      <alignment vertical="center"/>
      <protection locked="0"/>
    </xf>
    <xf numFmtId="0" fontId="64" fillId="0" borderId="9" xfId="0" applyFont="1" applyBorder="1" applyAlignment="1" applyProtection="1">
      <alignment vertical="center"/>
      <protection locked="0"/>
    </xf>
    <xf numFmtId="0" fontId="64" fillId="0" borderId="7" xfId="0" applyFont="1" applyBorder="1" applyAlignment="1" applyProtection="1">
      <alignment vertical="center"/>
      <protection locked="0"/>
    </xf>
    <xf numFmtId="6" fontId="60" fillId="7" borderId="14" xfId="2" applyNumberFormat="1" applyFont="1" applyFill="1" applyBorder="1" applyAlignment="1" applyProtection="1">
      <alignment horizontal="center" vertical="center"/>
    </xf>
    <xf numFmtId="6" fontId="60" fillId="7" borderId="7" xfId="2" applyNumberFormat="1" applyFont="1" applyFill="1" applyBorder="1" applyAlignment="1" applyProtection="1">
      <alignment horizontal="center" vertical="center"/>
    </xf>
    <xf numFmtId="0" fontId="64" fillId="0" borderId="8" xfId="0" applyFont="1" applyBorder="1" applyAlignment="1" applyProtection="1">
      <alignment horizontal="center" vertical="center"/>
      <protection locked="0"/>
    </xf>
    <xf numFmtId="0" fontId="9" fillId="0" borderId="1" xfId="6" applyFont="1" applyBorder="1">
      <alignment horizontal="right"/>
    </xf>
    <xf numFmtId="14" fontId="64" fillId="11" borderId="0" xfId="12" applyFont="1" applyFill="1" applyBorder="1">
      <alignment horizontal="right"/>
    </xf>
    <xf numFmtId="44" fontId="64" fillId="11" borderId="0" xfId="9" applyFont="1" applyFill="1" applyBorder="1" applyAlignment="1">
      <alignment horizontal="right"/>
    </xf>
    <xf numFmtId="44" fontId="64" fillId="0" borderId="60" xfId="9" applyFont="1" applyBorder="1" applyAlignment="1" applyProtection="1">
      <alignment horizontal="right"/>
      <protection locked="0"/>
    </xf>
    <xf numFmtId="10" fontId="64" fillId="7" borderId="56" xfId="10" applyFont="1" applyFill="1" applyBorder="1" applyAlignment="1">
      <alignment horizontal="right"/>
    </xf>
    <xf numFmtId="1" fontId="64" fillId="0" borderId="60" xfId="11" applyFont="1" applyBorder="1" applyProtection="1">
      <alignment horizontal="right"/>
      <protection locked="0"/>
    </xf>
    <xf numFmtId="14" fontId="64" fillId="0" borderId="60" xfId="12" applyFont="1" applyBorder="1" applyProtection="1">
      <alignment horizontal="right"/>
      <protection locked="0"/>
    </xf>
    <xf numFmtId="44" fontId="64" fillId="7" borderId="61" xfId="9" applyFont="1" applyFill="1" applyBorder="1" applyAlignment="1">
      <alignment horizontal="right"/>
    </xf>
    <xf numFmtId="1" fontId="64" fillId="7" borderId="62" xfId="11" applyFont="1" applyFill="1" applyBorder="1">
      <alignment horizontal="right"/>
    </xf>
    <xf numFmtId="44" fontId="64" fillId="7" borderId="62" xfId="9" applyFont="1" applyFill="1" applyBorder="1" applyAlignment="1">
      <alignment horizontal="right"/>
    </xf>
    <xf numFmtId="44" fontId="64" fillId="7" borderId="63" xfId="9" applyFont="1" applyFill="1" applyBorder="1" applyAlignment="1">
      <alignment horizontal="right"/>
    </xf>
    <xf numFmtId="0" fontId="39" fillId="5" borderId="52" xfId="13" applyFont="1" applyFill="1" applyBorder="1">
      <alignment horizontal="center" wrapText="1"/>
    </xf>
    <xf numFmtId="0" fontId="39" fillId="5" borderId="53" xfId="13" applyFont="1" applyFill="1" applyBorder="1">
      <alignment horizontal="center" wrapText="1"/>
    </xf>
    <xf numFmtId="0" fontId="39" fillId="5" borderId="54" xfId="13" applyFont="1" applyFill="1" applyBorder="1">
      <alignment horizontal="center" wrapText="1"/>
    </xf>
    <xf numFmtId="1" fontId="64" fillId="11" borderId="55" xfId="11" applyFont="1" applyFill="1" applyBorder="1">
      <alignment horizontal="right"/>
    </xf>
    <xf numFmtId="44" fontId="64" fillId="11" borderId="56" xfId="9" applyFont="1" applyFill="1" applyBorder="1" applyAlignment="1">
      <alignment horizontal="right"/>
    </xf>
    <xf numFmtId="1" fontId="64" fillId="11" borderId="57" xfId="11" applyFont="1" applyFill="1" applyBorder="1">
      <alignment horizontal="right"/>
    </xf>
    <xf numFmtId="14" fontId="64" fillId="11" borderId="58" xfId="12" applyFont="1" applyFill="1" applyBorder="1">
      <alignment horizontal="right"/>
    </xf>
    <xf numFmtId="44" fontId="64" fillId="11" borderId="58" xfId="9" applyFont="1" applyFill="1" applyBorder="1" applyAlignment="1">
      <alignment horizontal="right"/>
    </xf>
    <xf numFmtId="44" fontId="64" fillId="11" borderId="59" xfId="9" applyFont="1" applyFill="1" applyBorder="1" applyAlignment="1">
      <alignment horizontal="right"/>
    </xf>
    <xf numFmtId="0" fontId="18" fillId="5" borderId="64" xfId="0" applyFont="1" applyFill="1" applyBorder="1" applyAlignment="1">
      <alignment horizontal="center" vertical="center"/>
    </xf>
    <xf numFmtId="0" fontId="17" fillId="5" borderId="66" xfId="0" applyFont="1" applyFill="1" applyBorder="1" applyAlignment="1">
      <alignment horizontal="center" vertical="center" wrapText="1"/>
    </xf>
    <xf numFmtId="0" fontId="60" fillId="8" borderId="67" xfId="0" applyFont="1" applyFill="1" applyBorder="1" applyAlignment="1" applyProtection="1">
      <alignment vertical="center"/>
      <protection locked="0"/>
    </xf>
    <xf numFmtId="6" fontId="24" fillId="0" borderId="68" xfId="0" applyNumberFormat="1" applyFont="1" applyBorder="1" applyAlignment="1" applyProtection="1">
      <alignment horizontal="center" vertical="center"/>
      <protection locked="0"/>
    </xf>
    <xf numFmtId="0" fontId="60" fillId="8" borderId="69" xfId="0" applyFont="1" applyFill="1" applyBorder="1" applyAlignment="1" applyProtection="1">
      <alignment vertical="center"/>
      <protection locked="0"/>
    </xf>
    <xf numFmtId="6" fontId="24" fillId="0" borderId="70" xfId="0" applyNumberFormat="1" applyFont="1" applyBorder="1" applyAlignment="1" applyProtection="1">
      <alignment horizontal="center" vertical="center"/>
      <protection locked="0"/>
    </xf>
    <xf numFmtId="0" fontId="60" fillId="8" borderId="71" xfId="0" applyFont="1" applyFill="1" applyBorder="1" applyAlignment="1" applyProtection="1">
      <alignment vertical="center"/>
      <protection locked="0"/>
    </xf>
    <xf numFmtId="6" fontId="24" fillId="0" borderId="72" xfId="0" applyNumberFormat="1" applyFont="1" applyBorder="1" applyAlignment="1" applyProtection="1">
      <alignment horizontal="center" vertical="center"/>
      <protection locked="0"/>
    </xf>
    <xf numFmtId="0" fontId="60" fillId="8" borderId="73" xfId="0" applyFont="1" applyFill="1" applyBorder="1" applyAlignment="1" applyProtection="1">
      <alignment vertical="center"/>
      <protection locked="0"/>
    </xf>
    <xf numFmtId="0" fontId="60" fillId="8" borderId="74" xfId="0" applyFont="1" applyFill="1" applyBorder="1" applyAlignment="1" applyProtection="1">
      <alignment vertical="center"/>
      <protection locked="0"/>
    </xf>
    <xf numFmtId="6" fontId="25" fillId="7" borderId="78" xfId="1" applyNumberFormat="1" applyFont="1" applyFill="1" applyBorder="1" applyAlignment="1" applyProtection="1">
      <alignment horizontal="center" vertical="center"/>
    </xf>
    <xf numFmtId="0" fontId="17" fillId="5" borderId="79" xfId="0" applyFont="1" applyFill="1" applyBorder="1" applyAlignment="1">
      <alignment horizontal="center" vertical="center" wrapText="1"/>
    </xf>
    <xf numFmtId="6" fontId="24" fillId="7" borderId="80" xfId="1" applyNumberFormat="1" applyFont="1" applyFill="1" applyBorder="1" applyAlignment="1" applyProtection="1">
      <alignment horizontal="center" vertical="center"/>
    </xf>
    <xf numFmtId="6" fontId="24" fillId="7" borderId="81" xfId="1" applyNumberFormat="1" applyFont="1" applyFill="1" applyBorder="1" applyAlignment="1" applyProtection="1">
      <alignment horizontal="center" vertical="center"/>
    </xf>
    <xf numFmtId="6" fontId="24" fillId="7" borderId="82" xfId="1" applyNumberFormat="1" applyFont="1" applyFill="1" applyBorder="1" applyAlignment="1" applyProtection="1">
      <alignment horizontal="center" vertical="center"/>
    </xf>
    <xf numFmtId="6" fontId="24" fillId="7" borderId="83" xfId="1" applyNumberFormat="1" applyFont="1" applyFill="1" applyBorder="1" applyAlignment="1" applyProtection="1">
      <alignment horizontal="center" vertical="center"/>
    </xf>
    <xf numFmtId="6" fontId="24" fillId="7" borderId="84" xfId="1" applyNumberFormat="1" applyFont="1" applyFill="1" applyBorder="1" applyAlignment="1" applyProtection="1">
      <alignment horizontal="center" vertical="center"/>
    </xf>
    <xf numFmtId="6" fontId="25" fillId="7" borderId="51" xfId="1" applyNumberFormat="1" applyFont="1" applyFill="1" applyBorder="1" applyAlignment="1" applyProtection="1">
      <alignment horizontal="center" vertical="center"/>
    </xf>
    <xf numFmtId="0" fontId="18" fillId="5" borderId="85" xfId="0" applyFont="1" applyFill="1" applyBorder="1" applyAlignment="1">
      <alignment horizontal="center" vertical="center"/>
    </xf>
    <xf numFmtId="6" fontId="17" fillId="5" borderId="88" xfId="0" applyNumberFormat="1" applyFont="1" applyFill="1" applyBorder="1" applyAlignment="1">
      <alignment horizontal="center" vertical="center" wrapText="1"/>
    </xf>
    <xf numFmtId="0" fontId="60" fillId="8" borderId="89" xfId="0" applyFont="1" applyFill="1" applyBorder="1" applyAlignment="1" applyProtection="1">
      <alignment vertical="center"/>
      <protection locked="0"/>
    </xf>
    <xf numFmtId="6" fontId="24" fillId="0" borderId="90" xfId="0" applyNumberFormat="1" applyFont="1" applyBorder="1" applyAlignment="1" applyProtection="1">
      <alignment horizontal="center" vertical="center"/>
      <protection locked="0"/>
    </xf>
    <xf numFmtId="0" fontId="60" fillId="8" borderId="91" xfId="0" applyFont="1" applyFill="1" applyBorder="1" applyAlignment="1" applyProtection="1">
      <alignment vertical="center"/>
      <protection locked="0"/>
    </xf>
    <xf numFmtId="0" fontId="60" fillId="8" borderId="92" xfId="0" applyFont="1" applyFill="1" applyBorder="1" applyAlignment="1" applyProtection="1">
      <alignment vertical="center"/>
      <protection locked="0"/>
    </xf>
    <xf numFmtId="6" fontId="24" fillId="0" borderId="59" xfId="0" applyNumberFormat="1" applyFont="1" applyBorder="1" applyAlignment="1" applyProtection="1">
      <alignment horizontal="center" vertical="center"/>
      <protection locked="0"/>
    </xf>
    <xf numFmtId="6" fontId="25" fillId="7" borderId="98" xfId="1" applyNumberFormat="1" applyFont="1" applyFill="1" applyBorder="1" applyAlignment="1" applyProtection="1">
      <alignment horizontal="center" vertical="center"/>
    </xf>
    <xf numFmtId="6" fontId="17" fillId="5" borderId="79" xfId="0" applyNumberFormat="1" applyFont="1" applyFill="1" applyBorder="1" applyAlignment="1">
      <alignment horizontal="center" vertical="center" wrapText="1"/>
    </xf>
    <xf numFmtId="6" fontId="24" fillId="7" borderId="99" xfId="1" applyNumberFormat="1" applyFont="1" applyFill="1" applyBorder="1" applyAlignment="1" applyProtection="1">
      <alignment horizontal="center" vertical="center"/>
    </xf>
    <xf numFmtId="6" fontId="24" fillId="7" borderId="100" xfId="1" applyNumberFormat="1" applyFont="1" applyFill="1" applyBorder="1" applyAlignment="1" applyProtection="1">
      <alignment horizontal="center" vertical="center"/>
    </xf>
    <xf numFmtId="6" fontId="24" fillId="7" borderId="101" xfId="1" applyNumberFormat="1" applyFont="1" applyFill="1" applyBorder="1" applyAlignment="1" applyProtection="1">
      <alignment horizontal="center" vertical="center"/>
    </xf>
    <xf numFmtId="6" fontId="18" fillId="3" borderId="102" xfId="0" applyNumberFormat="1" applyFont="1" applyFill="1" applyBorder="1" applyAlignment="1">
      <alignment horizontal="center" vertical="center"/>
    </xf>
    <xf numFmtId="6" fontId="11" fillId="7" borderId="84" xfId="1" applyNumberFormat="1" applyFont="1" applyFill="1" applyBorder="1" applyAlignment="1" applyProtection="1">
      <alignment horizontal="center" vertical="center"/>
    </xf>
    <xf numFmtId="0" fontId="9" fillId="0" borderId="56" xfId="0" applyFont="1" applyBorder="1" applyAlignment="1" applyProtection="1">
      <alignment horizontal="center" vertical="center"/>
      <protection locked="0"/>
    </xf>
    <xf numFmtId="9" fontId="7" fillId="7" borderId="109" xfId="3" applyFont="1" applyFill="1" applyBorder="1" applyAlignment="1" applyProtection="1">
      <alignment horizontal="center"/>
    </xf>
    <xf numFmtId="0" fontId="17" fillId="5" borderId="104" xfId="0" applyFont="1" applyFill="1" applyBorder="1" applyAlignment="1">
      <alignment horizontal="center" vertical="center"/>
    </xf>
    <xf numFmtId="0" fontId="17" fillId="5" borderId="110" xfId="0" applyFont="1" applyFill="1" applyBorder="1" applyAlignment="1">
      <alignment horizontal="center" vertical="center"/>
    </xf>
    <xf numFmtId="0" fontId="17" fillId="5" borderId="106" xfId="0" applyFont="1" applyFill="1" applyBorder="1" applyAlignment="1">
      <alignment horizontal="center" vertical="center"/>
    </xf>
    <xf numFmtId="0" fontId="59" fillId="8" borderId="67" xfId="0" applyFont="1" applyFill="1" applyBorder="1" applyAlignment="1">
      <alignment horizontal="center"/>
    </xf>
    <xf numFmtId="0" fontId="59" fillId="8" borderId="71" xfId="0" applyFont="1" applyFill="1" applyBorder="1" applyAlignment="1">
      <alignment horizontal="center"/>
    </xf>
    <xf numFmtId="0" fontId="59" fillId="8" borderId="73" xfId="0" applyFont="1" applyFill="1" applyBorder="1" applyAlignment="1">
      <alignment horizontal="center"/>
    </xf>
    <xf numFmtId="0" fontId="59" fillId="8" borderId="93" xfId="0" applyFont="1" applyFill="1" applyBorder="1" applyAlignment="1">
      <alignment horizontal="center"/>
    </xf>
    <xf numFmtId="0" fontId="64" fillId="0" borderId="111" xfId="0" applyFont="1" applyBorder="1" applyAlignment="1" applyProtection="1">
      <alignment horizontal="center" vertical="center"/>
      <protection locked="0"/>
    </xf>
    <xf numFmtId="0" fontId="17" fillId="5" borderId="112" xfId="0" applyFont="1" applyFill="1" applyBorder="1" applyAlignment="1">
      <alignment horizontal="center" vertical="center" wrapText="1"/>
    </xf>
    <xf numFmtId="0" fontId="17" fillId="5" borderId="113" xfId="0" applyFont="1" applyFill="1" applyBorder="1" applyAlignment="1">
      <alignment horizontal="center" vertical="center"/>
    </xf>
    <xf numFmtId="0" fontId="17" fillId="5" borderId="105" xfId="0" applyFont="1" applyFill="1" applyBorder="1" applyAlignment="1">
      <alignment horizontal="center" vertical="center"/>
    </xf>
    <xf numFmtId="0" fontId="17" fillId="5" borderId="114" xfId="0" applyFont="1" applyFill="1" applyBorder="1" applyAlignment="1">
      <alignment horizontal="center" vertical="center"/>
    </xf>
    <xf numFmtId="165" fontId="9" fillId="7" borderId="107" xfId="0" applyNumberFormat="1" applyFont="1" applyFill="1" applyBorder="1" applyAlignment="1">
      <alignment horizontal="center"/>
    </xf>
    <xf numFmtId="165" fontId="9" fillId="7" borderId="115" xfId="0" applyNumberFormat="1" applyFont="1" applyFill="1" applyBorder="1" applyAlignment="1">
      <alignment horizontal="center"/>
    </xf>
    <xf numFmtId="165" fontId="9" fillId="7" borderId="56" xfId="0" applyNumberFormat="1" applyFont="1" applyFill="1" applyBorder="1" applyAlignment="1">
      <alignment horizontal="center"/>
    </xf>
    <xf numFmtId="165" fontId="9" fillId="7" borderId="116" xfId="0" applyNumberFormat="1" applyFont="1" applyFill="1" applyBorder="1" applyAlignment="1">
      <alignment horizontal="center"/>
    </xf>
    <xf numFmtId="165" fontId="9" fillId="7" borderId="117" xfId="0" applyNumberFormat="1" applyFont="1" applyFill="1" applyBorder="1" applyAlignment="1">
      <alignment horizontal="center"/>
    </xf>
    <xf numFmtId="165" fontId="9" fillId="7" borderId="58" xfId="0" applyNumberFormat="1" applyFont="1" applyFill="1" applyBorder="1" applyAlignment="1">
      <alignment horizontal="center"/>
    </xf>
    <xf numFmtId="165" fontId="9" fillId="7" borderId="59" xfId="0" applyNumberFormat="1" applyFont="1" applyFill="1" applyBorder="1" applyAlignment="1">
      <alignment horizontal="center"/>
    </xf>
    <xf numFmtId="165" fontId="6" fillId="7" borderId="81" xfId="0" applyNumberFormat="1" applyFont="1" applyFill="1" applyBorder="1" applyAlignment="1">
      <alignment horizontal="center" vertical="center"/>
    </xf>
    <xf numFmtId="165" fontId="6" fillId="7" borderId="99" xfId="0" applyNumberFormat="1" applyFont="1" applyFill="1" applyBorder="1" applyAlignment="1">
      <alignment horizontal="center" vertical="center"/>
    </xf>
    <xf numFmtId="165" fontId="6" fillId="7" borderId="82" xfId="0" applyNumberFormat="1" applyFont="1" applyFill="1" applyBorder="1" applyAlignment="1">
      <alignment horizontal="center" vertical="center"/>
    </xf>
    <xf numFmtId="165" fontId="6" fillId="7" borderId="83" xfId="0" applyNumberFormat="1" applyFont="1" applyFill="1" applyBorder="1" applyAlignment="1">
      <alignment horizontal="center" vertical="center"/>
    </xf>
    <xf numFmtId="165" fontId="6" fillId="7" borderId="84" xfId="0" applyNumberFormat="1" applyFont="1" applyFill="1" applyBorder="1" applyAlignment="1">
      <alignment horizontal="center" vertical="center"/>
    </xf>
    <xf numFmtId="165" fontId="26" fillId="7" borderId="81" xfId="0" applyNumberFormat="1" applyFont="1" applyFill="1" applyBorder="1" applyAlignment="1">
      <alignment horizontal="center" vertical="center"/>
    </xf>
    <xf numFmtId="165" fontId="26" fillId="7" borderId="99" xfId="0" applyNumberFormat="1" applyFont="1" applyFill="1" applyBorder="1" applyAlignment="1">
      <alignment horizontal="center" vertical="center"/>
    </xf>
    <xf numFmtId="165" fontId="26" fillId="7" borderId="82" xfId="0" applyNumberFormat="1" applyFont="1" applyFill="1" applyBorder="1" applyAlignment="1">
      <alignment horizontal="center" vertical="center"/>
    </xf>
    <xf numFmtId="165" fontId="26" fillId="7" borderId="83" xfId="0" applyNumberFormat="1" applyFont="1" applyFill="1" applyBorder="1" applyAlignment="1">
      <alignment horizontal="center" vertical="center"/>
    </xf>
    <xf numFmtId="165" fontId="26" fillId="7" borderId="84" xfId="0" applyNumberFormat="1" applyFont="1" applyFill="1" applyBorder="1" applyAlignment="1">
      <alignment horizontal="center" vertical="center"/>
    </xf>
    <xf numFmtId="0" fontId="17" fillId="5" borderId="118" xfId="0" applyFont="1" applyFill="1" applyBorder="1" applyAlignment="1">
      <alignment horizontal="center" vertical="center"/>
    </xf>
    <xf numFmtId="0" fontId="17" fillId="5" borderId="119" xfId="0" applyFont="1" applyFill="1" applyBorder="1" applyAlignment="1">
      <alignment horizontal="center" vertical="center"/>
    </xf>
    <xf numFmtId="8" fontId="9" fillId="7" borderId="68" xfId="0" applyNumberFormat="1" applyFont="1" applyFill="1" applyBorder="1" applyAlignment="1">
      <alignment horizontal="center"/>
    </xf>
    <xf numFmtId="8" fontId="9" fillId="7" borderId="70" xfId="0" applyNumberFormat="1" applyFont="1" applyFill="1" applyBorder="1" applyAlignment="1">
      <alignment horizontal="center"/>
    </xf>
    <xf numFmtId="8" fontId="9" fillId="7" borderId="117" xfId="0" applyNumberFormat="1" applyFont="1" applyFill="1" applyBorder="1" applyAlignment="1">
      <alignment horizontal="center"/>
    </xf>
    <xf numFmtId="8" fontId="9" fillId="7" borderId="120" xfId="0" applyNumberFormat="1" applyFont="1" applyFill="1" applyBorder="1" applyAlignment="1">
      <alignment horizontal="center"/>
    </xf>
    <xf numFmtId="8" fontId="9" fillId="7" borderId="121" xfId="0" applyNumberFormat="1" applyFont="1" applyFill="1" applyBorder="1" applyAlignment="1">
      <alignment horizontal="center"/>
    </xf>
    <xf numFmtId="8" fontId="6" fillId="7" borderId="81" xfId="0" applyNumberFormat="1" applyFont="1" applyFill="1" applyBorder="1" applyAlignment="1">
      <alignment horizontal="center"/>
    </xf>
    <xf numFmtId="8" fontId="6" fillId="7" borderId="82" xfId="0" applyNumberFormat="1" applyFont="1" applyFill="1" applyBorder="1" applyAlignment="1">
      <alignment horizontal="center"/>
    </xf>
    <xf numFmtId="8" fontId="6" fillId="7" borderId="84" xfId="0" applyNumberFormat="1" applyFont="1" applyFill="1" applyBorder="1" applyAlignment="1">
      <alignment horizontal="center"/>
    </xf>
    <xf numFmtId="8" fontId="26" fillId="7" borderId="81" xfId="0" applyNumberFormat="1" applyFont="1" applyFill="1" applyBorder="1" applyAlignment="1">
      <alignment horizontal="center" vertical="center"/>
    </xf>
    <xf numFmtId="8" fontId="26" fillId="7" borderId="82" xfId="0" applyNumberFormat="1" applyFont="1" applyFill="1" applyBorder="1" applyAlignment="1">
      <alignment horizontal="center" vertical="center"/>
    </xf>
    <xf numFmtId="8" fontId="26" fillId="7" borderId="84" xfId="0" applyNumberFormat="1" applyFont="1" applyFill="1" applyBorder="1" applyAlignment="1">
      <alignment horizontal="center" vertical="center"/>
    </xf>
    <xf numFmtId="0" fontId="59" fillId="0" borderId="122" xfId="0" applyFont="1" applyBorder="1" applyAlignment="1">
      <alignment vertical="center"/>
    </xf>
    <xf numFmtId="0" fontId="18" fillId="5" borderId="104" xfId="0" applyFont="1" applyFill="1" applyBorder="1" applyAlignment="1">
      <alignment horizontal="center" vertical="center"/>
    </xf>
    <xf numFmtId="0" fontId="17" fillId="5" borderId="110" xfId="0" applyFont="1" applyFill="1" applyBorder="1" applyAlignment="1">
      <alignment horizontal="center" vertical="center" wrapText="1"/>
    </xf>
    <xf numFmtId="0" fontId="17" fillId="5" borderId="105" xfId="0" applyFont="1" applyFill="1" applyBorder="1" applyAlignment="1">
      <alignment horizontal="center" vertical="center" wrapText="1"/>
    </xf>
    <xf numFmtId="0" fontId="60" fillId="6" borderId="71" xfId="0" applyFont="1" applyFill="1" applyBorder="1" applyAlignment="1" applyProtection="1">
      <alignment vertical="center"/>
      <protection locked="0"/>
    </xf>
    <xf numFmtId="6" fontId="60" fillId="7" borderId="123" xfId="2" applyNumberFormat="1" applyFont="1" applyFill="1" applyBorder="1" applyAlignment="1" applyProtection="1">
      <alignment horizontal="center" vertical="center"/>
    </xf>
    <xf numFmtId="6" fontId="60" fillId="7" borderId="56" xfId="2" applyNumberFormat="1" applyFont="1" applyFill="1" applyBorder="1" applyAlignment="1" applyProtection="1">
      <alignment horizontal="center" vertical="center"/>
    </xf>
    <xf numFmtId="0" fontId="60" fillId="6" borderId="67" xfId="0" applyFont="1" applyFill="1" applyBorder="1" applyAlignment="1" applyProtection="1">
      <alignment vertical="center"/>
      <protection locked="0"/>
    </xf>
    <xf numFmtId="6" fontId="60" fillId="7" borderId="107" xfId="2" applyNumberFormat="1" applyFont="1" applyFill="1" applyBorder="1" applyAlignment="1" applyProtection="1">
      <alignment horizontal="center" vertical="center"/>
    </xf>
    <xf numFmtId="6" fontId="60" fillId="7" borderId="115" xfId="2" applyNumberFormat="1" applyFont="1" applyFill="1" applyBorder="1" applyAlignment="1" applyProtection="1">
      <alignment horizontal="center" vertical="center"/>
    </xf>
    <xf numFmtId="0" fontId="60" fillId="6" borderId="124" xfId="0" applyFont="1" applyFill="1" applyBorder="1" applyAlignment="1" applyProtection="1">
      <alignment vertical="center"/>
      <protection locked="0"/>
    </xf>
    <xf numFmtId="0" fontId="60" fillId="0" borderId="125" xfId="0" applyFont="1" applyBorder="1" applyAlignment="1" applyProtection="1">
      <alignment vertical="center"/>
      <protection locked="0"/>
    </xf>
    <xf numFmtId="6" fontId="60" fillId="0" borderId="94" xfId="0" applyNumberFormat="1" applyFont="1" applyBorder="1" applyAlignment="1" applyProtection="1">
      <alignment horizontal="center" vertical="center"/>
      <protection locked="0"/>
    </xf>
    <xf numFmtId="6" fontId="60" fillId="0" borderId="117" xfId="0" applyNumberFormat="1" applyFont="1" applyBorder="1" applyAlignment="1" applyProtection="1">
      <alignment horizontal="center" vertical="center"/>
      <protection locked="0"/>
    </xf>
    <xf numFmtId="6" fontId="60" fillId="7" borderId="59" xfId="2" applyNumberFormat="1" applyFont="1" applyFill="1" applyBorder="1" applyAlignment="1" applyProtection="1">
      <alignment horizontal="center" vertical="center"/>
    </xf>
    <xf numFmtId="6" fontId="61" fillId="7" borderId="128" xfId="1" applyNumberFormat="1" applyFont="1" applyFill="1" applyBorder="1" applyAlignment="1" applyProtection="1">
      <alignment horizontal="center" vertical="center"/>
    </xf>
    <xf numFmtId="6" fontId="61" fillId="7" borderId="129" xfId="1" applyNumberFormat="1" applyFont="1" applyFill="1" applyBorder="1" applyAlignment="1" applyProtection="1">
      <alignment horizontal="center" vertical="center"/>
    </xf>
    <xf numFmtId="6" fontId="61" fillId="7" borderId="97" xfId="1" applyNumberFormat="1" applyFont="1" applyFill="1" applyBorder="1" applyAlignment="1" applyProtection="1">
      <alignment horizontal="center" vertical="center"/>
    </xf>
    <xf numFmtId="6" fontId="61" fillId="7" borderId="127" xfId="1" applyNumberFormat="1" applyFont="1" applyFill="1" applyBorder="1" applyAlignment="1" applyProtection="1">
      <alignment horizontal="center" vertical="center"/>
    </xf>
    <xf numFmtId="6" fontId="61" fillId="7" borderId="98" xfId="2" applyNumberFormat="1" applyFont="1" applyFill="1" applyBorder="1" applyAlignment="1" applyProtection="1">
      <alignment horizontal="center" vertical="center"/>
    </xf>
    <xf numFmtId="6" fontId="60" fillId="7" borderId="116" xfId="2" applyNumberFormat="1" applyFont="1" applyFill="1" applyBorder="1" applyAlignment="1" applyProtection="1">
      <alignment horizontal="center" vertical="center"/>
    </xf>
    <xf numFmtId="0" fontId="60" fillId="6" borderId="93" xfId="0" applyFont="1" applyFill="1" applyBorder="1" applyAlignment="1" applyProtection="1">
      <alignment vertical="center"/>
      <protection locked="0"/>
    </xf>
    <xf numFmtId="0" fontId="64" fillId="0" borderId="94" xfId="0" applyFont="1" applyBorder="1" applyAlignment="1" applyProtection="1">
      <alignment vertical="center"/>
      <protection locked="0"/>
    </xf>
    <xf numFmtId="6" fontId="60" fillId="0" borderId="94" xfId="2" applyNumberFormat="1" applyFont="1" applyFill="1" applyBorder="1" applyAlignment="1" applyProtection="1">
      <alignment horizontal="center" vertical="center"/>
      <protection locked="0"/>
    </xf>
    <xf numFmtId="6" fontId="61" fillId="7" borderId="127" xfId="2" applyNumberFormat="1" applyFont="1" applyFill="1" applyBorder="1" applyAlignment="1" applyProtection="1">
      <alignment horizontal="center" vertical="center"/>
    </xf>
    <xf numFmtId="6" fontId="61" fillId="7" borderId="128" xfId="2" applyNumberFormat="1" applyFont="1" applyFill="1" applyBorder="1" applyAlignment="1" applyProtection="1">
      <alignment horizontal="center" vertical="center"/>
    </xf>
    <xf numFmtId="6" fontId="61" fillId="7" borderId="129" xfId="2" applyNumberFormat="1" applyFont="1" applyFill="1" applyBorder="1" applyAlignment="1" applyProtection="1">
      <alignment horizontal="center" vertical="center"/>
    </xf>
    <xf numFmtId="6" fontId="61" fillId="7" borderId="130" xfId="2" applyNumberFormat="1" applyFont="1" applyFill="1" applyBorder="1" applyAlignment="1" applyProtection="1">
      <alignment horizontal="center" vertical="center"/>
    </xf>
    <xf numFmtId="6" fontId="61" fillId="7" borderId="78" xfId="2" applyNumberFormat="1" applyFont="1" applyFill="1" applyBorder="1" applyAlignment="1" applyProtection="1">
      <alignment horizontal="center" vertical="center"/>
    </xf>
    <xf numFmtId="0" fontId="17" fillId="5" borderId="131" xfId="0" applyFont="1" applyFill="1" applyBorder="1" applyAlignment="1">
      <alignment horizontal="right" vertical="center"/>
    </xf>
    <xf numFmtId="6" fontId="61" fillId="7" borderId="132" xfId="2" applyNumberFormat="1" applyFont="1" applyFill="1" applyBorder="1" applyAlignment="1" applyProtection="1">
      <alignment horizontal="center" vertical="center"/>
    </xf>
    <xf numFmtId="0" fontId="17" fillId="5" borderId="131" xfId="0" applyFont="1" applyFill="1" applyBorder="1" applyAlignment="1">
      <alignment horizontal="right" vertical="center" wrapText="1"/>
    </xf>
    <xf numFmtId="6" fontId="61" fillId="2" borderId="97" xfId="2" applyNumberFormat="1" applyFont="1" applyFill="1" applyBorder="1" applyAlignment="1" applyProtection="1">
      <alignment horizontal="center" vertical="center"/>
      <protection locked="0"/>
    </xf>
    <xf numFmtId="6" fontId="61" fillId="7" borderId="97" xfId="2" applyNumberFormat="1" applyFont="1" applyFill="1" applyBorder="1" applyAlignment="1" applyProtection="1">
      <alignment horizontal="center" vertical="center"/>
    </xf>
    <xf numFmtId="0" fontId="39" fillId="9" borderId="2" xfId="0" applyFont="1" applyFill="1" applyBorder="1" applyAlignment="1">
      <alignment horizontal="center"/>
    </xf>
    <xf numFmtId="165" fontId="39" fillId="9" borderId="2" xfId="0" applyNumberFormat="1" applyFont="1" applyFill="1" applyBorder="1" applyAlignment="1">
      <alignment horizontal="center"/>
    </xf>
    <xf numFmtId="9" fontId="39" fillId="9" borderId="2" xfId="3" applyFont="1" applyFill="1" applyBorder="1" applyAlignment="1" applyProtection="1">
      <alignment horizontal="center"/>
    </xf>
    <xf numFmtId="0" fontId="39" fillId="9" borderId="2" xfId="0" applyFont="1" applyFill="1" applyBorder="1" applyAlignment="1">
      <alignment horizontal="center" vertical="center"/>
    </xf>
    <xf numFmtId="8" fontId="39" fillId="9" borderId="2" xfId="0" applyNumberFormat="1" applyFont="1" applyFill="1" applyBorder="1" applyAlignment="1">
      <alignment horizontal="center"/>
    </xf>
    <xf numFmtId="0" fontId="17" fillId="10" borderId="2" xfId="0" applyFont="1" applyFill="1" applyBorder="1" applyAlignment="1">
      <alignment horizontal="center" vertical="center"/>
    </xf>
    <xf numFmtId="0" fontId="17" fillId="10" borderId="3" xfId="0" applyFont="1" applyFill="1" applyBorder="1" applyAlignment="1">
      <alignment horizontal="center" vertical="center"/>
    </xf>
    <xf numFmtId="0" fontId="17" fillId="10" borderId="2" xfId="0" applyFont="1" applyFill="1" applyBorder="1" applyAlignment="1">
      <alignment horizontal="center"/>
    </xf>
    <xf numFmtId="0" fontId="5" fillId="2" borderId="0" xfId="0" applyFont="1" applyFill="1"/>
    <xf numFmtId="0" fontId="11" fillId="0" borderId="0" xfId="0" applyFont="1" applyAlignment="1">
      <alignment horizontal="center"/>
    </xf>
    <xf numFmtId="0" fontId="5" fillId="0" borderId="0" xfId="0" applyFont="1"/>
    <xf numFmtId="0" fontId="41" fillId="0" borderId="0" xfId="0" applyFont="1" applyAlignment="1">
      <alignment vertical="center"/>
    </xf>
    <xf numFmtId="0" fontId="10" fillId="2" borderId="0" xfId="0" applyFont="1" applyFill="1" applyAlignment="1">
      <alignment horizontal="left" vertical="center"/>
    </xf>
    <xf numFmtId="0" fontId="6" fillId="0" borderId="0" xfId="0" applyFont="1" applyAlignment="1">
      <alignment horizontal="center"/>
    </xf>
    <xf numFmtId="0" fontId="6" fillId="2" borderId="1" xfId="0" applyFont="1" applyFill="1" applyBorder="1" applyAlignment="1">
      <alignment horizontal="left" vertical="center"/>
    </xf>
    <xf numFmtId="6" fontId="15" fillId="2" borderId="0" xfId="0" applyNumberFormat="1" applyFont="1" applyFill="1"/>
    <xf numFmtId="0" fontId="9" fillId="0" borderId="0" xfId="0" applyFont="1"/>
    <xf numFmtId="6" fontId="9" fillId="0" borderId="0" xfId="1" applyNumberFormat="1" applyFont="1" applyBorder="1" applyProtection="1"/>
    <xf numFmtId="0" fontId="12" fillId="2" borderId="0" xfId="0" applyFont="1" applyFill="1" applyAlignment="1">
      <alignment vertical="center"/>
    </xf>
    <xf numFmtId="0" fontId="16" fillId="2" borderId="0" xfId="0" applyFont="1" applyFill="1" applyAlignment="1">
      <alignment vertical="center"/>
    </xf>
    <xf numFmtId="0" fontId="16" fillId="0" borderId="0" xfId="0" applyFont="1" applyAlignment="1">
      <alignment vertical="center"/>
    </xf>
    <xf numFmtId="0" fontId="12" fillId="0" borderId="0" xfId="0" applyFont="1" applyAlignment="1">
      <alignment vertical="center"/>
    </xf>
    <xf numFmtId="0" fontId="8" fillId="2" borderId="0" xfId="0" applyFont="1" applyFill="1"/>
    <xf numFmtId="0" fontId="2" fillId="2" borderId="0" xfId="0" applyFont="1" applyFill="1"/>
    <xf numFmtId="0" fontId="2" fillId="0" borderId="0" xfId="0" applyFont="1"/>
    <xf numFmtId="0" fontId="41" fillId="2" borderId="0" xfId="0" applyFont="1" applyFill="1" applyAlignment="1">
      <alignment vertical="center"/>
    </xf>
    <xf numFmtId="0" fontId="6" fillId="7" borderId="39" xfId="0" applyFont="1" applyFill="1" applyBorder="1" applyAlignment="1">
      <alignment horizontal="left" vertical="center"/>
    </xf>
    <xf numFmtId="0" fontId="60" fillId="0" borderId="2" xfId="0" applyFont="1" applyBorder="1" applyAlignment="1">
      <alignment vertical="center" wrapText="1"/>
    </xf>
    <xf numFmtId="0" fontId="6" fillId="0" borderId="39" xfId="0" applyFont="1" applyBorder="1" applyAlignment="1">
      <alignment horizontal="left" vertical="center"/>
    </xf>
    <xf numFmtId="0" fontId="6" fillId="2" borderId="0" xfId="0" applyFont="1" applyFill="1" applyAlignment="1">
      <alignment horizontal="left" vertical="center"/>
    </xf>
    <xf numFmtId="0" fontId="24" fillId="2" borderId="0" xfId="0" applyFont="1" applyFill="1" applyAlignment="1">
      <alignment vertical="center" wrapText="1"/>
    </xf>
    <xf numFmtId="0" fontId="62" fillId="2" borderId="0" xfId="0" applyFont="1" applyFill="1"/>
    <xf numFmtId="0" fontId="10" fillId="2" borderId="0" xfId="0" applyFont="1" applyFill="1"/>
    <xf numFmtId="0" fontId="17" fillId="5" borderId="104" xfId="0" applyFont="1" applyFill="1" applyBorder="1" applyAlignment="1">
      <alignment horizontal="center"/>
    </xf>
    <xf numFmtId="0" fontId="17" fillId="5" borderId="105" xfId="0" applyFont="1" applyFill="1" applyBorder="1" applyAlignment="1">
      <alignment horizontal="center"/>
    </xf>
    <xf numFmtId="0" fontId="17" fillId="5" borderId="106" xfId="0" applyFont="1" applyFill="1" applyBorder="1" applyAlignment="1">
      <alignment horizontal="center"/>
    </xf>
    <xf numFmtId="0" fontId="59" fillId="8" borderId="73" xfId="0" applyFont="1" applyFill="1" applyBorder="1" applyAlignment="1">
      <alignment horizontal="left"/>
    </xf>
    <xf numFmtId="0" fontId="59" fillId="8" borderId="67" xfId="0" applyFont="1" applyFill="1" applyBorder="1" applyAlignment="1">
      <alignment horizontal="left"/>
    </xf>
    <xf numFmtId="0" fontId="59" fillId="8" borderId="108" xfId="0" applyFont="1" applyFill="1" applyBorder="1" applyAlignment="1">
      <alignment horizontal="left"/>
    </xf>
    <xf numFmtId="0" fontId="9" fillId="2" borderId="0" xfId="0" applyFont="1" applyFill="1" applyAlignment="1">
      <alignment horizontal="center"/>
    </xf>
    <xf numFmtId="166" fontId="6" fillId="2" borderId="0" xfId="0" applyNumberFormat="1" applyFont="1" applyFill="1" applyAlignment="1">
      <alignment horizontal="center" vertical="center"/>
    </xf>
    <xf numFmtId="0" fontId="63" fillId="2" borderId="0" xfId="0" applyFont="1" applyFill="1"/>
    <xf numFmtId="0" fontId="6" fillId="2" borderId="0" xfId="0" applyFont="1" applyFill="1" applyAlignment="1">
      <alignment vertical="center"/>
    </xf>
    <xf numFmtId="0" fontId="6" fillId="0" borderId="0" xfId="0" applyFont="1" applyAlignment="1">
      <alignment vertical="center"/>
    </xf>
    <xf numFmtId="0" fontId="33" fillId="2" borderId="0" xfId="0" applyFont="1" applyFill="1"/>
    <xf numFmtId="0" fontId="2" fillId="2" borderId="0" xfId="0" applyFont="1" applyFill="1" applyAlignment="1">
      <alignment horizontal="center"/>
    </xf>
    <xf numFmtId="1" fontId="71" fillId="11" borderId="99" xfId="0" applyNumberFormat="1" applyFont="1" applyFill="1" applyBorder="1" applyAlignment="1">
      <alignment horizontal="center" vertical="center"/>
    </xf>
    <xf numFmtId="1" fontId="71" fillId="11" borderId="82" xfId="0" applyNumberFormat="1" applyFont="1" applyFill="1" applyBorder="1" applyAlignment="1">
      <alignment horizontal="center" vertical="center"/>
    </xf>
    <xf numFmtId="1" fontId="71" fillId="11" borderId="81" xfId="0" applyNumberFormat="1" applyFont="1" applyFill="1" applyBorder="1" applyAlignment="1">
      <alignment horizontal="center" vertical="center"/>
    </xf>
    <xf numFmtId="1" fontId="71" fillId="11" borderId="84" xfId="0" applyNumberFormat="1" applyFont="1" applyFill="1" applyBorder="1" applyAlignment="1">
      <alignment horizontal="center" vertical="center"/>
    </xf>
    <xf numFmtId="0" fontId="6" fillId="0" borderId="103" xfId="0" applyFont="1" applyBorder="1" applyAlignment="1" applyProtection="1">
      <alignment horizontal="center"/>
      <protection locked="0"/>
    </xf>
    <xf numFmtId="0" fontId="9" fillId="2" borderId="1" xfId="0" applyFont="1" applyFill="1" applyBorder="1" applyAlignment="1">
      <alignment horizontal="center"/>
    </xf>
    <xf numFmtId="0" fontId="3" fillId="2" borderId="0" xfId="0" applyFont="1" applyFill="1"/>
    <xf numFmtId="0" fontId="23"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horizontal="center"/>
    </xf>
    <xf numFmtId="0" fontId="6" fillId="2" borderId="1" xfId="0" applyFont="1" applyFill="1" applyBorder="1" applyAlignment="1">
      <alignment horizontal="center"/>
    </xf>
    <xf numFmtId="0" fontId="9" fillId="2" borderId="0" xfId="0" applyFont="1" applyFill="1" applyAlignment="1">
      <alignment horizontal="left"/>
    </xf>
    <xf numFmtId="0" fontId="6" fillId="2" borderId="0" xfId="0" applyFont="1" applyFill="1" applyAlignment="1">
      <alignment horizontal="centerContinuous"/>
    </xf>
    <xf numFmtId="0" fontId="3" fillId="2" borderId="0" xfId="0" applyFont="1" applyFill="1" applyAlignment="1">
      <alignment vertical="center"/>
    </xf>
    <xf numFmtId="0" fontId="60" fillId="6" borderId="71" xfId="0" applyFont="1" applyFill="1" applyBorder="1" applyAlignment="1">
      <alignment vertical="center"/>
    </xf>
    <xf numFmtId="0" fontId="3" fillId="0" borderId="0" xfId="0" applyFont="1"/>
    <xf numFmtId="0" fontId="60" fillId="6" borderId="73" xfId="0" applyFont="1" applyFill="1" applyBorder="1" applyAlignment="1">
      <alignment vertical="center"/>
    </xf>
    <xf numFmtId="0" fontId="60" fillId="6" borderId="67" xfId="0" applyFont="1" applyFill="1" applyBorder="1" applyAlignment="1">
      <alignment vertical="center"/>
    </xf>
    <xf numFmtId="0" fontId="7" fillId="2" borderId="0" xfId="0" applyFont="1" applyFill="1"/>
    <xf numFmtId="0" fontId="7" fillId="0" borderId="0" xfId="0" applyFont="1"/>
    <xf numFmtId="0" fontId="60" fillId="6" borderId="73" xfId="0" applyFont="1" applyFill="1" applyBorder="1" applyAlignment="1">
      <alignment horizontal="left" vertical="center" wrapText="1"/>
    </xf>
    <xf numFmtId="0" fontId="60" fillId="6" borderId="67" xfId="0" applyFont="1" applyFill="1" applyBorder="1" applyAlignment="1">
      <alignment horizontal="left" vertical="center" wrapText="1"/>
    </xf>
    <xf numFmtId="0" fontId="60" fillId="6" borderId="71" xfId="0" applyFont="1" applyFill="1" applyBorder="1" applyAlignment="1">
      <alignment horizontal="left" vertical="center" wrapText="1"/>
    </xf>
    <xf numFmtId="0" fontId="60" fillId="6" borderId="69" xfId="0" applyFont="1" applyFill="1" applyBorder="1" applyAlignment="1">
      <alignment horizontal="left" vertical="center" wrapText="1"/>
    </xf>
    <xf numFmtId="0" fontId="60" fillId="6" borderId="69" xfId="0" applyFont="1" applyFill="1" applyBorder="1" applyAlignment="1">
      <alignment vertical="center"/>
    </xf>
    <xf numFmtId="0" fontId="3" fillId="0" borderId="0" xfId="0" applyFont="1" applyAlignment="1">
      <alignment vertical="center"/>
    </xf>
    <xf numFmtId="6" fontId="15" fillId="2" borderId="0" xfId="1" applyNumberFormat="1" applyFont="1" applyFill="1" applyBorder="1" applyAlignment="1" applyProtection="1">
      <alignment horizontal="center" vertical="center"/>
    </xf>
    <xf numFmtId="6" fontId="14" fillId="2" borderId="0" xfId="2" applyNumberFormat="1" applyFont="1" applyFill="1" applyBorder="1" applyAlignment="1" applyProtection="1">
      <alignment horizontal="center" vertical="center"/>
    </xf>
    <xf numFmtId="0" fontId="7" fillId="2" borderId="0" xfId="0" applyFont="1" applyFill="1" applyAlignment="1">
      <alignment wrapText="1"/>
    </xf>
    <xf numFmtId="0" fontId="1" fillId="0" borderId="0" xfId="0" applyFont="1"/>
    <xf numFmtId="0" fontId="35" fillId="2" borderId="0" xfId="0" applyFont="1" applyFill="1" applyAlignment="1">
      <alignment horizontal="left" vertical="top" wrapText="1"/>
    </xf>
    <xf numFmtId="0" fontId="14" fillId="2" borderId="0" xfId="0" applyFont="1" applyFill="1" applyAlignment="1">
      <alignment horizontal="right" vertical="top"/>
    </xf>
    <xf numFmtId="0" fontId="60" fillId="2" borderId="0" xfId="0" applyFont="1" applyFill="1" applyAlignment="1">
      <alignment vertical="center" wrapText="1"/>
    </xf>
    <xf numFmtId="0" fontId="39" fillId="0" borderId="0" xfId="6" applyFont="1">
      <alignment horizontal="right"/>
    </xf>
    <xf numFmtId="0" fontId="74" fillId="2" borderId="0" xfId="0" applyFont="1" applyFill="1" applyAlignment="1" applyProtection="1">
      <alignment horizontal="right" vertical="top"/>
      <protection locked="0"/>
    </xf>
    <xf numFmtId="0" fontId="58" fillId="0" borderId="0" xfId="0" applyFont="1" applyAlignment="1">
      <alignment horizontal="left" wrapText="1"/>
    </xf>
    <xf numFmtId="1" fontId="1" fillId="0" borderId="0" xfId="11" applyFont="1">
      <alignment horizontal="right"/>
    </xf>
    <xf numFmtId="14" fontId="1" fillId="0" borderId="0" xfId="12" applyFont="1">
      <alignment horizontal="right"/>
    </xf>
    <xf numFmtId="44" fontId="1" fillId="0" borderId="0" xfId="9" applyFont="1" applyAlignment="1">
      <alignment horizontal="right"/>
    </xf>
    <xf numFmtId="0" fontId="1" fillId="2" borderId="0" xfId="0" applyFont="1" applyFill="1"/>
    <xf numFmtId="0" fontId="1" fillId="2" borderId="1" xfId="0" applyFont="1" applyFill="1" applyBorder="1"/>
    <xf numFmtId="0" fontId="1" fillId="2" borderId="1" xfId="0" applyFont="1" applyFill="1" applyBorder="1" applyAlignment="1">
      <alignment wrapText="1"/>
    </xf>
    <xf numFmtId="6" fontId="1" fillId="2" borderId="0" xfId="0" applyNumberFormat="1" applyFont="1" applyFill="1"/>
    <xf numFmtId="0" fontId="1" fillId="2" borderId="51" xfId="0" applyFont="1" applyFill="1" applyBorder="1"/>
    <xf numFmtId="14" fontId="1" fillId="2" borderId="0" xfId="0" applyNumberFormat="1" applyFont="1" applyFill="1"/>
    <xf numFmtId="0" fontId="1" fillId="2" borderId="33" xfId="0" applyFont="1" applyFill="1" applyBorder="1"/>
    <xf numFmtId="0" fontId="1" fillId="2" borderId="34" xfId="0" applyFont="1" applyFill="1" applyBorder="1"/>
    <xf numFmtId="0" fontId="1" fillId="2" borderId="0" xfId="0" applyFont="1" applyFill="1" applyAlignment="1">
      <alignment horizontal="center"/>
    </xf>
    <xf numFmtId="0" fontId="1" fillId="2" borderId="35" xfId="0" applyFont="1" applyFill="1" applyBorder="1"/>
    <xf numFmtId="0" fontId="1" fillId="2" borderId="36" xfId="0" applyFont="1" applyFill="1" applyBorder="1"/>
    <xf numFmtId="0" fontId="1" fillId="2" borderId="38" xfId="0" applyFont="1" applyFill="1" applyBorder="1"/>
    <xf numFmtId="0" fontId="1" fillId="2" borderId="37" xfId="0" applyFont="1" applyFill="1" applyBorder="1"/>
    <xf numFmtId="0" fontId="1" fillId="0" borderId="34" xfId="0" applyFont="1" applyBorder="1"/>
    <xf numFmtId="0" fontId="1" fillId="2" borderId="40" xfId="0" applyFont="1" applyFill="1" applyBorder="1"/>
    <xf numFmtId="0" fontId="1"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right" vertical="center"/>
    </xf>
    <xf numFmtId="6" fontId="60" fillId="11" borderId="10" xfId="0" applyNumberFormat="1" applyFont="1" applyFill="1" applyBorder="1" applyAlignment="1" applyProtection="1">
      <alignment horizontal="center" vertical="center"/>
      <protection locked="0"/>
    </xf>
    <xf numFmtId="0" fontId="58" fillId="0" borderId="55" xfId="0" applyFont="1" applyBorder="1" applyAlignment="1">
      <alignment horizontal="left" wrapText="1"/>
    </xf>
    <xf numFmtId="0" fontId="58" fillId="0" borderId="56" xfId="0" applyFont="1" applyBorder="1" applyAlignment="1">
      <alignment horizontal="left" wrapText="1"/>
    </xf>
    <xf numFmtId="0" fontId="42" fillId="2" borderId="0" xfId="0" applyFont="1" applyFill="1" applyAlignment="1">
      <alignment horizontal="right"/>
    </xf>
    <xf numFmtId="0" fontId="42" fillId="2" borderId="133" xfId="0" applyFont="1" applyFill="1" applyBorder="1" applyAlignment="1">
      <alignment horizontal="left"/>
    </xf>
    <xf numFmtId="0" fontId="42" fillId="2" borderId="82" xfId="0" applyFont="1" applyFill="1" applyBorder="1" applyAlignment="1">
      <alignment horizontal="left"/>
    </xf>
    <xf numFmtId="8" fontId="42" fillId="11" borderId="84" xfId="0" applyNumberFormat="1" applyFont="1" applyFill="1" applyBorder="1" applyAlignment="1">
      <alignment horizontal="left"/>
    </xf>
    <xf numFmtId="6" fontId="60" fillId="11" borderId="8" xfId="2" applyNumberFormat="1" applyFont="1" applyFill="1" applyBorder="1" applyAlignment="1" applyProtection="1">
      <alignment horizontal="center" vertical="center"/>
      <protection locked="0"/>
    </xf>
    <xf numFmtId="0" fontId="61" fillId="0" borderId="133" xfId="0" applyFont="1" applyBorder="1" applyAlignment="1" applyProtection="1">
      <alignment horizontal="center" vertical="center" wrapText="1"/>
      <protection locked="0"/>
    </xf>
    <xf numFmtId="0" fontId="39" fillId="2" borderId="0" xfId="0" applyFont="1" applyFill="1"/>
    <xf numFmtId="9" fontId="39" fillId="2" borderId="0" xfId="0" applyNumberFormat="1" applyFont="1" applyFill="1"/>
    <xf numFmtId="0" fontId="56" fillId="2" borderId="0" xfId="0" applyFont="1" applyFill="1" applyAlignment="1">
      <alignment horizontal="left" vertical="top"/>
    </xf>
    <xf numFmtId="0" fontId="40" fillId="2" borderId="0" xfId="0" applyFont="1" applyFill="1" applyAlignment="1">
      <alignment horizontal="left" vertical="top" wrapText="1"/>
    </xf>
    <xf numFmtId="0" fontId="44" fillId="2" borderId="0" xfId="0" applyFont="1" applyFill="1" applyAlignment="1">
      <alignment horizontal="left" vertical="top" wrapText="1"/>
    </xf>
    <xf numFmtId="1" fontId="59" fillId="11" borderId="99" xfId="0" applyNumberFormat="1" applyFont="1" applyFill="1" applyBorder="1" applyAlignment="1">
      <alignment horizontal="center" vertical="center"/>
    </xf>
    <xf numFmtId="1" fontId="59" fillId="11" borderId="82" xfId="0" applyNumberFormat="1" applyFont="1" applyFill="1" applyBorder="1" applyAlignment="1">
      <alignment horizontal="center" vertical="center"/>
    </xf>
    <xf numFmtId="1" fontId="59" fillId="11" borderId="81" xfId="0" applyNumberFormat="1" applyFont="1" applyFill="1" applyBorder="1" applyAlignment="1">
      <alignment horizontal="center" vertical="center"/>
    </xf>
    <xf numFmtId="1" fontId="59" fillId="11" borderId="84" xfId="0" applyNumberFormat="1" applyFont="1" applyFill="1" applyBorder="1" applyAlignment="1">
      <alignment horizontal="center" vertical="center"/>
    </xf>
    <xf numFmtId="0" fontId="41" fillId="2" borderId="0" xfId="0" applyFont="1" applyFill="1" applyAlignment="1" applyProtection="1">
      <alignment vertical="center"/>
      <protection locked="0"/>
    </xf>
    <xf numFmtId="0" fontId="27" fillId="2" borderId="0" xfId="0" applyFont="1" applyFill="1" applyAlignment="1">
      <alignment vertical="center" wrapText="1"/>
    </xf>
    <xf numFmtId="0" fontId="15" fillId="0" borderId="0" xfId="0" applyFont="1" applyAlignment="1">
      <alignment horizontal="left" vertical="top" wrapText="1"/>
    </xf>
    <xf numFmtId="0" fontId="58" fillId="0" borderId="52" xfId="0" applyFont="1" applyBorder="1" applyAlignment="1">
      <alignment vertical="top" wrapText="1"/>
    </xf>
    <xf numFmtId="0" fontId="58" fillId="0" borderId="53" xfId="0" applyFont="1" applyBorder="1" applyAlignment="1">
      <alignment vertical="top" wrapText="1"/>
    </xf>
    <xf numFmtId="0" fontId="58" fillId="0" borderId="54" xfId="0" applyFont="1" applyBorder="1" applyAlignment="1">
      <alignment vertical="top" wrapText="1"/>
    </xf>
    <xf numFmtId="0" fontId="58" fillId="0" borderId="55" xfId="0" applyFont="1" applyBorder="1" applyAlignment="1">
      <alignment vertical="top" wrapText="1"/>
    </xf>
    <xf numFmtId="0" fontId="58" fillId="0" borderId="0" xfId="0" applyFont="1" applyAlignment="1">
      <alignment vertical="top" wrapText="1"/>
    </xf>
    <xf numFmtId="0" fontId="58" fillId="0" borderId="56" xfId="0" applyFont="1" applyBorder="1" applyAlignment="1">
      <alignment vertical="top" wrapText="1"/>
    </xf>
    <xf numFmtId="0" fontId="58" fillId="0" borderId="0" xfId="0" applyFont="1" applyAlignment="1">
      <alignment horizontal="left" vertical="top" wrapText="1"/>
    </xf>
    <xf numFmtId="0" fontId="60" fillId="0" borderId="84" xfId="0" applyFont="1" applyBorder="1" applyAlignment="1" applyProtection="1">
      <alignment horizontal="center" vertical="center" wrapText="1"/>
      <protection locked="0"/>
    </xf>
    <xf numFmtId="0" fontId="60" fillId="0" borderId="155" xfId="0" applyFont="1" applyBorder="1" applyAlignment="1" applyProtection="1">
      <alignment horizontal="center" vertical="center" wrapText="1"/>
      <protection locked="0"/>
    </xf>
    <xf numFmtId="0" fontId="60" fillId="0" borderId="163" xfId="0" applyFont="1" applyBorder="1" applyAlignment="1" applyProtection="1">
      <alignment horizontal="center" vertical="center" wrapText="1"/>
      <protection locked="0"/>
    </xf>
    <xf numFmtId="6" fontId="24" fillId="0" borderId="175" xfId="0" applyNumberFormat="1" applyFont="1" applyBorder="1" applyAlignment="1" applyProtection="1">
      <alignment horizontal="center" vertical="center"/>
      <protection locked="0"/>
    </xf>
    <xf numFmtId="6" fontId="24" fillId="0" borderId="176" xfId="0" applyNumberFormat="1" applyFont="1" applyBorder="1" applyAlignment="1" applyProtection="1">
      <alignment horizontal="center" vertical="center"/>
      <protection locked="0"/>
    </xf>
    <xf numFmtId="6" fontId="24" fillId="0" borderId="177" xfId="0" applyNumberFormat="1" applyFont="1" applyBorder="1" applyAlignment="1" applyProtection="1">
      <alignment horizontal="center" vertical="center"/>
      <protection locked="0"/>
    </xf>
    <xf numFmtId="165" fontId="9" fillId="7" borderId="8" xfId="0" applyNumberFormat="1" applyFont="1" applyFill="1" applyBorder="1" applyAlignment="1">
      <alignment horizontal="center"/>
    </xf>
    <xf numFmtId="0" fontId="59" fillId="8" borderId="69" xfId="0" applyFont="1" applyFill="1" applyBorder="1" applyAlignment="1">
      <alignment horizontal="center"/>
    </xf>
    <xf numFmtId="0" fontId="64" fillId="2" borderId="0" xfId="0" applyFont="1" applyFill="1" applyProtection="1">
      <protection locked="0"/>
    </xf>
    <xf numFmtId="0" fontId="64" fillId="2" borderId="184" xfId="0" applyFont="1" applyFill="1" applyBorder="1" applyAlignment="1" applyProtection="1">
      <alignment horizontal="center"/>
      <protection locked="0"/>
    </xf>
    <xf numFmtId="0" fontId="64" fillId="2" borderId="0" xfId="0" applyFont="1" applyFill="1" applyAlignment="1" applyProtection="1">
      <alignment horizontal="center"/>
      <protection locked="0"/>
    </xf>
    <xf numFmtId="0" fontId="78" fillId="2" borderId="0" xfId="0" applyFont="1" applyFill="1" applyProtection="1">
      <protection locked="0"/>
    </xf>
    <xf numFmtId="0" fontId="79" fillId="2" borderId="0" xfId="0" applyFont="1" applyFill="1" applyAlignment="1" applyProtection="1">
      <alignment vertical="center"/>
      <protection locked="0"/>
    </xf>
    <xf numFmtId="0" fontId="62" fillId="2" borderId="0" xfId="0" applyFont="1" applyFill="1" applyAlignment="1" applyProtection="1">
      <alignment vertical="center"/>
      <protection locked="0"/>
    </xf>
    <xf numFmtId="0" fontId="62" fillId="2" borderId="0" xfId="0" applyFont="1" applyFill="1" applyAlignment="1" applyProtection="1">
      <alignment horizontal="left" vertical="center"/>
      <protection locked="0"/>
    </xf>
    <xf numFmtId="0" fontId="78" fillId="2" borderId="0" xfId="0" applyFont="1" applyFill="1" applyAlignment="1" applyProtection="1">
      <alignment horizontal="center"/>
      <protection locked="0"/>
    </xf>
    <xf numFmtId="0" fontId="64" fillId="2" borderId="185" xfId="0" applyFont="1" applyFill="1" applyBorder="1" applyAlignment="1" applyProtection="1">
      <alignment vertical="center"/>
      <protection locked="0"/>
    </xf>
    <xf numFmtId="0" fontId="59" fillId="2" borderId="0" xfId="0" applyFont="1" applyFill="1" applyAlignment="1" applyProtection="1">
      <alignment horizontal="center"/>
      <protection locked="0"/>
    </xf>
    <xf numFmtId="0" fontId="61" fillId="0" borderId="0" xfId="0" applyFont="1"/>
    <xf numFmtId="0" fontId="61" fillId="2" borderId="0" xfId="0" applyFont="1" applyFill="1"/>
    <xf numFmtId="0" fontId="78" fillId="2" borderId="0" xfId="0" applyFont="1" applyFill="1"/>
    <xf numFmtId="164" fontId="64" fillId="2" borderId="0" xfId="1" applyNumberFormat="1" applyFont="1" applyFill="1" applyBorder="1" applyAlignment="1" applyProtection="1">
      <alignment horizontal="center" vertical="center"/>
      <protection locked="0"/>
    </xf>
    <xf numFmtId="0" fontId="80" fillId="2" borderId="0" xfId="0" applyFont="1" applyFill="1" applyAlignment="1" applyProtection="1">
      <alignment horizontal="centerContinuous" vertical="center"/>
      <protection locked="0"/>
    </xf>
    <xf numFmtId="0" fontId="61" fillId="11" borderId="185" xfId="0" applyFont="1" applyFill="1" applyBorder="1" applyAlignment="1">
      <alignment horizontal="center"/>
    </xf>
    <xf numFmtId="0" fontId="61" fillId="2" borderId="185" xfId="0" applyFont="1" applyFill="1" applyBorder="1" applyAlignment="1">
      <alignment horizontal="left" vertical="center"/>
    </xf>
    <xf numFmtId="0" fontId="59" fillId="2" borderId="184" xfId="0" applyFont="1" applyFill="1" applyBorder="1" applyAlignment="1" applyProtection="1">
      <alignment horizontal="left" vertical="center"/>
      <protection locked="0"/>
    </xf>
    <xf numFmtId="0" fontId="59" fillId="2" borderId="184" xfId="0" applyFont="1" applyFill="1" applyBorder="1" applyAlignment="1" applyProtection="1">
      <alignment horizontal="center"/>
      <protection locked="0"/>
    </xf>
    <xf numFmtId="0" fontId="64" fillId="2" borderId="184" xfId="0" applyFont="1" applyFill="1" applyBorder="1" applyProtection="1">
      <protection locked="0"/>
    </xf>
    <xf numFmtId="0" fontId="64" fillId="2" borderId="0" xfId="0" applyFont="1" applyFill="1" applyAlignment="1" applyProtection="1">
      <alignment horizontal="left"/>
      <protection locked="0"/>
    </xf>
    <xf numFmtId="0" fontId="64" fillId="2" borderId="13" xfId="0" applyFont="1" applyFill="1" applyBorder="1" applyAlignment="1" applyProtection="1">
      <alignment horizontal="left"/>
      <protection locked="0"/>
    </xf>
    <xf numFmtId="0" fontId="59" fillId="0" borderId="185" xfId="0" applyFont="1" applyBorder="1" applyAlignment="1">
      <alignment vertical="center"/>
    </xf>
    <xf numFmtId="0" fontId="59" fillId="2" borderId="185" xfId="0" applyFont="1" applyFill="1" applyBorder="1" applyAlignment="1">
      <alignment horizontal="center"/>
    </xf>
    <xf numFmtId="0" fontId="59" fillId="2" borderId="0" xfId="0" applyFont="1" applyFill="1" applyAlignment="1" applyProtection="1">
      <alignment horizontal="centerContinuous"/>
      <protection locked="0"/>
    </xf>
    <xf numFmtId="0" fontId="59" fillId="2" borderId="13" xfId="0" applyFont="1" applyFill="1" applyBorder="1"/>
    <xf numFmtId="0" fontId="59" fillId="2" borderId="21" xfId="0" applyFont="1" applyFill="1" applyBorder="1" applyAlignment="1">
      <alignment horizontal="center"/>
    </xf>
    <xf numFmtId="0" fontId="81" fillId="2" borderId="0" xfId="0" applyFont="1" applyFill="1" applyAlignment="1">
      <alignment horizontal="center"/>
    </xf>
    <xf numFmtId="0" fontId="64" fillId="2" borderId="10" xfId="0" applyFont="1" applyFill="1" applyBorder="1" applyAlignment="1" applyProtection="1">
      <alignment vertical="center"/>
      <protection locked="0"/>
    </xf>
    <xf numFmtId="0" fontId="18" fillId="12" borderId="185" xfId="0" applyFont="1" applyFill="1" applyBorder="1" applyAlignment="1">
      <alignment horizontal="center" vertical="center"/>
    </xf>
    <xf numFmtId="0" fontId="17" fillId="12" borderId="185" xfId="0" applyFont="1" applyFill="1" applyBorder="1" applyAlignment="1">
      <alignment horizontal="center" vertical="center" wrapText="1"/>
    </xf>
    <xf numFmtId="0" fontId="17" fillId="12" borderId="185" xfId="0" applyFont="1" applyFill="1" applyBorder="1" applyAlignment="1">
      <alignment horizontal="center" vertical="center"/>
    </xf>
    <xf numFmtId="0" fontId="64" fillId="2" borderId="0" xfId="0" applyFont="1" applyFill="1" applyAlignment="1" applyProtection="1">
      <alignment vertical="center"/>
      <protection locked="0"/>
    </xf>
    <xf numFmtId="0" fontId="64" fillId="2" borderId="10" xfId="0" applyFont="1" applyFill="1" applyBorder="1" applyProtection="1">
      <protection locked="0"/>
    </xf>
    <xf numFmtId="0" fontId="60" fillId="13" borderId="185" xfId="0" applyFont="1" applyFill="1" applyBorder="1" applyAlignment="1" applyProtection="1">
      <alignment vertical="center"/>
      <protection locked="0"/>
    </xf>
    <xf numFmtId="0" fontId="60" fillId="2" borderId="185" xfId="0" applyFont="1" applyFill="1" applyBorder="1" applyAlignment="1" applyProtection="1">
      <alignment vertical="center"/>
      <protection locked="0"/>
    </xf>
    <xf numFmtId="6" fontId="60" fillId="2" borderId="185" xfId="0" applyNumberFormat="1" applyFont="1" applyFill="1" applyBorder="1" applyAlignment="1" applyProtection="1">
      <alignment horizontal="center" vertical="center"/>
      <protection locked="0"/>
    </xf>
    <xf numFmtId="167" fontId="60" fillId="2" borderId="185" xfId="0" applyNumberFormat="1" applyFont="1" applyFill="1" applyBorder="1" applyAlignment="1">
      <alignment horizontal="center" vertical="center"/>
    </xf>
    <xf numFmtId="6" fontId="60" fillId="11" borderId="185" xfId="2" applyNumberFormat="1" applyFont="1" applyFill="1" applyBorder="1" applyAlignment="1" applyProtection="1">
      <alignment horizontal="center" vertical="center"/>
    </xf>
    <xf numFmtId="0" fontId="64" fillId="0" borderId="0" xfId="0" applyFont="1" applyProtection="1">
      <protection locked="0"/>
    </xf>
    <xf numFmtId="0" fontId="59" fillId="2" borderId="10" xfId="0" applyFont="1" applyFill="1" applyBorder="1" applyProtection="1">
      <protection locked="0"/>
    </xf>
    <xf numFmtId="6" fontId="61" fillId="11" borderId="185" xfId="1" applyNumberFormat="1" applyFont="1" applyFill="1" applyBorder="1" applyAlignment="1" applyProtection="1">
      <alignment horizontal="center" vertical="center"/>
    </xf>
    <xf numFmtId="6" fontId="61" fillId="11" borderId="185" xfId="2" applyNumberFormat="1" applyFont="1" applyFill="1" applyBorder="1" applyAlignment="1" applyProtection="1">
      <alignment horizontal="center" vertical="center"/>
    </xf>
    <xf numFmtId="0" fontId="59" fillId="2" borderId="0" xfId="0" applyFont="1" applyFill="1" applyProtection="1">
      <protection locked="0"/>
    </xf>
    <xf numFmtId="0" fontId="59" fillId="0" borderId="0" xfId="0" applyFont="1" applyProtection="1">
      <protection locked="0"/>
    </xf>
    <xf numFmtId="3" fontId="64" fillId="2" borderId="0" xfId="0" applyNumberFormat="1" applyFont="1" applyFill="1" applyProtection="1">
      <protection locked="0"/>
    </xf>
    <xf numFmtId="164" fontId="59" fillId="2" borderId="0" xfId="1" applyNumberFormat="1" applyFont="1" applyFill="1" applyBorder="1" applyProtection="1">
      <protection locked="0"/>
    </xf>
    <xf numFmtId="0" fontId="64" fillId="2" borderId="0" xfId="0" applyFont="1" applyFill="1"/>
    <xf numFmtId="3" fontId="64" fillId="2" borderId="0" xfId="0" applyNumberFormat="1" applyFont="1" applyFill="1"/>
    <xf numFmtId="164" fontId="59" fillId="2" borderId="0" xfId="1" applyNumberFormat="1" applyFont="1" applyFill="1" applyBorder="1" applyProtection="1"/>
    <xf numFmtId="0" fontId="60" fillId="13" borderId="185" xfId="0" applyFont="1" applyFill="1" applyBorder="1" applyAlignment="1" applyProtection="1">
      <alignment horizontal="left" vertical="center" wrapText="1"/>
      <protection locked="0"/>
    </xf>
    <xf numFmtId="6" fontId="60" fillId="2" borderId="185" xfId="2" applyNumberFormat="1" applyFont="1" applyFill="1" applyBorder="1" applyAlignment="1" applyProtection="1">
      <alignment horizontal="center" vertical="center"/>
      <protection locked="0"/>
    </xf>
    <xf numFmtId="6" fontId="60" fillId="2" borderId="185" xfId="2" applyNumberFormat="1" applyFont="1" applyFill="1" applyBorder="1" applyAlignment="1" applyProtection="1">
      <alignment horizontal="center" vertical="center"/>
    </xf>
    <xf numFmtId="167" fontId="60" fillId="11" borderId="185" xfId="0" applyNumberFormat="1" applyFont="1" applyFill="1" applyBorder="1" applyAlignment="1">
      <alignment horizontal="center" vertical="center"/>
    </xf>
    <xf numFmtId="0" fontId="64" fillId="0" borderId="0" xfId="0" applyFont="1" applyAlignment="1" applyProtection="1">
      <alignment vertical="center"/>
      <protection locked="0"/>
    </xf>
    <xf numFmtId="6" fontId="60" fillId="2" borderId="0" xfId="0" applyNumberFormat="1" applyFont="1" applyFill="1" applyAlignment="1" applyProtection="1">
      <alignment horizontal="center" vertical="center"/>
      <protection locked="0"/>
    </xf>
    <xf numFmtId="6" fontId="60" fillId="2" borderId="0" xfId="1" applyNumberFormat="1" applyFont="1" applyFill="1" applyBorder="1" applyAlignment="1" applyProtection="1">
      <alignment horizontal="center" vertical="center"/>
      <protection locked="0"/>
    </xf>
    <xf numFmtId="0" fontId="17" fillId="12" borderId="185" xfId="0" applyFont="1" applyFill="1" applyBorder="1" applyAlignment="1">
      <alignment horizontal="right" vertical="center"/>
    </xf>
    <xf numFmtId="0" fontId="64" fillId="2" borderId="0" xfId="0" applyFont="1" applyFill="1" applyAlignment="1" applyProtection="1">
      <alignment horizontal="right" vertical="center"/>
      <protection locked="0"/>
    </xf>
    <xf numFmtId="6" fontId="61" fillId="2" borderId="0" xfId="2" applyNumberFormat="1" applyFont="1" applyFill="1" applyBorder="1" applyAlignment="1" applyProtection="1">
      <alignment horizontal="center" vertical="center"/>
      <protection locked="0"/>
    </xf>
    <xf numFmtId="0" fontId="17" fillId="12" borderId="185" xfId="0" applyFont="1" applyFill="1" applyBorder="1" applyAlignment="1">
      <alignment horizontal="right" vertical="center" wrapText="1"/>
    </xf>
    <xf numFmtId="6" fontId="61" fillId="2" borderId="185" xfId="2" applyNumberFormat="1" applyFont="1" applyFill="1" applyBorder="1" applyAlignment="1" applyProtection="1">
      <alignment horizontal="center" vertical="center"/>
      <protection locked="0"/>
    </xf>
    <xf numFmtId="0" fontId="59" fillId="2" borderId="0" xfId="0" applyFont="1" applyFill="1" applyAlignment="1" applyProtection="1">
      <alignment wrapText="1"/>
      <protection locked="0"/>
    </xf>
    <xf numFmtId="0" fontId="59" fillId="2" borderId="0" xfId="0" applyFont="1" applyFill="1" applyAlignment="1" applyProtection="1">
      <alignment horizontal="right" vertical="center" wrapText="1"/>
      <protection locked="0"/>
    </xf>
    <xf numFmtId="0" fontId="61" fillId="0" borderId="95" xfId="0" applyFont="1" applyBorder="1" applyAlignment="1">
      <alignment horizontal="left" vertical="center"/>
    </xf>
    <xf numFmtId="0" fontId="61" fillId="0" borderId="96" xfId="0" applyFont="1" applyBorder="1" applyAlignment="1">
      <alignment horizontal="left" vertical="center"/>
    </xf>
    <xf numFmtId="0" fontId="61" fillId="0" borderId="78" xfId="0" applyFont="1" applyBorder="1" applyAlignment="1">
      <alignment horizontal="left" vertical="center"/>
    </xf>
    <xf numFmtId="0" fontId="60" fillId="2" borderId="95" xfId="0" applyFont="1" applyFill="1" applyBorder="1" applyAlignment="1" applyProtection="1">
      <alignment horizontal="left" vertical="top"/>
      <protection locked="0"/>
    </xf>
    <xf numFmtId="0" fontId="60" fillId="2" borderId="96" xfId="0" applyFont="1" applyFill="1" applyBorder="1" applyAlignment="1" applyProtection="1">
      <alignment horizontal="left" vertical="top"/>
      <protection locked="0"/>
    </xf>
    <xf numFmtId="0" fontId="60" fillId="2" borderId="78" xfId="0" applyFont="1" applyFill="1" applyBorder="1" applyAlignment="1" applyProtection="1">
      <alignment horizontal="left" vertical="top"/>
      <protection locked="0"/>
    </xf>
    <xf numFmtId="0" fontId="60" fillId="0" borderId="4" xfId="0" applyFont="1" applyBorder="1" applyAlignment="1">
      <alignment vertical="center" wrapText="1"/>
    </xf>
    <xf numFmtId="0" fontId="18" fillId="5" borderId="126" xfId="0" applyFont="1" applyFill="1" applyBorder="1" applyAlignment="1">
      <alignment horizontal="center" vertical="center"/>
    </xf>
    <xf numFmtId="0" fontId="18" fillId="5" borderId="127" xfId="0" applyFont="1" applyFill="1" applyBorder="1" applyAlignment="1">
      <alignment horizontal="center" vertical="center"/>
    </xf>
    <xf numFmtId="0" fontId="18" fillId="5" borderId="98" xfId="0" applyFont="1" applyFill="1" applyBorder="1" applyAlignment="1">
      <alignment horizontal="center" vertical="center"/>
    </xf>
    <xf numFmtId="0" fontId="35" fillId="5" borderId="95" xfId="0" applyFont="1" applyFill="1" applyBorder="1" applyAlignment="1">
      <alignment horizontal="right" vertical="center"/>
    </xf>
    <xf numFmtId="0" fontId="35" fillId="5" borderId="97" xfId="0" applyFont="1" applyFill="1" applyBorder="1" applyAlignment="1">
      <alignment horizontal="right" vertical="center"/>
    </xf>
    <xf numFmtId="0" fontId="35" fillId="12" borderId="95" xfId="0" applyFont="1" applyFill="1" applyBorder="1" applyAlignment="1">
      <alignment horizontal="right" vertical="center"/>
    </xf>
    <xf numFmtId="0" fontId="35" fillId="12" borderId="97" xfId="0" applyFont="1" applyFill="1" applyBorder="1" applyAlignment="1">
      <alignment horizontal="right" vertical="center"/>
    </xf>
    <xf numFmtId="0" fontId="0" fillId="2" borderId="141"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42" fillId="0" borderId="52" xfId="0" applyFont="1" applyBorder="1" applyAlignment="1">
      <alignment horizontal="left" vertical="center" wrapText="1"/>
    </xf>
    <xf numFmtId="0" fontId="9" fillId="0" borderId="53" xfId="0" applyFont="1" applyBorder="1" applyAlignment="1">
      <alignment horizontal="left" vertical="center"/>
    </xf>
    <xf numFmtId="0" fontId="9" fillId="0" borderId="54" xfId="0" applyFont="1" applyBorder="1" applyAlignment="1">
      <alignment horizontal="left" vertical="center"/>
    </xf>
    <xf numFmtId="0" fontId="9" fillId="0" borderId="55" xfId="0" applyFont="1" applyBorder="1" applyAlignment="1">
      <alignment horizontal="left" vertical="center"/>
    </xf>
    <xf numFmtId="0" fontId="9" fillId="0" borderId="0" xfId="0" applyFont="1" applyAlignment="1">
      <alignment horizontal="left" vertical="center"/>
    </xf>
    <xf numFmtId="0" fontId="9" fillId="0" borderId="56" xfId="0" applyFont="1" applyBorder="1" applyAlignment="1">
      <alignment horizontal="left" vertical="center"/>
    </xf>
    <xf numFmtId="0" fontId="9" fillId="0" borderId="57" xfId="0" applyFont="1" applyBorder="1" applyAlignment="1">
      <alignment horizontal="left" vertical="center"/>
    </xf>
    <xf numFmtId="0" fontId="9" fillId="0" borderId="58" xfId="0" applyFont="1" applyBorder="1" applyAlignment="1">
      <alignment horizontal="left" vertical="center"/>
    </xf>
    <xf numFmtId="0" fontId="9" fillId="0" borderId="59" xfId="0" applyFont="1" applyBorder="1" applyAlignment="1">
      <alignment horizontal="left" vertical="center"/>
    </xf>
    <xf numFmtId="0" fontId="60" fillId="0" borderId="39" xfId="0" applyFont="1" applyBorder="1" applyAlignment="1">
      <alignment horizontal="center" vertical="center" wrapText="1"/>
    </xf>
    <xf numFmtId="0" fontId="60" fillId="0" borderId="5" xfId="0" applyFont="1" applyBorder="1" applyAlignment="1">
      <alignment horizontal="center" vertical="center" wrapText="1"/>
    </xf>
    <xf numFmtId="0" fontId="19" fillId="5" borderId="95" xfId="0" applyFont="1" applyFill="1" applyBorder="1" applyAlignment="1">
      <alignment horizontal="left" vertical="center"/>
    </xf>
    <xf numFmtId="0" fontId="19" fillId="5" borderId="96" xfId="0" applyFont="1" applyFill="1" applyBorder="1" applyAlignment="1">
      <alignment horizontal="left" vertical="center"/>
    </xf>
    <xf numFmtId="0" fontId="19" fillId="5" borderId="78" xfId="0" applyFont="1" applyFill="1" applyBorder="1" applyAlignment="1">
      <alignment horizontal="left" vertical="center"/>
    </xf>
    <xf numFmtId="0" fontId="56" fillId="2" borderId="20" xfId="0" applyFont="1" applyFill="1" applyBorder="1" applyAlignment="1">
      <alignment horizontal="left" vertical="top" wrapText="1"/>
    </xf>
    <xf numFmtId="0" fontId="57" fillId="2" borderId="0" xfId="0" applyFont="1" applyFill="1" applyAlignment="1">
      <alignment horizontal="left" vertical="top" wrapText="1"/>
    </xf>
    <xf numFmtId="0" fontId="65" fillId="6" borderId="0" xfId="0" applyFont="1" applyFill="1" applyAlignment="1">
      <alignment horizontal="center" vertical="top"/>
    </xf>
    <xf numFmtId="0" fontId="56" fillId="2" borderId="0" xfId="0" applyFont="1" applyFill="1" applyAlignment="1">
      <alignment horizontal="left" vertical="top" wrapText="1"/>
    </xf>
    <xf numFmtId="0" fontId="56" fillId="2" borderId="0" xfId="0" applyFont="1" applyFill="1" applyAlignment="1">
      <alignment horizontal="left" vertical="top"/>
    </xf>
    <xf numFmtId="0" fontId="0" fillId="2" borderId="143" xfId="0" applyFill="1" applyBorder="1" applyAlignment="1" applyProtection="1">
      <alignment horizontal="left" vertical="top" wrapText="1"/>
      <protection locked="0"/>
    </xf>
    <xf numFmtId="0" fontId="0" fillId="2" borderId="142" xfId="0" applyFill="1" applyBorder="1" applyAlignment="1" applyProtection="1">
      <alignment horizontal="left" vertical="top" wrapText="1"/>
      <protection locked="0"/>
    </xf>
    <xf numFmtId="0" fontId="47" fillId="2" borderId="0" xfId="0" applyFont="1" applyFill="1" applyAlignment="1">
      <alignment horizontal="left" vertical="top" wrapText="1"/>
    </xf>
    <xf numFmtId="0" fontId="48" fillId="2" borderId="28" xfId="0" applyFont="1" applyFill="1" applyBorder="1" applyAlignment="1">
      <alignment horizontal="left" vertical="top" wrapText="1"/>
    </xf>
    <xf numFmtId="0" fontId="49" fillId="2" borderId="29" xfId="0" applyFont="1" applyFill="1" applyBorder="1" applyAlignment="1">
      <alignment horizontal="left" vertical="top" wrapText="1"/>
    </xf>
    <xf numFmtId="0" fontId="49" fillId="2" borderId="30" xfId="0" applyFont="1" applyFill="1" applyBorder="1" applyAlignment="1">
      <alignment horizontal="left" vertical="top" wrapText="1"/>
    </xf>
    <xf numFmtId="0" fontId="0" fillId="0" borderId="0" xfId="0" applyAlignment="1">
      <alignment horizontal="left" vertical="top"/>
    </xf>
    <xf numFmtId="0" fontId="60" fillId="0" borderId="52" xfId="0" applyFont="1" applyBorder="1" applyAlignment="1" applyProtection="1">
      <alignment horizontal="left" vertical="top" wrapText="1"/>
      <protection locked="0"/>
    </xf>
    <xf numFmtId="0" fontId="60" fillId="0" borderId="53" xfId="0" applyFont="1" applyBorder="1" applyAlignment="1" applyProtection="1">
      <alignment horizontal="left" vertical="top" wrapText="1"/>
      <protection locked="0"/>
    </xf>
    <xf numFmtId="0" fontId="60" fillId="0" borderId="54" xfId="0" applyFont="1" applyBorder="1" applyAlignment="1" applyProtection="1">
      <alignment horizontal="left" vertical="top" wrapText="1"/>
      <protection locked="0"/>
    </xf>
    <xf numFmtId="0" fontId="60" fillId="0" borderId="55" xfId="0" applyFont="1" applyBorder="1" applyAlignment="1" applyProtection="1">
      <alignment horizontal="left" vertical="top" wrapText="1"/>
      <protection locked="0"/>
    </xf>
    <xf numFmtId="0" fontId="60" fillId="0" borderId="0" xfId="0" applyFont="1" applyAlignment="1" applyProtection="1">
      <alignment horizontal="left" vertical="top" wrapText="1"/>
      <protection locked="0"/>
    </xf>
    <xf numFmtId="0" fontId="60" fillId="0" borderId="56" xfId="0" applyFont="1" applyBorder="1" applyAlignment="1" applyProtection="1">
      <alignment horizontal="left" vertical="top" wrapText="1"/>
      <protection locked="0"/>
    </xf>
    <xf numFmtId="0" fontId="60" fillId="0" borderId="57" xfId="0" applyFont="1" applyBorder="1" applyAlignment="1" applyProtection="1">
      <alignment horizontal="left" vertical="top" wrapText="1"/>
      <protection locked="0"/>
    </xf>
    <xf numFmtId="0" fontId="60" fillId="0" borderId="58" xfId="0" applyFont="1" applyBorder="1" applyAlignment="1" applyProtection="1">
      <alignment horizontal="left" vertical="top" wrapText="1"/>
      <protection locked="0"/>
    </xf>
    <xf numFmtId="0" fontId="60" fillId="0" borderId="59" xfId="0" applyFont="1" applyBorder="1" applyAlignment="1" applyProtection="1">
      <alignment horizontal="left" vertical="top" wrapText="1"/>
      <protection locked="0"/>
    </xf>
    <xf numFmtId="0" fontId="58" fillId="0" borderId="52" xfId="0" applyFont="1" applyBorder="1" applyAlignment="1">
      <alignment horizontal="left" vertical="top" wrapText="1"/>
    </xf>
    <xf numFmtId="0" fontId="58" fillId="0" borderId="53" xfId="0" applyFont="1" applyBorder="1" applyAlignment="1">
      <alignment horizontal="left" vertical="top"/>
    </xf>
    <xf numFmtId="0" fontId="58" fillId="0" borderId="54" xfId="0" applyFont="1" applyBorder="1" applyAlignment="1">
      <alignment horizontal="left" vertical="top"/>
    </xf>
    <xf numFmtId="0" fontId="58" fillId="0" borderId="55" xfId="0" applyFont="1" applyBorder="1" applyAlignment="1">
      <alignment horizontal="left" vertical="top"/>
    </xf>
    <xf numFmtId="0" fontId="58" fillId="0" borderId="0" xfId="0" applyFont="1" applyAlignment="1">
      <alignment horizontal="left" vertical="top"/>
    </xf>
    <xf numFmtId="0" fontId="58" fillId="0" borderId="56" xfId="0" applyFont="1" applyBorder="1" applyAlignment="1">
      <alignment horizontal="left" vertical="top"/>
    </xf>
    <xf numFmtId="0" fontId="58" fillId="0" borderId="57" xfId="0" applyFont="1" applyBorder="1" applyAlignment="1">
      <alignment horizontal="left" vertical="top"/>
    </xf>
    <xf numFmtId="0" fontId="58" fillId="0" borderId="58" xfId="0" applyFont="1" applyBorder="1" applyAlignment="1">
      <alignment horizontal="left" vertical="top"/>
    </xf>
    <xf numFmtId="0" fontId="58" fillId="0" borderId="59" xfId="0" applyFont="1" applyBorder="1" applyAlignment="1">
      <alignment horizontal="left" vertical="top"/>
    </xf>
    <xf numFmtId="0" fontId="27" fillId="5" borderId="52" xfId="0" applyFont="1" applyFill="1" applyBorder="1" applyAlignment="1">
      <alignment horizontal="left" vertical="center" wrapText="1"/>
    </xf>
    <xf numFmtId="0" fontId="27" fillId="5" borderId="53" xfId="0" applyFont="1" applyFill="1" applyBorder="1" applyAlignment="1">
      <alignment horizontal="left" vertical="center" wrapText="1"/>
    </xf>
    <xf numFmtId="0" fontId="27" fillId="5" borderId="54" xfId="0" applyFont="1" applyFill="1" applyBorder="1" applyAlignment="1">
      <alignment horizontal="left" vertical="center" wrapText="1"/>
    </xf>
    <xf numFmtId="0" fontId="27" fillId="5" borderId="55" xfId="0" applyFont="1" applyFill="1" applyBorder="1" applyAlignment="1">
      <alignment horizontal="left" vertical="center" wrapText="1"/>
    </xf>
    <xf numFmtId="0" fontId="27" fillId="5" borderId="0" xfId="0" applyFont="1" applyFill="1" applyAlignment="1">
      <alignment horizontal="left" vertical="center" wrapText="1"/>
    </xf>
    <xf numFmtId="0" fontId="27" fillId="5" borderId="56" xfId="0" applyFont="1" applyFill="1" applyBorder="1" applyAlignment="1">
      <alignment horizontal="left" vertical="center" wrapText="1"/>
    </xf>
    <xf numFmtId="0" fontId="27" fillId="5" borderId="57" xfId="0" applyFont="1" applyFill="1" applyBorder="1" applyAlignment="1">
      <alignment horizontal="left" vertical="center" wrapText="1"/>
    </xf>
    <xf numFmtId="0" fontId="27" fillId="5" borderId="58" xfId="0" applyFont="1" applyFill="1" applyBorder="1" applyAlignment="1">
      <alignment horizontal="left" vertical="center" wrapText="1"/>
    </xf>
    <xf numFmtId="0" fontId="27" fillId="5" borderId="59" xfId="0" applyFont="1" applyFill="1" applyBorder="1" applyAlignment="1">
      <alignment horizontal="left" vertical="center" wrapText="1"/>
    </xf>
    <xf numFmtId="0" fontId="0" fillId="5" borderId="52" xfId="0" applyFill="1" applyBorder="1" applyAlignment="1">
      <alignment horizontal="center"/>
    </xf>
    <xf numFmtId="0" fontId="0" fillId="5" borderId="53" xfId="0" applyFill="1" applyBorder="1" applyAlignment="1">
      <alignment horizontal="center"/>
    </xf>
    <xf numFmtId="0" fontId="0" fillId="5" borderId="54" xfId="0" applyFill="1" applyBorder="1" applyAlignment="1">
      <alignment horizontal="center"/>
    </xf>
    <xf numFmtId="0" fontId="0" fillId="5" borderId="55" xfId="0" applyFill="1" applyBorder="1" applyAlignment="1">
      <alignment horizontal="center"/>
    </xf>
    <xf numFmtId="0" fontId="0" fillId="5" borderId="0" xfId="0" applyFill="1" applyAlignment="1">
      <alignment horizontal="center"/>
    </xf>
    <xf numFmtId="0" fontId="0" fillId="5" borderId="56" xfId="0" applyFill="1" applyBorder="1" applyAlignment="1">
      <alignment horizontal="center"/>
    </xf>
    <xf numFmtId="0" fontId="0" fillId="5" borderId="57" xfId="0" applyFill="1" applyBorder="1" applyAlignment="1">
      <alignment horizontal="center"/>
    </xf>
    <xf numFmtId="0" fontId="0" fillId="5" borderId="58" xfId="0" applyFill="1" applyBorder="1" applyAlignment="1">
      <alignment horizontal="center"/>
    </xf>
    <xf numFmtId="0" fontId="0" fillId="5" borderId="59" xfId="0" applyFill="1" applyBorder="1" applyAlignment="1">
      <alignment horizontal="center"/>
    </xf>
    <xf numFmtId="0" fontId="61" fillId="7" borderId="52" xfId="0" applyFont="1" applyFill="1" applyBorder="1" applyAlignment="1">
      <alignment horizontal="left" vertical="center" wrapText="1"/>
    </xf>
    <xf numFmtId="0" fontId="61" fillId="7" borderId="53" xfId="0" applyFont="1" applyFill="1" applyBorder="1" applyAlignment="1">
      <alignment horizontal="left" vertical="center" wrapText="1"/>
    </xf>
    <xf numFmtId="0" fontId="61" fillId="7" borderId="54" xfId="0" applyFont="1" applyFill="1" applyBorder="1" applyAlignment="1">
      <alignment horizontal="left" vertical="center" wrapText="1"/>
    </xf>
    <xf numFmtId="0" fontId="0" fillId="7" borderId="52" xfId="0" applyFill="1" applyBorder="1" applyAlignment="1">
      <alignment horizontal="center"/>
    </xf>
    <xf numFmtId="0" fontId="0" fillId="7" borderId="53" xfId="0" applyFill="1" applyBorder="1" applyAlignment="1">
      <alignment horizontal="center"/>
    </xf>
    <xf numFmtId="0" fontId="0" fillId="7" borderId="54" xfId="0" applyFill="1" applyBorder="1" applyAlignment="1">
      <alignment horizontal="center"/>
    </xf>
    <xf numFmtId="0" fontId="0" fillId="7" borderId="55" xfId="0" applyFill="1" applyBorder="1" applyAlignment="1">
      <alignment horizontal="center"/>
    </xf>
    <xf numFmtId="0" fontId="0" fillId="7" borderId="0" xfId="0" applyFill="1" applyAlignment="1">
      <alignment horizontal="center"/>
    </xf>
    <xf numFmtId="0" fontId="0" fillId="7" borderId="56" xfId="0" applyFill="1" applyBorder="1" applyAlignment="1">
      <alignment horizontal="center"/>
    </xf>
    <xf numFmtId="0" fontId="0" fillId="7" borderId="57" xfId="0" applyFill="1" applyBorder="1" applyAlignment="1">
      <alignment horizontal="center"/>
    </xf>
    <xf numFmtId="0" fontId="0" fillId="7" borderId="58" xfId="0" applyFill="1" applyBorder="1" applyAlignment="1">
      <alignment horizontal="center"/>
    </xf>
    <xf numFmtId="0" fontId="0" fillId="7" borderId="59" xfId="0" applyFill="1" applyBorder="1" applyAlignment="1">
      <alignment horizontal="center"/>
    </xf>
    <xf numFmtId="0" fontId="61" fillId="7" borderId="55" xfId="0" applyFont="1" applyFill="1" applyBorder="1" applyAlignment="1">
      <alignment horizontal="left" vertical="center" wrapText="1"/>
    </xf>
    <xf numFmtId="0" fontId="61" fillId="7" borderId="0" xfId="0" applyFont="1" applyFill="1" applyAlignment="1">
      <alignment horizontal="left" vertical="center" wrapText="1"/>
    </xf>
    <xf numFmtId="0" fontId="61" fillId="7" borderId="56" xfId="0" applyFont="1" applyFill="1" applyBorder="1" applyAlignment="1">
      <alignment horizontal="left" vertical="center" wrapText="1"/>
    </xf>
    <xf numFmtId="0" fontId="69" fillId="7" borderId="55" xfId="0" applyFont="1" applyFill="1" applyBorder="1" applyAlignment="1">
      <alignment horizontal="left" vertical="center" wrapText="1"/>
    </xf>
    <xf numFmtId="0" fontId="69" fillId="7" borderId="0" xfId="0" applyFont="1" applyFill="1" applyAlignment="1">
      <alignment horizontal="left" vertical="center" wrapText="1"/>
    </xf>
    <xf numFmtId="0" fontId="69" fillId="7" borderId="56" xfId="0" applyFont="1" applyFill="1" applyBorder="1" applyAlignment="1">
      <alignment horizontal="left" vertical="center" wrapText="1"/>
    </xf>
    <xf numFmtId="0" fontId="69" fillId="7" borderId="57" xfId="0" applyFont="1" applyFill="1" applyBorder="1" applyAlignment="1">
      <alignment horizontal="left" vertical="center" wrapText="1"/>
    </xf>
    <xf numFmtId="0" fontId="69" fillId="7" borderId="58" xfId="0" applyFont="1" applyFill="1" applyBorder="1" applyAlignment="1">
      <alignment horizontal="left" vertical="center" wrapText="1"/>
    </xf>
    <xf numFmtId="0" fontId="69" fillId="7" borderId="59" xfId="0" applyFont="1" applyFill="1" applyBorder="1" applyAlignment="1">
      <alignment horizontal="left" vertical="center" wrapText="1"/>
    </xf>
    <xf numFmtId="0" fontId="61" fillId="7" borderId="144" xfId="0" applyFont="1" applyFill="1" applyBorder="1" applyAlignment="1">
      <alignment horizontal="left" vertical="center" wrapText="1"/>
    </xf>
    <xf numFmtId="0" fontId="61" fillId="7" borderId="145" xfId="0" applyFont="1" applyFill="1" applyBorder="1" applyAlignment="1">
      <alignment horizontal="left" vertical="center" wrapText="1"/>
    </xf>
    <xf numFmtId="0" fontId="61" fillId="7" borderId="146" xfId="0" applyFont="1" applyFill="1" applyBorder="1" applyAlignment="1">
      <alignment horizontal="left" vertical="center" wrapText="1"/>
    </xf>
    <xf numFmtId="0" fontId="60" fillId="0" borderId="147" xfId="0" applyFont="1" applyBorder="1" applyAlignment="1">
      <alignment horizontal="left" vertical="center" wrapText="1"/>
    </xf>
    <xf numFmtId="0" fontId="60" fillId="0" borderId="148" xfId="0" applyFont="1" applyBorder="1" applyAlignment="1">
      <alignment horizontal="left" vertical="center" wrapText="1"/>
    </xf>
    <xf numFmtId="0" fontId="60" fillId="0" borderId="149" xfId="0" applyFont="1" applyBorder="1" applyAlignment="1">
      <alignment horizontal="left" vertical="center" wrapText="1"/>
    </xf>
    <xf numFmtId="0" fontId="60" fillId="0" borderId="153" xfId="0" applyFont="1" applyBorder="1" applyAlignment="1">
      <alignment horizontal="left" vertical="center" wrapText="1"/>
    </xf>
    <xf numFmtId="0" fontId="60" fillId="0" borderId="0" xfId="0" applyFont="1" applyAlignment="1">
      <alignment horizontal="left" vertical="center" wrapText="1"/>
    </xf>
    <xf numFmtId="0" fontId="60" fillId="0" borderId="154" xfId="0" applyFont="1" applyBorder="1" applyAlignment="1">
      <alignment horizontal="left" vertical="center" wrapText="1"/>
    </xf>
    <xf numFmtId="0" fontId="60" fillId="0" borderId="150" xfId="0" applyFont="1" applyBorder="1" applyAlignment="1">
      <alignment horizontal="left" vertical="center" wrapText="1"/>
    </xf>
    <xf numFmtId="0" fontId="60" fillId="0" borderId="151" xfId="0" applyFont="1" applyBorder="1" applyAlignment="1">
      <alignment horizontal="left" vertical="center" wrapText="1"/>
    </xf>
    <xf numFmtId="0" fontId="60" fillId="0" borderId="152" xfId="0" applyFont="1" applyBorder="1" applyAlignment="1">
      <alignment horizontal="left" vertical="center" wrapText="1"/>
    </xf>
    <xf numFmtId="0" fontId="69" fillId="0" borderId="153" xfId="0" applyFont="1" applyBorder="1" applyAlignment="1">
      <alignment horizontal="center" vertical="center" wrapText="1"/>
    </xf>
    <xf numFmtId="0" fontId="69" fillId="0" borderId="0" xfId="0" applyFont="1" applyAlignment="1">
      <alignment horizontal="center" vertical="center" wrapText="1"/>
    </xf>
    <xf numFmtId="0" fontId="69" fillId="0" borderId="154" xfId="0" applyFont="1" applyBorder="1" applyAlignment="1">
      <alignment horizontal="center" vertical="center" wrapText="1"/>
    </xf>
    <xf numFmtId="0" fontId="60" fillId="0" borderId="150" xfId="0" applyFont="1" applyBorder="1" applyAlignment="1">
      <alignment horizontal="center" vertical="center" wrapText="1"/>
    </xf>
    <xf numFmtId="0" fontId="60" fillId="0" borderId="151" xfId="0" applyFont="1" applyBorder="1" applyAlignment="1">
      <alignment horizontal="center" vertical="center" wrapText="1"/>
    </xf>
    <xf numFmtId="0" fontId="60" fillId="0" borderId="152" xfId="0" applyFont="1" applyBorder="1" applyAlignment="1">
      <alignment horizontal="center" vertical="center" wrapText="1"/>
    </xf>
    <xf numFmtId="0" fontId="69" fillId="0" borderId="147" xfId="0" applyFont="1" applyBorder="1" applyAlignment="1">
      <alignment horizontal="center" vertical="center" wrapText="1"/>
    </xf>
    <xf numFmtId="0" fontId="69" fillId="0" borderId="148" xfId="0" applyFont="1" applyBorder="1" applyAlignment="1">
      <alignment horizontal="center" vertical="center" wrapText="1"/>
    </xf>
    <xf numFmtId="0" fontId="69" fillId="0" borderId="149" xfId="0" applyFont="1" applyBorder="1" applyAlignment="1">
      <alignment horizontal="center" vertical="center" wrapText="1"/>
    </xf>
    <xf numFmtId="0" fontId="61" fillId="7" borderId="23" xfId="0" applyFont="1" applyFill="1" applyBorder="1" applyAlignment="1">
      <alignment horizontal="center" vertical="center" wrapText="1"/>
    </xf>
    <xf numFmtId="0" fontId="61" fillId="7" borderId="0" xfId="0" applyFont="1" applyFill="1" applyAlignment="1">
      <alignment horizontal="center" vertical="center" wrapText="1"/>
    </xf>
    <xf numFmtId="0" fontId="77" fillId="0" borderId="147" xfId="0" applyFont="1" applyBorder="1" applyAlignment="1">
      <alignment horizontal="center" vertical="center"/>
    </xf>
    <xf numFmtId="0" fontId="77" fillId="0" borderId="148" xfId="0" applyFont="1" applyBorder="1" applyAlignment="1">
      <alignment horizontal="center" vertical="center"/>
    </xf>
    <xf numFmtId="0" fontId="77" fillId="0" borderId="149" xfId="0" applyFont="1" applyBorder="1" applyAlignment="1">
      <alignment horizontal="center" vertical="center"/>
    </xf>
    <xf numFmtId="0" fontId="77" fillId="0" borderId="153" xfId="0" applyFont="1" applyBorder="1" applyAlignment="1">
      <alignment horizontal="center" vertical="center"/>
    </xf>
    <xf numFmtId="0" fontId="77" fillId="0" borderId="0" xfId="0" applyFont="1" applyAlignment="1">
      <alignment horizontal="center" vertical="center"/>
    </xf>
    <xf numFmtId="0" fontId="77" fillId="0" borderId="154" xfId="0" applyFont="1" applyBorder="1" applyAlignment="1">
      <alignment horizontal="center" vertical="center"/>
    </xf>
    <xf numFmtId="0" fontId="61" fillId="7" borderId="147" xfId="0" applyFont="1" applyFill="1" applyBorder="1" applyAlignment="1">
      <alignment horizontal="center" vertical="center" wrapText="1"/>
    </xf>
    <xf numFmtId="0" fontId="61" fillId="7" borderId="149" xfId="0" applyFont="1" applyFill="1" applyBorder="1" applyAlignment="1">
      <alignment horizontal="center" vertical="center" wrapText="1"/>
    </xf>
    <xf numFmtId="0" fontId="61" fillId="7" borderId="153" xfId="0" applyFont="1" applyFill="1" applyBorder="1" applyAlignment="1">
      <alignment horizontal="center" vertical="center" wrapText="1"/>
    </xf>
    <xf numFmtId="0" fontId="61" fillId="7" borderId="154" xfId="0" applyFont="1" applyFill="1" applyBorder="1" applyAlignment="1">
      <alignment horizontal="center" vertical="center" wrapText="1"/>
    </xf>
    <xf numFmtId="0" fontId="60" fillId="0" borderId="147" xfId="0" applyFont="1" applyBorder="1" applyAlignment="1">
      <alignment horizontal="center" vertical="center" wrapText="1"/>
    </xf>
    <xf numFmtId="0" fontId="60" fillId="0" borderId="149" xfId="0" applyFont="1" applyBorder="1" applyAlignment="1">
      <alignment horizontal="center" vertical="center" wrapText="1"/>
    </xf>
    <xf numFmtId="0" fontId="60" fillId="0" borderId="153" xfId="0" applyFont="1" applyBorder="1" applyAlignment="1">
      <alignment horizontal="center" vertical="center" wrapText="1"/>
    </xf>
    <xf numFmtId="0" fontId="60" fillId="0" borderId="154" xfId="0" applyFont="1" applyBorder="1" applyAlignment="1">
      <alignment horizontal="center" vertical="center" wrapText="1"/>
    </xf>
    <xf numFmtId="0" fontId="61" fillId="4" borderId="144" xfId="0" applyFont="1" applyFill="1" applyBorder="1" applyAlignment="1">
      <alignment horizontal="center" vertical="center" wrapText="1"/>
    </xf>
    <xf numFmtId="0" fontId="61" fillId="4" borderId="145" xfId="0" applyFont="1" applyFill="1" applyBorder="1" applyAlignment="1">
      <alignment horizontal="center" vertical="center" wrapText="1"/>
    </xf>
    <xf numFmtId="0" fontId="61" fillId="4" borderId="146" xfId="0" applyFont="1" applyFill="1" applyBorder="1" applyAlignment="1">
      <alignment horizontal="center" vertical="center" wrapText="1"/>
    </xf>
    <xf numFmtId="0" fontId="66" fillId="7" borderId="144" xfId="0" applyFont="1" applyFill="1" applyBorder="1" applyAlignment="1">
      <alignment horizontal="center" vertical="center" wrapText="1"/>
    </xf>
    <xf numFmtId="0" fontId="66" fillId="7" borderId="145" xfId="0" applyFont="1" applyFill="1" applyBorder="1" applyAlignment="1">
      <alignment horizontal="center" vertical="center" wrapText="1"/>
    </xf>
    <xf numFmtId="0" fontId="66" fillId="7" borderId="146" xfId="0" applyFont="1" applyFill="1" applyBorder="1" applyAlignment="1">
      <alignment horizontal="center" vertical="center" wrapText="1"/>
    </xf>
    <xf numFmtId="0" fontId="69" fillId="0" borderId="147" xfId="0" applyFont="1" applyBorder="1" applyAlignment="1">
      <alignment horizontal="left" vertical="center" wrapText="1"/>
    </xf>
    <xf numFmtId="0" fontId="69" fillId="0" borderId="148" xfId="0" applyFont="1" applyBorder="1" applyAlignment="1">
      <alignment horizontal="left" vertical="center" wrapText="1"/>
    </xf>
    <xf numFmtId="0" fontId="69" fillId="0" borderId="149" xfId="0" applyFont="1" applyBorder="1" applyAlignment="1">
      <alignment horizontal="left" vertical="center" wrapText="1"/>
    </xf>
    <xf numFmtId="0" fontId="69" fillId="0" borderId="153" xfId="0" applyFont="1" applyBorder="1" applyAlignment="1">
      <alignment horizontal="left" vertical="center" wrapText="1"/>
    </xf>
    <xf numFmtId="0" fontId="69" fillId="0" borderId="0" xfId="0" applyFont="1" applyAlignment="1">
      <alignment horizontal="left" vertical="center" wrapText="1"/>
    </xf>
    <xf numFmtId="0" fontId="69" fillId="0" borderId="154" xfId="0" applyFont="1" applyBorder="1" applyAlignment="1">
      <alignment horizontal="left" vertical="center" wrapText="1"/>
    </xf>
    <xf numFmtId="0" fontId="60" fillId="0" borderId="0" xfId="0" applyFont="1" applyAlignment="1">
      <alignment horizontal="center" vertical="center" wrapText="1"/>
    </xf>
    <xf numFmtId="0" fontId="61" fillId="7" borderId="148" xfId="0" applyFont="1" applyFill="1" applyBorder="1" applyAlignment="1">
      <alignment horizontal="center" vertical="center" wrapText="1"/>
    </xf>
    <xf numFmtId="0" fontId="61" fillId="7" borderId="150" xfId="0" applyFont="1" applyFill="1" applyBorder="1" applyAlignment="1">
      <alignment horizontal="center" vertical="center" wrapText="1"/>
    </xf>
    <xf numFmtId="0" fontId="61" fillId="7" borderId="151" xfId="0" applyFont="1" applyFill="1" applyBorder="1" applyAlignment="1">
      <alignment horizontal="center" vertical="center" wrapText="1"/>
    </xf>
    <xf numFmtId="0" fontId="61" fillId="7" borderId="152" xfId="0" applyFont="1" applyFill="1" applyBorder="1" applyAlignment="1">
      <alignment horizontal="center" vertical="center" wrapText="1"/>
    </xf>
    <xf numFmtId="0" fontId="66" fillId="7" borderId="150" xfId="0" applyFont="1" applyFill="1" applyBorder="1" applyAlignment="1">
      <alignment horizontal="center" vertical="center" wrapText="1"/>
    </xf>
    <xf numFmtId="0" fontId="66" fillId="7" borderId="151" xfId="0" applyFont="1" applyFill="1" applyBorder="1" applyAlignment="1">
      <alignment horizontal="center" vertical="center" wrapText="1"/>
    </xf>
    <xf numFmtId="0" fontId="66" fillId="7" borderId="152" xfId="0" applyFont="1" applyFill="1" applyBorder="1" applyAlignment="1">
      <alignment horizontal="center" vertical="center" wrapText="1"/>
    </xf>
    <xf numFmtId="0" fontId="60" fillId="0" borderId="23" xfId="0" applyFont="1" applyBorder="1" applyAlignment="1">
      <alignment horizontal="left" vertical="center" wrapText="1"/>
    </xf>
    <xf numFmtId="0" fontId="60" fillId="0" borderId="24" xfId="0" applyFont="1" applyBorder="1" applyAlignment="1">
      <alignment horizontal="left" vertical="center" wrapText="1"/>
    </xf>
    <xf numFmtId="0" fontId="69" fillId="0" borderId="23" xfId="0" applyFont="1" applyBorder="1" applyAlignment="1">
      <alignment horizontal="left" vertical="center" wrapText="1"/>
    </xf>
    <xf numFmtId="0" fontId="69" fillId="0" borderId="24" xfId="0" applyFont="1" applyBorder="1" applyAlignment="1">
      <alignment horizontal="left" vertical="center" wrapText="1"/>
    </xf>
    <xf numFmtId="0" fontId="60" fillId="0" borderId="23" xfId="0" applyFont="1" applyBorder="1" applyAlignment="1">
      <alignment horizontal="center" vertical="center" wrapText="1"/>
    </xf>
    <xf numFmtId="0" fontId="60" fillId="0" borderId="24" xfId="0" applyFont="1" applyBorder="1" applyAlignment="1">
      <alignment horizontal="center" vertical="center" wrapText="1"/>
    </xf>
    <xf numFmtId="0" fontId="61" fillId="7" borderId="144" xfId="0" applyFont="1" applyFill="1" applyBorder="1" applyAlignment="1">
      <alignment horizontal="center" vertical="center" wrapText="1"/>
    </xf>
    <xf numFmtId="0" fontId="61" fillId="7" borderId="145" xfId="0" applyFont="1" applyFill="1" applyBorder="1" applyAlignment="1">
      <alignment horizontal="center" vertical="center" wrapText="1"/>
    </xf>
    <xf numFmtId="0" fontId="61" fillId="7" borderId="146" xfId="0" applyFont="1" applyFill="1" applyBorder="1" applyAlignment="1">
      <alignment horizontal="center" vertical="center" wrapText="1"/>
    </xf>
    <xf numFmtId="0" fontId="60" fillId="0" borderId="23" xfId="0" applyFont="1" applyBorder="1" applyAlignment="1">
      <alignment horizontal="center" vertical="top" wrapText="1"/>
    </xf>
    <xf numFmtId="0" fontId="60" fillId="0" borderId="0" xfId="0" applyFont="1" applyAlignment="1">
      <alignment horizontal="center" vertical="top" wrapText="1"/>
    </xf>
    <xf numFmtId="0" fontId="60" fillId="0" borderId="24" xfId="0" applyFont="1" applyBorder="1" applyAlignment="1">
      <alignment horizontal="center" vertical="top" wrapText="1"/>
    </xf>
    <xf numFmtId="0" fontId="60" fillId="0" borderId="25" xfId="0" applyFont="1" applyBorder="1" applyAlignment="1">
      <alignment horizontal="center" vertical="top" wrapText="1"/>
    </xf>
    <xf numFmtId="0" fontId="60" fillId="0" borderId="26" xfId="0" applyFont="1" applyBorder="1" applyAlignment="1">
      <alignment horizontal="center" vertical="top" wrapText="1"/>
    </xf>
    <xf numFmtId="0" fontId="60" fillId="0" borderId="27" xfId="0" applyFont="1" applyBorder="1" applyAlignment="1">
      <alignment horizontal="center" vertical="top" wrapText="1"/>
    </xf>
    <xf numFmtId="0" fontId="60" fillId="0" borderId="173" xfId="0" applyFont="1" applyBorder="1" applyAlignment="1">
      <alignment horizontal="left" vertical="center" wrapText="1"/>
    </xf>
    <xf numFmtId="0" fontId="60" fillId="0" borderId="174" xfId="0" applyFont="1" applyBorder="1" applyAlignment="1">
      <alignment horizontal="left" vertical="center" wrapText="1"/>
    </xf>
    <xf numFmtId="0" fontId="60" fillId="0" borderId="25" xfId="0" applyFont="1" applyBorder="1" applyAlignment="1">
      <alignment horizontal="left" vertical="center" wrapText="1"/>
    </xf>
    <xf numFmtId="0" fontId="60" fillId="0" borderId="26" xfId="0" applyFont="1" applyBorder="1" applyAlignment="1">
      <alignment horizontal="left" vertical="center" wrapText="1"/>
    </xf>
    <xf numFmtId="0" fontId="60" fillId="0" borderId="27" xfId="0" applyFont="1" applyBorder="1" applyAlignment="1">
      <alignment horizontal="left" vertical="center" wrapText="1"/>
    </xf>
    <xf numFmtId="0" fontId="59" fillId="6" borderId="147" xfId="0" applyFont="1" applyFill="1" applyBorder="1" applyAlignment="1">
      <alignment horizontal="center" vertical="center" wrapText="1"/>
    </xf>
    <xf numFmtId="0" fontId="59" fillId="6" borderId="148" xfId="0" applyFont="1" applyFill="1" applyBorder="1" applyAlignment="1">
      <alignment horizontal="center" vertical="center" wrapText="1"/>
    </xf>
    <xf numFmtId="0" fontId="59" fillId="6" borderId="149" xfId="0" applyFont="1" applyFill="1" applyBorder="1" applyAlignment="1">
      <alignment horizontal="center" vertical="center" wrapText="1"/>
    </xf>
    <xf numFmtId="0" fontId="59" fillId="6" borderId="153" xfId="0" applyFont="1" applyFill="1" applyBorder="1" applyAlignment="1">
      <alignment horizontal="center" vertical="center" wrapText="1"/>
    </xf>
    <xf numFmtId="0" fontId="59" fillId="6" borderId="0" xfId="0" applyFont="1" applyFill="1" applyAlignment="1">
      <alignment horizontal="center" vertical="center" wrapText="1"/>
    </xf>
    <xf numFmtId="0" fontId="59" fillId="6" borderId="154" xfId="0" applyFont="1" applyFill="1" applyBorder="1" applyAlignment="1">
      <alignment horizontal="center" vertical="center" wrapText="1"/>
    </xf>
    <xf numFmtId="0" fontId="27" fillId="5" borderId="147" xfId="0" applyFont="1" applyFill="1" applyBorder="1" applyAlignment="1">
      <alignment horizontal="left" vertical="center" wrapText="1"/>
    </xf>
    <xf numFmtId="0" fontId="27" fillId="5" borderId="148" xfId="0" applyFont="1" applyFill="1" applyBorder="1" applyAlignment="1">
      <alignment horizontal="left" vertical="center" wrapText="1"/>
    </xf>
    <xf numFmtId="0" fontId="27" fillId="5" borderId="149" xfId="0" applyFont="1" applyFill="1" applyBorder="1" applyAlignment="1">
      <alignment horizontal="left" vertical="center" wrapText="1"/>
    </xf>
    <xf numFmtId="0" fontId="27" fillId="5" borderId="153" xfId="0" applyFont="1" applyFill="1" applyBorder="1" applyAlignment="1">
      <alignment horizontal="left" vertical="center" wrapText="1"/>
    </xf>
    <xf numFmtId="0" fontId="27" fillId="5" borderId="154" xfId="0" applyFont="1" applyFill="1" applyBorder="1" applyAlignment="1">
      <alignment horizontal="left" vertical="center" wrapText="1"/>
    </xf>
    <xf numFmtId="0" fontId="27" fillId="5" borderId="150" xfId="0" applyFont="1" applyFill="1" applyBorder="1" applyAlignment="1">
      <alignment horizontal="left" vertical="center" wrapText="1"/>
    </xf>
    <xf numFmtId="0" fontId="27" fillId="5" borderId="151" xfId="0" applyFont="1" applyFill="1" applyBorder="1" applyAlignment="1">
      <alignment horizontal="left" vertical="center" wrapText="1"/>
    </xf>
    <xf numFmtId="0" fontId="27" fillId="5" borderId="152" xfId="0" applyFont="1" applyFill="1" applyBorder="1" applyAlignment="1">
      <alignment horizontal="left" vertical="center" wrapText="1"/>
    </xf>
    <xf numFmtId="0" fontId="76" fillId="12" borderId="53" xfId="0" applyFont="1" applyFill="1" applyBorder="1" applyAlignment="1">
      <alignment horizontal="center" vertical="center" wrapText="1"/>
    </xf>
    <xf numFmtId="0" fontId="76" fillId="12" borderId="54" xfId="0" applyFont="1" applyFill="1" applyBorder="1" applyAlignment="1">
      <alignment horizontal="center" vertical="center" wrapText="1"/>
    </xf>
    <xf numFmtId="0" fontId="76" fillId="12" borderId="0" xfId="0" applyFont="1" applyFill="1" applyAlignment="1">
      <alignment horizontal="center" vertical="center" wrapText="1"/>
    </xf>
    <xf numFmtId="0" fontId="76" fillId="12" borderId="56" xfId="0" applyFont="1" applyFill="1" applyBorder="1" applyAlignment="1">
      <alignment horizontal="center" vertical="center" wrapText="1"/>
    </xf>
    <xf numFmtId="0" fontId="76" fillId="12" borderId="58" xfId="0" applyFont="1" applyFill="1" applyBorder="1" applyAlignment="1">
      <alignment horizontal="center" vertical="center" wrapText="1"/>
    </xf>
    <xf numFmtId="0" fontId="76" fillId="12" borderId="59" xfId="0" applyFont="1" applyFill="1" applyBorder="1" applyAlignment="1">
      <alignment horizontal="center" vertical="center" wrapText="1"/>
    </xf>
    <xf numFmtId="0" fontId="61" fillId="7" borderId="147" xfId="0" applyFont="1" applyFill="1" applyBorder="1" applyAlignment="1">
      <alignment horizontal="left" vertical="center" wrapText="1"/>
    </xf>
    <xf numFmtId="0" fontId="61" fillId="7" borderId="148" xfId="0" applyFont="1" applyFill="1" applyBorder="1" applyAlignment="1">
      <alignment horizontal="left" vertical="center" wrapText="1"/>
    </xf>
    <xf numFmtId="0" fontId="61" fillId="7" borderId="149" xfId="0" applyFont="1" applyFill="1" applyBorder="1" applyAlignment="1">
      <alignment horizontal="left" vertical="center" wrapText="1"/>
    </xf>
    <xf numFmtId="0" fontId="61" fillId="7" borderId="150" xfId="0" applyFont="1" applyFill="1" applyBorder="1" applyAlignment="1">
      <alignment horizontal="left" vertical="center" wrapText="1"/>
    </xf>
    <xf numFmtId="0" fontId="61" fillId="7" borderId="151" xfId="0" applyFont="1" applyFill="1" applyBorder="1" applyAlignment="1">
      <alignment horizontal="left" vertical="center" wrapText="1"/>
    </xf>
    <xf numFmtId="0" fontId="61" fillId="7" borderId="152" xfId="0" applyFont="1" applyFill="1" applyBorder="1" applyAlignment="1">
      <alignment horizontal="left" vertical="center" wrapText="1"/>
    </xf>
    <xf numFmtId="0" fontId="58" fillId="11" borderId="53" xfId="0" applyFont="1" applyFill="1" applyBorder="1" applyAlignment="1">
      <alignment horizontal="center" vertical="top" wrapText="1"/>
    </xf>
    <xf numFmtId="0" fontId="58" fillId="11" borderId="54" xfId="0" applyFont="1" applyFill="1" applyBorder="1" applyAlignment="1">
      <alignment horizontal="center" vertical="top" wrapText="1"/>
    </xf>
    <xf numFmtId="0" fontId="58" fillId="11" borderId="0" xfId="0" applyFont="1" applyFill="1" applyAlignment="1">
      <alignment horizontal="center" vertical="top" wrapText="1"/>
    </xf>
    <xf numFmtId="0" fontId="58" fillId="11" borderId="56" xfId="0" applyFont="1" applyFill="1" applyBorder="1" applyAlignment="1">
      <alignment horizontal="center" vertical="top" wrapText="1"/>
    </xf>
    <xf numFmtId="0" fontId="27" fillId="5" borderId="23" xfId="0" applyFont="1" applyFill="1" applyBorder="1" applyAlignment="1">
      <alignment horizontal="left" vertical="center" wrapText="1"/>
    </xf>
    <xf numFmtId="0" fontId="76" fillId="12" borderId="52" xfId="0" applyFont="1" applyFill="1" applyBorder="1" applyAlignment="1">
      <alignment horizontal="center" vertical="center" wrapText="1"/>
    </xf>
    <xf numFmtId="0" fontId="76" fillId="12" borderId="55" xfId="0" applyFont="1" applyFill="1" applyBorder="1" applyAlignment="1">
      <alignment horizontal="center" vertical="center" wrapText="1"/>
    </xf>
    <xf numFmtId="0" fontId="58" fillId="11" borderId="147" xfId="0" applyFont="1" applyFill="1" applyBorder="1" applyAlignment="1">
      <alignment horizontal="center" vertical="top" wrapText="1"/>
    </xf>
    <xf numFmtId="0" fontId="58" fillId="11" borderId="148" xfId="0" applyFont="1" applyFill="1" applyBorder="1" applyAlignment="1">
      <alignment horizontal="center" vertical="top" wrapText="1"/>
    </xf>
    <xf numFmtId="0" fontId="58" fillId="11" borderId="149" xfId="0" applyFont="1" applyFill="1" applyBorder="1" applyAlignment="1">
      <alignment horizontal="center" vertical="top" wrapText="1"/>
    </xf>
    <xf numFmtId="0" fontId="77" fillId="0" borderId="147" xfId="0" applyFont="1" applyBorder="1" applyAlignment="1">
      <alignment horizontal="left" vertical="top" wrapText="1"/>
    </xf>
    <xf numFmtId="0" fontId="77" fillId="0" borderId="148" xfId="0" applyFont="1" applyBorder="1" applyAlignment="1">
      <alignment horizontal="left" vertical="top" wrapText="1"/>
    </xf>
    <xf numFmtId="0" fontId="77" fillId="0" borderId="153" xfId="0" applyFont="1" applyBorder="1" applyAlignment="1">
      <alignment horizontal="left" vertical="top" wrapText="1"/>
    </xf>
    <xf numFmtId="0" fontId="77" fillId="0" borderId="0" xfId="0" applyFont="1" applyAlignment="1">
      <alignment horizontal="left" vertical="top" wrapText="1"/>
    </xf>
    <xf numFmtId="0" fontId="77" fillId="0" borderId="150" xfId="0" applyFont="1" applyBorder="1" applyAlignment="1">
      <alignment horizontal="left" vertical="top" wrapText="1"/>
    </xf>
    <xf numFmtId="0" fontId="77" fillId="0" borderId="151" xfId="0" applyFont="1" applyBorder="1" applyAlignment="1">
      <alignment horizontal="left" vertical="top" wrapText="1"/>
    </xf>
    <xf numFmtId="0" fontId="58" fillId="0" borderId="147" xfId="0" applyFont="1" applyBorder="1" applyAlignment="1">
      <alignment horizontal="center" vertical="top" wrapText="1"/>
    </xf>
    <xf numFmtId="0" fontId="58" fillId="0" borderId="148" xfId="0" applyFont="1" applyBorder="1" applyAlignment="1">
      <alignment horizontal="center" vertical="top" wrapText="1"/>
    </xf>
    <xf numFmtId="0" fontId="58" fillId="0" borderId="149" xfId="0" applyFont="1" applyBorder="1" applyAlignment="1">
      <alignment horizontal="center" vertical="top" wrapText="1"/>
    </xf>
    <xf numFmtId="0" fontId="58" fillId="0" borderId="153" xfId="0" applyFont="1" applyBorder="1" applyAlignment="1">
      <alignment horizontal="center" vertical="top" wrapText="1"/>
    </xf>
    <xf numFmtId="0" fontId="58" fillId="0" borderId="0" xfId="0" applyFont="1" applyAlignment="1">
      <alignment horizontal="center" vertical="top" wrapText="1"/>
    </xf>
    <xf numFmtId="0" fontId="58" fillId="0" borderId="154" xfId="0" applyFont="1" applyBorder="1" applyAlignment="1">
      <alignment horizontal="center" vertical="top" wrapText="1"/>
    </xf>
    <xf numFmtId="0" fontId="58" fillId="0" borderId="150" xfId="0" applyFont="1" applyBorder="1" applyAlignment="1">
      <alignment horizontal="center" vertical="top" wrapText="1"/>
    </xf>
    <xf numFmtId="0" fontId="58" fillId="0" borderId="151" xfId="0" applyFont="1" applyBorder="1" applyAlignment="1">
      <alignment horizontal="center" vertical="top" wrapText="1"/>
    </xf>
    <xf numFmtId="0" fontId="58" fillId="0" borderId="152" xfId="0" applyFont="1" applyBorder="1" applyAlignment="1">
      <alignment horizontal="center" vertical="top" wrapText="1"/>
    </xf>
    <xf numFmtId="0" fontId="58" fillId="11" borderId="96" xfId="0" applyFont="1" applyFill="1" applyBorder="1" applyAlignment="1">
      <alignment horizontal="center" vertical="top" wrapText="1"/>
    </xf>
    <xf numFmtId="0" fontId="58" fillId="11" borderId="78" xfId="0" applyFont="1" applyFill="1" applyBorder="1" applyAlignment="1">
      <alignment horizontal="center" vertical="top" wrapText="1"/>
    </xf>
    <xf numFmtId="0" fontId="58" fillId="0" borderId="53" xfId="0" applyFont="1" applyBorder="1" applyAlignment="1">
      <alignment horizontal="center" vertical="top" wrapText="1"/>
    </xf>
    <xf numFmtId="0" fontId="58" fillId="0" borderId="54" xfId="0" applyFont="1" applyBorder="1" applyAlignment="1">
      <alignment horizontal="center" vertical="top" wrapText="1"/>
    </xf>
    <xf numFmtId="0" fontId="58" fillId="0" borderId="56" xfId="0" applyFont="1" applyBorder="1" applyAlignment="1">
      <alignment horizontal="center" vertical="top" wrapText="1"/>
    </xf>
    <xf numFmtId="0" fontId="58" fillId="0" borderId="58" xfId="0" applyFont="1" applyBorder="1" applyAlignment="1">
      <alignment horizontal="center" vertical="top" wrapText="1"/>
    </xf>
    <xf numFmtId="0" fontId="58" fillId="0" borderId="59" xfId="0" applyFont="1" applyBorder="1" applyAlignment="1">
      <alignment horizontal="center" vertical="top" wrapText="1"/>
    </xf>
    <xf numFmtId="0" fontId="58" fillId="0" borderId="53" xfId="0" applyFont="1" applyBorder="1" applyAlignment="1">
      <alignment horizontal="center" wrapText="1"/>
    </xf>
    <xf numFmtId="0" fontId="58" fillId="0" borderId="54" xfId="0" applyFont="1" applyBorder="1" applyAlignment="1">
      <alignment horizontal="center" wrapText="1"/>
    </xf>
    <xf numFmtId="0" fontId="58" fillId="0" borderId="0" xfId="0" applyFont="1" applyAlignment="1">
      <alignment horizontal="center" wrapText="1"/>
    </xf>
    <xf numFmtId="0" fontId="58" fillId="0" borderId="56" xfId="0" applyFont="1" applyBorder="1" applyAlignment="1">
      <alignment horizontal="center" wrapText="1"/>
    </xf>
    <xf numFmtId="0" fontId="58" fillId="0" borderId="58" xfId="0" applyFont="1" applyBorder="1" applyAlignment="1">
      <alignment horizontal="center" wrapText="1"/>
    </xf>
    <xf numFmtId="0" fontId="58" fillId="0" borderId="59" xfId="0" applyFont="1" applyBorder="1" applyAlignment="1">
      <alignment horizontal="center" wrapText="1"/>
    </xf>
    <xf numFmtId="0" fontId="58" fillId="11" borderId="96" xfId="0" applyFont="1" applyFill="1" applyBorder="1" applyAlignment="1">
      <alignment horizontal="center" wrapText="1"/>
    </xf>
    <xf numFmtId="0" fontId="58" fillId="11" borderId="78" xfId="0" applyFont="1" applyFill="1" applyBorder="1" applyAlignment="1">
      <alignment horizontal="center" wrapText="1"/>
    </xf>
    <xf numFmtId="0" fontId="60" fillId="0" borderId="55" xfId="0" applyFont="1" applyBorder="1" applyAlignment="1">
      <alignment horizontal="left" vertical="center" wrapText="1"/>
    </xf>
    <xf numFmtId="0" fontId="60" fillId="0" borderId="56" xfId="0" applyFont="1" applyBorder="1" applyAlignment="1">
      <alignment horizontal="left" vertical="center" wrapText="1"/>
    </xf>
    <xf numFmtId="0" fontId="60" fillId="0" borderId="55" xfId="0" applyFont="1" applyBorder="1" applyAlignment="1">
      <alignment horizontal="center" vertical="center" wrapText="1"/>
    </xf>
    <xf numFmtId="0" fontId="60" fillId="0" borderId="56" xfId="0" applyFont="1" applyBorder="1" applyAlignment="1">
      <alignment horizontal="center" vertical="center" wrapText="1"/>
    </xf>
    <xf numFmtId="0" fontId="58" fillId="0" borderId="52" xfId="0" applyFont="1" applyBorder="1" applyAlignment="1">
      <alignment horizontal="center" wrapText="1"/>
    </xf>
    <xf numFmtId="0" fontId="58" fillId="0" borderId="55" xfId="0" applyFont="1" applyBorder="1" applyAlignment="1">
      <alignment horizontal="center" wrapText="1"/>
    </xf>
    <xf numFmtId="0" fontId="58" fillId="0" borderId="57" xfId="0" applyFont="1" applyBorder="1" applyAlignment="1">
      <alignment horizontal="center" wrapText="1"/>
    </xf>
    <xf numFmtId="0" fontId="58" fillId="13" borderId="53" xfId="0" applyFont="1" applyFill="1" applyBorder="1" applyAlignment="1">
      <alignment horizontal="center" wrapText="1"/>
    </xf>
    <xf numFmtId="0" fontId="58" fillId="13" borderId="54" xfId="0" applyFont="1" applyFill="1" applyBorder="1" applyAlignment="1">
      <alignment horizontal="center" wrapText="1"/>
    </xf>
    <xf numFmtId="0" fontId="58" fillId="13" borderId="0" xfId="0" applyFont="1" applyFill="1" applyAlignment="1">
      <alignment horizontal="center" wrapText="1"/>
    </xf>
    <xf numFmtId="0" fontId="58" fillId="13" borderId="56" xfId="0" applyFont="1" applyFill="1" applyBorder="1" applyAlignment="1">
      <alignment horizontal="center" wrapText="1"/>
    </xf>
    <xf numFmtId="0" fontId="61" fillId="11" borderId="144" xfId="0" applyFont="1" applyFill="1" applyBorder="1" applyAlignment="1">
      <alignment horizontal="left" vertical="center" wrapText="1"/>
    </xf>
    <xf numFmtId="0" fontId="61" fillId="11" borderId="145" xfId="0" applyFont="1" applyFill="1" applyBorder="1" applyAlignment="1">
      <alignment horizontal="left" vertical="center" wrapText="1"/>
    </xf>
    <xf numFmtId="0" fontId="61" fillId="11" borderId="146" xfId="0" applyFont="1" applyFill="1" applyBorder="1" applyAlignment="1">
      <alignment horizontal="left" vertical="center" wrapText="1"/>
    </xf>
    <xf numFmtId="0" fontId="60" fillId="0" borderId="148" xfId="0" applyFont="1" applyBorder="1" applyAlignment="1">
      <alignment horizontal="center" vertical="center" wrapText="1"/>
    </xf>
    <xf numFmtId="0" fontId="61" fillId="7" borderId="56" xfId="0" applyFont="1" applyFill="1" applyBorder="1" applyAlignment="1">
      <alignment horizontal="center" vertical="center" wrapText="1"/>
    </xf>
    <xf numFmtId="0" fontId="58" fillId="11" borderId="95" xfId="0" applyFont="1" applyFill="1" applyBorder="1" applyAlignment="1">
      <alignment horizontal="center" wrapText="1"/>
    </xf>
    <xf numFmtId="0" fontId="77" fillId="0" borderId="55" xfId="0" applyFont="1" applyBorder="1" applyAlignment="1">
      <alignment horizontal="left" vertical="center" wrapText="1"/>
    </xf>
    <xf numFmtId="0" fontId="77" fillId="0" borderId="0" xfId="0" applyFont="1" applyAlignment="1">
      <alignment horizontal="left" vertical="center" wrapText="1"/>
    </xf>
    <xf numFmtId="0" fontId="77" fillId="0" borderId="56" xfId="0" applyFont="1" applyBorder="1" applyAlignment="1">
      <alignment horizontal="left" vertical="center" wrapText="1"/>
    </xf>
    <xf numFmtId="0" fontId="69" fillId="0" borderId="55" xfId="0" applyFont="1" applyBorder="1" applyAlignment="1">
      <alignment horizontal="left" vertical="top" wrapText="1"/>
    </xf>
    <xf numFmtId="0" fontId="69" fillId="0" borderId="0" xfId="0" applyFont="1" applyAlignment="1">
      <alignment horizontal="left" vertical="top" wrapText="1"/>
    </xf>
    <xf numFmtId="0" fontId="69" fillId="0" borderId="56" xfId="0" applyFont="1" applyBorder="1" applyAlignment="1">
      <alignment horizontal="left" vertical="top" wrapText="1"/>
    </xf>
    <xf numFmtId="0" fontId="77" fillId="0" borderId="55" xfId="0" applyFont="1" applyBorder="1" applyAlignment="1">
      <alignment horizontal="left" vertical="top" wrapText="1"/>
    </xf>
    <xf numFmtId="0" fontId="77" fillId="0" borderId="56" xfId="0" applyFont="1" applyBorder="1" applyAlignment="1">
      <alignment horizontal="left" vertical="top" wrapText="1"/>
    </xf>
    <xf numFmtId="0" fontId="77" fillId="0" borderId="171" xfId="0" applyFont="1" applyBorder="1" applyAlignment="1">
      <alignment horizontal="left" vertical="top" wrapText="1"/>
    </xf>
    <xf numFmtId="0" fontId="77" fillId="0" borderId="172" xfId="0" applyFont="1" applyBorder="1" applyAlignment="1">
      <alignment horizontal="left" vertical="top" wrapText="1"/>
    </xf>
    <xf numFmtId="0" fontId="58" fillId="13" borderId="53" xfId="0" applyFont="1" applyFill="1" applyBorder="1" applyAlignment="1">
      <alignment horizontal="center" vertical="top" wrapText="1"/>
    </xf>
    <xf numFmtId="0" fontId="58" fillId="13" borderId="54" xfId="0" applyFont="1" applyFill="1" applyBorder="1" applyAlignment="1">
      <alignment horizontal="center" vertical="top" wrapText="1"/>
    </xf>
    <xf numFmtId="0" fontId="58" fillId="13" borderId="0" xfId="0" applyFont="1" applyFill="1" applyAlignment="1">
      <alignment horizontal="center" vertical="top" wrapText="1"/>
    </xf>
    <xf numFmtId="0" fontId="58" fillId="13" borderId="56" xfId="0" applyFont="1" applyFill="1" applyBorder="1" applyAlignment="1">
      <alignment horizontal="center" vertical="top" wrapText="1"/>
    </xf>
    <xf numFmtId="0" fontId="69" fillId="0" borderId="169" xfId="0" applyFont="1" applyBorder="1" applyAlignment="1">
      <alignment horizontal="left" vertical="top" wrapText="1"/>
    </xf>
    <xf numFmtId="0" fontId="69" fillId="0" borderId="148" xfId="0" applyFont="1" applyBorder="1" applyAlignment="1">
      <alignment horizontal="left" vertical="top" wrapText="1"/>
    </xf>
    <xf numFmtId="0" fontId="69" fillId="0" borderId="170" xfId="0" applyFont="1" applyBorder="1" applyAlignment="1">
      <alignment horizontal="left" vertical="top" wrapText="1"/>
    </xf>
    <xf numFmtId="0" fontId="58" fillId="0" borderId="55" xfId="0" applyFont="1" applyBorder="1" applyAlignment="1">
      <alignment horizontal="center" vertical="top" wrapText="1"/>
    </xf>
    <xf numFmtId="0" fontId="58" fillId="0" borderId="57" xfId="0" applyFont="1" applyBorder="1" applyAlignment="1">
      <alignment horizontal="center" vertical="top" wrapText="1"/>
    </xf>
    <xf numFmtId="0" fontId="58" fillId="11" borderId="150" xfId="0" applyFont="1" applyFill="1" applyBorder="1" applyAlignment="1">
      <alignment horizontal="center" vertical="top" wrapText="1"/>
    </xf>
    <xf numFmtId="0" fontId="58" fillId="11" borderId="151" xfId="0" applyFont="1" applyFill="1" applyBorder="1" applyAlignment="1">
      <alignment horizontal="center" vertical="top" wrapText="1"/>
    </xf>
    <xf numFmtId="0" fontId="58" fillId="11" borderId="152" xfId="0" applyFont="1" applyFill="1" applyBorder="1" applyAlignment="1">
      <alignment horizontal="center" vertical="top" wrapText="1"/>
    </xf>
    <xf numFmtId="0" fontId="60" fillId="0" borderId="55" xfId="0" applyFont="1" applyBorder="1" applyAlignment="1">
      <alignment horizontal="left" vertical="top" wrapText="1"/>
    </xf>
    <xf numFmtId="0" fontId="60" fillId="0" borderId="0" xfId="0" applyFont="1" applyAlignment="1">
      <alignment horizontal="left" vertical="top" wrapText="1"/>
    </xf>
    <xf numFmtId="0" fontId="60" fillId="0" borderId="56" xfId="0" applyFont="1" applyBorder="1" applyAlignment="1">
      <alignment horizontal="left" vertical="top" wrapText="1"/>
    </xf>
    <xf numFmtId="0" fontId="58" fillId="0" borderId="53" xfId="0" applyFont="1" applyBorder="1" applyAlignment="1">
      <alignment horizontal="left" vertical="top" wrapText="1"/>
    </xf>
    <xf numFmtId="0" fontId="58" fillId="0" borderId="54" xfId="0" applyFont="1" applyBorder="1" applyAlignment="1">
      <alignment horizontal="left" vertical="top" wrapText="1"/>
    </xf>
    <xf numFmtId="0" fontId="58" fillId="0" borderId="55" xfId="0" applyFont="1" applyBorder="1" applyAlignment="1">
      <alignment horizontal="left" vertical="top" wrapText="1"/>
    </xf>
    <xf numFmtId="0" fontId="58" fillId="0" borderId="0" xfId="0" applyFont="1" applyAlignment="1">
      <alignment horizontal="left" vertical="top" wrapText="1"/>
    </xf>
    <xf numFmtId="0" fontId="58" fillId="0" borderId="56" xfId="0" applyFont="1" applyBorder="1" applyAlignment="1">
      <alignment horizontal="left" vertical="top" wrapText="1"/>
    </xf>
    <xf numFmtId="0" fontId="58" fillId="0" borderId="57" xfId="0" applyFont="1" applyBorder="1" applyAlignment="1">
      <alignment horizontal="left" vertical="top" wrapText="1"/>
    </xf>
    <xf numFmtId="0" fontId="58" fillId="0" borderId="58" xfId="0" applyFont="1" applyBorder="1" applyAlignment="1">
      <alignment horizontal="left" vertical="top" wrapText="1"/>
    </xf>
    <xf numFmtId="0" fontId="58" fillId="0" borderId="59" xfId="0" applyFont="1" applyBorder="1" applyAlignment="1">
      <alignment horizontal="left" vertical="top" wrapText="1"/>
    </xf>
    <xf numFmtId="0" fontId="59" fillId="6" borderId="144" xfId="0" applyFont="1" applyFill="1" applyBorder="1" applyAlignment="1">
      <alignment horizontal="center" vertical="center" wrapText="1"/>
    </xf>
    <xf numFmtId="0" fontId="59" fillId="6" borderId="145" xfId="0" applyFont="1" applyFill="1" applyBorder="1" applyAlignment="1">
      <alignment horizontal="center" vertical="center" wrapText="1"/>
    </xf>
    <xf numFmtId="0" fontId="59" fillId="6" borderId="146" xfId="0" applyFont="1" applyFill="1" applyBorder="1" applyAlignment="1">
      <alignment horizontal="center" vertical="center" wrapText="1"/>
    </xf>
    <xf numFmtId="0" fontId="77" fillId="0" borderId="52" xfId="0" applyFont="1" applyBorder="1" applyAlignment="1">
      <alignment horizontal="left" vertical="top" wrapText="1"/>
    </xf>
    <xf numFmtId="0" fontId="77" fillId="0" borderId="53" xfId="0" applyFont="1" applyBorder="1" applyAlignment="1">
      <alignment horizontal="left" vertical="top" wrapText="1"/>
    </xf>
    <xf numFmtId="0" fontId="77" fillId="0" borderId="54" xfId="0" applyFont="1" applyBorder="1" applyAlignment="1">
      <alignment horizontal="left" vertical="top" wrapText="1"/>
    </xf>
    <xf numFmtId="0" fontId="77" fillId="0" borderId="57" xfId="0" applyFont="1" applyBorder="1" applyAlignment="1">
      <alignment horizontal="left" vertical="top" wrapText="1"/>
    </xf>
    <xf numFmtId="0" fontId="77" fillId="0" borderId="58" xfId="0" applyFont="1" applyBorder="1" applyAlignment="1">
      <alignment horizontal="left" vertical="top" wrapText="1"/>
    </xf>
    <xf numFmtId="0" fontId="77" fillId="0" borderId="59" xfId="0" applyFont="1" applyBorder="1" applyAlignment="1">
      <alignment horizontal="left" vertical="top" wrapText="1"/>
    </xf>
    <xf numFmtId="0" fontId="76" fillId="12" borderId="52" xfId="0" applyFont="1" applyFill="1" applyBorder="1" applyAlignment="1">
      <alignment horizontal="left" vertical="center" wrapText="1"/>
    </xf>
    <xf numFmtId="0" fontId="76" fillId="12" borderId="53" xfId="0" applyFont="1" applyFill="1" applyBorder="1" applyAlignment="1">
      <alignment horizontal="left" vertical="center" wrapText="1"/>
    </xf>
    <xf numFmtId="0" fontId="76" fillId="12" borderId="54" xfId="0" applyFont="1" applyFill="1" applyBorder="1" applyAlignment="1">
      <alignment horizontal="left" vertical="center" wrapText="1"/>
    </xf>
    <xf numFmtId="0" fontId="76" fillId="12" borderId="55" xfId="0" applyFont="1" applyFill="1" applyBorder="1" applyAlignment="1">
      <alignment horizontal="left" vertical="center" wrapText="1"/>
    </xf>
    <xf numFmtId="0" fontId="76" fillId="12" borderId="0" xfId="0" applyFont="1" applyFill="1" applyAlignment="1">
      <alignment horizontal="left" vertical="center" wrapText="1"/>
    </xf>
    <xf numFmtId="0" fontId="76" fillId="12" borderId="56" xfId="0" applyFont="1" applyFill="1" applyBorder="1" applyAlignment="1">
      <alignment horizontal="left" vertical="center" wrapText="1"/>
    </xf>
    <xf numFmtId="0" fontId="60" fillId="0" borderId="166" xfId="0" applyFont="1" applyBorder="1" applyAlignment="1" applyProtection="1">
      <alignment horizontal="center" vertical="center" wrapText="1"/>
      <protection locked="0"/>
    </xf>
    <xf numFmtId="0" fontId="60" fillId="0" borderId="167" xfId="0" applyFont="1" applyBorder="1" applyAlignment="1" applyProtection="1">
      <alignment horizontal="center" vertical="center" wrapText="1"/>
      <protection locked="0"/>
    </xf>
    <xf numFmtId="0" fontId="60" fillId="0" borderId="168" xfId="0" applyFont="1" applyBorder="1" applyAlignment="1" applyProtection="1">
      <alignment horizontal="center" vertical="center" wrapText="1"/>
      <protection locked="0"/>
    </xf>
    <xf numFmtId="0" fontId="60" fillId="0" borderId="58" xfId="0" applyFont="1" applyBorder="1" applyAlignment="1" applyProtection="1">
      <alignment horizontal="center" vertical="center" wrapText="1"/>
      <protection locked="0"/>
    </xf>
    <xf numFmtId="0" fontId="60" fillId="0" borderId="59" xfId="0" applyFont="1" applyBorder="1" applyAlignment="1" applyProtection="1">
      <alignment horizontal="center" vertical="center" wrapText="1"/>
      <protection locked="0"/>
    </xf>
    <xf numFmtId="0" fontId="19" fillId="5" borderId="52" xfId="0" applyFont="1" applyFill="1" applyBorder="1" applyAlignment="1">
      <alignment horizontal="left" vertical="center" wrapText="1"/>
    </xf>
    <xf numFmtId="0" fontId="19" fillId="5" borderId="53" xfId="0" applyFont="1" applyFill="1" applyBorder="1" applyAlignment="1">
      <alignment horizontal="left" vertical="center" wrapText="1"/>
    </xf>
    <xf numFmtId="0" fontId="19" fillId="5" borderId="54" xfId="0" applyFont="1" applyFill="1" applyBorder="1" applyAlignment="1">
      <alignment horizontal="left" vertical="center" wrapText="1"/>
    </xf>
    <xf numFmtId="0" fontId="19" fillId="5" borderId="55" xfId="0" applyFont="1" applyFill="1" applyBorder="1" applyAlignment="1">
      <alignment horizontal="left" vertical="center" wrapText="1"/>
    </xf>
    <xf numFmtId="0" fontId="19" fillId="5" borderId="0" xfId="0" applyFont="1" applyFill="1" applyAlignment="1">
      <alignment horizontal="left" vertical="center" wrapText="1"/>
    </xf>
    <xf numFmtId="0" fontId="19" fillId="5" borderId="56" xfId="0" applyFont="1" applyFill="1" applyBorder="1" applyAlignment="1">
      <alignment horizontal="left" vertical="center" wrapText="1"/>
    </xf>
    <xf numFmtId="0" fontId="19" fillId="5" borderId="57" xfId="0" applyFont="1" applyFill="1" applyBorder="1" applyAlignment="1">
      <alignment horizontal="left" vertical="center" wrapText="1"/>
    </xf>
    <xf numFmtId="0" fontId="19" fillId="5" borderId="58" xfId="0" applyFont="1" applyFill="1" applyBorder="1" applyAlignment="1">
      <alignment horizontal="left" vertical="center" wrapText="1"/>
    </xf>
    <xf numFmtId="0" fontId="19" fillId="5" borderId="59" xfId="0" applyFont="1" applyFill="1" applyBorder="1" applyAlignment="1">
      <alignment horizontal="left" vertical="center" wrapText="1"/>
    </xf>
    <xf numFmtId="0" fontId="61" fillId="7" borderId="95" xfId="0" applyFont="1" applyFill="1" applyBorder="1" applyAlignment="1">
      <alignment horizontal="left" vertical="center" wrapText="1"/>
    </xf>
    <xf numFmtId="0" fontId="61" fillId="7" borderId="96" xfId="0" applyFont="1" applyFill="1" applyBorder="1" applyAlignment="1">
      <alignment horizontal="left" vertical="center" wrapText="1"/>
    </xf>
    <xf numFmtId="0" fontId="61" fillId="7" borderId="78" xfId="0" applyFont="1" applyFill="1" applyBorder="1" applyAlignment="1">
      <alignment horizontal="left" vertical="center" wrapText="1"/>
    </xf>
    <xf numFmtId="0" fontId="58" fillId="7" borderId="95" xfId="0" applyFont="1" applyFill="1" applyBorder="1" applyAlignment="1">
      <alignment horizontal="center"/>
    </xf>
    <xf numFmtId="0" fontId="58" fillId="7" borderId="96" xfId="0" applyFont="1" applyFill="1" applyBorder="1" applyAlignment="1">
      <alignment horizontal="center"/>
    </xf>
    <xf numFmtId="0" fontId="58" fillId="7" borderId="78" xfId="0" applyFont="1" applyFill="1" applyBorder="1" applyAlignment="1">
      <alignment horizontal="center"/>
    </xf>
    <xf numFmtId="0" fontId="76" fillId="12" borderId="57" xfId="0" applyFont="1" applyFill="1" applyBorder="1" applyAlignment="1">
      <alignment horizontal="center" vertical="center" wrapText="1"/>
    </xf>
    <xf numFmtId="0" fontId="60" fillId="0" borderId="164" xfId="0" applyFont="1" applyBorder="1" applyAlignment="1" applyProtection="1">
      <alignment horizontal="center" vertical="center" wrapText="1"/>
      <protection locked="0"/>
    </xf>
    <xf numFmtId="0" fontId="60" fillId="0" borderId="162" xfId="0" applyFont="1" applyBorder="1" applyAlignment="1" applyProtection="1">
      <alignment horizontal="center" vertical="center" wrapText="1"/>
      <protection locked="0"/>
    </xf>
    <xf numFmtId="0" fontId="60" fillId="0" borderId="165" xfId="0" applyFont="1" applyBorder="1" applyAlignment="1" applyProtection="1">
      <alignment horizontal="center" vertical="center" wrapText="1"/>
      <protection locked="0"/>
    </xf>
    <xf numFmtId="0" fontId="60" fillId="0" borderId="159" xfId="0" applyFont="1" applyBorder="1" applyAlignment="1" applyProtection="1">
      <alignment horizontal="center" vertical="center" wrapText="1"/>
      <protection locked="0"/>
    </xf>
    <xf numFmtId="0" fontId="60" fillId="0" borderId="160" xfId="0" applyFont="1" applyBorder="1" applyAlignment="1" applyProtection="1">
      <alignment horizontal="center" vertical="center" wrapText="1"/>
      <protection locked="0"/>
    </xf>
    <xf numFmtId="0" fontId="60" fillId="0" borderId="161" xfId="0" applyFont="1" applyBorder="1" applyAlignment="1" applyProtection="1">
      <alignment horizontal="center" vertical="center" wrapText="1"/>
      <protection locked="0"/>
    </xf>
    <xf numFmtId="0" fontId="59" fillId="6" borderId="52" xfId="0" applyFont="1" applyFill="1" applyBorder="1" applyAlignment="1">
      <alignment horizontal="left" vertical="center" wrapText="1"/>
    </xf>
    <xf numFmtId="0" fontId="59" fillId="6" borderId="53" xfId="0" applyFont="1" applyFill="1" applyBorder="1" applyAlignment="1">
      <alignment horizontal="left" vertical="center" wrapText="1"/>
    </xf>
    <xf numFmtId="0" fontId="59" fillId="6" borderId="54" xfId="0" applyFont="1" applyFill="1" applyBorder="1" applyAlignment="1">
      <alignment horizontal="left" vertical="center" wrapText="1"/>
    </xf>
    <xf numFmtId="0" fontId="59" fillId="6" borderId="55" xfId="0" applyFont="1" applyFill="1" applyBorder="1" applyAlignment="1">
      <alignment horizontal="left" vertical="center" wrapText="1"/>
    </xf>
    <xf numFmtId="0" fontId="59" fillId="6" borderId="0" xfId="0" applyFont="1" applyFill="1" applyAlignment="1">
      <alignment horizontal="left" vertical="center" wrapText="1"/>
    </xf>
    <xf numFmtId="0" fontId="59" fillId="6" borderId="56" xfId="0" applyFont="1" applyFill="1" applyBorder="1" applyAlignment="1">
      <alignment horizontal="left" vertical="center" wrapText="1"/>
    </xf>
    <xf numFmtId="0" fontId="0" fillId="6" borderId="52" xfId="0" applyFill="1" applyBorder="1" applyAlignment="1">
      <alignment horizontal="center"/>
    </xf>
    <xf numFmtId="0" fontId="0" fillId="6" borderId="53" xfId="0" applyFill="1" applyBorder="1" applyAlignment="1">
      <alignment horizontal="center"/>
    </xf>
    <xf numFmtId="0" fontId="0" fillId="6" borderId="54" xfId="0" applyFill="1" applyBorder="1" applyAlignment="1">
      <alignment horizontal="center"/>
    </xf>
    <xf numFmtId="0" fontId="0" fillId="6" borderId="55" xfId="0" applyFill="1" applyBorder="1" applyAlignment="1">
      <alignment horizontal="center"/>
    </xf>
    <xf numFmtId="0" fontId="0" fillId="6" borderId="0" xfId="0" applyFill="1" applyAlignment="1">
      <alignment horizontal="center"/>
    </xf>
    <xf numFmtId="0" fontId="0" fillId="6" borderId="56" xfId="0" applyFill="1" applyBorder="1" applyAlignment="1">
      <alignment horizontal="center"/>
    </xf>
    <xf numFmtId="0" fontId="61" fillId="7" borderId="55" xfId="0" applyFont="1" applyFill="1" applyBorder="1" applyAlignment="1">
      <alignment horizontal="center" vertical="center" wrapText="1"/>
    </xf>
    <xf numFmtId="0" fontId="58" fillId="7" borderId="57" xfId="0" applyFont="1" applyFill="1" applyBorder="1" applyAlignment="1">
      <alignment horizontal="center"/>
    </xf>
    <xf numFmtId="0" fontId="58" fillId="7" borderId="58" xfId="0" applyFont="1" applyFill="1" applyBorder="1" applyAlignment="1">
      <alignment horizontal="center"/>
    </xf>
    <xf numFmtId="0" fontId="58" fillId="7" borderId="59" xfId="0" applyFont="1" applyFill="1" applyBorder="1" applyAlignment="1">
      <alignment horizontal="center"/>
    </xf>
    <xf numFmtId="0" fontId="61" fillId="0" borderId="52" xfId="0" applyFont="1" applyBorder="1" applyAlignment="1" applyProtection="1">
      <alignment horizontal="center" vertical="center" wrapText="1"/>
      <protection locked="0"/>
    </xf>
    <xf numFmtId="0" fontId="61" fillId="0" borderId="53" xfId="0" applyFont="1" applyBorder="1" applyAlignment="1" applyProtection="1">
      <alignment horizontal="center" vertical="center" wrapText="1"/>
      <protection locked="0"/>
    </xf>
    <xf numFmtId="0" fontId="61" fillId="0" borderId="54" xfId="0" applyFont="1" applyBorder="1" applyAlignment="1" applyProtection="1">
      <alignment horizontal="center" vertical="center" wrapText="1"/>
      <protection locked="0"/>
    </xf>
    <xf numFmtId="0" fontId="60" fillId="0" borderId="156" xfId="0" applyFont="1" applyBorder="1" applyAlignment="1" applyProtection="1">
      <alignment horizontal="center" vertical="center" wrapText="1"/>
      <protection locked="0"/>
    </xf>
    <xf numFmtId="0" fontId="60" fillId="0" borderId="157" xfId="0" applyFont="1" applyBorder="1" applyAlignment="1" applyProtection="1">
      <alignment horizontal="center" vertical="center" wrapText="1"/>
      <protection locked="0"/>
    </xf>
    <xf numFmtId="0" fontId="60" fillId="0" borderId="158" xfId="0" applyFont="1" applyBorder="1" applyAlignment="1" applyProtection="1">
      <alignment horizontal="center" vertical="center" wrapText="1"/>
      <protection locked="0"/>
    </xf>
    <xf numFmtId="0" fontId="60" fillId="0" borderId="55" xfId="0" applyFont="1" applyBorder="1" applyAlignment="1" applyProtection="1">
      <alignment horizontal="center" vertical="center" wrapText="1"/>
      <protection locked="0"/>
    </xf>
    <xf numFmtId="0" fontId="60" fillId="0" borderId="0" xfId="0" applyFont="1" applyAlignment="1" applyProtection="1">
      <alignment horizontal="center" vertical="center" wrapText="1"/>
      <protection locked="0"/>
    </xf>
    <xf numFmtId="0" fontId="60" fillId="0" borderId="56" xfId="0" applyFont="1" applyBorder="1" applyAlignment="1" applyProtection="1">
      <alignment horizontal="center" vertical="center" wrapText="1"/>
      <protection locked="0"/>
    </xf>
    <xf numFmtId="0" fontId="61" fillId="7" borderId="57" xfId="0" applyFont="1" applyFill="1" applyBorder="1" applyAlignment="1">
      <alignment horizontal="left" vertical="center" wrapText="1"/>
    </xf>
    <xf numFmtId="0" fontId="61" fillId="7" borderId="58" xfId="0" applyFont="1" applyFill="1" applyBorder="1" applyAlignment="1">
      <alignment horizontal="left" vertical="center" wrapText="1"/>
    </xf>
    <xf numFmtId="0" fontId="61" fillId="7" borderId="59" xfId="0" applyFont="1" applyFill="1" applyBorder="1" applyAlignment="1">
      <alignment horizontal="left" vertical="center" wrapText="1"/>
    </xf>
    <xf numFmtId="0" fontId="38" fillId="2" borderId="55" xfId="0" applyFont="1" applyFill="1" applyBorder="1" applyAlignment="1">
      <alignment horizontal="left" vertical="top"/>
    </xf>
    <xf numFmtId="0" fontId="38" fillId="2" borderId="0" xfId="0" applyFont="1" applyFill="1" applyAlignment="1">
      <alignment horizontal="left" vertical="top"/>
    </xf>
    <xf numFmtId="0" fontId="38" fillId="2" borderId="56" xfId="0" applyFont="1" applyFill="1" applyBorder="1" applyAlignment="1">
      <alignment horizontal="left" vertical="top"/>
    </xf>
    <xf numFmtId="0" fontId="38" fillId="2" borderId="55" xfId="0" applyFont="1" applyFill="1" applyBorder="1" applyAlignment="1">
      <alignment horizontal="left" vertical="top" wrapText="1"/>
    </xf>
    <xf numFmtId="0" fontId="38" fillId="2" borderId="0" xfId="0" applyFont="1" applyFill="1" applyAlignment="1">
      <alignment horizontal="left" vertical="top" wrapText="1"/>
    </xf>
    <xf numFmtId="0" fontId="38" fillId="2" borderId="56" xfId="0" applyFont="1" applyFill="1" applyBorder="1" applyAlignment="1">
      <alignment horizontal="left" vertical="top" wrapText="1"/>
    </xf>
    <xf numFmtId="0" fontId="38" fillId="2" borderId="57" xfId="0" applyFont="1" applyFill="1" applyBorder="1" applyAlignment="1">
      <alignment horizontal="left" vertical="top" wrapText="1"/>
    </xf>
    <xf numFmtId="0" fontId="38" fillId="2" borderId="58" xfId="0" applyFont="1" applyFill="1" applyBorder="1" applyAlignment="1">
      <alignment horizontal="left" vertical="top" wrapText="1"/>
    </xf>
    <xf numFmtId="0" fontId="38" fillId="2" borderId="59" xfId="0" applyFont="1" applyFill="1" applyBorder="1" applyAlignment="1">
      <alignment horizontal="left" vertical="top" wrapText="1"/>
    </xf>
    <xf numFmtId="0" fontId="27" fillId="5" borderId="52" xfId="0" applyFont="1" applyFill="1" applyBorder="1" applyAlignment="1">
      <alignment horizontal="center" vertical="center" wrapText="1"/>
    </xf>
    <xf numFmtId="0" fontId="27" fillId="5" borderId="53"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7" fillId="5" borderId="55" xfId="0" applyFont="1" applyFill="1" applyBorder="1" applyAlignment="1">
      <alignment horizontal="center" vertical="center" wrapText="1"/>
    </xf>
    <xf numFmtId="0" fontId="27" fillId="5" borderId="0" xfId="0" applyFont="1" applyFill="1" applyAlignment="1">
      <alignment horizontal="center" vertical="center" wrapText="1"/>
    </xf>
    <xf numFmtId="0" fontId="27" fillId="5" borderId="56" xfId="0" applyFont="1" applyFill="1" applyBorder="1" applyAlignment="1">
      <alignment horizontal="center" vertical="center" wrapText="1"/>
    </xf>
    <xf numFmtId="0" fontId="27" fillId="5" borderId="57" xfId="0" applyFont="1" applyFill="1" applyBorder="1" applyAlignment="1">
      <alignment horizontal="center" vertical="center" wrapText="1"/>
    </xf>
    <xf numFmtId="0" fontId="27" fillId="5" borderId="58" xfId="0" applyFont="1" applyFill="1" applyBorder="1" applyAlignment="1">
      <alignment horizontal="center" vertical="center" wrapText="1"/>
    </xf>
    <xf numFmtId="0" fontId="27" fillId="5" borderId="59" xfId="0" applyFont="1" applyFill="1" applyBorder="1" applyAlignment="1">
      <alignment horizontal="center" vertical="center" wrapText="1"/>
    </xf>
    <xf numFmtId="0" fontId="58" fillId="7" borderId="52" xfId="0" applyFont="1" applyFill="1" applyBorder="1" applyAlignment="1">
      <alignment horizontal="center"/>
    </xf>
    <xf numFmtId="0" fontId="58" fillId="7" borderId="53" xfId="0" applyFont="1" applyFill="1" applyBorder="1" applyAlignment="1">
      <alignment horizontal="center"/>
    </xf>
    <xf numFmtId="0" fontId="58" fillId="7" borderId="54" xfId="0" applyFont="1" applyFill="1" applyBorder="1" applyAlignment="1">
      <alignment horizontal="center"/>
    </xf>
    <xf numFmtId="0" fontId="37" fillId="2" borderId="52" xfId="0" applyFont="1" applyFill="1" applyBorder="1" applyAlignment="1">
      <alignment horizontal="left" vertical="center" wrapText="1"/>
    </xf>
    <xf numFmtId="0" fontId="37" fillId="2" borderId="53" xfId="0" applyFont="1" applyFill="1" applyBorder="1" applyAlignment="1">
      <alignment horizontal="left" vertical="center" wrapText="1"/>
    </xf>
    <xf numFmtId="0" fontId="37" fillId="2" borderId="54" xfId="0" applyFont="1" applyFill="1" applyBorder="1" applyAlignment="1">
      <alignment horizontal="left" vertical="center" wrapText="1"/>
    </xf>
    <xf numFmtId="0" fontId="37" fillId="2" borderId="55" xfId="0" applyFont="1" applyFill="1" applyBorder="1" applyAlignment="1">
      <alignment horizontal="left" vertical="center" wrapText="1"/>
    </xf>
    <xf numFmtId="0" fontId="37" fillId="2" borderId="0" xfId="0" applyFont="1" applyFill="1" applyAlignment="1">
      <alignment horizontal="left" vertical="center" wrapText="1"/>
    </xf>
    <xf numFmtId="0" fontId="37" fillId="2" borderId="56" xfId="0" applyFont="1" applyFill="1" applyBorder="1" applyAlignment="1">
      <alignment horizontal="left" vertical="center" wrapText="1"/>
    </xf>
    <xf numFmtId="0" fontId="9" fillId="0" borderId="0" xfId="8" applyFont="1" applyBorder="1">
      <alignment horizontal="left" indent="5"/>
    </xf>
    <xf numFmtId="0" fontId="27" fillId="5" borderId="52" xfId="0" applyFont="1" applyFill="1" applyBorder="1" applyAlignment="1">
      <alignment horizontal="right" vertical="center" wrapText="1"/>
    </xf>
    <xf numFmtId="0" fontId="27" fillId="5" borderId="53" xfId="0" applyFont="1" applyFill="1" applyBorder="1" applyAlignment="1">
      <alignment horizontal="right" vertical="center" wrapText="1"/>
    </xf>
    <xf numFmtId="0" fontId="27" fillId="5" borderId="54" xfId="0" applyFont="1" applyFill="1" applyBorder="1" applyAlignment="1">
      <alignment horizontal="right" vertical="center" wrapText="1"/>
    </xf>
    <xf numFmtId="0" fontId="64" fillId="0" borderId="55" xfId="8" applyFont="1" applyBorder="1">
      <alignment horizontal="left" indent="5"/>
    </xf>
    <xf numFmtId="0" fontId="64" fillId="0" borderId="0" xfId="8" applyFont="1" applyBorder="1">
      <alignment horizontal="left" indent="5"/>
    </xf>
    <xf numFmtId="0" fontId="64" fillId="0" borderId="57" xfId="8" applyFont="1" applyBorder="1">
      <alignment horizontal="left" indent="5"/>
    </xf>
    <xf numFmtId="0" fontId="64" fillId="0" borderId="58" xfId="8" applyFont="1" applyBorder="1">
      <alignment horizontal="left" indent="5"/>
    </xf>
    <xf numFmtId="0" fontId="40" fillId="2" borderId="0" xfId="0" applyFont="1" applyFill="1" applyAlignment="1">
      <alignment horizontal="left" vertical="top" wrapText="1"/>
    </xf>
    <xf numFmtId="0" fontId="44" fillId="2" borderId="52" xfId="0" applyFont="1" applyFill="1" applyBorder="1" applyAlignment="1">
      <alignment horizontal="left" vertical="top" wrapText="1"/>
    </xf>
    <xf numFmtId="0" fontId="44" fillId="2" borderId="53" xfId="0" applyFont="1" applyFill="1" applyBorder="1" applyAlignment="1">
      <alignment horizontal="left" vertical="top" wrapText="1"/>
    </xf>
    <xf numFmtId="0" fontId="44" fillId="2" borderId="54" xfId="0" applyFont="1" applyFill="1" applyBorder="1" applyAlignment="1">
      <alignment horizontal="left" vertical="top" wrapText="1"/>
    </xf>
    <xf numFmtId="0" fontId="44" fillId="2" borderId="55" xfId="0" applyFont="1" applyFill="1" applyBorder="1" applyAlignment="1">
      <alignment horizontal="left" vertical="top" wrapText="1"/>
    </xf>
    <xf numFmtId="0" fontId="44" fillId="2" borderId="0" xfId="0" applyFont="1" applyFill="1" applyAlignment="1">
      <alignment horizontal="left" vertical="top" wrapText="1"/>
    </xf>
    <xf numFmtId="0" fontId="44" fillId="2" borderId="56" xfId="0" applyFont="1" applyFill="1" applyBorder="1" applyAlignment="1">
      <alignment horizontal="left" vertical="top" wrapText="1"/>
    </xf>
    <xf numFmtId="0" fontId="44" fillId="2" borderId="57" xfId="0" applyFont="1" applyFill="1" applyBorder="1" applyAlignment="1">
      <alignment horizontal="left" vertical="top" wrapText="1"/>
    </xf>
    <xf numFmtId="0" fontId="44" fillId="2" borderId="58" xfId="0" applyFont="1" applyFill="1" applyBorder="1" applyAlignment="1">
      <alignment horizontal="left" vertical="top" wrapText="1"/>
    </xf>
    <xf numFmtId="0" fontId="44" fillId="2" borderId="59" xfId="0" applyFont="1" applyFill="1" applyBorder="1" applyAlignment="1">
      <alignment horizontal="left" vertical="top" wrapText="1"/>
    </xf>
    <xf numFmtId="0" fontId="72" fillId="5" borderId="136" xfId="0" applyFont="1" applyFill="1" applyBorder="1" applyAlignment="1">
      <alignment horizontal="center" vertical="center" wrapText="1"/>
    </xf>
    <xf numFmtId="0" fontId="72" fillId="5" borderId="140" xfId="0" applyFont="1" applyFill="1" applyBorder="1" applyAlignment="1">
      <alignment horizontal="center" vertical="center" wrapText="1"/>
    </xf>
    <xf numFmtId="165" fontId="44" fillId="2" borderId="134" xfId="0" applyNumberFormat="1" applyFont="1" applyFill="1" applyBorder="1" applyAlignment="1">
      <alignment horizontal="center" vertical="top" wrapText="1"/>
    </xf>
    <xf numFmtId="165" fontId="44" fillId="2" borderId="135" xfId="0" applyNumberFormat="1" applyFont="1" applyFill="1" applyBorder="1" applyAlignment="1">
      <alignment horizontal="center" vertical="top" wrapText="1"/>
    </xf>
    <xf numFmtId="0" fontId="73" fillId="5" borderId="52" xfId="0" applyFont="1" applyFill="1" applyBorder="1" applyAlignment="1">
      <alignment horizontal="center" vertical="center" wrapText="1"/>
    </xf>
    <xf numFmtId="0" fontId="73" fillId="5" borderId="53" xfId="0" applyFont="1" applyFill="1" applyBorder="1" applyAlignment="1">
      <alignment horizontal="center" vertical="center" wrapText="1"/>
    </xf>
    <xf numFmtId="14" fontId="44" fillId="2" borderId="134" xfId="0" applyNumberFormat="1" applyFont="1" applyFill="1" applyBorder="1" applyAlignment="1">
      <alignment horizontal="center" vertical="top" wrapText="1"/>
    </xf>
    <xf numFmtId="14" fontId="44" fillId="2" borderId="135" xfId="0" applyNumberFormat="1" applyFont="1" applyFill="1" applyBorder="1" applyAlignment="1">
      <alignment horizontal="center" vertical="top" wrapText="1"/>
    </xf>
    <xf numFmtId="0" fontId="72" fillId="5" borderId="138" xfId="0" applyFont="1" applyFill="1" applyBorder="1" applyAlignment="1">
      <alignment horizontal="center" vertical="center" wrapText="1"/>
    </xf>
    <xf numFmtId="0" fontId="72" fillId="5" borderId="139" xfId="0" applyFont="1" applyFill="1" applyBorder="1" applyAlignment="1">
      <alignment horizontal="center" vertical="center" wrapText="1"/>
    </xf>
    <xf numFmtId="0" fontId="44" fillId="2" borderId="134" xfId="0" applyFont="1" applyFill="1" applyBorder="1" applyAlignment="1">
      <alignment horizontal="center" vertical="top" wrapText="1"/>
    </xf>
    <xf numFmtId="0" fontId="44" fillId="2" borderId="135" xfId="0" applyFont="1" applyFill="1" applyBorder="1" applyAlignment="1">
      <alignment horizontal="center" vertical="top" wrapText="1"/>
    </xf>
    <xf numFmtId="0" fontId="72" fillId="5" borderId="137" xfId="0" applyFont="1" applyFill="1" applyBorder="1" applyAlignment="1">
      <alignment horizontal="center" vertical="center" wrapText="1"/>
    </xf>
    <xf numFmtId="0" fontId="15" fillId="0" borderId="14" xfId="0" applyFont="1" applyBorder="1" applyAlignment="1" applyProtection="1">
      <alignment vertical="center"/>
      <protection locked="0"/>
    </xf>
    <xf numFmtId="0" fontId="15" fillId="0" borderId="8" xfId="0" applyFont="1" applyBorder="1" applyAlignment="1" applyProtection="1">
      <alignment vertical="center"/>
      <protection locked="0"/>
    </xf>
    <xf numFmtId="0" fontId="15" fillId="0" borderId="13" xfId="0" applyFont="1" applyBorder="1" applyAlignment="1" applyProtection="1">
      <alignment vertical="center"/>
      <protection locked="0"/>
    </xf>
    <xf numFmtId="0" fontId="15" fillId="0" borderId="12" xfId="0" applyFont="1" applyBorder="1" applyAlignment="1" applyProtection="1">
      <alignment vertical="center"/>
      <protection locked="0"/>
    </xf>
    <xf numFmtId="0" fontId="15" fillId="0" borderId="17" xfId="0" applyFont="1" applyBorder="1" applyAlignment="1" applyProtection="1">
      <alignment vertical="center"/>
      <protection locked="0"/>
    </xf>
    <xf numFmtId="0" fontId="15" fillId="0" borderId="18" xfId="0" applyFont="1" applyBorder="1" applyAlignment="1" applyProtection="1">
      <alignment vertical="center"/>
      <protection locked="0"/>
    </xf>
    <xf numFmtId="0" fontId="15" fillId="2" borderId="57" xfId="0" applyFont="1" applyFill="1" applyBorder="1" applyAlignment="1" applyProtection="1">
      <alignment horizontal="left" vertical="top" wrapText="1"/>
      <protection locked="0"/>
    </xf>
    <xf numFmtId="0" fontId="15" fillId="2" borderId="58" xfId="0" applyFont="1" applyFill="1" applyBorder="1" applyAlignment="1" applyProtection="1">
      <alignment horizontal="left" vertical="top" wrapText="1"/>
      <protection locked="0"/>
    </xf>
    <xf numFmtId="0" fontId="15" fillId="2" borderId="59" xfId="0" applyFont="1" applyFill="1" applyBorder="1" applyAlignment="1" applyProtection="1">
      <alignment horizontal="left" vertical="top" wrapText="1"/>
      <protection locked="0"/>
    </xf>
    <xf numFmtId="0" fontId="25" fillId="0" borderId="95" xfId="0" applyFont="1" applyBorder="1" applyAlignment="1">
      <alignment horizontal="left" vertical="top"/>
    </xf>
    <xf numFmtId="0" fontId="25" fillId="0" borderId="96" xfId="0" applyFont="1" applyBorder="1" applyAlignment="1">
      <alignment horizontal="left" vertical="top"/>
    </xf>
    <xf numFmtId="0" fontId="25" fillId="0" borderId="78" xfId="0" applyFont="1" applyBorder="1" applyAlignment="1">
      <alignment horizontal="left" vertical="top"/>
    </xf>
    <xf numFmtId="0" fontId="19" fillId="5" borderId="52" xfId="0" applyFont="1" applyFill="1" applyBorder="1" applyAlignment="1">
      <alignment horizontal="left" vertical="top"/>
    </xf>
    <xf numFmtId="0" fontId="19" fillId="5" borderId="53" xfId="0" applyFont="1" applyFill="1" applyBorder="1" applyAlignment="1">
      <alignment horizontal="left" vertical="top"/>
    </xf>
    <xf numFmtId="0" fontId="19" fillId="5" borderId="54" xfId="0" applyFont="1" applyFill="1" applyBorder="1" applyAlignment="1">
      <alignment horizontal="left" vertical="top"/>
    </xf>
    <xf numFmtId="0" fontId="35" fillId="5" borderId="96" xfId="0" applyFont="1" applyFill="1" applyBorder="1" applyAlignment="1">
      <alignment horizontal="right" vertical="center"/>
    </xf>
    <xf numFmtId="0" fontId="15" fillId="0" borderId="15" xfId="0" applyFont="1" applyBorder="1" applyAlignment="1" applyProtection="1">
      <alignment vertical="center"/>
      <protection locked="0"/>
    </xf>
    <xf numFmtId="0" fontId="15" fillId="0" borderId="58" xfId="0" applyFont="1" applyBorder="1" applyAlignment="1" applyProtection="1">
      <alignment vertical="center"/>
      <protection locked="0"/>
    </xf>
    <xf numFmtId="0" fontId="15" fillId="0" borderId="94" xfId="0" applyFont="1" applyBorder="1" applyAlignment="1" applyProtection="1">
      <alignment vertical="center"/>
      <protection locked="0"/>
    </xf>
    <xf numFmtId="0" fontId="15" fillId="0" borderId="0" xfId="0" applyFont="1" applyAlignment="1" applyProtection="1">
      <alignment vertical="center"/>
      <protection locked="0"/>
    </xf>
    <xf numFmtId="0" fontId="15" fillId="0" borderId="10" xfId="0" applyFont="1" applyBorder="1" applyAlignment="1" applyProtection="1">
      <alignment vertical="center"/>
      <protection locked="0"/>
    </xf>
    <xf numFmtId="0" fontId="15" fillId="0" borderId="180" xfId="0" applyFont="1" applyBorder="1" applyAlignment="1" applyProtection="1">
      <alignment vertical="center"/>
      <protection locked="0"/>
    </xf>
    <xf numFmtId="0" fontId="15" fillId="0" borderId="181" xfId="0" applyFont="1" applyBorder="1" applyAlignment="1" applyProtection="1">
      <alignment vertical="center"/>
      <protection locked="0"/>
    </xf>
    <xf numFmtId="0" fontId="35" fillId="5" borderId="75" xfId="0" applyFont="1" applyFill="1" applyBorder="1" applyAlignment="1">
      <alignment horizontal="right" vertical="center"/>
    </xf>
    <xf numFmtId="0" fontId="35" fillId="5" borderId="76" xfId="0" applyFont="1" applyFill="1" applyBorder="1" applyAlignment="1">
      <alignment horizontal="right" vertical="center"/>
    </xf>
    <xf numFmtId="0" fontId="35" fillId="5" borderId="77" xfId="0" applyFont="1" applyFill="1" applyBorder="1" applyAlignment="1">
      <alignment horizontal="right" vertical="center"/>
    </xf>
    <xf numFmtId="0" fontId="17" fillId="5" borderId="86" xfId="0" applyFont="1" applyFill="1" applyBorder="1" applyAlignment="1">
      <alignment horizontal="center" vertical="center" wrapText="1"/>
    </xf>
    <xf numFmtId="0" fontId="17" fillId="5" borderId="87" xfId="0" applyFont="1" applyFill="1" applyBorder="1" applyAlignment="1">
      <alignment horizontal="center" vertical="center" wrapText="1"/>
    </xf>
    <xf numFmtId="0" fontId="15" fillId="0" borderId="22" xfId="0" applyFont="1" applyBorder="1" applyAlignment="1" applyProtection="1">
      <alignment vertical="center"/>
      <protection locked="0"/>
    </xf>
    <xf numFmtId="0" fontId="15" fillId="0" borderId="19" xfId="0" applyFont="1" applyBorder="1" applyAlignment="1" applyProtection="1">
      <alignment vertical="center"/>
      <protection locked="0"/>
    </xf>
    <xf numFmtId="0" fontId="15" fillId="0" borderId="182" xfId="0" applyFont="1" applyBorder="1" applyAlignment="1" applyProtection="1">
      <alignment vertical="center"/>
      <protection locked="0"/>
    </xf>
    <xf numFmtId="0" fontId="15" fillId="0" borderId="183" xfId="0" applyFont="1" applyBorder="1" applyAlignment="1" applyProtection="1">
      <alignment vertical="center"/>
      <protection locked="0"/>
    </xf>
    <xf numFmtId="0" fontId="15" fillId="0" borderId="178" xfId="0" applyFont="1" applyBorder="1" applyAlignment="1" applyProtection="1">
      <alignment vertical="center"/>
      <protection locked="0"/>
    </xf>
    <xf numFmtId="0" fontId="15" fillId="0" borderId="179" xfId="0" applyFont="1" applyBorder="1" applyAlignment="1" applyProtection="1">
      <alignment vertical="center"/>
      <protection locked="0"/>
    </xf>
    <xf numFmtId="0" fontId="17" fillId="5" borderId="65" xfId="0" applyFont="1" applyFill="1" applyBorder="1" applyAlignment="1">
      <alignment horizontal="center" vertical="center" wrapText="1"/>
    </xf>
    <xf numFmtId="0" fontId="36" fillId="2" borderId="52" xfId="0" applyFont="1" applyFill="1" applyBorder="1" applyAlignment="1">
      <alignment horizontal="left" vertical="top" wrapText="1"/>
    </xf>
    <xf numFmtId="0" fontId="36" fillId="2" borderId="53" xfId="0" applyFont="1" applyFill="1" applyBorder="1" applyAlignment="1">
      <alignment horizontal="left" vertical="top" wrapText="1"/>
    </xf>
    <xf numFmtId="0" fontId="36" fillId="2" borderId="54" xfId="0" applyFont="1" applyFill="1" applyBorder="1" applyAlignment="1">
      <alignment horizontal="left" vertical="top" wrapText="1"/>
    </xf>
    <xf numFmtId="0" fontId="36" fillId="2" borderId="55" xfId="0" applyFont="1" applyFill="1" applyBorder="1" applyAlignment="1">
      <alignment horizontal="left" vertical="top" wrapText="1"/>
    </xf>
    <xf numFmtId="0" fontId="36" fillId="2" borderId="0" xfId="0" applyFont="1" applyFill="1" applyAlignment="1">
      <alignment horizontal="left" vertical="top" wrapText="1"/>
    </xf>
    <xf numFmtId="0" fontId="36" fillId="2" borderId="56" xfId="0" applyFont="1" applyFill="1" applyBorder="1" applyAlignment="1">
      <alignment horizontal="left" vertical="top" wrapText="1"/>
    </xf>
    <xf numFmtId="0" fontId="36" fillId="2" borderId="57" xfId="0" applyFont="1" applyFill="1" applyBorder="1" applyAlignment="1">
      <alignment horizontal="left" vertical="top" wrapText="1"/>
    </xf>
    <xf numFmtId="0" fontId="36" fillId="2" borderId="58" xfId="0" applyFont="1" applyFill="1" applyBorder="1" applyAlignment="1">
      <alignment horizontal="left" vertical="top" wrapText="1"/>
    </xf>
    <xf numFmtId="0" fontId="36" fillId="2" borderId="59" xfId="0" applyFont="1" applyFill="1" applyBorder="1" applyAlignment="1">
      <alignment horizontal="left" vertical="top" wrapText="1"/>
    </xf>
    <xf numFmtId="0" fontId="15" fillId="2" borderId="52" xfId="0" applyFont="1" applyFill="1" applyBorder="1" applyAlignment="1" applyProtection="1">
      <alignment horizontal="center" vertical="top"/>
      <protection locked="0"/>
    </xf>
    <xf numFmtId="0" fontId="15" fillId="2" borderId="53" xfId="0" applyFont="1" applyFill="1" applyBorder="1" applyAlignment="1" applyProtection="1">
      <alignment horizontal="center" vertical="top"/>
      <protection locked="0"/>
    </xf>
    <xf numFmtId="0" fontId="15" fillId="2" borderId="54" xfId="0" applyFont="1" applyFill="1" applyBorder="1" applyAlignment="1" applyProtection="1">
      <alignment horizontal="center" vertical="top"/>
      <protection locked="0"/>
    </xf>
    <xf numFmtId="0" fontId="15" fillId="2" borderId="55" xfId="0" applyFont="1" applyFill="1" applyBorder="1" applyAlignment="1" applyProtection="1">
      <alignment horizontal="center" vertical="top"/>
      <protection locked="0"/>
    </xf>
    <xf numFmtId="0" fontId="15" fillId="2" borderId="0" xfId="0" applyFont="1" applyFill="1" applyAlignment="1" applyProtection="1">
      <alignment horizontal="center" vertical="top"/>
      <protection locked="0"/>
    </xf>
    <xf numFmtId="0" fontId="15" fillId="2" borderId="56" xfId="0" applyFont="1" applyFill="1" applyBorder="1" applyAlignment="1" applyProtection="1">
      <alignment horizontal="center" vertical="top"/>
      <protection locked="0"/>
    </xf>
    <xf numFmtId="0" fontId="15" fillId="2" borderId="57" xfId="0" applyFont="1" applyFill="1" applyBorder="1" applyAlignment="1" applyProtection="1">
      <alignment horizontal="center" vertical="top"/>
      <protection locked="0"/>
    </xf>
    <xf numFmtId="0" fontId="15" fillId="2" borderId="58" xfId="0" applyFont="1" applyFill="1" applyBorder="1" applyAlignment="1" applyProtection="1">
      <alignment horizontal="center" vertical="top"/>
      <protection locked="0"/>
    </xf>
    <xf numFmtId="0" fontId="15" fillId="2" borderId="59" xfId="0" applyFont="1" applyFill="1" applyBorder="1" applyAlignment="1" applyProtection="1">
      <alignment horizontal="center" vertical="top"/>
      <protection locked="0"/>
    </xf>
    <xf numFmtId="0" fontId="59" fillId="0" borderId="75" xfId="0" applyFont="1" applyBorder="1" applyAlignment="1">
      <alignment horizontal="left" vertical="center"/>
    </xf>
    <xf numFmtId="0" fontId="59" fillId="0" borderId="77" xfId="0" applyFont="1" applyBorder="1" applyAlignment="1">
      <alignment horizontal="left" vertical="center"/>
    </xf>
    <xf numFmtId="0" fontId="43" fillId="2" borderId="42" xfId="0" applyFont="1" applyFill="1" applyBorder="1" applyAlignment="1">
      <alignment horizontal="left" vertical="top" wrapText="1"/>
    </xf>
    <xf numFmtId="0" fontId="43" fillId="2" borderId="43" xfId="0" applyFont="1" applyFill="1" applyBorder="1" applyAlignment="1">
      <alignment horizontal="left" vertical="top" wrapText="1"/>
    </xf>
    <xf numFmtId="0" fontId="43" fillId="2" borderId="44" xfId="0" applyFont="1" applyFill="1" applyBorder="1" applyAlignment="1">
      <alignment horizontal="left" vertical="top" wrapText="1"/>
    </xf>
    <xf numFmtId="0" fontId="43" fillId="2" borderId="45" xfId="0" applyFont="1" applyFill="1" applyBorder="1" applyAlignment="1">
      <alignment horizontal="left" vertical="top" wrapText="1"/>
    </xf>
    <xf numFmtId="0" fontId="43" fillId="2" borderId="0" xfId="0" applyFont="1" applyFill="1" applyAlignment="1">
      <alignment horizontal="left" vertical="top" wrapText="1"/>
    </xf>
    <xf numFmtId="0" fontId="43" fillId="2" borderId="46" xfId="0" applyFont="1" applyFill="1" applyBorder="1" applyAlignment="1">
      <alignment horizontal="left" vertical="top" wrapText="1"/>
    </xf>
    <xf numFmtId="0" fontId="43" fillId="2" borderId="47" xfId="0" applyFont="1" applyFill="1" applyBorder="1" applyAlignment="1">
      <alignment horizontal="left" vertical="top" wrapText="1"/>
    </xf>
    <xf numFmtId="0" fontId="43" fillId="2" borderId="48" xfId="0" applyFont="1" applyFill="1" applyBorder="1" applyAlignment="1">
      <alignment horizontal="left" vertical="top" wrapText="1"/>
    </xf>
    <xf numFmtId="0" fontId="43" fillId="2" borderId="49" xfId="0" applyFont="1" applyFill="1" applyBorder="1" applyAlignment="1">
      <alignment horizontal="left" vertical="top" wrapText="1"/>
    </xf>
    <xf numFmtId="0" fontId="19" fillId="12" borderId="185" xfId="0" applyFont="1" applyFill="1" applyBorder="1" applyAlignment="1">
      <alignment horizontal="left" vertical="center"/>
    </xf>
    <xf numFmtId="0" fontId="61" fillId="0" borderId="185" xfId="0" applyFont="1" applyBorder="1" applyAlignment="1">
      <alignment horizontal="left" vertical="center"/>
    </xf>
    <xf numFmtId="0" fontId="60" fillId="2" borderId="185" xfId="0" applyFont="1" applyFill="1" applyBorder="1" applyAlignment="1" applyProtection="1">
      <alignment horizontal="left" vertical="top"/>
      <protection locked="0"/>
    </xf>
    <xf numFmtId="0" fontId="60" fillId="2" borderId="185" xfId="0" applyFont="1" applyFill="1" applyBorder="1" applyAlignment="1">
      <alignment vertical="top" wrapText="1"/>
    </xf>
    <xf numFmtId="0" fontId="18" fillId="12" borderId="185" xfId="0" applyFont="1" applyFill="1" applyBorder="1" applyAlignment="1">
      <alignment horizontal="center" vertical="center"/>
    </xf>
    <xf numFmtId="0" fontId="61" fillId="11" borderId="185" xfId="0" applyFont="1" applyFill="1" applyBorder="1" applyAlignment="1">
      <alignment horizontal="right" vertical="center"/>
    </xf>
    <xf numFmtId="0" fontId="35" fillId="12" borderId="185" xfId="0" applyFont="1" applyFill="1" applyBorder="1" applyAlignment="1">
      <alignment horizontal="right" vertical="center"/>
    </xf>
    <xf numFmtId="0" fontId="0" fillId="0" borderId="0" xfId="0" applyAlignment="1">
      <alignment horizontal="left" vertical="top" wrapText="1"/>
    </xf>
    <xf numFmtId="168" fontId="42" fillId="11" borderId="82" xfId="3" applyNumberFormat="1" applyFont="1" applyFill="1" applyBorder="1" applyAlignment="1" applyProtection="1">
      <alignment horizontal="left"/>
    </xf>
  </cellXfs>
  <cellStyles count="14">
    <cellStyle name="Comma" xfId="1" builtinId="3"/>
    <cellStyle name="Comma 2" xfId="11" xr:uid="{991EEBDB-A89E-4BF8-BBEB-742326723D1B}"/>
    <cellStyle name="Currency" xfId="2" builtinId="4"/>
    <cellStyle name="Currency 2" xfId="9" xr:uid="{34C800BB-4243-4B8D-983B-B14A6FA8A622}"/>
    <cellStyle name="Date" xfId="12" xr:uid="{D95A049C-B6FE-440D-8953-339A663D10AE}"/>
    <cellStyle name="Heading 1 2" xfId="7" xr:uid="{4BA51D5C-4BD9-44E8-B039-F90850D25826}"/>
    <cellStyle name="Heading 2 2" xfId="8" xr:uid="{5AFD7A18-9402-454F-9862-C664E74D3225}"/>
    <cellStyle name="Heading 3 2" xfId="13" xr:uid="{6CD8D3A2-FFDE-48BE-B523-4191439EF627}"/>
    <cellStyle name="Normal" xfId="0" builtinId="0"/>
    <cellStyle name="Normal 2" xfId="4" xr:uid="{DA8B8AD6-8AD3-4A5D-94B5-578E47211816}"/>
    <cellStyle name="Normal 3" xfId="6" xr:uid="{22D80EA6-0C1D-49C9-BFA4-F0E2C9905BE4}"/>
    <cellStyle name="Percent" xfId="3" builtinId="5"/>
    <cellStyle name="Percent 2" xfId="10" xr:uid="{377F4461-7713-40D8-A7D4-53AA5CF15971}"/>
    <cellStyle name="Title 2" xfId="5" xr:uid="{0651F4BD-DAB8-4A23-9F41-1EE647C1DEA3}"/>
  </cellStyles>
  <dxfs count="26">
    <dxf>
      <font>
        <color rgb="FFFF0000"/>
      </font>
    </dxf>
    <dxf>
      <font>
        <color rgb="FFFF0000"/>
      </font>
    </dxf>
    <dxf>
      <border>
        <left/>
        <right style="thin">
          <color indexed="20"/>
        </right>
        <top/>
        <bottom style="thin">
          <color indexed="20"/>
        </bottom>
      </border>
    </dxf>
    <dxf>
      <border>
        <left/>
        <right/>
        <top/>
        <bottom/>
      </border>
    </dxf>
    <dxf>
      <border>
        <left/>
        <right/>
        <top/>
        <bottom/>
        <vertical/>
        <horizontal/>
      </border>
    </dxf>
    <dxf>
      <border>
        <left/>
        <right/>
        <top/>
        <bottom/>
        <vertical/>
        <horizontal/>
      </border>
    </dxf>
    <dxf>
      <fill>
        <patternFill>
          <bgColor theme="0"/>
        </patternFill>
      </fill>
      <border>
        <left/>
        <right/>
        <bottom/>
        <vertical/>
        <horizontal/>
      </border>
    </dxf>
    <dxf>
      <border>
        <left/>
        <right/>
        <bottom/>
        <vertical/>
        <horizontal/>
      </border>
    </dxf>
    <dxf>
      <border>
        <left/>
        <right/>
        <bottom/>
        <vertical/>
        <horizontal/>
      </border>
    </dxf>
    <dxf>
      <font>
        <color theme="0"/>
      </font>
      <fill>
        <patternFill>
          <bgColor theme="0"/>
        </patternFill>
      </fill>
      <border>
        <left/>
        <right/>
        <bottom/>
        <vertical/>
        <horizontal/>
      </border>
    </dxf>
    <dxf>
      <fill>
        <patternFill>
          <bgColor theme="0"/>
        </patternFill>
      </fill>
      <border>
        <left/>
        <right/>
        <top/>
        <bottom/>
        <vertical/>
        <horizontal/>
      </border>
    </dxf>
    <dxf>
      <border>
        <left/>
        <right/>
        <top/>
        <bottom style="thin">
          <color indexed="20"/>
        </bottom>
      </border>
    </dxf>
    <dxf>
      <border>
        <left/>
        <right/>
        <top/>
        <bottom/>
      </border>
    </dxf>
    <dxf>
      <border>
        <left style="thin">
          <color indexed="20"/>
        </left>
        <right/>
        <top/>
        <bottom style="thin">
          <color indexed="20"/>
        </bottom>
      </border>
    </dxf>
    <dxf>
      <border>
        <left/>
        <right/>
        <top/>
        <bottom/>
      </border>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border outline="0">
        <bottom style="thin">
          <color indexed="2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0"/>
        <name val="Arial"/>
        <family val="2"/>
        <scheme val="none"/>
      </font>
      <fill>
        <patternFill patternType="solid">
          <fgColor indexed="64"/>
          <bgColor rgb="FF142855"/>
        </patternFill>
      </fill>
    </dxf>
  </dxfs>
  <tableStyles count="0" defaultTableStyle="TableStyleMedium2" defaultPivotStyle="PivotStyleLight16"/>
  <colors>
    <mruColors>
      <color rgb="FFA89497"/>
      <color rgb="FF000000"/>
      <color rgb="FF3C3786"/>
      <color rgb="FF025F71"/>
      <color rgb="FFEDE9D9"/>
      <color rgb="FF555674"/>
      <color rgb="FFAFCAD2"/>
      <color rgb="FFF06603"/>
      <color rgb="FFFFB500"/>
      <color rgb="FF7E8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243915</xdr:colOff>
      <xdr:row>5</xdr:row>
      <xdr:rowOff>191498</xdr:rowOff>
    </xdr:to>
    <xdr:pic>
      <xdr:nvPicPr>
        <xdr:cNvPr id="4" name="Picture 3">
          <a:extLst>
            <a:ext uri="{FF2B5EF4-FFF2-40B4-BE49-F238E27FC236}">
              <a16:creationId xmlns:a16="http://schemas.microsoft.com/office/drawing/2014/main" id="{A6758F01-F6C9-469B-9385-CB437B65F6BF}"/>
            </a:ext>
          </a:extLst>
        </xdr:cNvPr>
        <xdr:cNvPicPr>
          <a:picLocks noChangeAspect="1"/>
        </xdr:cNvPicPr>
      </xdr:nvPicPr>
      <xdr:blipFill>
        <a:blip xmlns:r="http://schemas.openxmlformats.org/officeDocument/2006/relationships" r:embed="rId1"/>
        <a:stretch>
          <a:fillRect/>
        </a:stretch>
      </xdr:blipFill>
      <xdr:spPr>
        <a:xfrm>
          <a:off x="10782300" y="383381"/>
          <a:ext cx="1872214" cy="902381"/>
        </a:xfrm>
        <a:prstGeom prst="rect">
          <a:avLst/>
        </a:prstGeom>
      </xdr:spPr>
    </xdr:pic>
    <xdr:clientData/>
  </xdr:twoCellAnchor>
  <xdr:twoCellAnchor editAs="oneCell">
    <xdr:from>
      <xdr:col>0</xdr:col>
      <xdr:colOff>219075</xdr:colOff>
      <xdr:row>34</xdr:row>
      <xdr:rowOff>34925</xdr:rowOff>
    </xdr:from>
    <xdr:to>
      <xdr:col>8</xdr:col>
      <xdr:colOff>596900</xdr:colOff>
      <xdr:row>58</xdr:row>
      <xdr:rowOff>53975</xdr:rowOff>
    </xdr:to>
    <xdr:pic>
      <xdr:nvPicPr>
        <xdr:cNvPr id="3" name="Picture 2">
          <a:extLst>
            <a:ext uri="{FF2B5EF4-FFF2-40B4-BE49-F238E27FC236}">
              <a16:creationId xmlns:a16="http://schemas.microsoft.com/office/drawing/2014/main" id="{8C5FE515-651A-4422-92F2-E227CADBC770}"/>
            </a:ext>
          </a:extLst>
        </xdr:cNvPr>
        <xdr:cNvPicPr/>
      </xdr:nvPicPr>
      <xdr:blipFill rotWithShape="1">
        <a:blip xmlns:r="http://schemas.openxmlformats.org/officeDocument/2006/relationships" r:embed="rId2"/>
        <a:srcRect r="46000"/>
        <a:stretch/>
      </xdr:blipFill>
      <xdr:spPr bwMode="auto">
        <a:xfrm>
          <a:off x="219075" y="12344400"/>
          <a:ext cx="5155565" cy="4810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504825</xdr:colOff>
      <xdr:row>34</xdr:row>
      <xdr:rowOff>82550</xdr:rowOff>
    </xdr:from>
    <xdr:to>
      <xdr:col>13</xdr:col>
      <xdr:colOff>2006600</xdr:colOff>
      <xdr:row>57</xdr:row>
      <xdr:rowOff>26670</xdr:rowOff>
    </xdr:to>
    <xdr:pic>
      <xdr:nvPicPr>
        <xdr:cNvPr id="5" name="Picture 4">
          <a:extLst>
            <a:ext uri="{FF2B5EF4-FFF2-40B4-BE49-F238E27FC236}">
              <a16:creationId xmlns:a16="http://schemas.microsoft.com/office/drawing/2014/main" id="{8CB4A613-486E-4467-8B6C-4C74620C6F29}"/>
            </a:ext>
          </a:extLst>
        </xdr:cNvPr>
        <xdr:cNvPicPr/>
      </xdr:nvPicPr>
      <xdr:blipFill rotWithShape="1">
        <a:blip xmlns:r="http://schemas.openxmlformats.org/officeDocument/2006/relationships" r:embed="rId3"/>
        <a:srcRect r="8058"/>
        <a:stretch/>
      </xdr:blipFill>
      <xdr:spPr bwMode="auto">
        <a:xfrm>
          <a:off x="5276850" y="12392025"/>
          <a:ext cx="6689090" cy="4556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168284</xdr:colOff>
      <xdr:row>62</xdr:row>
      <xdr:rowOff>19054</xdr:rowOff>
    </xdr:from>
    <xdr:to>
      <xdr:col>12</xdr:col>
      <xdr:colOff>120056</xdr:colOff>
      <xdr:row>98</xdr:row>
      <xdr:rowOff>166911</xdr:rowOff>
    </xdr:to>
    <xdr:pic>
      <xdr:nvPicPr>
        <xdr:cNvPr id="2" name="Picture 1">
          <a:extLst>
            <a:ext uri="{FF2B5EF4-FFF2-40B4-BE49-F238E27FC236}">
              <a16:creationId xmlns:a16="http://schemas.microsoft.com/office/drawing/2014/main" id="{1747BC27-F994-809E-CFBA-436546609A63}"/>
            </a:ext>
          </a:extLst>
        </xdr:cNvPr>
        <xdr:cNvPicPr>
          <a:picLocks noChangeAspect="1"/>
        </xdr:cNvPicPr>
      </xdr:nvPicPr>
      <xdr:blipFill>
        <a:blip xmlns:r="http://schemas.openxmlformats.org/officeDocument/2006/relationships" r:embed="rId4"/>
        <a:stretch>
          <a:fillRect/>
        </a:stretch>
      </xdr:blipFill>
      <xdr:spPr>
        <a:xfrm>
          <a:off x="522070" y="17817197"/>
          <a:ext cx="6905022" cy="65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74082</xdr:colOff>
      <xdr:row>1</xdr:row>
      <xdr:rowOff>158749</xdr:rowOff>
    </xdr:from>
    <xdr:to>
      <xdr:col>17</xdr:col>
      <xdr:colOff>1527569</xdr:colOff>
      <xdr:row>4</xdr:row>
      <xdr:rowOff>200158</xdr:rowOff>
    </xdr:to>
    <xdr:pic>
      <xdr:nvPicPr>
        <xdr:cNvPr id="2" name="Picture 1">
          <a:extLst>
            <a:ext uri="{FF2B5EF4-FFF2-40B4-BE49-F238E27FC236}">
              <a16:creationId xmlns:a16="http://schemas.microsoft.com/office/drawing/2014/main" id="{B6D78DCD-CD37-458F-9047-19DFB34C2E5A}"/>
            </a:ext>
          </a:extLst>
        </xdr:cNvPr>
        <xdr:cNvPicPr>
          <a:picLocks noChangeAspect="1"/>
        </xdr:cNvPicPr>
      </xdr:nvPicPr>
      <xdr:blipFill>
        <a:blip xmlns:r="http://schemas.openxmlformats.org/officeDocument/2006/relationships" r:embed="rId1"/>
        <a:stretch>
          <a:fillRect/>
        </a:stretch>
      </xdr:blipFill>
      <xdr:spPr>
        <a:xfrm>
          <a:off x="9842499" y="349249"/>
          <a:ext cx="2829320" cy="9621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476251</xdr:colOff>
      <xdr:row>1</xdr:row>
      <xdr:rowOff>59532</xdr:rowOff>
    </xdr:from>
    <xdr:to>
      <xdr:col>8</xdr:col>
      <xdr:colOff>122789</xdr:colOff>
      <xdr:row>3</xdr:row>
      <xdr:rowOff>257063</xdr:rowOff>
    </xdr:to>
    <xdr:pic>
      <xdr:nvPicPr>
        <xdr:cNvPr id="4" name="Picture 3">
          <a:extLst>
            <a:ext uri="{FF2B5EF4-FFF2-40B4-BE49-F238E27FC236}">
              <a16:creationId xmlns:a16="http://schemas.microsoft.com/office/drawing/2014/main" id="{F81DD558-1B78-4EB4-BB62-D6EDFE15C810}"/>
            </a:ext>
          </a:extLst>
        </xdr:cNvPr>
        <xdr:cNvPicPr>
          <a:picLocks noChangeAspect="1"/>
        </xdr:cNvPicPr>
      </xdr:nvPicPr>
      <xdr:blipFill>
        <a:blip xmlns:r="http://schemas.openxmlformats.org/officeDocument/2006/relationships" r:embed="rId1"/>
        <a:stretch>
          <a:fillRect/>
        </a:stretch>
      </xdr:blipFill>
      <xdr:spPr>
        <a:xfrm>
          <a:off x="5679282" y="250032"/>
          <a:ext cx="1867451" cy="900000"/>
        </a:xfrm>
        <a:prstGeom prst="rect">
          <a:avLst/>
        </a:prstGeom>
      </xdr:spPr>
    </xdr:pic>
    <xdr:clientData/>
  </xdr:twoCellAnchor>
  <xdr:twoCellAnchor>
    <xdr:from>
      <xdr:col>1</xdr:col>
      <xdr:colOff>15875</xdr:colOff>
      <xdr:row>10</xdr:row>
      <xdr:rowOff>38100</xdr:rowOff>
    </xdr:from>
    <xdr:to>
      <xdr:col>1</xdr:col>
      <xdr:colOff>358775</xdr:colOff>
      <xdr:row>11</xdr:row>
      <xdr:rowOff>222250</xdr:rowOff>
    </xdr:to>
    <xdr:sp macro="" textlink="">
      <xdr:nvSpPr>
        <xdr:cNvPr id="2" name="Rectangle 1">
          <a:extLst>
            <a:ext uri="{FF2B5EF4-FFF2-40B4-BE49-F238E27FC236}">
              <a16:creationId xmlns:a16="http://schemas.microsoft.com/office/drawing/2014/main" id="{FD373488-1D1B-4DB6-A58E-378ABC0B42F0}"/>
            </a:ext>
          </a:extLst>
        </xdr:cNvPr>
        <xdr:cNvSpPr/>
      </xdr:nvSpPr>
      <xdr:spPr>
        <a:xfrm>
          <a:off x="196850" y="3054350"/>
          <a:ext cx="342900" cy="409575"/>
        </a:xfrm>
        <a:prstGeom prst="rect">
          <a:avLst/>
        </a:prstGeom>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358774</xdr:colOff>
      <xdr:row>10</xdr:row>
      <xdr:rowOff>38100</xdr:rowOff>
    </xdr:from>
    <xdr:to>
      <xdr:col>3</xdr:col>
      <xdr:colOff>1216025</xdr:colOff>
      <xdr:row>11</xdr:row>
      <xdr:rowOff>222250</xdr:rowOff>
    </xdr:to>
    <xdr:sp macro="" textlink="">
      <xdr:nvSpPr>
        <xdr:cNvPr id="5" name="Rectangle 4">
          <a:extLst>
            <a:ext uri="{FF2B5EF4-FFF2-40B4-BE49-F238E27FC236}">
              <a16:creationId xmlns:a16="http://schemas.microsoft.com/office/drawing/2014/main" id="{2E4F5E6D-C0E9-4C15-AE00-70ACAC3C85E6}"/>
            </a:ext>
          </a:extLst>
        </xdr:cNvPr>
        <xdr:cNvSpPr/>
      </xdr:nvSpPr>
      <xdr:spPr>
        <a:xfrm>
          <a:off x="539749" y="3054350"/>
          <a:ext cx="2390776" cy="409575"/>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These cells auto-calculate and are locked so you can't edit them.</a:t>
          </a:r>
        </a:p>
      </xdr:txBody>
    </xdr:sp>
    <xdr:clientData/>
  </xdr:twoCellAnchor>
  <xdr:twoCellAnchor>
    <xdr:from>
      <xdr:col>1</xdr:col>
      <xdr:colOff>15875</xdr:colOff>
      <xdr:row>12</xdr:row>
      <xdr:rowOff>158750</xdr:rowOff>
    </xdr:from>
    <xdr:to>
      <xdr:col>1</xdr:col>
      <xdr:colOff>358775</xdr:colOff>
      <xdr:row>14</xdr:row>
      <xdr:rowOff>118300</xdr:rowOff>
    </xdr:to>
    <xdr:sp macro="" textlink="">
      <xdr:nvSpPr>
        <xdr:cNvPr id="6" name="Rectangle 5">
          <a:extLst>
            <a:ext uri="{FF2B5EF4-FFF2-40B4-BE49-F238E27FC236}">
              <a16:creationId xmlns:a16="http://schemas.microsoft.com/office/drawing/2014/main" id="{A06DD349-6DEE-4BFB-A149-B04BA1276BB2}"/>
            </a:ext>
          </a:extLst>
        </xdr:cNvPr>
        <xdr:cNvSpPr/>
      </xdr:nvSpPr>
      <xdr:spPr>
        <a:xfrm>
          <a:off x="196850" y="3625850"/>
          <a:ext cx="342900" cy="410400"/>
        </a:xfrm>
        <a:prstGeom prst="rect">
          <a:avLst/>
        </a:prstGeom>
        <a:solidFill>
          <a:schemeClr val="bg1"/>
        </a:solidFill>
        <a:ln w="19050">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358773</xdr:colOff>
      <xdr:row>12</xdr:row>
      <xdr:rowOff>158750</xdr:rowOff>
    </xdr:from>
    <xdr:to>
      <xdr:col>3</xdr:col>
      <xdr:colOff>1215648</xdr:colOff>
      <xdr:row>14</xdr:row>
      <xdr:rowOff>118300</xdr:rowOff>
    </xdr:to>
    <xdr:sp macro="" textlink="">
      <xdr:nvSpPr>
        <xdr:cNvPr id="7" name="Rectangle 6">
          <a:extLst>
            <a:ext uri="{FF2B5EF4-FFF2-40B4-BE49-F238E27FC236}">
              <a16:creationId xmlns:a16="http://schemas.microsoft.com/office/drawing/2014/main" id="{B4DE2C21-258D-4737-A76B-FC4448DD91EC}"/>
            </a:ext>
          </a:extLst>
        </xdr:cNvPr>
        <xdr:cNvSpPr/>
      </xdr:nvSpPr>
      <xdr:spPr>
        <a:xfrm>
          <a:off x="539748" y="3625850"/>
          <a:ext cx="2390400" cy="410400"/>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Insert your own values into these cells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2254250</xdr:colOff>
      <xdr:row>1</xdr:row>
      <xdr:rowOff>201083</xdr:rowOff>
    </xdr:from>
    <xdr:to>
      <xdr:col>6</xdr:col>
      <xdr:colOff>2226070</xdr:colOff>
      <xdr:row>5</xdr:row>
      <xdr:rowOff>20242</xdr:rowOff>
    </xdr:to>
    <xdr:pic>
      <xdr:nvPicPr>
        <xdr:cNvPr id="5" name="Picture 4">
          <a:extLst>
            <a:ext uri="{FF2B5EF4-FFF2-40B4-BE49-F238E27FC236}">
              <a16:creationId xmlns:a16="http://schemas.microsoft.com/office/drawing/2014/main" id="{D86986BA-0464-45DF-A369-15AF06B4283D}"/>
            </a:ext>
          </a:extLst>
        </xdr:cNvPr>
        <xdr:cNvPicPr>
          <a:picLocks noChangeAspect="1"/>
        </xdr:cNvPicPr>
      </xdr:nvPicPr>
      <xdr:blipFill>
        <a:blip xmlns:r="http://schemas.openxmlformats.org/officeDocument/2006/relationships" r:embed="rId1"/>
        <a:stretch>
          <a:fillRect/>
        </a:stretch>
      </xdr:blipFill>
      <xdr:spPr>
        <a:xfrm>
          <a:off x="8858250" y="412750"/>
          <a:ext cx="2829320" cy="9621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142875</xdr:colOff>
      <xdr:row>1</xdr:row>
      <xdr:rowOff>202406</xdr:rowOff>
    </xdr:from>
    <xdr:to>
      <xdr:col>9</xdr:col>
      <xdr:colOff>2567383</xdr:colOff>
      <xdr:row>4</xdr:row>
      <xdr:rowOff>271596</xdr:rowOff>
    </xdr:to>
    <xdr:pic>
      <xdr:nvPicPr>
        <xdr:cNvPr id="4" name="Picture 3">
          <a:extLst>
            <a:ext uri="{FF2B5EF4-FFF2-40B4-BE49-F238E27FC236}">
              <a16:creationId xmlns:a16="http://schemas.microsoft.com/office/drawing/2014/main" id="{50595CEF-C588-49A4-82F6-C3A28279CABA}"/>
            </a:ext>
          </a:extLst>
        </xdr:cNvPr>
        <xdr:cNvPicPr>
          <a:picLocks noChangeAspect="1"/>
        </xdr:cNvPicPr>
      </xdr:nvPicPr>
      <xdr:blipFill>
        <a:blip xmlns:r="http://schemas.openxmlformats.org/officeDocument/2006/relationships" r:embed="rId1"/>
        <a:stretch>
          <a:fillRect/>
        </a:stretch>
      </xdr:blipFill>
      <xdr:spPr>
        <a:xfrm>
          <a:off x="14275594" y="500062"/>
          <a:ext cx="2829320" cy="9621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549088</xdr:colOff>
      <xdr:row>1</xdr:row>
      <xdr:rowOff>145676</xdr:rowOff>
    </xdr:from>
    <xdr:to>
      <xdr:col>16</xdr:col>
      <xdr:colOff>1294114</xdr:colOff>
      <xdr:row>4</xdr:row>
      <xdr:rowOff>200159</xdr:rowOff>
    </xdr:to>
    <xdr:pic>
      <xdr:nvPicPr>
        <xdr:cNvPr id="2" name="Picture 1">
          <a:extLst>
            <a:ext uri="{FF2B5EF4-FFF2-40B4-BE49-F238E27FC236}">
              <a16:creationId xmlns:a16="http://schemas.microsoft.com/office/drawing/2014/main" id="{8BF7143A-259A-A4F0-AB45-0844CD95FDB1}"/>
            </a:ext>
          </a:extLst>
        </xdr:cNvPr>
        <xdr:cNvPicPr>
          <a:picLocks noChangeAspect="1"/>
        </xdr:cNvPicPr>
      </xdr:nvPicPr>
      <xdr:blipFill>
        <a:blip xmlns:r="http://schemas.openxmlformats.org/officeDocument/2006/relationships" r:embed="rId1"/>
        <a:stretch>
          <a:fillRect/>
        </a:stretch>
      </xdr:blipFill>
      <xdr:spPr>
        <a:xfrm>
          <a:off x="14769353" y="369794"/>
          <a:ext cx="2829320" cy="9621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403412</xdr:colOff>
      <xdr:row>1</xdr:row>
      <xdr:rowOff>168087</xdr:rowOff>
    </xdr:from>
    <xdr:to>
      <xdr:col>11</xdr:col>
      <xdr:colOff>19658</xdr:colOff>
      <xdr:row>4</xdr:row>
      <xdr:rowOff>168507</xdr:rowOff>
    </xdr:to>
    <xdr:pic>
      <xdr:nvPicPr>
        <xdr:cNvPr id="2" name="Picture 1">
          <a:extLst>
            <a:ext uri="{FF2B5EF4-FFF2-40B4-BE49-F238E27FC236}">
              <a16:creationId xmlns:a16="http://schemas.microsoft.com/office/drawing/2014/main" id="{CAC67986-5584-44ED-99D1-10EFC38018F8}"/>
            </a:ext>
          </a:extLst>
        </xdr:cNvPr>
        <xdr:cNvPicPr>
          <a:picLocks noChangeAspect="1"/>
        </xdr:cNvPicPr>
      </xdr:nvPicPr>
      <xdr:blipFill>
        <a:blip xmlns:r="http://schemas.openxmlformats.org/officeDocument/2006/relationships" r:embed="rId1"/>
        <a:stretch>
          <a:fillRect/>
        </a:stretch>
      </xdr:blipFill>
      <xdr:spPr>
        <a:xfrm>
          <a:off x="12010577" y="381447"/>
          <a:ext cx="1883196" cy="888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236295</xdr:colOff>
      <xdr:row>5</xdr:row>
      <xdr:rowOff>218168</xdr:rowOff>
    </xdr:to>
    <xdr:pic>
      <xdr:nvPicPr>
        <xdr:cNvPr id="2" name="Picture 1">
          <a:extLst>
            <a:ext uri="{FF2B5EF4-FFF2-40B4-BE49-F238E27FC236}">
              <a16:creationId xmlns:a16="http://schemas.microsoft.com/office/drawing/2014/main" id="{263C3C06-0182-4A08-8068-7F419217FABD}"/>
            </a:ext>
          </a:extLst>
        </xdr:cNvPr>
        <xdr:cNvPicPr>
          <a:picLocks noChangeAspect="1"/>
        </xdr:cNvPicPr>
      </xdr:nvPicPr>
      <xdr:blipFill>
        <a:blip xmlns:r="http://schemas.openxmlformats.org/officeDocument/2006/relationships" r:embed="rId1"/>
        <a:stretch>
          <a:fillRect/>
        </a:stretch>
      </xdr:blipFill>
      <xdr:spPr>
        <a:xfrm>
          <a:off x="10846594" y="383381"/>
          <a:ext cx="1867451" cy="901587"/>
        </a:xfrm>
        <a:prstGeom prst="rect">
          <a:avLst/>
        </a:prstGeom>
      </xdr:spPr>
    </xdr:pic>
    <xdr:clientData/>
  </xdr:twoCellAnchor>
  <xdr:twoCellAnchor editAs="oneCell">
    <xdr:from>
      <xdr:col>0</xdr:col>
      <xdr:colOff>333375</xdr:colOff>
      <xdr:row>12</xdr:row>
      <xdr:rowOff>138906</xdr:rowOff>
    </xdr:from>
    <xdr:to>
      <xdr:col>14</xdr:col>
      <xdr:colOff>50809</xdr:colOff>
      <xdr:row>21</xdr:row>
      <xdr:rowOff>130046</xdr:rowOff>
    </xdr:to>
    <xdr:pic>
      <xdr:nvPicPr>
        <xdr:cNvPr id="3" name="Picture 2">
          <a:extLst>
            <a:ext uri="{FF2B5EF4-FFF2-40B4-BE49-F238E27FC236}">
              <a16:creationId xmlns:a16="http://schemas.microsoft.com/office/drawing/2014/main" id="{40ADF12D-5F91-4AB8-A8BC-20F26BC13ED5}"/>
            </a:ext>
          </a:extLst>
        </xdr:cNvPr>
        <xdr:cNvPicPr>
          <a:picLocks noChangeAspect="1"/>
        </xdr:cNvPicPr>
      </xdr:nvPicPr>
      <xdr:blipFill rotWithShape="1">
        <a:blip xmlns:r="http://schemas.openxmlformats.org/officeDocument/2006/relationships" r:embed="rId2"/>
        <a:srcRect t="10049"/>
        <a:stretch/>
      </xdr:blipFill>
      <xdr:spPr>
        <a:xfrm>
          <a:off x="333375" y="11070431"/>
          <a:ext cx="12195184" cy="1619916"/>
        </a:xfrm>
        <a:prstGeom prst="rect">
          <a:avLst/>
        </a:prstGeom>
      </xdr:spPr>
    </xdr:pic>
    <xdr:clientData/>
  </xdr:twoCellAnchor>
  <xdr:twoCellAnchor editAs="oneCell">
    <xdr:from>
      <xdr:col>0</xdr:col>
      <xdr:colOff>353219</xdr:colOff>
      <xdr:row>27</xdr:row>
      <xdr:rowOff>15875</xdr:rowOff>
    </xdr:from>
    <xdr:to>
      <xdr:col>14</xdr:col>
      <xdr:colOff>88943</xdr:colOff>
      <xdr:row>33</xdr:row>
      <xdr:rowOff>42261</xdr:rowOff>
    </xdr:to>
    <xdr:pic>
      <xdr:nvPicPr>
        <xdr:cNvPr id="4" name="Picture 3">
          <a:extLst>
            <a:ext uri="{FF2B5EF4-FFF2-40B4-BE49-F238E27FC236}">
              <a16:creationId xmlns:a16="http://schemas.microsoft.com/office/drawing/2014/main" id="{3465CB1E-B0ED-4E9D-B61F-78951ECF312F}"/>
            </a:ext>
          </a:extLst>
        </xdr:cNvPr>
        <xdr:cNvPicPr>
          <a:picLocks noChangeAspect="1"/>
        </xdr:cNvPicPr>
      </xdr:nvPicPr>
      <xdr:blipFill>
        <a:blip xmlns:r="http://schemas.openxmlformats.org/officeDocument/2006/relationships" r:embed="rId3"/>
        <a:stretch>
          <a:fillRect/>
        </a:stretch>
      </xdr:blipFill>
      <xdr:spPr>
        <a:xfrm>
          <a:off x="353219" y="13300075"/>
          <a:ext cx="12213474" cy="1112236"/>
        </a:xfrm>
        <a:prstGeom prst="rect">
          <a:avLst/>
        </a:prstGeom>
      </xdr:spPr>
    </xdr:pic>
    <xdr:clientData/>
  </xdr:twoCellAnchor>
  <xdr:twoCellAnchor editAs="oneCell">
    <xdr:from>
      <xdr:col>0</xdr:col>
      <xdr:colOff>353219</xdr:colOff>
      <xdr:row>39</xdr:row>
      <xdr:rowOff>87312</xdr:rowOff>
    </xdr:from>
    <xdr:to>
      <xdr:col>14</xdr:col>
      <xdr:colOff>51823</xdr:colOff>
      <xdr:row>48</xdr:row>
      <xdr:rowOff>51594</xdr:rowOff>
    </xdr:to>
    <xdr:pic>
      <xdr:nvPicPr>
        <xdr:cNvPr id="5" name="Picture 4">
          <a:extLst>
            <a:ext uri="{FF2B5EF4-FFF2-40B4-BE49-F238E27FC236}">
              <a16:creationId xmlns:a16="http://schemas.microsoft.com/office/drawing/2014/main" id="{3AEBD1FF-269E-46C0-B41B-4F270E3FCA12}"/>
            </a:ext>
          </a:extLst>
        </xdr:cNvPr>
        <xdr:cNvPicPr>
          <a:picLocks noChangeAspect="1"/>
        </xdr:cNvPicPr>
      </xdr:nvPicPr>
      <xdr:blipFill rotWithShape="1">
        <a:blip xmlns:r="http://schemas.openxmlformats.org/officeDocument/2006/relationships" r:embed="rId4"/>
        <a:srcRect t="22793" b="53747"/>
        <a:stretch/>
      </xdr:blipFill>
      <xdr:spPr>
        <a:xfrm>
          <a:off x="353219" y="15625762"/>
          <a:ext cx="12176354" cy="1593056"/>
        </a:xfrm>
        <a:prstGeom prst="rect">
          <a:avLst/>
        </a:prstGeom>
      </xdr:spPr>
    </xdr:pic>
    <xdr:clientData/>
  </xdr:twoCellAnchor>
  <xdr:twoCellAnchor editAs="oneCell">
    <xdr:from>
      <xdr:col>0</xdr:col>
      <xdr:colOff>341312</xdr:colOff>
      <xdr:row>54</xdr:row>
      <xdr:rowOff>87312</xdr:rowOff>
    </xdr:from>
    <xdr:to>
      <xdr:col>14</xdr:col>
      <xdr:colOff>28264</xdr:colOff>
      <xdr:row>59</xdr:row>
      <xdr:rowOff>88979</xdr:rowOff>
    </xdr:to>
    <xdr:pic>
      <xdr:nvPicPr>
        <xdr:cNvPr id="6" name="Picture 5">
          <a:extLst>
            <a:ext uri="{FF2B5EF4-FFF2-40B4-BE49-F238E27FC236}">
              <a16:creationId xmlns:a16="http://schemas.microsoft.com/office/drawing/2014/main" id="{5452DD23-A7DF-4361-A05E-33C342290C0F}"/>
            </a:ext>
          </a:extLst>
        </xdr:cNvPr>
        <xdr:cNvPicPr>
          <a:picLocks noChangeAspect="1"/>
        </xdr:cNvPicPr>
      </xdr:nvPicPr>
      <xdr:blipFill>
        <a:blip xmlns:r="http://schemas.openxmlformats.org/officeDocument/2006/relationships" r:embed="rId5"/>
        <a:stretch>
          <a:fillRect/>
        </a:stretch>
      </xdr:blipFill>
      <xdr:spPr>
        <a:xfrm>
          <a:off x="341312" y="17978437"/>
          <a:ext cx="12164702" cy="906542"/>
        </a:xfrm>
        <a:prstGeom prst="rect">
          <a:avLst/>
        </a:prstGeom>
      </xdr:spPr>
    </xdr:pic>
    <xdr:clientData/>
  </xdr:twoCellAnchor>
  <xdr:twoCellAnchor>
    <xdr:from>
      <xdr:col>0</xdr:col>
      <xdr:colOff>289719</xdr:colOff>
      <xdr:row>12</xdr:row>
      <xdr:rowOff>99218</xdr:rowOff>
    </xdr:from>
    <xdr:to>
      <xdr:col>14</xdr:col>
      <xdr:colOff>87312</xdr:colOff>
      <xdr:row>22</xdr:row>
      <xdr:rowOff>55563</xdr:rowOff>
    </xdr:to>
    <xdr:sp macro="" textlink="">
      <xdr:nvSpPr>
        <xdr:cNvPr id="7" name="Rectangle 6">
          <a:extLst>
            <a:ext uri="{FF2B5EF4-FFF2-40B4-BE49-F238E27FC236}">
              <a16:creationId xmlns:a16="http://schemas.microsoft.com/office/drawing/2014/main" id="{94B5A0E7-C915-4D50-80C0-04C439A52BF6}"/>
            </a:ext>
          </a:extLst>
        </xdr:cNvPr>
        <xdr:cNvSpPr/>
      </xdr:nvSpPr>
      <xdr:spPr>
        <a:xfrm>
          <a:off x="289719" y="2666999"/>
          <a:ext cx="12279312" cy="178197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319088</xdr:colOff>
      <xdr:row>25</xdr:row>
      <xdr:rowOff>156368</xdr:rowOff>
    </xdr:from>
    <xdr:to>
      <xdr:col>14</xdr:col>
      <xdr:colOff>107156</xdr:colOff>
      <xdr:row>33</xdr:row>
      <xdr:rowOff>91281</xdr:rowOff>
    </xdr:to>
    <xdr:sp macro="" textlink="">
      <xdr:nvSpPr>
        <xdr:cNvPr id="8" name="Rectangle 7">
          <a:extLst>
            <a:ext uri="{FF2B5EF4-FFF2-40B4-BE49-F238E27FC236}">
              <a16:creationId xmlns:a16="http://schemas.microsoft.com/office/drawing/2014/main" id="{808F8D9F-9F4B-4E62-998B-C494E26BE5A4}"/>
            </a:ext>
          </a:extLst>
        </xdr:cNvPr>
        <xdr:cNvSpPr/>
      </xdr:nvSpPr>
      <xdr:spPr>
        <a:xfrm>
          <a:off x="319088" y="4914899"/>
          <a:ext cx="12269787" cy="1212851"/>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348457</xdr:colOff>
      <xdr:row>39</xdr:row>
      <xdr:rowOff>39686</xdr:rowOff>
    </xdr:from>
    <xdr:to>
      <xdr:col>14</xdr:col>
      <xdr:colOff>99219</xdr:colOff>
      <xdr:row>48</xdr:row>
      <xdr:rowOff>103187</xdr:rowOff>
    </xdr:to>
    <xdr:sp macro="" textlink="">
      <xdr:nvSpPr>
        <xdr:cNvPr id="9" name="Rectangle 8">
          <a:extLst>
            <a:ext uri="{FF2B5EF4-FFF2-40B4-BE49-F238E27FC236}">
              <a16:creationId xmlns:a16="http://schemas.microsoft.com/office/drawing/2014/main" id="{584F0B00-A6CB-4414-896D-14DA2CCE0536}"/>
            </a:ext>
          </a:extLst>
        </xdr:cNvPr>
        <xdr:cNvSpPr/>
      </xdr:nvSpPr>
      <xdr:spPr>
        <a:xfrm>
          <a:off x="348457" y="7250905"/>
          <a:ext cx="12232481" cy="1706563"/>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xdr:col>
      <xdr:colOff>16670</xdr:colOff>
      <xdr:row>54</xdr:row>
      <xdr:rowOff>2380</xdr:rowOff>
    </xdr:from>
    <xdr:to>
      <xdr:col>14</xdr:col>
      <xdr:colOff>43656</xdr:colOff>
      <xdr:row>60</xdr:row>
      <xdr:rowOff>127000</xdr:rowOff>
    </xdr:to>
    <xdr:sp macro="" textlink="">
      <xdr:nvSpPr>
        <xdr:cNvPr id="10" name="Rectangle 9">
          <a:extLst>
            <a:ext uri="{FF2B5EF4-FFF2-40B4-BE49-F238E27FC236}">
              <a16:creationId xmlns:a16="http://schemas.microsoft.com/office/drawing/2014/main" id="{F18D2CEC-E3FB-46C5-9C70-FF7F778CBA5A}"/>
            </a:ext>
          </a:extLst>
        </xdr:cNvPr>
        <xdr:cNvSpPr/>
      </xdr:nvSpPr>
      <xdr:spPr>
        <a:xfrm>
          <a:off x="377826" y="9586911"/>
          <a:ext cx="12147549" cy="121999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935676-FACD-44E1-99B4-7CC30ADC6060}" name="Loan3" displayName="Loan3" ref="B26:H262" headerRowDxfId="25" dataDxfId="24" totalsRowDxfId="22" tableBorderDxfId="23">
  <autoFilter ref="B26:H262"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8B5BFA6-A500-4F9A-8C3C-F57BB3064CB4}" name="No." totalsRowLabel="Total" dataDxfId="21" dataCellStyle="Comma">
      <calculatedColumnFormula>IFERROR(IF(Loan_Not_Paid*Values_Entered,Payment_Number,""), "")</calculatedColumnFormula>
    </tableColumn>
    <tableColumn id="2" xr3:uid="{3682DD46-2989-4588-A4E5-CCF8B8A83139}" name="Payment_x000a_Date" dataDxfId="20" dataCellStyle="Date">
      <calculatedColumnFormula>IFERROR(IF(Loan_Not_Paid*Values_Entered,Payment_Date,""), "")</calculatedColumnFormula>
    </tableColumn>
    <tableColumn id="3" xr3:uid="{FF5B1842-B511-4CB0-9109-A11B0B0F1F04}" name="Beginning_x000a_Balance" dataDxfId="19">
      <calculatedColumnFormula>IFERROR(IF(Loan_Not_Paid*Values_Entered,Beginning_Balance,""), "")</calculatedColumnFormula>
    </tableColumn>
    <tableColumn id="4" xr3:uid="{513A1B83-D242-4943-9610-CB5DE3E6F6B9}" name="Payment" dataDxfId="18">
      <calculatedColumnFormula>IFERROR(IF(Loan_Not_Paid*Values_Entered,Monthly_Payment,""), "")</calculatedColumnFormula>
    </tableColumn>
    <tableColumn id="5" xr3:uid="{02BE8C07-9FB1-4046-B57E-56A4C1600E95}" name="Principal" dataDxfId="17">
      <calculatedColumnFormula>IFERROR(IF(Loan_Not_Paid*Values_Entered,Principal,""), "")</calculatedColumnFormula>
    </tableColumn>
    <tableColumn id="6" xr3:uid="{9780D413-7F20-477C-BCDC-352731EA9CBF}" name="Interest" dataDxfId="16">
      <calculatedColumnFormula>IFERROR(IF(Loan_Not_Paid*Values_Entered,Interest,""), "")</calculatedColumnFormula>
    </tableColumn>
    <tableColumn id="7" xr3:uid="{869FA77F-DD02-4EFF-B07F-E09550ADA414}" name="Ending_x000a_Balance" totalsRowFunction="count" dataDxfId="15">
      <calculatedColumnFormula>IFERROR(IF(Loan_Not_Paid*Values_Entered,Ending_Balance,""), "")</calculatedColumnFormula>
    </tableColumn>
  </tableColumns>
  <tableStyleInfo showFirstColumn="0" showLastColumn="0" showRowStripes="1" showColumnStripes="0"/>
  <extLst>
    <ext xmlns:x14="http://schemas.microsoft.com/office/spreadsheetml/2009/9/main" uri="{504A1905-F514-4f6f-8877-14C23A59335A}">
      <x14:table altTextSummary="Track Payment Number, Payment Date, Beginning Balance, Payment, Principal, Interest amounts, and Ending Balance"/>
    </ext>
  </extLst>
</table>
</file>

<file path=xl/theme/theme1.xml><?xml version="1.0" encoding="utf-8"?>
<a:theme xmlns:a="http://schemas.openxmlformats.org/drawingml/2006/main" name="BBB theme">
  <a:themeElements>
    <a:clrScheme name="BBB Theme Colours">
      <a:dk1>
        <a:sysClr val="windowText" lastClr="000000"/>
      </a:dk1>
      <a:lt1>
        <a:sysClr val="window" lastClr="FFFFFF"/>
      </a:lt1>
      <a:dk2>
        <a:srgbClr val="142855"/>
      </a:dk2>
      <a:lt2>
        <a:srgbClr val="AFCAD2"/>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0054BA"/>
      </a:folHlink>
    </a:clrScheme>
    <a:fontScheme name="BBB Theme Fonts">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9525">
          <a:solidFill>
            <a:srgbClr val="CCCCCC"/>
          </a:solidFill>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19050">
          <a:noFill/>
        </a:ln>
      </a:spPr>
      <a:bodyPr wrap="square" lIns="0" tIns="0" rIns="0" bIns="0" anchor="ctr">
        <a:noAutofit/>
      </a:bodyPr>
      <a:lstStyle>
        <a:defPPr algn="ctr">
          <a:defRPr sz="1100" dirty="0">
            <a:solidFill>
              <a:schemeClr val="tx2"/>
            </a:solidFill>
          </a:defRPr>
        </a:defPPr>
      </a:lstStyle>
    </a:txDef>
  </a:objectDefaults>
  <a:extraClrSchemeLst/>
  <a:extLst>
    <a:ext uri="{05A4C25C-085E-4340-85A3-A5531E510DB2}">
      <thm15:themeFamily xmlns:thm15="http://schemas.microsoft.com/office/thememl/2012/main" name="BBB Theme1" id="{608097DA-44A2-499D-ACCF-635A6553A4A8}" vid="{0C279004-74A5-4C93-94E0-AA7957F851E5}"/>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2"/>
  <sheetViews>
    <sheetView workbookViewId="0">
      <selection activeCell="E14" sqref="E14"/>
    </sheetView>
  </sheetViews>
  <sheetFormatPr defaultRowHeight="14.25" x14ac:dyDescent="0.2"/>
  <sheetData>
    <row r="1" spans="1:1" x14ac:dyDescent="0.2">
      <c r="A1" s="14" t="s">
        <v>0</v>
      </c>
    </row>
    <row r="2" spans="1:1" x14ac:dyDescent="0.2">
      <c r="A2" s="14" t="s">
        <v>1</v>
      </c>
    </row>
    <row r="3" spans="1:1" x14ac:dyDescent="0.2">
      <c r="A3" s="14" t="s">
        <v>2</v>
      </c>
    </row>
    <row r="4" spans="1:1" x14ac:dyDescent="0.2">
      <c r="A4" s="14" t="s">
        <v>3</v>
      </c>
    </row>
    <row r="5" spans="1:1" x14ac:dyDescent="0.2">
      <c r="A5" s="14" t="s">
        <v>4</v>
      </c>
    </row>
    <row r="6" spans="1:1" x14ac:dyDescent="0.2">
      <c r="A6" s="14" t="s">
        <v>5</v>
      </c>
    </row>
    <row r="7" spans="1:1" x14ac:dyDescent="0.2">
      <c r="A7" s="14" t="s">
        <v>6</v>
      </c>
    </row>
    <row r="8" spans="1:1" x14ac:dyDescent="0.2">
      <c r="A8" s="14" t="s">
        <v>7</v>
      </c>
    </row>
    <row r="9" spans="1:1" x14ac:dyDescent="0.2">
      <c r="A9" s="14" t="s">
        <v>8</v>
      </c>
    </row>
    <row r="10" spans="1:1" x14ac:dyDescent="0.2">
      <c r="A10" s="14" t="s">
        <v>9</v>
      </c>
    </row>
    <row r="11" spans="1:1" x14ac:dyDescent="0.2">
      <c r="A11" s="14" t="s">
        <v>10</v>
      </c>
    </row>
    <row r="12" spans="1:1" x14ac:dyDescent="0.2">
      <c r="A12" s="14"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532D2-2FCC-4C4E-A382-9D13FB28C057}">
  <sheetPr>
    <tabColor theme="4"/>
    <pageSetUpPr fitToPage="1"/>
  </sheetPr>
  <dimension ref="A1:Q62"/>
  <sheetViews>
    <sheetView showGridLines="0" topLeftCell="A30" zoomScale="70" zoomScaleNormal="70" zoomScaleSheetLayoutView="100" zoomScalePageLayoutView="50" workbookViewId="0">
      <selection activeCell="W49" sqref="W49"/>
    </sheetView>
  </sheetViews>
  <sheetFormatPr defaultColWidth="8.625" defaultRowHeight="14.25" x14ac:dyDescent="0.2"/>
  <cols>
    <col min="1" max="1" width="4.625" style="47" customWidth="1"/>
    <col min="2" max="2" width="4" style="48" customWidth="1"/>
    <col min="3" max="3" width="4.125" style="47" customWidth="1"/>
    <col min="4" max="4" width="14.625" style="47" customWidth="1"/>
    <col min="5" max="12" width="8.625" style="47"/>
    <col min="13" max="13" width="33" style="47" customWidth="1"/>
    <col min="14" max="14" width="39" style="47" customWidth="1"/>
    <col min="15" max="15" width="5" style="47" customWidth="1"/>
    <col min="16" max="16384" width="8.625" style="47"/>
  </cols>
  <sheetData>
    <row r="1" spans="1:16" ht="15" thickBot="1" x14ac:dyDescent="0.25">
      <c r="A1" s="44"/>
      <c r="B1" s="45"/>
      <c r="C1" s="46"/>
      <c r="D1" s="46"/>
      <c r="E1" s="46"/>
      <c r="F1" s="46"/>
      <c r="G1" s="46"/>
      <c r="H1" s="46"/>
      <c r="I1" s="46"/>
      <c r="J1" s="46"/>
      <c r="K1" s="46"/>
      <c r="L1" s="46"/>
      <c r="M1" s="46"/>
      <c r="N1" s="46"/>
      <c r="O1" s="44"/>
    </row>
    <row r="2" spans="1:16" ht="15" thickTop="1" x14ac:dyDescent="0.2">
      <c r="A2" s="44"/>
      <c r="B2" s="53"/>
      <c r="C2" s="44"/>
      <c r="D2" s="44"/>
      <c r="E2" s="44"/>
      <c r="F2" s="44"/>
      <c r="G2" s="44"/>
      <c r="H2" s="44"/>
      <c r="I2" s="44"/>
      <c r="J2" s="44"/>
      <c r="K2" s="44"/>
      <c r="L2" s="44"/>
      <c r="M2" s="44"/>
      <c r="N2" s="44"/>
      <c r="O2" s="44"/>
    </row>
    <row r="3" spans="1:16" ht="18" x14ac:dyDescent="0.2">
      <c r="A3" s="44"/>
      <c r="B3" s="53"/>
      <c r="C3" s="44"/>
      <c r="D3" s="297" t="s">
        <v>12</v>
      </c>
      <c r="E3" s="455"/>
      <c r="F3" s="435"/>
      <c r="G3" s="435"/>
      <c r="H3" s="435"/>
      <c r="I3" s="435"/>
      <c r="J3" s="435"/>
      <c r="K3" s="435"/>
      <c r="L3" s="456"/>
      <c r="M3" s="44"/>
      <c r="N3" s="44"/>
      <c r="O3" s="44"/>
    </row>
    <row r="4" spans="1:16" ht="18" x14ac:dyDescent="0.2">
      <c r="A4" s="44"/>
      <c r="B4" s="53"/>
      <c r="C4" s="44"/>
      <c r="D4" s="297" t="s">
        <v>13</v>
      </c>
      <c r="E4" s="455"/>
      <c r="F4" s="435"/>
      <c r="G4" s="435"/>
      <c r="H4" s="435"/>
      <c r="I4" s="435"/>
      <c r="J4" s="435"/>
      <c r="K4" s="435"/>
      <c r="L4" s="456"/>
      <c r="M4" s="44"/>
      <c r="N4" s="44"/>
      <c r="O4" s="44"/>
    </row>
    <row r="5" spans="1:16" ht="19.7" customHeight="1" x14ac:dyDescent="0.2">
      <c r="A5" s="44"/>
      <c r="C5" s="44"/>
      <c r="D5" s="44"/>
      <c r="E5" s="44"/>
      <c r="F5" s="44"/>
      <c r="G5" s="44"/>
      <c r="H5" s="44"/>
      <c r="I5" s="44"/>
      <c r="J5" s="44"/>
      <c r="K5" s="44"/>
      <c r="L5" s="44"/>
      <c r="M5" s="44"/>
      <c r="N5" s="44"/>
      <c r="O5" s="44"/>
    </row>
    <row r="6" spans="1:16" ht="49.5" customHeight="1" thickBot="1" x14ac:dyDescent="0.25">
      <c r="A6" s="44"/>
      <c r="B6" s="457" t="s">
        <v>14</v>
      </c>
      <c r="C6" s="457"/>
      <c r="D6" s="457"/>
      <c r="E6" s="457"/>
      <c r="F6" s="457"/>
      <c r="G6" s="457"/>
      <c r="H6" s="457"/>
      <c r="I6" s="457"/>
      <c r="J6" s="457"/>
      <c r="K6" s="457"/>
      <c r="L6" s="457"/>
      <c r="M6" s="457"/>
      <c r="N6" s="457"/>
      <c r="O6" s="457"/>
    </row>
    <row r="7" spans="1:16" ht="220.5" customHeight="1" thickBot="1" x14ac:dyDescent="0.25">
      <c r="A7" s="44"/>
      <c r="B7" s="458" t="s">
        <v>15</v>
      </c>
      <c r="C7" s="459"/>
      <c r="D7" s="459"/>
      <c r="E7" s="459"/>
      <c r="F7" s="459"/>
      <c r="G7" s="459"/>
      <c r="H7" s="459"/>
      <c r="I7" s="459"/>
      <c r="J7" s="459"/>
      <c r="K7" s="459"/>
      <c r="L7" s="459"/>
      <c r="M7" s="459"/>
      <c r="N7" s="460"/>
      <c r="O7" s="49"/>
    </row>
    <row r="8" spans="1:16" ht="19.5" thickBot="1" x14ac:dyDescent="0.25">
      <c r="A8" s="44"/>
      <c r="B8" s="50"/>
      <c r="C8" s="46"/>
      <c r="D8" s="46"/>
      <c r="E8" s="46"/>
      <c r="F8" s="46"/>
      <c r="G8" s="51"/>
      <c r="H8" s="51"/>
      <c r="I8" s="51"/>
      <c r="J8" s="52"/>
      <c r="K8" s="46"/>
      <c r="L8" s="46"/>
      <c r="M8" s="46"/>
      <c r="N8" s="46"/>
      <c r="O8" s="44"/>
    </row>
    <row r="9" spans="1:16" ht="13.5" customHeight="1" thickTop="1" x14ac:dyDescent="0.2">
      <c r="A9" s="44"/>
      <c r="B9" s="53"/>
      <c r="C9" s="54"/>
      <c r="D9" s="54"/>
      <c r="E9" s="54"/>
      <c r="F9" s="54"/>
      <c r="G9" s="54"/>
      <c r="H9" s="54"/>
      <c r="I9" s="54"/>
      <c r="J9" s="54"/>
      <c r="K9" s="54"/>
      <c r="L9" s="54"/>
      <c r="M9" s="54"/>
      <c r="N9" s="54"/>
      <c r="O9" s="55"/>
    </row>
    <row r="10" spans="1:16" ht="23.25" x14ac:dyDescent="0.2">
      <c r="A10" s="44"/>
      <c r="B10" s="452" t="s">
        <v>16</v>
      </c>
      <c r="C10" s="452"/>
      <c r="D10" s="452"/>
      <c r="E10" s="452"/>
      <c r="F10" s="452"/>
      <c r="G10" s="452"/>
      <c r="H10" s="452"/>
      <c r="I10" s="452"/>
      <c r="J10" s="452"/>
      <c r="K10" s="452"/>
      <c r="L10" s="452"/>
      <c r="M10" s="452"/>
      <c r="N10" s="452"/>
      <c r="O10" s="44"/>
    </row>
    <row r="11" spans="1:16" ht="18" x14ac:dyDescent="0.2">
      <c r="A11" s="44"/>
      <c r="B11" s="56"/>
      <c r="C11" s="57"/>
      <c r="D11" s="57"/>
      <c r="E11" s="57"/>
      <c r="F11" s="57"/>
      <c r="G11" s="57"/>
      <c r="H11" s="57"/>
      <c r="I11" s="57"/>
      <c r="J11" s="57"/>
      <c r="K11" s="57"/>
      <c r="L11" s="57"/>
      <c r="M11" s="57"/>
      <c r="N11" s="57"/>
      <c r="O11" s="44"/>
    </row>
    <row r="12" spans="1:16" ht="47.25" customHeight="1" x14ac:dyDescent="0.2">
      <c r="A12" s="44"/>
      <c r="B12" s="331" t="s">
        <v>17</v>
      </c>
      <c r="C12" s="453" t="s">
        <v>18</v>
      </c>
      <c r="D12" s="453"/>
      <c r="E12" s="453"/>
      <c r="F12" s="453"/>
      <c r="G12" s="453"/>
      <c r="H12" s="453"/>
      <c r="I12" s="453"/>
      <c r="J12" s="453"/>
      <c r="K12" s="453"/>
      <c r="L12" s="453"/>
      <c r="M12" s="453"/>
      <c r="N12" s="453"/>
      <c r="O12" s="58"/>
      <c r="P12" s="59"/>
    </row>
    <row r="13" spans="1:16" ht="52.5" customHeight="1" x14ac:dyDescent="0.2">
      <c r="A13" s="44"/>
      <c r="B13" s="331" t="s">
        <v>17</v>
      </c>
      <c r="C13" s="453" t="s">
        <v>19</v>
      </c>
      <c r="D13" s="453"/>
      <c r="E13" s="453"/>
      <c r="F13" s="453"/>
      <c r="G13" s="453"/>
      <c r="H13" s="453"/>
      <c r="I13" s="453"/>
      <c r="J13" s="453"/>
      <c r="K13" s="453"/>
      <c r="L13" s="453"/>
      <c r="M13" s="453"/>
      <c r="N13" s="453"/>
      <c r="O13" s="58"/>
      <c r="P13" s="55"/>
    </row>
    <row r="14" spans="1:16" ht="35.25" customHeight="1" x14ac:dyDescent="0.2">
      <c r="A14" s="44"/>
      <c r="B14" s="331" t="s">
        <v>17</v>
      </c>
      <c r="C14" s="453" t="s">
        <v>20</v>
      </c>
      <c r="D14" s="453"/>
      <c r="E14" s="453"/>
      <c r="F14" s="453"/>
      <c r="G14" s="453"/>
      <c r="H14" s="453"/>
      <c r="I14" s="453"/>
      <c r="J14" s="453"/>
      <c r="K14" s="453"/>
      <c r="L14" s="453"/>
      <c r="M14" s="453"/>
      <c r="N14" s="453"/>
      <c r="O14" s="60"/>
      <c r="P14" s="55"/>
    </row>
    <row r="15" spans="1:16" ht="49.5" customHeight="1" x14ac:dyDescent="0.2">
      <c r="A15" s="44"/>
      <c r="B15" s="331" t="s">
        <v>17</v>
      </c>
      <c r="C15" s="453" t="s">
        <v>21</v>
      </c>
      <c r="D15" s="453"/>
      <c r="E15" s="453"/>
      <c r="F15" s="453"/>
      <c r="G15" s="453"/>
      <c r="H15" s="453"/>
      <c r="I15" s="453"/>
      <c r="J15" s="453"/>
      <c r="K15" s="453"/>
      <c r="L15" s="453"/>
      <c r="M15" s="453"/>
      <c r="N15" s="453"/>
      <c r="O15" s="58"/>
      <c r="P15" s="55"/>
    </row>
    <row r="16" spans="1:16" ht="22.5" customHeight="1" x14ac:dyDescent="0.2">
      <c r="A16" s="44"/>
      <c r="B16" s="331" t="s">
        <v>17</v>
      </c>
      <c r="C16" s="454" t="s">
        <v>22</v>
      </c>
      <c r="D16" s="454"/>
      <c r="E16" s="454"/>
      <c r="F16" s="454"/>
      <c r="G16" s="454"/>
      <c r="H16" s="454"/>
      <c r="I16" s="454"/>
      <c r="J16" s="454"/>
      <c r="K16" s="454"/>
      <c r="L16" s="454"/>
      <c r="M16" s="454"/>
      <c r="N16" s="454"/>
      <c r="O16" s="44"/>
      <c r="P16" s="55"/>
    </row>
    <row r="17" spans="1:17" ht="24" customHeight="1" x14ac:dyDescent="0.2">
      <c r="A17" s="44"/>
      <c r="B17" s="331" t="s">
        <v>17</v>
      </c>
      <c r="C17" s="454" t="s">
        <v>23</v>
      </c>
      <c r="D17" s="454"/>
      <c r="E17" s="454"/>
      <c r="F17" s="454"/>
      <c r="G17" s="454"/>
      <c r="H17" s="454"/>
      <c r="I17" s="454"/>
      <c r="J17" s="454"/>
      <c r="K17" s="454"/>
      <c r="L17" s="454"/>
      <c r="M17" s="454"/>
      <c r="N17" s="454"/>
      <c r="O17" s="54"/>
      <c r="P17" s="55"/>
    </row>
    <row r="18" spans="1:17" ht="27.2" customHeight="1" thickBot="1" x14ac:dyDescent="0.25">
      <c r="A18" s="44"/>
      <c r="B18" s="331" t="s">
        <v>17</v>
      </c>
      <c r="C18" s="450" t="s">
        <v>24</v>
      </c>
      <c r="D18" s="450"/>
      <c r="E18" s="450"/>
      <c r="F18" s="450"/>
      <c r="G18" s="450"/>
      <c r="H18" s="450"/>
      <c r="I18" s="450"/>
      <c r="J18" s="450"/>
      <c r="K18" s="450"/>
      <c r="L18" s="450"/>
      <c r="M18" s="450"/>
      <c r="N18" s="450"/>
      <c r="O18" s="58"/>
      <c r="P18" s="55"/>
    </row>
    <row r="19" spans="1:17" x14ac:dyDescent="0.2">
      <c r="A19" s="44"/>
      <c r="B19" s="331"/>
      <c r="C19" s="57"/>
      <c r="D19" s="57"/>
      <c r="E19" s="57"/>
      <c r="F19" s="57"/>
      <c r="G19" s="57"/>
      <c r="H19" s="57"/>
      <c r="I19" s="57"/>
      <c r="J19" s="57"/>
      <c r="K19" s="57"/>
      <c r="L19" s="57"/>
      <c r="M19" s="57"/>
      <c r="N19" s="57"/>
      <c r="O19" s="44"/>
      <c r="P19" s="44"/>
      <c r="Q19" s="44"/>
    </row>
    <row r="20" spans="1:17" x14ac:dyDescent="0.2">
      <c r="A20" s="44"/>
      <c r="B20" s="331" t="s">
        <v>17</v>
      </c>
      <c r="C20" s="451" t="s">
        <v>25</v>
      </c>
      <c r="D20" s="451"/>
      <c r="E20" s="451"/>
      <c r="F20" s="451"/>
      <c r="G20" s="451"/>
      <c r="H20" s="451"/>
      <c r="I20" s="451"/>
      <c r="J20" s="451"/>
      <c r="K20" s="451"/>
      <c r="L20" s="451"/>
      <c r="M20" s="451"/>
      <c r="N20" s="451"/>
      <c r="O20" s="44"/>
      <c r="P20" s="44"/>
      <c r="Q20" s="44"/>
    </row>
    <row r="21" spans="1:17" x14ac:dyDescent="0.2">
      <c r="A21" s="44"/>
      <c r="B21" s="331"/>
      <c r="C21" s="451" t="s">
        <v>26</v>
      </c>
      <c r="D21" s="451"/>
      <c r="E21" s="451"/>
      <c r="F21" s="451"/>
      <c r="G21" s="451"/>
      <c r="H21" s="451"/>
      <c r="I21" s="451"/>
      <c r="J21" s="451"/>
      <c r="K21" s="451"/>
      <c r="L21" s="451"/>
      <c r="M21" s="451"/>
      <c r="N21" s="451"/>
      <c r="O21" s="44"/>
      <c r="P21" s="44"/>
      <c r="Q21" s="44"/>
    </row>
    <row r="22" spans="1:17" x14ac:dyDescent="0.2">
      <c r="A22" s="44"/>
      <c r="B22" s="53"/>
      <c r="C22" s="44"/>
      <c r="D22" s="44"/>
      <c r="E22" s="44"/>
      <c r="F22" s="44"/>
      <c r="G22" s="44"/>
      <c r="H22" s="44"/>
      <c r="I22" s="44"/>
      <c r="J22" s="44"/>
      <c r="K22" s="44"/>
      <c r="L22" s="44"/>
      <c r="M22" s="44"/>
      <c r="N22" s="44"/>
      <c r="O22" s="44"/>
      <c r="P22" s="44"/>
      <c r="Q22" s="44"/>
    </row>
    <row r="23" spans="1:17" ht="23.25" x14ac:dyDescent="0.2">
      <c r="A23" s="44"/>
      <c r="B23" s="452" t="s">
        <v>27</v>
      </c>
      <c r="C23" s="452"/>
      <c r="D23" s="452"/>
      <c r="E23" s="452"/>
      <c r="F23" s="452"/>
      <c r="G23" s="452"/>
      <c r="H23" s="452"/>
      <c r="I23" s="452"/>
      <c r="J23" s="452"/>
      <c r="K23" s="452"/>
      <c r="L23" s="452"/>
      <c r="M23" s="452"/>
      <c r="N23" s="452"/>
      <c r="O23" s="44"/>
      <c r="P23" s="44"/>
      <c r="Q23" s="44"/>
    </row>
    <row r="24" spans="1:17" x14ac:dyDescent="0.2">
      <c r="A24" s="44"/>
      <c r="B24" s="53"/>
      <c r="C24" s="44"/>
      <c r="D24" s="44"/>
      <c r="E24" s="44"/>
      <c r="F24" s="44"/>
      <c r="G24" s="44"/>
      <c r="H24" s="44"/>
      <c r="I24" s="44"/>
      <c r="J24" s="44"/>
      <c r="K24" s="44"/>
      <c r="L24" s="44"/>
      <c r="M24" s="44"/>
      <c r="N24" s="44"/>
      <c r="O24" s="44"/>
      <c r="P24" s="44"/>
      <c r="Q24" s="44"/>
    </row>
    <row r="25" spans="1:17" ht="32.25" customHeight="1" x14ac:dyDescent="0.2">
      <c r="B25" s="331" t="s">
        <v>17</v>
      </c>
      <c r="C25" s="453" t="s">
        <v>28</v>
      </c>
      <c r="D25" s="453"/>
      <c r="E25" s="453"/>
      <c r="F25" s="453"/>
      <c r="G25" s="453"/>
      <c r="H25" s="453"/>
      <c r="I25" s="453"/>
      <c r="J25" s="453"/>
      <c r="K25" s="453"/>
      <c r="L25" s="453"/>
      <c r="M25" s="453"/>
      <c r="N25" s="453"/>
    </row>
    <row r="26" spans="1:17" x14ac:dyDescent="0.2">
      <c r="B26" s="331" t="s">
        <v>17</v>
      </c>
      <c r="C26" s="453" t="s">
        <v>29</v>
      </c>
      <c r="D26" s="453"/>
      <c r="E26" s="453"/>
      <c r="F26" s="453"/>
      <c r="G26" s="453"/>
      <c r="H26" s="453"/>
      <c r="I26" s="453"/>
      <c r="J26" s="453"/>
      <c r="K26" s="453"/>
      <c r="L26" s="453"/>
      <c r="M26" s="453"/>
      <c r="N26" s="453"/>
    </row>
    <row r="27" spans="1:17" x14ac:dyDescent="0.2">
      <c r="B27" s="331" t="s">
        <v>17</v>
      </c>
      <c r="C27" s="453" t="s">
        <v>30</v>
      </c>
      <c r="D27" s="453"/>
      <c r="E27" s="453"/>
      <c r="F27" s="453"/>
      <c r="G27" s="453"/>
      <c r="H27" s="453"/>
      <c r="I27" s="453"/>
      <c r="J27" s="453"/>
      <c r="K27" s="453"/>
      <c r="L27" s="453"/>
      <c r="M27" s="453"/>
      <c r="N27" s="453"/>
    </row>
    <row r="29" spans="1:17" ht="23.25" x14ac:dyDescent="0.2">
      <c r="B29" s="452" t="s">
        <v>31</v>
      </c>
      <c r="C29" s="452"/>
      <c r="D29" s="452"/>
      <c r="E29" s="452"/>
      <c r="F29" s="452"/>
      <c r="G29" s="452"/>
      <c r="H29" s="452"/>
      <c r="I29" s="452"/>
      <c r="J29" s="452"/>
      <c r="K29" s="452"/>
      <c r="L29" s="452"/>
      <c r="M29" s="452"/>
      <c r="N29" s="452"/>
    </row>
    <row r="31" spans="1:17" x14ac:dyDescent="0.2">
      <c r="B31" s="331" t="s">
        <v>17</v>
      </c>
      <c r="C31" s="453" t="s">
        <v>32</v>
      </c>
      <c r="D31" s="453"/>
      <c r="E31" s="453"/>
      <c r="F31" s="453"/>
      <c r="G31" s="453"/>
      <c r="H31" s="453"/>
      <c r="I31" s="453"/>
      <c r="J31" s="453"/>
      <c r="K31" s="453"/>
      <c r="L31" s="453"/>
      <c r="M31" s="453"/>
      <c r="N31" s="453"/>
    </row>
    <row r="32" spans="1:17" ht="31.5" customHeight="1" x14ac:dyDescent="0.2">
      <c r="B32" s="331" t="s">
        <v>17</v>
      </c>
      <c r="C32" s="453" t="s">
        <v>33</v>
      </c>
      <c r="D32" s="453"/>
      <c r="E32" s="453"/>
      <c r="F32" s="453"/>
      <c r="G32" s="453"/>
      <c r="H32" s="453"/>
      <c r="I32" s="453"/>
      <c r="J32" s="453"/>
      <c r="K32" s="453"/>
      <c r="L32" s="453"/>
      <c r="M32" s="453"/>
      <c r="N32" s="453"/>
    </row>
    <row r="34" spans="2:14" x14ac:dyDescent="0.2">
      <c r="C34" s="47" t="s">
        <v>34</v>
      </c>
      <c r="J34" s="47" t="s">
        <v>35</v>
      </c>
    </row>
    <row r="39" spans="2:14" x14ac:dyDescent="0.2">
      <c r="B39" s="331"/>
      <c r="C39" s="453"/>
      <c r="D39" s="453"/>
      <c r="E39" s="453"/>
      <c r="F39" s="453"/>
      <c r="G39" s="453"/>
      <c r="H39" s="453"/>
      <c r="I39" s="453"/>
      <c r="J39" s="453"/>
      <c r="K39" s="453"/>
      <c r="L39" s="453"/>
      <c r="M39" s="453"/>
      <c r="N39" s="453"/>
    </row>
    <row r="49" spans="2:14" ht="49.35" customHeight="1" x14ac:dyDescent="0.2">
      <c r="B49" s="331"/>
      <c r="C49" s="453"/>
      <c r="D49" s="453"/>
      <c r="E49" s="453"/>
      <c r="F49" s="453"/>
      <c r="G49" s="453"/>
      <c r="H49" s="453"/>
      <c r="I49" s="453"/>
      <c r="J49" s="453"/>
      <c r="K49" s="453"/>
      <c r="L49" s="453"/>
      <c r="M49" s="453"/>
      <c r="N49" s="453"/>
    </row>
    <row r="60" spans="2:14" ht="29.25" customHeight="1" x14ac:dyDescent="0.2">
      <c r="B60" s="331" t="s">
        <v>17</v>
      </c>
      <c r="C60" s="453" t="s">
        <v>36</v>
      </c>
      <c r="D60" s="453"/>
      <c r="E60" s="453"/>
      <c r="F60" s="453"/>
      <c r="G60" s="453"/>
      <c r="H60" s="453"/>
      <c r="I60" s="453"/>
      <c r="J60" s="453"/>
      <c r="K60" s="453"/>
      <c r="L60" s="453"/>
      <c r="M60" s="453"/>
      <c r="N60" s="453"/>
    </row>
    <row r="62" spans="2:14" x14ac:dyDescent="0.2">
      <c r="B62" s="331"/>
      <c r="C62" s="461"/>
      <c r="D62" s="461"/>
      <c r="E62" s="461"/>
      <c r="F62" s="461"/>
      <c r="G62" s="461"/>
      <c r="H62" s="461"/>
      <c r="I62" s="461"/>
      <c r="J62" s="461"/>
      <c r="K62" s="461"/>
      <c r="L62" s="461"/>
      <c r="M62" s="461"/>
      <c r="N62" s="461"/>
    </row>
  </sheetData>
  <sheetProtection selectLockedCells="1"/>
  <mergeCells count="25">
    <mergeCell ref="C49:N49"/>
    <mergeCell ref="C62:N62"/>
    <mergeCell ref="B23:N23"/>
    <mergeCell ref="C25:N25"/>
    <mergeCell ref="C26:N26"/>
    <mergeCell ref="C39:N39"/>
    <mergeCell ref="C27:N27"/>
    <mergeCell ref="B29:N29"/>
    <mergeCell ref="C32:N32"/>
    <mergeCell ref="C31:N31"/>
    <mergeCell ref="C60:N60"/>
    <mergeCell ref="E3:L3"/>
    <mergeCell ref="E4:L4"/>
    <mergeCell ref="B6:O6"/>
    <mergeCell ref="B7:N7"/>
    <mergeCell ref="C17:N17"/>
    <mergeCell ref="C18:N18"/>
    <mergeCell ref="C20:N20"/>
    <mergeCell ref="C21:N21"/>
    <mergeCell ref="B10:N10"/>
    <mergeCell ref="C12:N12"/>
    <mergeCell ref="C13:N13"/>
    <mergeCell ref="C14:N14"/>
    <mergeCell ref="C15:N15"/>
    <mergeCell ref="C16:N16"/>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96245-A807-4E18-9470-F198711669E1}">
  <sheetPr>
    <tabColor theme="6"/>
  </sheetPr>
  <dimension ref="B1:X371"/>
  <sheetViews>
    <sheetView showGridLines="0" topLeftCell="A7" zoomScale="90" zoomScaleNormal="90" workbookViewId="0">
      <selection activeCell="V8" sqref="V8"/>
    </sheetView>
  </sheetViews>
  <sheetFormatPr defaultRowHeight="14.25" x14ac:dyDescent="0.2"/>
  <cols>
    <col min="1" max="1" width="2.375" customWidth="1"/>
    <col min="10" max="11" width="8.75" customWidth="1"/>
    <col min="18" max="18" width="21" customWidth="1"/>
  </cols>
  <sheetData>
    <row r="1" spans="2:24" ht="15" thickBot="1" x14ac:dyDescent="0.25">
      <c r="J1" s="42"/>
      <c r="K1" s="42"/>
      <c r="L1" s="42"/>
      <c r="M1" s="42"/>
      <c r="N1" s="42"/>
      <c r="O1" s="42"/>
      <c r="P1" s="42"/>
      <c r="Q1" s="42"/>
      <c r="R1" s="42"/>
    </row>
    <row r="2" spans="2:24" ht="17.25" customHeight="1" thickTop="1" x14ac:dyDescent="0.25">
      <c r="B2" s="35"/>
      <c r="C2" s="36"/>
      <c r="D2" s="37"/>
      <c r="E2" s="38"/>
      <c r="F2" s="39"/>
      <c r="G2" s="39"/>
      <c r="H2" s="40"/>
      <c r="I2" s="39"/>
      <c r="J2" s="1"/>
    </row>
    <row r="3" spans="2:24" ht="27.75" x14ac:dyDescent="0.2">
      <c r="B3" s="338" t="s">
        <v>37</v>
      </c>
    </row>
    <row r="4" spans="2:24" ht="27.75" x14ac:dyDescent="0.2">
      <c r="B4" s="338"/>
      <c r="D4" s="297" t="s">
        <v>12</v>
      </c>
      <c r="E4" s="434"/>
      <c r="F4" s="435"/>
      <c r="G4" s="435"/>
      <c r="H4" s="435"/>
      <c r="I4" s="435"/>
      <c r="J4" s="435"/>
      <c r="K4" s="435"/>
      <c r="L4" s="435"/>
    </row>
    <row r="5" spans="2:24" ht="27.75" x14ac:dyDescent="0.2">
      <c r="B5" s="338"/>
      <c r="D5" s="297" t="s">
        <v>13</v>
      </c>
      <c r="E5" s="434"/>
      <c r="F5" s="435"/>
      <c r="G5" s="435"/>
      <c r="H5" s="435"/>
      <c r="I5" s="435"/>
      <c r="J5" s="435"/>
      <c r="K5" s="435"/>
      <c r="L5" s="435"/>
    </row>
    <row r="6" spans="2:24" ht="28.5" thickBot="1" x14ac:dyDescent="0.25">
      <c r="B6" s="338"/>
    </row>
    <row r="7" spans="2:24" ht="27.75" customHeight="1" x14ac:dyDescent="0.2">
      <c r="B7" s="803" t="s">
        <v>38</v>
      </c>
      <c r="C7" s="804"/>
      <c r="D7" s="804"/>
      <c r="E7" s="804"/>
      <c r="F7" s="804"/>
      <c r="G7" s="804"/>
      <c r="H7" s="804"/>
      <c r="I7" s="804"/>
      <c r="J7" s="804"/>
      <c r="K7" s="804"/>
      <c r="L7" s="804"/>
      <c r="M7" s="804"/>
      <c r="N7" s="804"/>
      <c r="O7" s="804"/>
      <c r="P7" s="804"/>
      <c r="Q7" s="804"/>
      <c r="R7" s="805"/>
    </row>
    <row r="8" spans="2:24" ht="27.75" customHeight="1" x14ac:dyDescent="0.2">
      <c r="B8" s="806"/>
      <c r="C8" s="807"/>
      <c r="D8" s="807"/>
      <c r="E8" s="807"/>
      <c r="F8" s="807"/>
      <c r="G8" s="807"/>
      <c r="H8" s="807"/>
      <c r="I8" s="807"/>
      <c r="J8" s="807"/>
      <c r="K8" s="807"/>
      <c r="L8" s="807"/>
      <c r="M8" s="807"/>
      <c r="N8" s="807"/>
      <c r="O8" s="807"/>
      <c r="P8" s="807"/>
      <c r="Q8" s="807"/>
      <c r="R8" s="808"/>
    </row>
    <row r="9" spans="2:24" ht="15" customHeight="1" x14ac:dyDescent="0.2">
      <c r="B9" s="785" t="s">
        <v>39</v>
      </c>
      <c r="C9" s="786"/>
      <c r="D9" s="786"/>
      <c r="E9" s="786"/>
      <c r="F9" s="786"/>
      <c r="G9" s="786"/>
      <c r="H9" s="786"/>
      <c r="I9" s="786"/>
      <c r="J9" s="786"/>
      <c r="K9" s="786"/>
      <c r="L9" s="786"/>
      <c r="M9" s="786"/>
      <c r="N9" s="786"/>
      <c r="O9" s="786"/>
      <c r="P9" s="786"/>
      <c r="Q9" s="786"/>
      <c r="R9" s="787"/>
    </row>
    <row r="10" spans="2:24" ht="15" customHeight="1" x14ac:dyDescent="0.2">
      <c r="B10" s="785" t="s">
        <v>40</v>
      </c>
      <c r="C10" s="786"/>
      <c r="D10" s="786"/>
      <c r="E10" s="786"/>
      <c r="F10" s="786"/>
      <c r="G10" s="786"/>
      <c r="H10" s="786"/>
      <c r="I10" s="786"/>
      <c r="J10" s="786"/>
      <c r="K10" s="786"/>
      <c r="L10" s="786"/>
      <c r="M10" s="786"/>
      <c r="N10" s="786"/>
      <c r="O10" s="786"/>
      <c r="P10" s="786"/>
      <c r="Q10" s="786"/>
      <c r="R10" s="787"/>
    </row>
    <row r="11" spans="2:24" x14ac:dyDescent="0.2">
      <c r="B11" s="782" t="s">
        <v>41</v>
      </c>
      <c r="C11" s="783"/>
      <c r="D11" s="783"/>
      <c r="E11" s="783"/>
      <c r="F11" s="783"/>
      <c r="G11" s="783"/>
      <c r="H11" s="783"/>
      <c r="I11" s="783"/>
      <c r="J11" s="783"/>
      <c r="K11" s="783"/>
      <c r="L11" s="783"/>
      <c r="M11" s="783"/>
      <c r="N11" s="783"/>
      <c r="O11" s="783"/>
      <c r="P11" s="783"/>
      <c r="Q11" s="783"/>
      <c r="R11" s="784"/>
    </row>
    <row r="12" spans="2:24" ht="15" customHeight="1" x14ac:dyDescent="0.2">
      <c r="B12" s="785" t="s">
        <v>42</v>
      </c>
      <c r="C12" s="786"/>
      <c r="D12" s="786"/>
      <c r="E12" s="786"/>
      <c r="F12" s="786"/>
      <c r="G12" s="786"/>
      <c r="H12" s="786"/>
      <c r="I12" s="786"/>
      <c r="J12" s="786"/>
      <c r="K12" s="786"/>
      <c r="L12" s="786"/>
      <c r="M12" s="786"/>
      <c r="N12" s="786"/>
      <c r="O12" s="786"/>
      <c r="P12" s="786"/>
      <c r="Q12" s="786"/>
      <c r="R12" s="787"/>
    </row>
    <row r="13" spans="2:24" ht="24" customHeight="1" thickBot="1" x14ac:dyDescent="0.25">
      <c r="B13" s="788" t="s">
        <v>282</v>
      </c>
      <c r="C13" s="789"/>
      <c r="D13" s="789"/>
      <c r="E13" s="789"/>
      <c r="F13" s="789"/>
      <c r="G13" s="789"/>
      <c r="H13" s="789"/>
      <c r="I13" s="789"/>
      <c r="J13" s="789"/>
      <c r="K13" s="789"/>
      <c r="L13" s="789"/>
      <c r="M13" s="789"/>
      <c r="N13" s="789"/>
      <c r="O13" s="789"/>
      <c r="P13" s="789"/>
      <c r="Q13" s="789"/>
      <c r="R13" s="790"/>
    </row>
    <row r="14" spans="2:24" ht="15" thickBot="1" x14ac:dyDescent="0.25">
      <c r="B14" s="43"/>
      <c r="C14" s="43"/>
      <c r="D14" s="43"/>
      <c r="E14" s="43"/>
      <c r="F14" s="43"/>
      <c r="G14" s="43"/>
      <c r="H14" s="43"/>
      <c r="I14" s="43"/>
      <c r="J14" s="43"/>
      <c r="K14" s="43"/>
      <c r="L14" s="43"/>
      <c r="M14" s="43"/>
    </row>
    <row r="15" spans="2:24" ht="15" customHeight="1" x14ac:dyDescent="0.2">
      <c r="B15" s="480" t="s">
        <v>43</v>
      </c>
      <c r="C15" s="481"/>
      <c r="D15" s="481"/>
      <c r="E15" s="481"/>
      <c r="F15" s="481"/>
      <c r="G15" s="481"/>
      <c r="H15" s="481"/>
      <c r="I15" s="481"/>
      <c r="J15" s="482"/>
      <c r="K15" s="791" t="s">
        <v>44</v>
      </c>
      <c r="L15" s="792"/>
      <c r="M15" s="792"/>
      <c r="N15" s="792"/>
      <c r="O15" s="792"/>
      <c r="P15" s="792"/>
      <c r="Q15" s="792"/>
      <c r="R15" s="793"/>
      <c r="S15" s="339"/>
      <c r="T15" s="339"/>
      <c r="U15" s="339"/>
      <c r="V15" s="339"/>
      <c r="W15" s="339"/>
      <c r="X15" s="339"/>
    </row>
    <row r="16" spans="2:24" ht="15" customHeight="1" x14ac:dyDescent="0.2">
      <c r="B16" s="483"/>
      <c r="C16" s="484"/>
      <c r="D16" s="484"/>
      <c r="E16" s="484"/>
      <c r="F16" s="484"/>
      <c r="G16" s="484"/>
      <c r="H16" s="484"/>
      <c r="I16" s="484"/>
      <c r="J16" s="485"/>
      <c r="K16" s="794"/>
      <c r="L16" s="795"/>
      <c r="M16" s="795"/>
      <c r="N16" s="795"/>
      <c r="O16" s="795"/>
      <c r="P16" s="795"/>
      <c r="Q16" s="795"/>
      <c r="R16" s="796"/>
      <c r="S16" s="339"/>
      <c r="T16" s="339"/>
      <c r="U16" s="339"/>
      <c r="V16" s="339"/>
      <c r="W16" s="339"/>
      <c r="X16" s="339"/>
    </row>
    <row r="17" spans="2:24" ht="15" customHeight="1" thickBot="1" x14ac:dyDescent="0.25">
      <c r="B17" s="486"/>
      <c r="C17" s="487"/>
      <c r="D17" s="487"/>
      <c r="E17" s="487"/>
      <c r="F17" s="487"/>
      <c r="G17" s="487"/>
      <c r="H17" s="487"/>
      <c r="I17" s="487"/>
      <c r="J17" s="488"/>
      <c r="K17" s="797"/>
      <c r="L17" s="798"/>
      <c r="M17" s="798"/>
      <c r="N17" s="798"/>
      <c r="O17" s="798"/>
      <c r="P17" s="798"/>
      <c r="Q17" s="798"/>
      <c r="R17" s="799"/>
      <c r="S17" s="339"/>
      <c r="T17" s="339"/>
      <c r="U17" s="339"/>
      <c r="V17" s="339"/>
      <c r="W17" s="339"/>
      <c r="X17" s="339"/>
    </row>
    <row r="18" spans="2:24" ht="30" customHeight="1" thickBot="1" x14ac:dyDescent="0.25">
      <c r="B18" s="498" t="s">
        <v>45</v>
      </c>
      <c r="C18" s="499"/>
      <c r="D18" s="499"/>
      <c r="E18" s="499"/>
      <c r="F18" s="499"/>
      <c r="G18" s="499"/>
      <c r="H18" s="499"/>
      <c r="I18" s="499"/>
      <c r="J18" s="500"/>
      <c r="K18" s="800"/>
      <c r="L18" s="801"/>
      <c r="M18" s="801"/>
      <c r="N18" s="801"/>
      <c r="O18" s="801"/>
      <c r="P18" s="801"/>
      <c r="Q18" s="801"/>
      <c r="R18" s="802"/>
    </row>
    <row r="19" spans="2:24" x14ac:dyDescent="0.2">
      <c r="B19" s="462"/>
      <c r="C19" s="463"/>
      <c r="D19" s="463"/>
      <c r="E19" s="463"/>
      <c r="F19" s="463"/>
      <c r="G19" s="463"/>
      <c r="H19" s="463"/>
      <c r="I19" s="463"/>
      <c r="J19" s="464"/>
      <c r="K19" s="471" t="s">
        <v>46</v>
      </c>
      <c r="L19" s="472"/>
      <c r="M19" s="472"/>
      <c r="N19" s="472"/>
      <c r="O19" s="472"/>
      <c r="P19" s="472"/>
      <c r="Q19" s="472"/>
      <c r="R19" s="473"/>
    </row>
    <row r="20" spans="2:24" x14ac:dyDescent="0.2">
      <c r="B20" s="465"/>
      <c r="C20" s="466"/>
      <c r="D20" s="466"/>
      <c r="E20" s="466"/>
      <c r="F20" s="466"/>
      <c r="G20" s="466"/>
      <c r="H20" s="466"/>
      <c r="I20" s="466"/>
      <c r="J20" s="467"/>
      <c r="K20" s="474"/>
      <c r="L20" s="475"/>
      <c r="M20" s="475"/>
      <c r="N20" s="475"/>
      <c r="O20" s="475"/>
      <c r="P20" s="475"/>
      <c r="Q20" s="475"/>
      <c r="R20" s="476"/>
    </row>
    <row r="21" spans="2:24" x14ac:dyDescent="0.2">
      <c r="B21" s="465"/>
      <c r="C21" s="466"/>
      <c r="D21" s="466"/>
      <c r="E21" s="466"/>
      <c r="F21" s="466"/>
      <c r="G21" s="466"/>
      <c r="H21" s="466"/>
      <c r="I21" s="466"/>
      <c r="J21" s="467"/>
      <c r="K21" s="474"/>
      <c r="L21" s="475"/>
      <c r="M21" s="475"/>
      <c r="N21" s="475"/>
      <c r="O21" s="475"/>
      <c r="P21" s="475"/>
      <c r="Q21" s="475"/>
      <c r="R21" s="476"/>
    </row>
    <row r="22" spans="2:24" x14ac:dyDescent="0.2">
      <c r="B22" s="465"/>
      <c r="C22" s="466"/>
      <c r="D22" s="466"/>
      <c r="E22" s="466"/>
      <c r="F22" s="466"/>
      <c r="G22" s="466"/>
      <c r="H22" s="466"/>
      <c r="I22" s="466"/>
      <c r="J22" s="467"/>
      <c r="K22" s="474"/>
      <c r="L22" s="475"/>
      <c r="M22" s="475"/>
      <c r="N22" s="475"/>
      <c r="O22" s="475"/>
      <c r="P22" s="475"/>
      <c r="Q22" s="475"/>
      <c r="R22" s="476"/>
    </row>
    <row r="23" spans="2:24" x14ac:dyDescent="0.2">
      <c r="B23" s="465"/>
      <c r="C23" s="466"/>
      <c r="D23" s="466"/>
      <c r="E23" s="466"/>
      <c r="F23" s="466"/>
      <c r="G23" s="466"/>
      <c r="H23" s="466"/>
      <c r="I23" s="466"/>
      <c r="J23" s="467"/>
      <c r="K23" s="474"/>
      <c r="L23" s="475"/>
      <c r="M23" s="475"/>
      <c r="N23" s="475"/>
      <c r="O23" s="475"/>
      <c r="P23" s="475"/>
      <c r="Q23" s="475"/>
      <c r="R23" s="476"/>
    </row>
    <row r="24" spans="2:24" x14ac:dyDescent="0.2">
      <c r="B24" s="465"/>
      <c r="C24" s="466"/>
      <c r="D24" s="466"/>
      <c r="E24" s="466"/>
      <c r="F24" s="466"/>
      <c r="G24" s="466"/>
      <c r="H24" s="466"/>
      <c r="I24" s="466"/>
      <c r="J24" s="467"/>
      <c r="K24" s="474"/>
      <c r="L24" s="475"/>
      <c r="M24" s="475"/>
      <c r="N24" s="475"/>
      <c r="O24" s="475"/>
      <c r="P24" s="475"/>
      <c r="Q24" s="475"/>
      <c r="R24" s="476"/>
    </row>
    <row r="25" spans="2:24" x14ac:dyDescent="0.2">
      <c r="B25" s="465"/>
      <c r="C25" s="466"/>
      <c r="D25" s="466"/>
      <c r="E25" s="466"/>
      <c r="F25" s="466"/>
      <c r="G25" s="466"/>
      <c r="H25" s="466"/>
      <c r="I25" s="466"/>
      <c r="J25" s="467"/>
      <c r="K25" s="474"/>
      <c r="L25" s="475"/>
      <c r="M25" s="475"/>
      <c r="N25" s="475"/>
      <c r="O25" s="475"/>
      <c r="P25" s="475"/>
      <c r="Q25" s="475"/>
      <c r="R25" s="476"/>
    </row>
    <row r="26" spans="2:24" x14ac:dyDescent="0.2">
      <c r="B26" s="465"/>
      <c r="C26" s="466"/>
      <c r="D26" s="466"/>
      <c r="E26" s="466"/>
      <c r="F26" s="466"/>
      <c r="G26" s="466"/>
      <c r="H26" s="466"/>
      <c r="I26" s="466"/>
      <c r="J26" s="467"/>
      <c r="K26" s="474"/>
      <c r="L26" s="475"/>
      <c r="M26" s="475"/>
      <c r="N26" s="475"/>
      <c r="O26" s="475"/>
      <c r="P26" s="475"/>
      <c r="Q26" s="475"/>
      <c r="R26" s="476"/>
    </row>
    <row r="27" spans="2:24" x14ac:dyDescent="0.2">
      <c r="B27" s="465"/>
      <c r="C27" s="466"/>
      <c r="D27" s="466"/>
      <c r="E27" s="466"/>
      <c r="F27" s="466"/>
      <c r="G27" s="466"/>
      <c r="H27" s="466"/>
      <c r="I27" s="466"/>
      <c r="J27" s="467"/>
      <c r="K27" s="474"/>
      <c r="L27" s="475"/>
      <c r="M27" s="475"/>
      <c r="N27" s="475"/>
      <c r="O27" s="475"/>
      <c r="P27" s="475"/>
      <c r="Q27" s="475"/>
      <c r="R27" s="476"/>
    </row>
    <row r="28" spans="2:24" x14ac:dyDescent="0.2">
      <c r="B28" s="465"/>
      <c r="C28" s="466"/>
      <c r="D28" s="466"/>
      <c r="E28" s="466"/>
      <c r="F28" s="466"/>
      <c r="G28" s="466"/>
      <c r="H28" s="466"/>
      <c r="I28" s="466"/>
      <c r="J28" s="467"/>
      <c r="K28" s="474"/>
      <c r="L28" s="475"/>
      <c r="M28" s="475"/>
      <c r="N28" s="475"/>
      <c r="O28" s="475"/>
      <c r="P28" s="475"/>
      <c r="Q28" s="475"/>
      <c r="R28" s="476"/>
    </row>
    <row r="29" spans="2:24" x14ac:dyDescent="0.2">
      <c r="B29" s="465"/>
      <c r="C29" s="466"/>
      <c r="D29" s="466"/>
      <c r="E29" s="466"/>
      <c r="F29" s="466"/>
      <c r="G29" s="466"/>
      <c r="H29" s="466"/>
      <c r="I29" s="466"/>
      <c r="J29" s="467"/>
      <c r="K29" s="474"/>
      <c r="L29" s="475"/>
      <c r="M29" s="475"/>
      <c r="N29" s="475"/>
      <c r="O29" s="475"/>
      <c r="P29" s="475"/>
      <c r="Q29" s="475"/>
      <c r="R29" s="476"/>
    </row>
    <row r="30" spans="2:24" x14ac:dyDescent="0.2">
      <c r="B30" s="465"/>
      <c r="C30" s="466"/>
      <c r="D30" s="466"/>
      <c r="E30" s="466"/>
      <c r="F30" s="466"/>
      <c r="G30" s="466"/>
      <c r="H30" s="466"/>
      <c r="I30" s="466"/>
      <c r="J30" s="467"/>
      <c r="K30" s="474"/>
      <c r="L30" s="475"/>
      <c r="M30" s="475"/>
      <c r="N30" s="475"/>
      <c r="O30" s="475"/>
      <c r="P30" s="475"/>
      <c r="Q30" s="475"/>
      <c r="R30" s="476"/>
    </row>
    <row r="31" spans="2:24" x14ac:dyDescent="0.2">
      <c r="B31" s="465"/>
      <c r="C31" s="466"/>
      <c r="D31" s="466"/>
      <c r="E31" s="466"/>
      <c r="F31" s="466"/>
      <c r="G31" s="466"/>
      <c r="H31" s="466"/>
      <c r="I31" s="466"/>
      <c r="J31" s="467"/>
      <c r="K31" s="474"/>
      <c r="L31" s="475"/>
      <c r="M31" s="475"/>
      <c r="N31" s="475"/>
      <c r="O31" s="475"/>
      <c r="P31" s="475"/>
      <c r="Q31" s="475"/>
      <c r="R31" s="476"/>
    </row>
    <row r="32" spans="2:24" x14ac:dyDescent="0.2">
      <c r="B32" s="465"/>
      <c r="C32" s="466"/>
      <c r="D32" s="466"/>
      <c r="E32" s="466"/>
      <c r="F32" s="466"/>
      <c r="G32" s="466"/>
      <c r="H32" s="466"/>
      <c r="I32" s="466"/>
      <c r="J32" s="467"/>
      <c r="K32" s="474"/>
      <c r="L32" s="475"/>
      <c r="M32" s="475"/>
      <c r="N32" s="475"/>
      <c r="O32" s="475"/>
      <c r="P32" s="475"/>
      <c r="Q32" s="475"/>
      <c r="R32" s="476"/>
    </row>
    <row r="33" spans="2:18" x14ac:dyDescent="0.2">
      <c r="B33" s="465"/>
      <c r="C33" s="466"/>
      <c r="D33" s="466"/>
      <c r="E33" s="466"/>
      <c r="F33" s="466"/>
      <c r="G33" s="466"/>
      <c r="H33" s="466"/>
      <c r="I33" s="466"/>
      <c r="J33" s="467"/>
      <c r="K33" s="474"/>
      <c r="L33" s="475"/>
      <c r="M33" s="475"/>
      <c r="N33" s="475"/>
      <c r="O33" s="475"/>
      <c r="P33" s="475"/>
      <c r="Q33" s="475"/>
      <c r="R33" s="476"/>
    </row>
    <row r="34" spans="2:18" x14ac:dyDescent="0.2">
      <c r="B34" s="465"/>
      <c r="C34" s="466"/>
      <c r="D34" s="466"/>
      <c r="E34" s="466"/>
      <c r="F34" s="466"/>
      <c r="G34" s="466"/>
      <c r="H34" s="466"/>
      <c r="I34" s="466"/>
      <c r="J34" s="467"/>
      <c r="K34" s="474"/>
      <c r="L34" s="475"/>
      <c r="M34" s="475"/>
      <c r="N34" s="475"/>
      <c r="O34" s="475"/>
      <c r="P34" s="475"/>
      <c r="Q34" s="475"/>
      <c r="R34" s="476"/>
    </row>
    <row r="35" spans="2:18" x14ac:dyDescent="0.2">
      <c r="B35" s="465"/>
      <c r="C35" s="466"/>
      <c r="D35" s="466"/>
      <c r="E35" s="466"/>
      <c r="F35" s="466"/>
      <c r="G35" s="466"/>
      <c r="H35" s="466"/>
      <c r="I35" s="466"/>
      <c r="J35" s="467"/>
      <c r="K35" s="474"/>
      <c r="L35" s="475"/>
      <c r="M35" s="475"/>
      <c r="N35" s="475"/>
      <c r="O35" s="475"/>
      <c r="P35" s="475"/>
      <c r="Q35" s="475"/>
      <c r="R35" s="476"/>
    </row>
    <row r="36" spans="2:18" x14ac:dyDescent="0.2">
      <c r="B36" s="465"/>
      <c r="C36" s="466"/>
      <c r="D36" s="466"/>
      <c r="E36" s="466"/>
      <c r="F36" s="466"/>
      <c r="G36" s="466"/>
      <c r="H36" s="466"/>
      <c r="I36" s="466"/>
      <c r="J36" s="467"/>
      <c r="K36" s="474"/>
      <c r="L36" s="475"/>
      <c r="M36" s="475"/>
      <c r="N36" s="475"/>
      <c r="O36" s="475"/>
      <c r="P36" s="475"/>
      <c r="Q36" s="475"/>
      <c r="R36" s="476"/>
    </row>
    <row r="37" spans="2:18" ht="15" thickBot="1" x14ac:dyDescent="0.25">
      <c r="B37" s="468"/>
      <c r="C37" s="469"/>
      <c r="D37" s="469"/>
      <c r="E37" s="469"/>
      <c r="F37" s="469"/>
      <c r="G37" s="469"/>
      <c r="H37" s="469"/>
      <c r="I37" s="469"/>
      <c r="J37" s="470"/>
      <c r="K37" s="477"/>
      <c r="L37" s="478"/>
      <c r="M37" s="478"/>
      <c r="N37" s="478"/>
      <c r="O37" s="478"/>
      <c r="P37" s="478"/>
      <c r="Q37" s="478"/>
      <c r="R37" s="479"/>
    </row>
    <row r="38" spans="2:18" x14ac:dyDescent="0.2">
      <c r="B38" s="754" t="s">
        <v>47</v>
      </c>
      <c r="C38" s="755"/>
      <c r="D38" s="755"/>
      <c r="E38" s="755"/>
      <c r="F38" s="755"/>
      <c r="G38" s="755"/>
      <c r="H38" s="755"/>
      <c r="I38" s="755"/>
      <c r="J38" s="756"/>
      <c r="K38" s="760"/>
      <c r="L38" s="761"/>
      <c r="M38" s="761"/>
      <c r="N38" s="761"/>
      <c r="O38" s="761"/>
      <c r="P38" s="761"/>
      <c r="Q38" s="761"/>
      <c r="R38" s="762"/>
    </row>
    <row r="39" spans="2:18" x14ac:dyDescent="0.2">
      <c r="B39" s="757"/>
      <c r="C39" s="758"/>
      <c r="D39" s="758"/>
      <c r="E39" s="758"/>
      <c r="F39" s="758"/>
      <c r="G39" s="758"/>
      <c r="H39" s="758"/>
      <c r="I39" s="758"/>
      <c r="J39" s="759"/>
      <c r="K39" s="763"/>
      <c r="L39" s="764"/>
      <c r="M39" s="764"/>
      <c r="N39" s="764"/>
      <c r="O39" s="764"/>
      <c r="P39" s="764"/>
      <c r="Q39" s="764"/>
      <c r="R39" s="765"/>
    </row>
    <row r="40" spans="2:18" ht="30" customHeight="1" thickBot="1" x14ac:dyDescent="0.25">
      <c r="B40" s="779" t="s">
        <v>48</v>
      </c>
      <c r="C40" s="780"/>
      <c r="D40" s="780"/>
      <c r="E40" s="780"/>
      <c r="F40" s="780"/>
      <c r="G40" s="780"/>
      <c r="H40" s="780"/>
      <c r="I40" s="780"/>
      <c r="J40" s="781"/>
      <c r="K40" s="767"/>
      <c r="L40" s="768"/>
      <c r="M40" s="768"/>
      <c r="N40" s="768"/>
      <c r="O40" s="768"/>
      <c r="P40" s="768"/>
      <c r="Q40" s="768"/>
      <c r="R40" s="769"/>
    </row>
    <row r="41" spans="2:18" ht="20.100000000000001" customHeight="1" x14ac:dyDescent="0.2">
      <c r="B41" s="462"/>
      <c r="C41" s="463"/>
      <c r="D41" s="463"/>
      <c r="E41" s="463"/>
      <c r="F41" s="463"/>
      <c r="G41" s="463"/>
      <c r="H41" s="463"/>
      <c r="I41" s="463"/>
      <c r="J41" s="464"/>
      <c r="K41" s="471" t="s">
        <v>49</v>
      </c>
      <c r="L41" s="472"/>
      <c r="M41" s="472"/>
      <c r="N41" s="472"/>
      <c r="O41" s="472"/>
      <c r="P41" s="472"/>
      <c r="Q41" s="472"/>
      <c r="R41" s="473"/>
    </row>
    <row r="42" spans="2:18" ht="20.100000000000001" customHeight="1" x14ac:dyDescent="0.2">
      <c r="B42" s="465"/>
      <c r="C42" s="466"/>
      <c r="D42" s="466"/>
      <c r="E42" s="466"/>
      <c r="F42" s="466"/>
      <c r="G42" s="466"/>
      <c r="H42" s="466"/>
      <c r="I42" s="466"/>
      <c r="J42" s="467"/>
      <c r="K42" s="474"/>
      <c r="L42" s="475"/>
      <c r="M42" s="475"/>
      <c r="N42" s="475"/>
      <c r="O42" s="475"/>
      <c r="P42" s="475"/>
      <c r="Q42" s="475"/>
      <c r="R42" s="476"/>
    </row>
    <row r="43" spans="2:18" ht="20.100000000000001" customHeight="1" x14ac:dyDescent="0.2">
      <c r="B43" s="465"/>
      <c r="C43" s="466"/>
      <c r="D43" s="466"/>
      <c r="E43" s="466"/>
      <c r="F43" s="466"/>
      <c r="G43" s="466"/>
      <c r="H43" s="466"/>
      <c r="I43" s="466"/>
      <c r="J43" s="467"/>
      <c r="K43" s="474"/>
      <c r="L43" s="475"/>
      <c r="M43" s="475"/>
      <c r="N43" s="475"/>
      <c r="O43" s="475"/>
      <c r="P43" s="475"/>
      <c r="Q43" s="475"/>
      <c r="R43" s="476"/>
    </row>
    <row r="44" spans="2:18" ht="20.100000000000001" customHeight="1" x14ac:dyDescent="0.2">
      <c r="B44" s="465"/>
      <c r="C44" s="466"/>
      <c r="D44" s="466"/>
      <c r="E44" s="466"/>
      <c r="F44" s="466"/>
      <c r="G44" s="466"/>
      <c r="H44" s="466"/>
      <c r="I44" s="466"/>
      <c r="J44" s="467"/>
      <c r="K44" s="474"/>
      <c r="L44" s="475"/>
      <c r="M44" s="475"/>
      <c r="N44" s="475"/>
      <c r="O44" s="475"/>
      <c r="P44" s="475"/>
      <c r="Q44" s="475"/>
      <c r="R44" s="476"/>
    </row>
    <row r="45" spans="2:18" ht="20.100000000000001" customHeight="1" x14ac:dyDescent="0.2">
      <c r="B45" s="465"/>
      <c r="C45" s="466"/>
      <c r="D45" s="466"/>
      <c r="E45" s="466"/>
      <c r="F45" s="466"/>
      <c r="G45" s="466"/>
      <c r="H45" s="466"/>
      <c r="I45" s="466"/>
      <c r="J45" s="467"/>
      <c r="K45" s="474"/>
      <c r="L45" s="475"/>
      <c r="M45" s="475"/>
      <c r="N45" s="475"/>
      <c r="O45" s="475"/>
      <c r="P45" s="475"/>
      <c r="Q45" s="475"/>
      <c r="R45" s="476"/>
    </row>
    <row r="46" spans="2:18" ht="20.100000000000001" customHeight="1" x14ac:dyDescent="0.2">
      <c r="B46" s="465"/>
      <c r="C46" s="466"/>
      <c r="D46" s="466"/>
      <c r="E46" s="466"/>
      <c r="F46" s="466"/>
      <c r="G46" s="466"/>
      <c r="H46" s="466"/>
      <c r="I46" s="466"/>
      <c r="J46" s="467"/>
      <c r="K46" s="474"/>
      <c r="L46" s="475"/>
      <c r="M46" s="475"/>
      <c r="N46" s="475"/>
      <c r="O46" s="475"/>
      <c r="P46" s="475"/>
      <c r="Q46" s="475"/>
      <c r="R46" s="476"/>
    </row>
    <row r="47" spans="2:18" ht="20.100000000000001" customHeight="1" thickBot="1" x14ac:dyDescent="0.25">
      <c r="B47" s="468"/>
      <c r="C47" s="469"/>
      <c r="D47" s="469"/>
      <c r="E47" s="469"/>
      <c r="F47" s="469"/>
      <c r="G47" s="469"/>
      <c r="H47" s="469"/>
      <c r="I47" s="469"/>
      <c r="J47" s="470"/>
      <c r="K47" s="477"/>
      <c r="L47" s="478"/>
      <c r="M47" s="478"/>
      <c r="N47" s="478"/>
      <c r="O47" s="478"/>
      <c r="P47" s="478"/>
      <c r="Q47" s="478"/>
      <c r="R47" s="479"/>
    </row>
    <row r="48" spans="2:18" ht="30" customHeight="1" thickBot="1" x14ac:dyDescent="0.25">
      <c r="B48" s="741" t="s">
        <v>50</v>
      </c>
      <c r="C48" s="742"/>
      <c r="D48" s="742"/>
      <c r="E48" s="742"/>
      <c r="F48" s="742"/>
      <c r="G48" s="742"/>
      <c r="H48" s="742"/>
      <c r="I48" s="742"/>
      <c r="J48" s="743"/>
      <c r="K48" s="744"/>
      <c r="L48" s="745"/>
      <c r="M48" s="745"/>
      <c r="N48" s="745"/>
      <c r="O48" s="745"/>
      <c r="P48" s="745"/>
      <c r="Q48" s="745"/>
      <c r="R48" s="746"/>
    </row>
    <row r="49" spans="2:18" ht="20.100000000000001" customHeight="1" x14ac:dyDescent="0.2">
      <c r="B49" s="462"/>
      <c r="C49" s="463"/>
      <c r="D49" s="463"/>
      <c r="E49" s="463"/>
      <c r="F49" s="463"/>
      <c r="G49" s="463"/>
      <c r="H49" s="463"/>
      <c r="I49" s="463"/>
      <c r="J49" s="464"/>
      <c r="K49" s="471" t="s">
        <v>51</v>
      </c>
      <c r="L49" s="472"/>
      <c r="M49" s="472"/>
      <c r="N49" s="472"/>
      <c r="O49" s="472"/>
      <c r="P49" s="472"/>
      <c r="Q49" s="472"/>
      <c r="R49" s="473"/>
    </row>
    <row r="50" spans="2:18" ht="20.100000000000001" customHeight="1" x14ac:dyDescent="0.2">
      <c r="B50" s="465"/>
      <c r="C50" s="466"/>
      <c r="D50" s="466"/>
      <c r="E50" s="466"/>
      <c r="F50" s="466"/>
      <c r="G50" s="466"/>
      <c r="H50" s="466"/>
      <c r="I50" s="466"/>
      <c r="J50" s="467"/>
      <c r="K50" s="474"/>
      <c r="L50" s="475"/>
      <c r="M50" s="475"/>
      <c r="N50" s="475"/>
      <c r="O50" s="475"/>
      <c r="P50" s="475"/>
      <c r="Q50" s="475"/>
      <c r="R50" s="476"/>
    </row>
    <row r="51" spans="2:18" ht="20.100000000000001" customHeight="1" x14ac:dyDescent="0.2">
      <c r="B51" s="465"/>
      <c r="C51" s="466"/>
      <c r="D51" s="466"/>
      <c r="E51" s="466"/>
      <c r="F51" s="466"/>
      <c r="G51" s="466"/>
      <c r="H51" s="466"/>
      <c r="I51" s="466"/>
      <c r="J51" s="467"/>
      <c r="K51" s="474"/>
      <c r="L51" s="475"/>
      <c r="M51" s="475"/>
      <c r="N51" s="475"/>
      <c r="O51" s="475"/>
      <c r="P51" s="475"/>
      <c r="Q51" s="475"/>
      <c r="R51" s="476"/>
    </row>
    <row r="52" spans="2:18" ht="20.100000000000001" customHeight="1" x14ac:dyDescent="0.2">
      <c r="B52" s="465"/>
      <c r="C52" s="466"/>
      <c r="D52" s="466"/>
      <c r="E52" s="466"/>
      <c r="F52" s="466"/>
      <c r="G52" s="466"/>
      <c r="H52" s="466"/>
      <c r="I52" s="466"/>
      <c r="J52" s="467"/>
      <c r="K52" s="474"/>
      <c r="L52" s="475"/>
      <c r="M52" s="475"/>
      <c r="N52" s="475"/>
      <c r="O52" s="475"/>
      <c r="P52" s="475"/>
      <c r="Q52" s="475"/>
      <c r="R52" s="476"/>
    </row>
    <row r="53" spans="2:18" ht="20.100000000000001" customHeight="1" x14ac:dyDescent="0.2">
      <c r="B53" s="465"/>
      <c r="C53" s="466"/>
      <c r="D53" s="466"/>
      <c r="E53" s="466"/>
      <c r="F53" s="466"/>
      <c r="G53" s="466"/>
      <c r="H53" s="466"/>
      <c r="I53" s="466"/>
      <c r="J53" s="467"/>
      <c r="K53" s="474"/>
      <c r="L53" s="475"/>
      <c r="M53" s="475"/>
      <c r="N53" s="475"/>
      <c r="O53" s="475"/>
      <c r="P53" s="475"/>
      <c r="Q53" s="475"/>
      <c r="R53" s="476"/>
    </row>
    <row r="54" spans="2:18" ht="20.100000000000001" customHeight="1" x14ac:dyDescent="0.2">
      <c r="B54" s="465"/>
      <c r="C54" s="466"/>
      <c r="D54" s="466"/>
      <c r="E54" s="466"/>
      <c r="F54" s="466"/>
      <c r="G54" s="466"/>
      <c r="H54" s="466"/>
      <c r="I54" s="466"/>
      <c r="J54" s="467"/>
      <c r="K54" s="474"/>
      <c r="L54" s="475"/>
      <c r="M54" s="475"/>
      <c r="N54" s="475"/>
      <c r="O54" s="475"/>
      <c r="P54" s="475"/>
      <c r="Q54" s="475"/>
      <c r="R54" s="476"/>
    </row>
    <row r="55" spans="2:18" ht="20.100000000000001" customHeight="1" thickBot="1" x14ac:dyDescent="0.25">
      <c r="B55" s="468"/>
      <c r="C55" s="469"/>
      <c r="D55" s="469"/>
      <c r="E55" s="469"/>
      <c r="F55" s="469"/>
      <c r="G55" s="469"/>
      <c r="H55" s="469"/>
      <c r="I55" s="469"/>
      <c r="J55" s="470"/>
      <c r="K55" s="477"/>
      <c r="L55" s="478"/>
      <c r="M55" s="478"/>
      <c r="N55" s="478"/>
      <c r="O55" s="478"/>
      <c r="P55" s="478"/>
      <c r="Q55" s="478"/>
      <c r="R55" s="479"/>
    </row>
    <row r="56" spans="2:18" x14ac:dyDescent="0.2">
      <c r="B56" s="754" t="s">
        <v>52</v>
      </c>
      <c r="C56" s="755"/>
      <c r="D56" s="755"/>
      <c r="E56" s="755"/>
      <c r="F56" s="755"/>
      <c r="G56" s="755"/>
      <c r="H56" s="755"/>
      <c r="I56" s="755"/>
      <c r="J56" s="756"/>
      <c r="K56" s="760"/>
      <c r="L56" s="761"/>
      <c r="M56" s="761"/>
      <c r="N56" s="761"/>
      <c r="O56" s="761"/>
      <c r="P56" s="761"/>
      <c r="Q56" s="761"/>
      <c r="R56" s="762"/>
    </row>
    <row r="57" spans="2:18" x14ac:dyDescent="0.2">
      <c r="B57" s="757"/>
      <c r="C57" s="758"/>
      <c r="D57" s="758"/>
      <c r="E57" s="758"/>
      <c r="F57" s="758"/>
      <c r="G57" s="758"/>
      <c r="H57" s="758"/>
      <c r="I57" s="758"/>
      <c r="J57" s="759"/>
      <c r="K57" s="763"/>
      <c r="L57" s="764"/>
      <c r="M57" s="764"/>
      <c r="N57" s="764"/>
      <c r="O57" s="764"/>
      <c r="P57" s="764"/>
      <c r="Q57" s="764"/>
      <c r="R57" s="765"/>
    </row>
    <row r="58" spans="2:18" ht="30" customHeight="1" thickBot="1" x14ac:dyDescent="0.25">
      <c r="B58" s="766" t="s">
        <v>53</v>
      </c>
      <c r="C58" s="541"/>
      <c r="D58" s="541"/>
      <c r="E58" s="541"/>
      <c r="F58" s="541"/>
      <c r="G58" s="541"/>
      <c r="H58" s="541"/>
      <c r="I58" s="541"/>
      <c r="J58" s="677"/>
      <c r="K58" s="767"/>
      <c r="L58" s="768"/>
      <c r="M58" s="768"/>
      <c r="N58" s="768"/>
      <c r="O58" s="768"/>
      <c r="P58" s="768"/>
      <c r="Q58" s="768"/>
      <c r="R58" s="769"/>
    </row>
    <row r="59" spans="2:18" ht="21" customHeight="1" thickBot="1" x14ac:dyDescent="0.25">
      <c r="B59" s="770" t="s">
        <v>54</v>
      </c>
      <c r="C59" s="771"/>
      <c r="D59" s="771"/>
      <c r="E59" s="328" t="s">
        <v>55</v>
      </c>
      <c r="F59" s="771" t="s">
        <v>56</v>
      </c>
      <c r="G59" s="771"/>
      <c r="H59" s="771"/>
      <c r="I59" s="771"/>
      <c r="J59" s="772"/>
      <c r="K59" s="471" t="s">
        <v>57</v>
      </c>
      <c r="L59" s="472"/>
      <c r="M59" s="472"/>
      <c r="N59" s="472"/>
      <c r="O59" s="472"/>
      <c r="P59" s="472"/>
      <c r="Q59" s="472"/>
      <c r="R59" s="473"/>
    </row>
    <row r="60" spans="2:18" ht="21" customHeight="1" x14ac:dyDescent="0.2">
      <c r="B60" s="773"/>
      <c r="C60" s="774"/>
      <c r="D60" s="775"/>
      <c r="E60" s="349"/>
      <c r="F60" s="773"/>
      <c r="G60" s="774"/>
      <c r="H60" s="774"/>
      <c r="I60" s="774"/>
      <c r="J60" s="775"/>
      <c r="K60" s="475"/>
      <c r="L60" s="475"/>
      <c r="M60" s="475"/>
      <c r="N60" s="475"/>
      <c r="O60" s="475"/>
      <c r="P60" s="475"/>
      <c r="Q60" s="475"/>
      <c r="R60" s="476"/>
    </row>
    <row r="61" spans="2:18" ht="21" customHeight="1" x14ac:dyDescent="0.2">
      <c r="B61" s="776"/>
      <c r="C61" s="777"/>
      <c r="D61" s="778"/>
      <c r="E61" s="350"/>
      <c r="F61" s="748"/>
      <c r="G61" s="749"/>
      <c r="H61" s="749"/>
      <c r="I61" s="749"/>
      <c r="J61" s="750"/>
      <c r="K61" s="475"/>
      <c r="L61" s="475"/>
      <c r="M61" s="475"/>
      <c r="N61" s="475"/>
      <c r="O61" s="475"/>
      <c r="P61" s="475"/>
      <c r="Q61" s="475"/>
      <c r="R61" s="476"/>
    </row>
    <row r="62" spans="2:18" ht="21" customHeight="1" x14ac:dyDescent="0.2">
      <c r="B62" s="751"/>
      <c r="C62" s="752"/>
      <c r="D62" s="753"/>
      <c r="E62" s="350"/>
      <c r="F62" s="748"/>
      <c r="G62" s="749"/>
      <c r="H62" s="749"/>
      <c r="I62" s="749"/>
      <c r="J62" s="750"/>
      <c r="K62" s="475"/>
      <c r="L62" s="475"/>
      <c r="M62" s="475"/>
      <c r="N62" s="475"/>
      <c r="O62" s="475"/>
      <c r="P62" s="475"/>
      <c r="Q62" s="475"/>
      <c r="R62" s="476"/>
    </row>
    <row r="63" spans="2:18" ht="21" customHeight="1" x14ac:dyDescent="0.2">
      <c r="B63" s="751"/>
      <c r="C63" s="752"/>
      <c r="D63" s="753"/>
      <c r="E63" s="350"/>
      <c r="F63" s="748"/>
      <c r="G63" s="749"/>
      <c r="H63" s="749"/>
      <c r="I63" s="749"/>
      <c r="J63" s="750"/>
      <c r="K63" s="475"/>
      <c r="L63" s="475"/>
      <c r="M63" s="475"/>
      <c r="N63" s="475"/>
      <c r="O63" s="475"/>
      <c r="P63" s="475"/>
      <c r="Q63" s="475"/>
      <c r="R63" s="476"/>
    </row>
    <row r="64" spans="2:18" ht="21" customHeight="1" x14ac:dyDescent="0.2">
      <c r="B64" s="751"/>
      <c r="C64" s="752"/>
      <c r="D64" s="753"/>
      <c r="E64" s="350"/>
      <c r="F64" s="748"/>
      <c r="G64" s="749"/>
      <c r="H64" s="749"/>
      <c r="I64" s="749"/>
      <c r="J64" s="750"/>
      <c r="K64" s="475"/>
      <c r="L64" s="475"/>
      <c r="M64" s="475"/>
      <c r="N64" s="475"/>
      <c r="O64" s="475"/>
      <c r="P64" s="475"/>
      <c r="Q64" s="475"/>
      <c r="R64" s="476"/>
    </row>
    <row r="65" spans="2:18" ht="21" customHeight="1" x14ac:dyDescent="0.2">
      <c r="B65" s="751"/>
      <c r="C65" s="752"/>
      <c r="D65" s="753"/>
      <c r="E65" s="350"/>
      <c r="F65" s="748"/>
      <c r="G65" s="749"/>
      <c r="H65" s="749"/>
      <c r="I65" s="749"/>
      <c r="J65" s="750"/>
      <c r="K65" s="475"/>
      <c r="L65" s="475"/>
      <c r="M65" s="475"/>
      <c r="N65" s="475"/>
      <c r="O65" s="475"/>
      <c r="P65" s="475"/>
      <c r="Q65" s="475"/>
      <c r="R65" s="476"/>
    </row>
    <row r="66" spans="2:18" ht="21" customHeight="1" x14ac:dyDescent="0.2">
      <c r="B66" s="751"/>
      <c r="C66" s="752"/>
      <c r="D66" s="753"/>
      <c r="E66" s="350"/>
      <c r="F66" s="748"/>
      <c r="G66" s="749"/>
      <c r="H66" s="749"/>
      <c r="I66" s="749"/>
      <c r="J66" s="750"/>
      <c r="K66" s="475"/>
      <c r="L66" s="475"/>
      <c r="M66" s="475"/>
      <c r="N66" s="475"/>
      <c r="O66" s="475"/>
      <c r="P66" s="475"/>
      <c r="Q66" s="475"/>
      <c r="R66" s="476"/>
    </row>
    <row r="67" spans="2:18" ht="21" customHeight="1" x14ac:dyDescent="0.2">
      <c r="B67" s="751"/>
      <c r="C67" s="752"/>
      <c r="D67" s="753"/>
      <c r="E67" s="350"/>
      <c r="F67" s="748"/>
      <c r="G67" s="749"/>
      <c r="H67" s="749"/>
      <c r="I67" s="749"/>
      <c r="J67" s="750"/>
      <c r="K67" s="475"/>
      <c r="L67" s="475"/>
      <c r="M67" s="475"/>
      <c r="N67" s="475"/>
      <c r="O67" s="475"/>
      <c r="P67" s="475"/>
      <c r="Q67" s="475"/>
      <c r="R67" s="476"/>
    </row>
    <row r="68" spans="2:18" ht="21" customHeight="1" x14ac:dyDescent="0.2">
      <c r="B68" s="751"/>
      <c r="C68" s="752"/>
      <c r="D68" s="753"/>
      <c r="E68" s="350"/>
      <c r="F68" s="748"/>
      <c r="G68" s="749"/>
      <c r="H68" s="749"/>
      <c r="I68" s="749"/>
      <c r="J68" s="750"/>
      <c r="K68" s="475"/>
      <c r="L68" s="475"/>
      <c r="M68" s="475"/>
      <c r="N68" s="475"/>
      <c r="O68" s="475"/>
      <c r="P68" s="475"/>
      <c r="Q68" s="475"/>
      <c r="R68" s="476"/>
    </row>
    <row r="69" spans="2:18" ht="21" customHeight="1" x14ac:dyDescent="0.2">
      <c r="B69" s="748"/>
      <c r="C69" s="749"/>
      <c r="D69" s="750"/>
      <c r="E69" s="350"/>
      <c r="F69" s="748"/>
      <c r="G69" s="749"/>
      <c r="H69" s="749"/>
      <c r="I69" s="749"/>
      <c r="J69" s="750"/>
      <c r="K69" s="475"/>
      <c r="L69" s="475"/>
      <c r="M69" s="475"/>
      <c r="N69" s="475"/>
      <c r="O69" s="475"/>
      <c r="P69" s="475"/>
      <c r="Q69" s="475"/>
      <c r="R69" s="476"/>
    </row>
    <row r="70" spans="2:18" ht="21" customHeight="1" x14ac:dyDescent="0.2">
      <c r="B70" s="748"/>
      <c r="C70" s="749"/>
      <c r="D70" s="750"/>
      <c r="E70" s="350"/>
      <c r="F70" s="748"/>
      <c r="G70" s="749"/>
      <c r="H70" s="749"/>
      <c r="I70" s="749"/>
      <c r="J70" s="750"/>
      <c r="K70" s="475"/>
      <c r="L70" s="475"/>
      <c r="M70" s="475"/>
      <c r="N70" s="475"/>
      <c r="O70" s="475"/>
      <c r="P70" s="475"/>
      <c r="Q70" s="475"/>
      <c r="R70" s="476"/>
    </row>
    <row r="71" spans="2:18" ht="21" customHeight="1" thickBot="1" x14ac:dyDescent="0.25">
      <c r="B71" s="727"/>
      <c r="C71" s="728"/>
      <c r="D71" s="729"/>
      <c r="E71" s="348"/>
      <c r="F71" s="730"/>
      <c r="G71" s="730"/>
      <c r="H71" s="730"/>
      <c r="I71" s="730"/>
      <c r="J71" s="731"/>
      <c r="K71" s="478"/>
      <c r="L71" s="478"/>
      <c r="M71" s="478"/>
      <c r="N71" s="478"/>
      <c r="O71" s="478"/>
      <c r="P71" s="478"/>
      <c r="Q71" s="478"/>
      <c r="R71" s="479"/>
    </row>
    <row r="72" spans="2:18" ht="15" thickBot="1" x14ac:dyDescent="0.25">
      <c r="B72" s="340"/>
      <c r="C72" s="340"/>
      <c r="D72" s="340"/>
      <c r="E72" s="340"/>
      <c r="F72" s="340"/>
      <c r="G72" s="340"/>
      <c r="H72" s="340"/>
      <c r="I72" s="340"/>
      <c r="J72" s="340"/>
    </row>
    <row r="73" spans="2:18" x14ac:dyDescent="0.2">
      <c r="B73" s="732" t="s">
        <v>58</v>
      </c>
      <c r="C73" s="733"/>
      <c r="D73" s="733"/>
      <c r="E73" s="733"/>
      <c r="F73" s="733"/>
      <c r="G73" s="733"/>
      <c r="H73" s="733"/>
      <c r="I73" s="733"/>
      <c r="J73" s="734"/>
      <c r="K73" s="489"/>
      <c r="L73" s="490"/>
      <c r="M73" s="490"/>
      <c r="N73" s="490"/>
      <c r="O73" s="490"/>
      <c r="P73" s="490"/>
      <c r="Q73" s="490"/>
      <c r="R73" s="491"/>
    </row>
    <row r="74" spans="2:18" x14ac:dyDescent="0.2">
      <c r="B74" s="735"/>
      <c r="C74" s="736"/>
      <c r="D74" s="736"/>
      <c r="E74" s="736"/>
      <c r="F74" s="736"/>
      <c r="G74" s="736"/>
      <c r="H74" s="736"/>
      <c r="I74" s="736"/>
      <c r="J74" s="737"/>
      <c r="K74" s="492"/>
      <c r="L74" s="493"/>
      <c r="M74" s="493"/>
      <c r="N74" s="493"/>
      <c r="O74" s="493"/>
      <c r="P74" s="493"/>
      <c r="Q74" s="493"/>
      <c r="R74" s="494"/>
    </row>
    <row r="75" spans="2:18" ht="15" thickBot="1" x14ac:dyDescent="0.25">
      <c r="B75" s="738"/>
      <c r="C75" s="739"/>
      <c r="D75" s="739"/>
      <c r="E75" s="739"/>
      <c r="F75" s="739"/>
      <c r="G75" s="739"/>
      <c r="H75" s="739"/>
      <c r="I75" s="739"/>
      <c r="J75" s="740"/>
      <c r="K75" s="495"/>
      <c r="L75" s="496"/>
      <c r="M75" s="496"/>
      <c r="N75" s="496"/>
      <c r="O75" s="496"/>
      <c r="P75" s="496"/>
      <c r="Q75" s="496"/>
      <c r="R75" s="497"/>
    </row>
    <row r="76" spans="2:18" ht="30" customHeight="1" thickBot="1" x14ac:dyDescent="0.25">
      <c r="B76" s="741" t="s">
        <v>59</v>
      </c>
      <c r="C76" s="742"/>
      <c r="D76" s="742"/>
      <c r="E76" s="742"/>
      <c r="F76" s="742"/>
      <c r="G76" s="742"/>
      <c r="H76" s="742"/>
      <c r="I76" s="742"/>
      <c r="J76" s="743"/>
      <c r="K76" s="744"/>
      <c r="L76" s="745"/>
      <c r="M76" s="745"/>
      <c r="N76" s="745"/>
      <c r="O76" s="745"/>
      <c r="P76" s="745"/>
      <c r="Q76" s="745"/>
      <c r="R76" s="746"/>
    </row>
    <row r="77" spans="2:18" ht="25.5" customHeight="1" x14ac:dyDescent="0.2">
      <c r="B77" s="462"/>
      <c r="C77" s="463"/>
      <c r="D77" s="463"/>
      <c r="E77" s="463"/>
      <c r="F77" s="463"/>
      <c r="G77" s="463"/>
      <c r="H77" s="463"/>
      <c r="I77" s="463"/>
      <c r="J77" s="464"/>
      <c r="K77" s="471" t="s">
        <v>60</v>
      </c>
      <c r="L77" s="472"/>
      <c r="M77" s="472"/>
      <c r="N77" s="472"/>
      <c r="O77" s="472"/>
      <c r="P77" s="472"/>
      <c r="Q77" s="472"/>
      <c r="R77" s="473"/>
    </row>
    <row r="78" spans="2:18" ht="25.5" customHeight="1" x14ac:dyDescent="0.2">
      <c r="B78" s="465"/>
      <c r="C78" s="466"/>
      <c r="D78" s="466"/>
      <c r="E78" s="466"/>
      <c r="F78" s="466"/>
      <c r="G78" s="466"/>
      <c r="H78" s="466"/>
      <c r="I78" s="466"/>
      <c r="J78" s="467"/>
      <c r="K78" s="474"/>
      <c r="L78" s="475"/>
      <c r="M78" s="475"/>
      <c r="N78" s="475"/>
      <c r="O78" s="475"/>
      <c r="P78" s="475"/>
      <c r="Q78" s="475"/>
      <c r="R78" s="476"/>
    </row>
    <row r="79" spans="2:18" ht="25.5" customHeight="1" x14ac:dyDescent="0.2">
      <c r="B79" s="465"/>
      <c r="C79" s="466"/>
      <c r="D79" s="466"/>
      <c r="E79" s="466"/>
      <c r="F79" s="466"/>
      <c r="G79" s="466"/>
      <c r="H79" s="466"/>
      <c r="I79" s="466"/>
      <c r="J79" s="467"/>
      <c r="K79" s="474"/>
      <c r="L79" s="475"/>
      <c r="M79" s="475"/>
      <c r="N79" s="475"/>
      <c r="O79" s="475"/>
      <c r="P79" s="475"/>
      <c r="Q79" s="475"/>
      <c r="R79" s="476"/>
    </row>
    <row r="80" spans="2:18" ht="25.5" customHeight="1" x14ac:dyDescent="0.2">
      <c r="B80" s="465"/>
      <c r="C80" s="466"/>
      <c r="D80" s="466"/>
      <c r="E80" s="466"/>
      <c r="F80" s="466"/>
      <c r="G80" s="466"/>
      <c r="H80" s="466"/>
      <c r="I80" s="466"/>
      <c r="J80" s="467"/>
      <c r="K80" s="474"/>
      <c r="L80" s="475"/>
      <c r="M80" s="475"/>
      <c r="N80" s="475"/>
      <c r="O80" s="475"/>
      <c r="P80" s="475"/>
      <c r="Q80" s="475"/>
      <c r="R80" s="476"/>
    </row>
    <row r="81" spans="2:18" ht="25.5" customHeight="1" x14ac:dyDescent="0.2">
      <c r="B81" s="465"/>
      <c r="C81" s="466"/>
      <c r="D81" s="466"/>
      <c r="E81" s="466"/>
      <c r="F81" s="466"/>
      <c r="G81" s="466"/>
      <c r="H81" s="466"/>
      <c r="I81" s="466"/>
      <c r="J81" s="467"/>
      <c r="K81" s="474"/>
      <c r="L81" s="475"/>
      <c r="M81" s="475"/>
      <c r="N81" s="475"/>
      <c r="O81" s="475"/>
      <c r="P81" s="475"/>
      <c r="Q81" s="475"/>
      <c r="R81" s="476"/>
    </row>
    <row r="82" spans="2:18" ht="25.5" customHeight="1" x14ac:dyDescent="0.2">
      <c r="B82" s="465"/>
      <c r="C82" s="466"/>
      <c r="D82" s="466"/>
      <c r="E82" s="466"/>
      <c r="F82" s="466"/>
      <c r="G82" s="466"/>
      <c r="H82" s="466"/>
      <c r="I82" s="466"/>
      <c r="J82" s="467"/>
      <c r="K82" s="474"/>
      <c r="L82" s="475"/>
      <c r="M82" s="475"/>
      <c r="N82" s="475"/>
      <c r="O82" s="475"/>
      <c r="P82" s="475"/>
      <c r="Q82" s="475"/>
      <c r="R82" s="476"/>
    </row>
    <row r="83" spans="2:18" ht="25.5" customHeight="1" thickBot="1" x14ac:dyDescent="0.25">
      <c r="B83" s="468"/>
      <c r="C83" s="469"/>
      <c r="D83" s="469"/>
      <c r="E83" s="469"/>
      <c r="F83" s="469"/>
      <c r="G83" s="469"/>
      <c r="H83" s="469"/>
      <c r="I83" s="469"/>
      <c r="J83" s="470"/>
      <c r="K83" s="477"/>
      <c r="L83" s="478"/>
      <c r="M83" s="478"/>
      <c r="N83" s="478"/>
      <c r="O83" s="478"/>
      <c r="P83" s="478"/>
      <c r="Q83" s="478"/>
      <c r="R83" s="479"/>
    </row>
    <row r="84" spans="2:18" ht="30" customHeight="1" thickBot="1" x14ac:dyDescent="0.25">
      <c r="B84" s="741" t="s">
        <v>61</v>
      </c>
      <c r="C84" s="742"/>
      <c r="D84" s="742"/>
      <c r="E84" s="742"/>
      <c r="F84" s="742"/>
      <c r="G84" s="742"/>
      <c r="H84" s="742"/>
      <c r="I84" s="742"/>
      <c r="J84" s="743"/>
      <c r="K84" s="744"/>
      <c r="L84" s="745"/>
      <c r="M84" s="745"/>
      <c r="N84" s="745"/>
      <c r="O84" s="745"/>
      <c r="P84" s="745"/>
      <c r="Q84" s="745"/>
      <c r="R84" s="746"/>
    </row>
    <row r="85" spans="2:18" ht="25.5" customHeight="1" x14ac:dyDescent="0.2">
      <c r="B85" s="462"/>
      <c r="C85" s="463"/>
      <c r="D85" s="463"/>
      <c r="E85" s="463"/>
      <c r="F85" s="463"/>
      <c r="G85" s="463"/>
      <c r="H85" s="463"/>
      <c r="I85" s="463"/>
      <c r="J85" s="464"/>
      <c r="K85" s="471" t="s">
        <v>62</v>
      </c>
      <c r="L85" s="472"/>
      <c r="M85" s="472"/>
      <c r="N85" s="472"/>
      <c r="O85" s="472"/>
      <c r="P85" s="472"/>
      <c r="Q85" s="472"/>
      <c r="R85" s="473"/>
    </row>
    <row r="86" spans="2:18" ht="25.5" customHeight="1" x14ac:dyDescent="0.2">
      <c r="B86" s="465"/>
      <c r="C86" s="466"/>
      <c r="D86" s="466"/>
      <c r="E86" s="466"/>
      <c r="F86" s="466"/>
      <c r="G86" s="466"/>
      <c r="H86" s="466"/>
      <c r="I86" s="466"/>
      <c r="J86" s="467"/>
      <c r="K86" s="474"/>
      <c r="L86" s="475"/>
      <c r="M86" s="475"/>
      <c r="N86" s="475"/>
      <c r="O86" s="475"/>
      <c r="P86" s="475"/>
      <c r="Q86" s="475"/>
      <c r="R86" s="476"/>
    </row>
    <row r="87" spans="2:18" ht="25.5" customHeight="1" x14ac:dyDescent="0.2">
      <c r="B87" s="465"/>
      <c r="C87" s="466"/>
      <c r="D87" s="466"/>
      <c r="E87" s="466"/>
      <c r="F87" s="466"/>
      <c r="G87" s="466"/>
      <c r="H87" s="466"/>
      <c r="I87" s="466"/>
      <c r="J87" s="467"/>
      <c r="K87" s="474"/>
      <c r="L87" s="475"/>
      <c r="M87" s="475"/>
      <c r="N87" s="475"/>
      <c r="O87" s="475"/>
      <c r="P87" s="475"/>
      <c r="Q87" s="475"/>
      <c r="R87" s="476"/>
    </row>
    <row r="88" spans="2:18" ht="25.5" customHeight="1" x14ac:dyDescent="0.2">
      <c r="B88" s="465"/>
      <c r="C88" s="466"/>
      <c r="D88" s="466"/>
      <c r="E88" s="466"/>
      <c r="F88" s="466"/>
      <c r="G88" s="466"/>
      <c r="H88" s="466"/>
      <c r="I88" s="466"/>
      <c r="J88" s="467"/>
      <c r="K88" s="474"/>
      <c r="L88" s="475"/>
      <c r="M88" s="475"/>
      <c r="N88" s="475"/>
      <c r="O88" s="475"/>
      <c r="P88" s="475"/>
      <c r="Q88" s="475"/>
      <c r="R88" s="476"/>
    </row>
    <row r="89" spans="2:18" ht="25.5" customHeight="1" x14ac:dyDescent="0.2">
      <c r="B89" s="465"/>
      <c r="C89" s="466"/>
      <c r="D89" s="466"/>
      <c r="E89" s="466"/>
      <c r="F89" s="466"/>
      <c r="G89" s="466"/>
      <c r="H89" s="466"/>
      <c r="I89" s="466"/>
      <c r="J89" s="467"/>
      <c r="K89" s="474"/>
      <c r="L89" s="475"/>
      <c r="M89" s="475"/>
      <c r="N89" s="475"/>
      <c r="O89" s="475"/>
      <c r="P89" s="475"/>
      <c r="Q89" s="475"/>
      <c r="R89" s="476"/>
    </row>
    <row r="90" spans="2:18" ht="25.5" customHeight="1" x14ac:dyDescent="0.2">
      <c r="B90" s="465"/>
      <c r="C90" s="466"/>
      <c r="D90" s="466"/>
      <c r="E90" s="466"/>
      <c r="F90" s="466"/>
      <c r="G90" s="466"/>
      <c r="H90" s="466"/>
      <c r="I90" s="466"/>
      <c r="J90" s="467"/>
      <c r="K90" s="474"/>
      <c r="L90" s="475"/>
      <c r="M90" s="475"/>
      <c r="N90" s="475"/>
      <c r="O90" s="475"/>
      <c r="P90" s="475"/>
      <c r="Q90" s="475"/>
      <c r="R90" s="476"/>
    </row>
    <row r="91" spans="2:18" ht="25.5" customHeight="1" thickBot="1" x14ac:dyDescent="0.25">
      <c r="B91" s="468"/>
      <c r="C91" s="469"/>
      <c r="D91" s="469"/>
      <c r="E91" s="469"/>
      <c r="F91" s="469"/>
      <c r="G91" s="469"/>
      <c r="H91" s="469"/>
      <c r="I91" s="469"/>
      <c r="J91" s="470"/>
      <c r="K91" s="477"/>
      <c r="L91" s="478"/>
      <c r="M91" s="478"/>
      <c r="N91" s="478"/>
      <c r="O91" s="478"/>
      <c r="P91" s="478"/>
      <c r="Q91" s="478"/>
      <c r="R91" s="479"/>
    </row>
    <row r="92" spans="2:18" x14ac:dyDescent="0.2">
      <c r="B92" s="340"/>
      <c r="C92" s="340"/>
      <c r="D92" s="340"/>
      <c r="E92" s="340"/>
      <c r="F92" s="340"/>
      <c r="G92" s="340"/>
      <c r="H92" s="340"/>
      <c r="I92" s="340"/>
      <c r="J92" s="340"/>
    </row>
    <row r="93" spans="2:18" ht="15" thickBot="1" x14ac:dyDescent="0.25"/>
    <row r="94" spans="2:18" ht="14.1" customHeight="1" x14ac:dyDescent="0.2">
      <c r="B94" s="483" t="s">
        <v>63</v>
      </c>
      <c r="C94" s="484"/>
      <c r="D94" s="484"/>
      <c r="E94" s="484"/>
      <c r="F94" s="484"/>
      <c r="G94" s="484"/>
      <c r="H94" s="484"/>
      <c r="I94" s="484"/>
      <c r="J94" s="484"/>
      <c r="K94" s="484"/>
      <c r="L94" s="627" t="s">
        <v>44</v>
      </c>
      <c r="M94" s="610"/>
      <c r="N94" s="610"/>
      <c r="O94" s="610"/>
      <c r="P94" s="610"/>
      <c r="Q94" s="610"/>
      <c r="R94" s="611"/>
    </row>
    <row r="95" spans="2:18" ht="14.1" customHeight="1" x14ac:dyDescent="0.2">
      <c r="B95" s="483"/>
      <c r="C95" s="484"/>
      <c r="D95" s="484"/>
      <c r="E95" s="484"/>
      <c r="F95" s="484"/>
      <c r="G95" s="484"/>
      <c r="H95" s="484"/>
      <c r="I95" s="484"/>
      <c r="J95" s="484"/>
      <c r="K95" s="484"/>
      <c r="L95" s="628"/>
      <c r="M95" s="612"/>
      <c r="N95" s="612"/>
      <c r="O95" s="612"/>
      <c r="P95" s="612"/>
      <c r="Q95" s="612"/>
      <c r="R95" s="613"/>
    </row>
    <row r="96" spans="2:18" ht="14.65" customHeight="1" thickBot="1" x14ac:dyDescent="0.25">
      <c r="B96" s="483"/>
      <c r="C96" s="484"/>
      <c r="D96" s="484"/>
      <c r="E96" s="484"/>
      <c r="F96" s="484"/>
      <c r="G96" s="484"/>
      <c r="H96" s="484"/>
      <c r="I96" s="484"/>
      <c r="J96" s="484"/>
      <c r="K96" s="484"/>
      <c r="L96" s="747"/>
      <c r="M96" s="614"/>
      <c r="N96" s="614"/>
      <c r="O96" s="614"/>
      <c r="P96" s="614"/>
      <c r="Q96" s="614"/>
      <c r="R96" s="615"/>
    </row>
    <row r="97" spans="2:18" ht="16.5" customHeight="1" thickBot="1" x14ac:dyDescent="0.25">
      <c r="B97" s="712" t="s">
        <v>64</v>
      </c>
      <c r="C97" s="713"/>
      <c r="D97" s="713"/>
      <c r="E97" s="713"/>
      <c r="F97" s="713"/>
      <c r="G97" s="713"/>
      <c r="H97" s="713"/>
      <c r="I97" s="713"/>
      <c r="J97" s="713"/>
      <c r="K97" s="714"/>
      <c r="L97" s="669"/>
      <c r="M97" s="669"/>
      <c r="N97" s="669"/>
      <c r="O97" s="669"/>
      <c r="P97" s="669"/>
      <c r="Q97" s="669"/>
      <c r="R97" s="670"/>
    </row>
    <row r="98" spans="2:18" ht="30" customHeight="1" thickBot="1" x14ac:dyDescent="0.25">
      <c r="B98" s="510" t="s">
        <v>65</v>
      </c>
      <c r="C98" s="511"/>
      <c r="D98" s="511"/>
      <c r="E98" s="511"/>
      <c r="F98" s="511"/>
      <c r="G98" s="511"/>
      <c r="H98" s="511"/>
      <c r="I98" s="511"/>
      <c r="J98" s="511"/>
      <c r="K98" s="512"/>
      <c r="L98" s="678"/>
      <c r="M98" s="660"/>
      <c r="N98" s="660"/>
      <c r="O98" s="660"/>
      <c r="P98" s="660"/>
      <c r="Q98" s="660"/>
      <c r="R98" s="661"/>
    </row>
    <row r="99" spans="2:18" x14ac:dyDescent="0.2">
      <c r="B99" s="701"/>
      <c r="C99" s="702"/>
      <c r="D99" s="702"/>
      <c r="E99" s="702"/>
      <c r="F99" s="702"/>
      <c r="G99" s="702"/>
      <c r="H99" s="702"/>
      <c r="I99" s="702"/>
      <c r="J99" s="702"/>
      <c r="K99" s="703"/>
      <c r="L99" s="471" t="s">
        <v>66</v>
      </c>
      <c r="M99" s="704"/>
      <c r="N99" s="704"/>
      <c r="O99" s="704"/>
      <c r="P99" s="704"/>
      <c r="Q99" s="704"/>
      <c r="R99" s="705"/>
    </row>
    <row r="100" spans="2:18" x14ac:dyDescent="0.2">
      <c r="B100" s="701"/>
      <c r="C100" s="702"/>
      <c r="D100" s="702"/>
      <c r="E100" s="702"/>
      <c r="F100" s="702"/>
      <c r="G100" s="702"/>
      <c r="H100" s="702"/>
      <c r="I100" s="702"/>
      <c r="J100" s="702"/>
      <c r="K100" s="703"/>
      <c r="L100" s="706"/>
      <c r="M100" s="707"/>
      <c r="N100" s="707"/>
      <c r="O100" s="707"/>
      <c r="P100" s="707"/>
      <c r="Q100" s="707"/>
      <c r="R100" s="708"/>
    </row>
    <row r="101" spans="2:18" x14ac:dyDescent="0.2">
      <c r="B101" s="701"/>
      <c r="C101" s="702"/>
      <c r="D101" s="702"/>
      <c r="E101" s="702"/>
      <c r="F101" s="702"/>
      <c r="G101" s="702"/>
      <c r="H101" s="702"/>
      <c r="I101" s="702"/>
      <c r="J101" s="702"/>
      <c r="K101" s="703"/>
      <c r="L101" s="706"/>
      <c r="M101" s="707"/>
      <c r="N101" s="707"/>
      <c r="O101" s="707"/>
      <c r="P101" s="707"/>
      <c r="Q101" s="707"/>
      <c r="R101" s="708"/>
    </row>
    <row r="102" spans="2:18" x14ac:dyDescent="0.2">
      <c r="B102" s="701"/>
      <c r="C102" s="702"/>
      <c r="D102" s="702"/>
      <c r="E102" s="702"/>
      <c r="F102" s="702"/>
      <c r="G102" s="702"/>
      <c r="H102" s="702"/>
      <c r="I102" s="702"/>
      <c r="J102" s="702"/>
      <c r="K102" s="703"/>
      <c r="L102" s="706"/>
      <c r="M102" s="707"/>
      <c r="N102" s="707"/>
      <c r="O102" s="707"/>
      <c r="P102" s="707"/>
      <c r="Q102" s="707"/>
      <c r="R102" s="708"/>
    </row>
    <row r="103" spans="2:18" x14ac:dyDescent="0.2">
      <c r="B103" s="701"/>
      <c r="C103" s="702"/>
      <c r="D103" s="702"/>
      <c r="E103" s="702"/>
      <c r="F103" s="702"/>
      <c r="G103" s="702"/>
      <c r="H103" s="702"/>
      <c r="I103" s="702"/>
      <c r="J103" s="702"/>
      <c r="K103" s="703"/>
      <c r="L103" s="706"/>
      <c r="M103" s="707"/>
      <c r="N103" s="707"/>
      <c r="O103" s="707"/>
      <c r="P103" s="707"/>
      <c r="Q103" s="707"/>
      <c r="R103" s="708"/>
    </row>
    <row r="104" spans="2:18" ht="15" thickBot="1" x14ac:dyDescent="0.25">
      <c r="B104" s="701"/>
      <c r="C104" s="702"/>
      <c r="D104" s="702"/>
      <c r="E104" s="702"/>
      <c r="F104" s="702"/>
      <c r="G104" s="702"/>
      <c r="H104" s="702"/>
      <c r="I104" s="702"/>
      <c r="J104" s="702"/>
      <c r="K104" s="703"/>
      <c r="L104" s="709"/>
      <c r="M104" s="710"/>
      <c r="N104" s="710"/>
      <c r="O104" s="710"/>
      <c r="P104" s="710"/>
      <c r="Q104" s="710"/>
      <c r="R104" s="711"/>
    </row>
    <row r="105" spans="2:18" ht="30" customHeight="1" thickBot="1" x14ac:dyDescent="0.25">
      <c r="B105" s="510" t="s">
        <v>67</v>
      </c>
      <c r="C105" s="511"/>
      <c r="D105" s="511"/>
      <c r="E105" s="511"/>
      <c r="F105" s="511"/>
      <c r="G105" s="511"/>
      <c r="H105" s="511"/>
      <c r="I105" s="511"/>
      <c r="J105" s="511"/>
      <c r="K105" s="512"/>
      <c r="L105" s="678"/>
      <c r="M105" s="660"/>
      <c r="N105" s="660"/>
      <c r="O105" s="660"/>
      <c r="P105" s="660"/>
      <c r="Q105" s="660"/>
      <c r="R105" s="661"/>
    </row>
    <row r="106" spans="2:18" x14ac:dyDescent="0.2">
      <c r="B106" s="701"/>
      <c r="C106" s="702"/>
      <c r="D106" s="702"/>
      <c r="E106" s="702"/>
      <c r="F106" s="702"/>
      <c r="G106" s="702"/>
      <c r="H106" s="702"/>
      <c r="I106" s="702"/>
      <c r="J106" s="702"/>
      <c r="K106" s="703"/>
      <c r="L106" s="471"/>
      <c r="M106" s="704"/>
      <c r="N106" s="704"/>
      <c r="O106" s="704"/>
      <c r="P106" s="704"/>
      <c r="Q106" s="704"/>
      <c r="R106" s="705"/>
    </row>
    <row r="107" spans="2:18" x14ac:dyDescent="0.2">
      <c r="B107" s="701"/>
      <c r="C107" s="702"/>
      <c r="D107" s="702"/>
      <c r="E107" s="702"/>
      <c r="F107" s="702"/>
      <c r="G107" s="702"/>
      <c r="H107" s="702"/>
      <c r="I107" s="702"/>
      <c r="J107" s="702"/>
      <c r="K107" s="703"/>
      <c r="L107" s="706"/>
      <c r="M107" s="707"/>
      <c r="N107" s="707"/>
      <c r="O107" s="707"/>
      <c r="P107" s="707"/>
      <c r="Q107" s="707"/>
      <c r="R107" s="708"/>
    </row>
    <row r="108" spans="2:18" x14ac:dyDescent="0.2">
      <c r="B108" s="701"/>
      <c r="C108" s="702"/>
      <c r="D108" s="702"/>
      <c r="E108" s="702"/>
      <c r="F108" s="702"/>
      <c r="G108" s="702"/>
      <c r="H108" s="702"/>
      <c r="I108" s="702"/>
      <c r="J108" s="702"/>
      <c r="K108" s="703"/>
      <c r="L108" s="706"/>
      <c r="M108" s="707"/>
      <c r="N108" s="707"/>
      <c r="O108" s="707"/>
      <c r="P108" s="707"/>
      <c r="Q108" s="707"/>
      <c r="R108" s="708"/>
    </row>
    <row r="109" spans="2:18" x14ac:dyDescent="0.2">
      <c r="B109" s="701"/>
      <c r="C109" s="702"/>
      <c r="D109" s="702"/>
      <c r="E109" s="702"/>
      <c r="F109" s="702"/>
      <c r="G109" s="702"/>
      <c r="H109" s="702"/>
      <c r="I109" s="702"/>
      <c r="J109" s="702"/>
      <c r="K109" s="703"/>
      <c r="L109" s="706"/>
      <c r="M109" s="707"/>
      <c r="N109" s="707"/>
      <c r="O109" s="707"/>
      <c r="P109" s="707"/>
      <c r="Q109" s="707"/>
      <c r="R109" s="708"/>
    </row>
    <row r="110" spans="2:18" x14ac:dyDescent="0.2">
      <c r="B110" s="701"/>
      <c r="C110" s="702"/>
      <c r="D110" s="702"/>
      <c r="E110" s="702"/>
      <c r="F110" s="702"/>
      <c r="G110" s="702"/>
      <c r="H110" s="702"/>
      <c r="I110" s="702"/>
      <c r="J110" s="702"/>
      <c r="K110" s="703"/>
      <c r="L110" s="706"/>
      <c r="M110" s="707"/>
      <c r="N110" s="707"/>
      <c r="O110" s="707"/>
      <c r="P110" s="707"/>
      <c r="Q110" s="707"/>
      <c r="R110" s="708"/>
    </row>
    <row r="111" spans="2:18" ht="15" thickBot="1" x14ac:dyDescent="0.25">
      <c r="B111" s="701"/>
      <c r="C111" s="702"/>
      <c r="D111" s="702"/>
      <c r="E111" s="702"/>
      <c r="F111" s="702"/>
      <c r="G111" s="702"/>
      <c r="H111" s="702"/>
      <c r="I111" s="702"/>
      <c r="J111" s="702"/>
      <c r="K111" s="703"/>
      <c r="L111" s="709"/>
      <c r="M111" s="710"/>
      <c r="N111" s="710"/>
      <c r="O111" s="710"/>
      <c r="P111" s="710"/>
      <c r="Q111" s="710"/>
      <c r="R111" s="711"/>
    </row>
    <row r="112" spans="2:18" ht="30" customHeight="1" thickBot="1" x14ac:dyDescent="0.25">
      <c r="B112" s="510" t="s">
        <v>68</v>
      </c>
      <c r="C112" s="511"/>
      <c r="D112" s="511"/>
      <c r="E112" s="511"/>
      <c r="F112" s="511"/>
      <c r="G112" s="511"/>
      <c r="H112" s="511"/>
      <c r="I112" s="511"/>
      <c r="J112" s="511"/>
      <c r="K112" s="512"/>
      <c r="L112" s="678"/>
      <c r="M112" s="660"/>
      <c r="N112" s="660"/>
      <c r="O112" s="660"/>
      <c r="P112" s="660"/>
      <c r="Q112" s="660"/>
      <c r="R112" s="661"/>
    </row>
    <row r="113" spans="2:18" x14ac:dyDescent="0.2">
      <c r="B113" s="715"/>
      <c r="C113" s="716"/>
      <c r="D113" s="716"/>
      <c r="E113" s="716"/>
      <c r="F113" s="716"/>
      <c r="G113" s="716"/>
      <c r="H113" s="716"/>
      <c r="I113" s="716"/>
      <c r="J113" s="716"/>
      <c r="K113" s="717"/>
      <c r="L113" s="471"/>
      <c r="M113" s="704"/>
      <c r="N113" s="704"/>
      <c r="O113" s="704"/>
      <c r="P113" s="704"/>
      <c r="Q113" s="704"/>
      <c r="R113" s="705"/>
    </row>
    <row r="114" spans="2:18" x14ac:dyDescent="0.2">
      <c r="B114" s="685"/>
      <c r="C114" s="635"/>
      <c r="D114" s="635"/>
      <c r="E114" s="635"/>
      <c r="F114" s="635"/>
      <c r="G114" s="635"/>
      <c r="H114" s="635"/>
      <c r="I114" s="635"/>
      <c r="J114" s="635"/>
      <c r="K114" s="686"/>
      <c r="L114" s="706"/>
      <c r="M114" s="707"/>
      <c r="N114" s="707"/>
      <c r="O114" s="707"/>
      <c r="P114" s="707"/>
      <c r="Q114" s="707"/>
      <c r="R114" s="708"/>
    </row>
    <row r="115" spans="2:18" x14ac:dyDescent="0.2">
      <c r="B115" s="685"/>
      <c r="C115" s="635"/>
      <c r="D115" s="635"/>
      <c r="E115" s="635"/>
      <c r="F115" s="635"/>
      <c r="G115" s="635"/>
      <c r="H115" s="635"/>
      <c r="I115" s="635"/>
      <c r="J115" s="635"/>
      <c r="K115" s="686"/>
      <c r="L115" s="706"/>
      <c r="M115" s="707"/>
      <c r="N115" s="707"/>
      <c r="O115" s="707"/>
      <c r="P115" s="707"/>
      <c r="Q115" s="707"/>
      <c r="R115" s="708"/>
    </row>
    <row r="116" spans="2:18" x14ac:dyDescent="0.2">
      <c r="B116" s="685"/>
      <c r="C116" s="635"/>
      <c r="D116" s="635"/>
      <c r="E116" s="635"/>
      <c r="F116" s="635"/>
      <c r="G116" s="635"/>
      <c r="H116" s="635"/>
      <c r="I116" s="635"/>
      <c r="J116" s="635"/>
      <c r="K116" s="686"/>
      <c r="L116" s="706"/>
      <c r="M116" s="707"/>
      <c r="N116" s="707"/>
      <c r="O116" s="707"/>
      <c r="P116" s="707"/>
      <c r="Q116" s="707"/>
      <c r="R116" s="708"/>
    </row>
    <row r="117" spans="2:18" x14ac:dyDescent="0.2">
      <c r="B117" s="685"/>
      <c r="C117" s="635"/>
      <c r="D117" s="635"/>
      <c r="E117" s="635"/>
      <c r="F117" s="635"/>
      <c r="G117" s="635"/>
      <c r="H117" s="635"/>
      <c r="I117" s="635"/>
      <c r="J117" s="635"/>
      <c r="K117" s="686"/>
      <c r="L117" s="706"/>
      <c r="M117" s="707"/>
      <c r="N117" s="707"/>
      <c r="O117" s="707"/>
      <c r="P117" s="707"/>
      <c r="Q117" s="707"/>
      <c r="R117" s="708"/>
    </row>
    <row r="118" spans="2:18" ht="15" thickBot="1" x14ac:dyDescent="0.25">
      <c r="B118" s="718"/>
      <c r="C118" s="719"/>
      <c r="D118" s="719"/>
      <c r="E118" s="719"/>
      <c r="F118" s="719"/>
      <c r="G118" s="719"/>
      <c r="H118" s="719"/>
      <c r="I118" s="719"/>
      <c r="J118" s="719"/>
      <c r="K118" s="720"/>
      <c r="L118" s="709"/>
      <c r="M118" s="710"/>
      <c r="N118" s="710"/>
      <c r="O118" s="710"/>
      <c r="P118" s="710"/>
      <c r="Q118" s="710"/>
      <c r="R118" s="711"/>
    </row>
    <row r="119" spans="2:18" x14ac:dyDescent="0.2">
      <c r="B119" s="298"/>
      <c r="C119" s="298"/>
      <c r="D119" s="298"/>
      <c r="E119" s="298"/>
      <c r="F119" s="298"/>
      <c r="G119" s="298"/>
      <c r="H119" s="298"/>
      <c r="I119" s="298"/>
      <c r="J119" s="298"/>
      <c r="K119" s="298"/>
      <c r="L119" s="298"/>
      <c r="M119" s="298"/>
    </row>
    <row r="120" spans="2:18" ht="15" thickBot="1" x14ac:dyDescent="0.25">
      <c r="B120" s="298"/>
      <c r="C120" s="298"/>
      <c r="D120" s="298"/>
      <c r="E120" s="298"/>
      <c r="F120" s="298"/>
      <c r="G120" s="298"/>
      <c r="H120" s="298"/>
      <c r="I120" s="298"/>
      <c r="J120" s="298"/>
      <c r="K120" s="298"/>
      <c r="L120" s="298"/>
      <c r="M120" s="298"/>
    </row>
    <row r="121" spans="2:18" ht="14.1" customHeight="1" x14ac:dyDescent="0.2">
      <c r="B121" s="721" t="s">
        <v>69</v>
      </c>
      <c r="C121" s="722"/>
      <c r="D121" s="722"/>
      <c r="E121" s="722"/>
      <c r="F121" s="722"/>
      <c r="G121" s="722"/>
      <c r="H121" s="722"/>
      <c r="I121" s="722"/>
      <c r="J121" s="722"/>
      <c r="K121" s="723"/>
      <c r="L121" s="627" t="s">
        <v>44</v>
      </c>
      <c r="M121" s="610"/>
      <c r="N121" s="610"/>
      <c r="O121" s="610"/>
      <c r="P121" s="610"/>
      <c r="Q121" s="610"/>
      <c r="R121" s="611"/>
    </row>
    <row r="122" spans="2:18" ht="14.1" customHeight="1" x14ac:dyDescent="0.2">
      <c r="B122" s="724"/>
      <c r="C122" s="725"/>
      <c r="D122" s="725"/>
      <c r="E122" s="725"/>
      <c r="F122" s="725"/>
      <c r="G122" s="725"/>
      <c r="H122" s="725"/>
      <c r="I122" s="725"/>
      <c r="J122" s="725"/>
      <c r="K122" s="726"/>
      <c r="L122" s="628"/>
      <c r="M122" s="612"/>
      <c r="N122" s="612"/>
      <c r="O122" s="612"/>
      <c r="P122" s="612"/>
      <c r="Q122" s="612"/>
      <c r="R122" s="613"/>
    </row>
    <row r="123" spans="2:18" ht="14.65" customHeight="1" thickBot="1" x14ac:dyDescent="0.25">
      <c r="B123" s="724"/>
      <c r="C123" s="725"/>
      <c r="D123" s="725"/>
      <c r="E123" s="725"/>
      <c r="F123" s="725"/>
      <c r="G123" s="725"/>
      <c r="H123" s="725"/>
      <c r="I123" s="725"/>
      <c r="J123" s="725"/>
      <c r="K123" s="726"/>
      <c r="L123" s="628"/>
      <c r="M123" s="612"/>
      <c r="N123" s="612"/>
      <c r="O123" s="612"/>
      <c r="P123" s="612"/>
      <c r="Q123" s="612"/>
      <c r="R123" s="613"/>
    </row>
    <row r="124" spans="2:18" ht="38.1" customHeight="1" thickBot="1" x14ac:dyDescent="0.25">
      <c r="B124" s="519" t="s">
        <v>70</v>
      </c>
      <c r="C124" s="520"/>
      <c r="D124" s="520"/>
      <c r="E124" s="520"/>
      <c r="F124" s="520"/>
      <c r="G124" s="520"/>
      <c r="H124" s="520"/>
      <c r="I124" s="520"/>
      <c r="J124" s="520"/>
      <c r="K124" s="520"/>
      <c r="L124" s="629"/>
      <c r="M124" s="630"/>
      <c r="N124" s="630"/>
      <c r="O124" s="630"/>
      <c r="P124" s="630"/>
      <c r="Q124" s="630"/>
      <c r="R124" s="631"/>
    </row>
    <row r="125" spans="2:18" ht="29.1" customHeight="1" thickBot="1" x14ac:dyDescent="0.25">
      <c r="B125" s="559" t="s">
        <v>71</v>
      </c>
      <c r="C125" s="560"/>
      <c r="D125" s="560"/>
      <c r="E125" s="560"/>
      <c r="F125" s="560"/>
      <c r="G125" s="560"/>
      <c r="H125" s="560"/>
      <c r="I125" s="560"/>
      <c r="J125" s="560"/>
      <c r="K125" s="561"/>
      <c r="L125" s="698"/>
      <c r="M125" s="699"/>
      <c r="N125" s="699"/>
      <c r="O125" s="699"/>
      <c r="P125" s="699"/>
      <c r="Q125" s="699"/>
      <c r="R125" s="700"/>
    </row>
    <row r="126" spans="2:18" ht="14.1" customHeight="1" x14ac:dyDescent="0.2">
      <c r="B126" s="693" t="s">
        <v>72</v>
      </c>
      <c r="C126" s="694"/>
      <c r="D126" s="694"/>
      <c r="E126" s="694"/>
      <c r="F126" s="694"/>
      <c r="G126" s="694"/>
      <c r="H126" s="694"/>
      <c r="I126" s="694"/>
      <c r="J126" s="694"/>
      <c r="K126" s="695"/>
      <c r="L126" s="696" t="s">
        <v>73</v>
      </c>
      <c r="M126" s="642"/>
      <c r="N126" s="642"/>
      <c r="O126" s="642"/>
      <c r="P126" s="642"/>
      <c r="Q126" s="642"/>
      <c r="R126" s="651"/>
    </row>
    <row r="127" spans="2:18" ht="14.1" customHeight="1" x14ac:dyDescent="0.2">
      <c r="B127" s="682" t="s">
        <v>74</v>
      </c>
      <c r="C127" s="683"/>
      <c r="D127" s="683"/>
      <c r="E127" s="683"/>
      <c r="F127" s="683"/>
      <c r="G127" s="683"/>
      <c r="H127" s="683"/>
      <c r="I127" s="683"/>
      <c r="J127" s="683"/>
      <c r="K127" s="684"/>
      <c r="L127" s="696"/>
      <c r="M127" s="642"/>
      <c r="N127" s="642"/>
      <c r="O127" s="642"/>
      <c r="P127" s="642"/>
      <c r="Q127" s="642"/>
      <c r="R127" s="651"/>
    </row>
    <row r="128" spans="2:18" ht="14.1" customHeight="1" x14ac:dyDescent="0.2">
      <c r="B128" s="682" t="s">
        <v>75</v>
      </c>
      <c r="C128" s="683"/>
      <c r="D128" s="683"/>
      <c r="E128" s="683"/>
      <c r="F128" s="683"/>
      <c r="G128" s="683"/>
      <c r="H128" s="683"/>
      <c r="I128" s="683"/>
      <c r="J128" s="683"/>
      <c r="K128" s="684"/>
      <c r="L128" s="696"/>
      <c r="M128" s="642"/>
      <c r="N128" s="642"/>
      <c r="O128" s="642"/>
      <c r="P128" s="642"/>
      <c r="Q128" s="642"/>
      <c r="R128" s="651"/>
    </row>
    <row r="129" spans="2:18" ht="14.1" customHeight="1" x14ac:dyDescent="0.2">
      <c r="B129" s="682" t="s">
        <v>76</v>
      </c>
      <c r="C129" s="683"/>
      <c r="D129" s="683"/>
      <c r="E129" s="683"/>
      <c r="F129" s="683"/>
      <c r="G129" s="683"/>
      <c r="H129" s="683"/>
      <c r="I129" s="683"/>
      <c r="J129" s="683"/>
      <c r="K129" s="684"/>
      <c r="L129" s="696"/>
      <c r="M129" s="642"/>
      <c r="N129" s="642"/>
      <c r="O129" s="642"/>
      <c r="P129" s="642"/>
      <c r="Q129" s="642"/>
      <c r="R129" s="651"/>
    </row>
    <row r="130" spans="2:18" ht="14.1" customHeight="1" x14ac:dyDescent="0.2">
      <c r="B130" s="682" t="s">
        <v>77</v>
      </c>
      <c r="C130" s="683"/>
      <c r="D130" s="683"/>
      <c r="E130" s="683"/>
      <c r="F130" s="683"/>
      <c r="G130" s="683"/>
      <c r="H130" s="683"/>
      <c r="I130" s="683"/>
      <c r="J130" s="683"/>
      <c r="K130" s="684"/>
      <c r="L130" s="696"/>
      <c r="M130" s="642"/>
      <c r="N130" s="642"/>
      <c r="O130" s="642"/>
      <c r="P130" s="642"/>
      <c r="Q130" s="642"/>
      <c r="R130" s="651"/>
    </row>
    <row r="131" spans="2:18" ht="14.1" customHeight="1" x14ac:dyDescent="0.2">
      <c r="B131" s="682" t="s">
        <v>78</v>
      </c>
      <c r="C131" s="683"/>
      <c r="D131" s="683"/>
      <c r="E131" s="683"/>
      <c r="F131" s="683"/>
      <c r="G131" s="683"/>
      <c r="H131" s="683"/>
      <c r="I131" s="683"/>
      <c r="J131" s="683"/>
      <c r="K131" s="684"/>
      <c r="L131" s="696"/>
      <c r="M131" s="642"/>
      <c r="N131" s="642"/>
      <c r="O131" s="642"/>
      <c r="P131" s="642"/>
      <c r="Q131" s="642"/>
      <c r="R131" s="651"/>
    </row>
    <row r="132" spans="2:18" ht="14.1" customHeight="1" x14ac:dyDescent="0.2">
      <c r="B132" s="682" t="s">
        <v>79</v>
      </c>
      <c r="C132" s="683"/>
      <c r="D132" s="683"/>
      <c r="E132" s="683"/>
      <c r="F132" s="683"/>
      <c r="G132" s="683"/>
      <c r="H132" s="683"/>
      <c r="I132" s="683"/>
      <c r="J132" s="683"/>
      <c r="K132" s="684"/>
      <c r="L132" s="696"/>
      <c r="M132" s="642"/>
      <c r="N132" s="642"/>
      <c r="O132" s="642"/>
      <c r="P132" s="642"/>
      <c r="Q132" s="642"/>
      <c r="R132" s="651"/>
    </row>
    <row r="133" spans="2:18" ht="14.1" customHeight="1" x14ac:dyDescent="0.2">
      <c r="B133" s="682" t="s">
        <v>80</v>
      </c>
      <c r="C133" s="683"/>
      <c r="D133" s="683"/>
      <c r="E133" s="683"/>
      <c r="F133" s="683"/>
      <c r="G133" s="683"/>
      <c r="H133" s="683"/>
      <c r="I133" s="683"/>
      <c r="J133" s="683"/>
      <c r="K133" s="684"/>
      <c r="L133" s="696"/>
      <c r="M133" s="642"/>
      <c r="N133" s="642"/>
      <c r="O133" s="642"/>
      <c r="P133" s="642"/>
      <c r="Q133" s="642"/>
      <c r="R133" s="651"/>
    </row>
    <row r="134" spans="2:18" ht="14.1" customHeight="1" x14ac:dyDescent="0.2">
      <c r="B134" s="682" t="s">
        <v>81</v>
      </c>
      <c r="C134" s="683"/>
      <c r="D134" s="683"/>
      <c r="E134" s="683"/>
      <c r="F134" s="683"/>
      <c r="G134" s="683"/>
      <c r="H134" s="683"/>
      <c r="I134" s="683"/>
      <c r="J134" s="683"/>
      <c r="K134" s="684"/>
      <c r="L134" s="696"/>
      <c r="M134" s="642"/>
      <c r="N134" s="642"/>
      <c r="O134" s="642"/>
      <c r="P134" s="642"/>
      <c r="Q134" s="642"/>
      <c r="R134" s="651"/>
    </row>
    <row r="135" spans="2:18" ht="14.1" customHeight="1" x14ac:dyDescent="0.2">
      <c r="B135" s="682" t="s">
        <v>82</v>
      </c>
      <c r="C135" s="683"/>
      <c r="D135" s="683"/>
      <c r="E135" s="683"/>
      <c r="F135" s="683"/>
      <c r="G135" s="683"/>
      <c r="H135" s="683"/>
      <c r="I135" s="683"/>
      <c r="J135" s="683"/>
      <c r="K135" s="684"/>
      <c r="L135" s="696"/>
      <c r="M135" s="642"/>
      <c r="N135" s="642"/>
      <c r="O135" s="642"/>
      <c r="P135" s="642"/>
      <c r="Q135" s="642"/>
      <c r="R135" s="651"/>
    </row>
    <row r="136" spans="2:18" ht="14.1" customHeight="1" x14ac:dyDescent="0.2">
      <c r="B136" s="682" t="s">
        <v>83</v>
      </c>
      <c r="C136" s="683"/>
      <c r="D136" s="683"/>
      <c r="E136" s="683"/>
      <c r="F136" s="683"/>
      <c r="G136" s="683"/>
      <c r="H136" s="683"/>
      <c r="I136" s="683"/>
      <c r="J136" s="683"/>
      <c r="K136" s="684"/>
      <c r="L136" s="696"/>
      <c r="M136" s="642"/>
      <c r="N136" s="642"/>
      <c r="O136" s="642"/>
      <c r="P136" s="642"/>
      <c r="Q136" s="642"/>
      <c r="R136" s="651"/>
    </row>
    <row r="137" spans="2:18" x14ac:dyDescent="0.2">
      <c r="B137" s="682" t="s">
        <v>84</v>
      </c>
      <c r="C137" s="683"/>
      <c r="D137" s="683"/>
      <c r="E137" s="683"/>
      <c r="F137" s="683"/>
      <c r="G137" s="683"/>
      <c r="H137" s="683"/>
      <c r="I137" s="683"/>
      <c r="J137" s="683"/>
      <c r="K137" s="684"/>
      <c r="L137" s="696"/>
      <c r="M137" s="642"/>
      <c r="N137" s="642"/>
      <c r="O137" s="642"/>
      <c r="P137" s="642"/>
      <c r="Q137" s="642"/>
      <c r="R137" s="651"/>
    </row>
    <row r="138" spans="2:18" x14ac:dyDescent="0.2">
      <c r="B138" s="685"/>
      <c r="C138" s="635"/>
      <c r="D138" s="635"/>
      <c r="E138" s="635"/>
      <c r="F138" s="635"/>
      <c r="G138" s="635"/>
      <c r="H138" s="635"/>
      <c r="I138" s="635"/>
      <c r="J138" s="635"/>
      <c r="K138" s="686"/>
      <c r="L138" s="696"/>
      <c r="M138" s="642"/>
      <c r="N138" s="642"/>
      <c r="O138" s="642"/>
      <c r="P138" s="642"/>
      <c r="Q138" s="642"/>
      <c r="R138" s="651"/>
    </row>
    <row r="139" spans="2:18" x14ac:dyDescent="0.2">
      <c r="B139" s="685"/>
      <c r="C139" s="635"/>
      <c r="D139" s="635"/>
      <c r="E139" s="635"/>
      <c r="F139" s="635"/>
      <c r="G139" s="635"/>
      <c r="H139" s="635"/>
      <c r="I139" s="635"/>
      <c r="J139" s="635"/>
      <c r="K139" s="686"/>
      <c r="L139" s="696"/>
      <c r="M139" s="642"/>
      <c r="N139" s="642"/>
      <c r="O139" s="642"/>
      <c r="P139" s="642"/>
      <c r="Q139" s="642"/>
      <c r="R139" s="651"/>
    </row>
    <row r="140" spans="2:18" x14ac:dyDescent="0.2">
      <c r="B140" s="685"/>
      <c r="C140" s="635"/>
      <c r="D140" s="635"/>
      <c r="E140" s="635"/>
      <c r="F140" s="635"/>
      <c r="G140" s="635"/>
      <c r="H140" s="635"/>
      <c r="I140" s="635"/>
      <c r="J140" s="635"/>
      <c r="K140" s="686"/>
      <c r="L140" s="696"/>
      <c r="M140" s="642"/>
      <c r="N140" s="642"/>
      <c r="O140" s="642"/>
      <c r="P140" s="642"/>
      <c r="Q140" s="642"/>
      <c r="R140" s="651"/>
    </row>
    <row r="141" spans="2:18" x14ac:dyDescent="0.2">
      <c r="B141" s="685"/>
      <c r="C141" s="635"/>
      <c r="D141" s="635"/>
      <c r="E141" s="635"/>
      <c r="F141" s="635"/>
      <c r="G141" s="635"/>
      <c r="H141" s="635"/>
      <c r="I141" s="635"/>
      <c r="J141" s="635"/>
      <c r="K141" s="686"/>
      <c r="L141" s="696"/>
      <c r="M141" s="642"/>
      <c r="N141" s="642"/>
      <c r="O141" s="642"/>
      <c r="P141" s="642"/>
      <c r="Q141" s="642"/>
      <c r="R141" s="651"/>
    </row>
    <row r="142" spans="2:18" x14ac:dyDescent="0.2">
      <c r="B142" s="685"/>
      <c r="C142" s="635"/>
      <c r="D142" s="635"/>
      <c r="E142" s="635"/>
      <c r="F142" s="635"/>
      <c r="G142" s="635"/>
      <c r="H142" s="635"/>
      <c r="I142" s="635"/>
      <c r="J142" s="635"/>
      <c r="K142" s="686"/>
      <c r="L142" s="696"/>
      <c r="M142" s="642"/>
      <c r="N142" s="642"/>
      <c r="O142" s="642"/>
      <c r="P142" s="642"/>
      <c r="Q142" s="642"/>
      <c r="R142" s="651"/>
    </row>
    <row r="143" spans="2:18" x14ac:dyDescent="0.2">
      <c r="B143" s="685"/>
      <c r="C143" s="635"/>
      <c r="D143" s="635"/>
      <c r="E143" s="635"/>
      <c r="F143" s="635"/>
      <c r="G143" s="635"/>
      <c r="H143" s="635"/>
      <c r="I143" s="635"/>
      <c r="J143" s="635"/>
      <c r="K143" s="686"/>
      <c r="L143" s="696"/>
      <c r="M143" s="642"/>
      <c r="N143" s="642"/>
      <c r="O143" s="642"/>
      <c r="P143" s="642"/>
      <c r="Q143" s="642"/>
      <c r="R143" s="651"/>
    </row>
    <row r="144" spans="2:18" x14ac:dyDescent="0.2">
      <c r="B144" s="685"/>
      <c r="C144" s="635"/>
      <c r="D144" s="635"/>
      <c r="E144" s="635"/>
      <c r="F144" s="635"/>
      <c r="G144" s="635"/>
      <c r="H144" s="635"/>
      <c r="I144" s="635"/>
      <c r="J144" s="635"/>
      <c r="K144" s="686"/>
      <c r="L144" s="696"/>
      <c r="M144" s="642"/>
      <c r="N144" s="642"/>
      <c r="O144" s="642"/>
      <c r="P144" s="642"/>
      <c r="Q144" s="642"/>
      <c r="R144" s="651"/>
    </row>
    <row r="145" spans="2:18" x14ac:dyDescent="0.2">
      <c r="B145" s="685"/>
      <c r="C145" s="635"/>
      <c r="D145" s="635"/>
      <c r="E145" s="635"/>
      <c r="F145" s="635"/>
      <c r="G145" s="635"/>
      <c r="H145" s="635"/>
      <c r="I145" s="635"/>
      <c r="J145" s="635"/>
      <c r="K145" s="686"/>
      <c r="L145" s="696"/>
      <c r="M145" s="642"/>
      <c r="N145" s="642"/>
      <c r="O145" s="642"/>
      <c r="P145" s="642"/>
      <c r="Q145" s="642"/>
      <c r="R145" s="651"/>
    </row>
    <row r="146" spans="2:18" x14ac:dyDescent="0.2">
      <c r="B146" s="685"/>
      <c r="C146" s="635"/>
      <c r="D146" s="635"/>
      <c r="E146" s="635"/>
      <c r="F146" s="635"/>
      <c r="G146" s="635"/>
      <c r="H146" s="635"/>
      <c r="I146" s="635"/>
      <c r="J146" s="635"/>
      <c r="K146" s="686"/>
      <c r="L146" s="696"/>
      <c r="M146" s="642"/>
      <c r="N146" s="642"/>
      <c r="O146" s="642"/>
      <c r="P146" s="642"/>
      <c r="Q146" s="642"/>
      <c r="R146" s="651"/>
    </row>
    <row r="147" spans="2:18" x14ac:dyDescent="0.2">
      <c r="B147" s="685"/>
      <c r="C147" s="635"/>
      <c r="D147" s="635"/>
      <c r="E147" s="635"/>
      <c r="F147" s="635"/>
      <c r="G147" s="635"/>
      <c r="H147" s="635"/>
      <c r="I147" s="635"/>
      <c r="J147" s="635"/>
      <c r="K147" s="686"/>
      <c r="L147" s="696"/>
      <c r="M147" s="642"/>
      <c r="N147" s="642"/>
      <c r="O147" s="642"/>
      <c r="P147" s="642"/>
      <c r="Q147" s="642"/>
      <c r="R147" s="651"/>
    </row>
    <row r="148" spans="2:18" x14ac:dyDescent="0.2">
      <c r="B148" s="685"/>
      <c r="C148" s="635"/>
      <c r="D148" s="635"/>
      <c r="E148" s="635"/>
      <c r="F148" s="635"/>
      <c r="G148" s="635"/>
      <c r="H148" s="635"/>
      <c r="I148" s="635"/>
      <c r="J148" s="635"/>
      <c r="K148" s="686"/>
      <c r="L148" s="696"/>
      <c r="M148" s="642"/>
      <c r="N148" s="642"/>
      <c r="O148" s="642"/>
      <c r="P148" s="642"/>
      <c r="Q148" s="642"/>
      <c r="R148" s="651"/>
    </row>
    <row r="149" spans="2:18" x14ac:dyDescent="0.2">
      <c r="B149" s="685"/>
      <c r="C149" s="635"/>
      <c r="D149" s="635"/>
      <c r="E149" s="635"/>
      <c r="F149" s="635"/>
      <c r="G149" s="635"/>
      <c r="H149" s="635"/>
      <c r="I149" s="635"/>
      <c r="J149" s="635"/>
      <c r="K149" s="686"/>
      <c r="L149" s="696"/>
      <c r="M149" s="642"/>
      <c r="N149" s="642"/>
      <c r="O149" s="642"/>
      <c r="P149" s="642"/>
      <c r="Q149" s="642"/>
      <c r="R149" s="651"/>
    </row>
    <row r="150" spans="2:18" x14ac:dyDescent="0.2">
      <c r="B150" s="685"/>
      <c r="C150" s="635"/>
      <c r="D150" s="635"/>
      <c r="E150" s="635"/>
      <c r="F150" s="635"/>
      <c r="G150" s="635"/>
      <c r="H150" s="635"/>
      <c r="I150" s="635"/>
      <c r="J150" s="635"/>
      <c r="K150" s="686"/>
      <c r="L150" s="696"/>
      <c r="M150" s="642"/>
      <c r="N150" s="642"/>
      <c r="O150" s="642"/>
      <c r="P150" s="642"/>
      <c r="Q150" s="642"/>
      <c r="R150" s="651"/>
    </row>
    <row r="151" spans="2:18" x14ac:dyDescent="0.2">
      <c r="B151" s="685"/>
      <c r="C151" s="635"/>
      <c r="D151" s="635"/>
      <c r="E151" s="635"/>
      <c r="F151" s="635"/>
      <c r="G151" s="635"/>
      <c r="H151" s="635"/>
      <c r="I151" s="635"/>
      <c r="J151" s="635"/>
      <c r="K151" s="686"/>
      <c r="L151" s="696"/>
      <c r="M151" s="642"/>
      <c r="N151" s="642"/>
      <c r="O151" s="642"/>
      <c r="P151" s="642"/>
      <c r="Q151" s="642"/>
      <c r="R151" s="651"/>
    </row>
    <row r="152" spans="2:18" x14ac:dyDescent="0.2">
      <c r="B152" s="685"/>
      <c r="C152" s="635"/>
      <c r="D152" s="635"/>
      <c r="E152" s="635"/>
      <c r="F152" s="635"/>
      <c r="G152" s="635"/>
      <c r="H152" s="635"/>
      <c r="I152" s="635"/>
      <c r="J152" s="635"/>
      <c r="K152" s="686"/>
      <c r="L152" s="696"/>
      <c r="M152" s="642"/>
      <c r="N152" s="642"/>
      <c r="O152" s="642"/>
      <c r="P152" s="642"/>
      <c r="Q152" s="642"/>
      <c r="R152" s="651"/>
    </row>
    <row r="153" spans="2:18" ht="15" thickBot="1" x14ac:dyDescent="0.25">
      <c r="B153" s="687"/>
      <c r="C153" s="637"/>
      <c r="D153" s="637"/>
      <c r="E153" s="637"/>
      <c r="F153" s="637"/>
      <c r="G153" s="637"/>
      <c r="H153" s="637"/>
      <c r="I153" s="637"/>
      <c r="J153" s="637"/>
      <c r="K153" s="688"/>
      <c r="L153" s="697"/>
      <c r="M153" s="652"/>
      <c r="N153" s="652"/>
      <c r="O153" s="652"/>
      <c r="P153" s="652"/>
      <c r="Q153" s="652"/>
      <c r="R153" s="653"/>
    </row>
    <row r="154" spans="2:18" ht="14.1" customHeight="1" x14ac:dyDescent="0.2">
      <c r="B154" s="596" t="s">
        <v>85</v>
      </c>
      <c r="C154" s="597"/>
      <c r="D154" s="597"/>
      <c r="E154" s="597"/>
      <c r="F154" s="597"/>
      <c r="G154" s="597"/>
      <c r="H154" s="597"/>
      <c r="I154" s="597"/>
      <c r="J154" s="597"/>
      <c r="K154" s="598"/>
      <c r="L154" s="689"/>
      <c r="M154" s="689"/>
      <c r="N154" s="689"/>
      <c r="O154" s="689"/>
      <c r="P154" s="689"/>
      <c r="Q154" s="689"/>
      <c r="R154" s="690"/>
    </row>
    <row r="155" spans="2:18" ht="15" thickBot="1" x14ac:dyDescent="0.25">
      <c r="B155" s="599"/>
      <c r="C155" s="600"/>
      <c r="D155" s="600"/>
      <c r="E155" s="600"/>
      <c r="F155" s="600"/>
      <c r="G155" s="600"/>
      <c r="H155" s="600"/>
      <c r="I155" s="600"/>
      <c r="J155" s="600"/>
      <c r="K155" s="601"/>
      <c r="L155" s="691"/>
      <c r="M155" s="691"/>
      <c r="N155" s="691"/>
      <c r="O155" s="691"/>
      <c r="P155" s="691"/>
      <c r="Q155" s="691"/>
      <c r="R155" s="692"/>
    </row>
    <row r="156" spans="2:18" ht="30" customHeight="1" thickBot="1" x14ac:dyDescent="0.25">
      <c r="B156" s="519" t="s">
        <v>86</v>
      </c>
      <c r="C156" s="520"/>
      <c r="D156" s="520"/>
      <c r="E156" s="520"/>
      <c r="F156" s="520"/>
      <c r="G156" s="520"/>
      <c r="H156" s="521"/>
      <c r="I156" s="582" t="s">
        <v>87</v>
      </c>
      <c r="J156" s="583"/>
      <c r="K156" s="584"/>
      <c r="L156" s="647"/>
      <c r="M156" s="647"/>
      <c r="N156" s="647"/>
      <c r="O156" s="647"/>
      <c r="P156" s="647"/>
      <c r="Q156" s="647"/>
      <c r="R156" s="648"/>
    </row>
    <row r="157" spans="2:18" x14ac:dyDescent="0.2">
      <c r="B157" s="662"/>
      <c r="C157" s="526"/>
      <c r="D157" s="526"/>
      <c r="E157" s="526"/>
      <c r="F157" s="526"/>
      <c r="G157" s="526"/>
      <c r="H157" s="663"/>
      <c r="I157" s="664"/>
      <c r="J157" s="568"/>
      <c r="K157" s="665"/>
      <c r="L157" s="341"/>
      <c r="M157" s="342"/>
      <c r="N157" s="342"/>
      <c r="O157" s="342"/>
      <c r="P157" s="342"/>
      <c r="Q157" s="342"/>
      <c r="R157" s="343"/>
    </row>
    <row r="158" spans="2:18" x14ac:dyDescent="0.2">
      <c r="B158" s="662"/>
      <c r="C158" s="526"/>
      <c r="D158" s="526"/>
      <c r="E158" s="526"/>
      <c r="F158" s="526"/>
      <c r="G158" s="526"/>
      <c r="H158" s="663"/>
      <c r="I158" s="664"/>
      <c r="J158" s="568"/>
      <c r="K158" s="665"/>
      <c r="L158" s="344"/>
      <c r="M158" s="345"/>
      <c r="N158" s="345"/>
      <c r="O158" s="345"/>
      <c r="P158" s="345"/>
      <c r="Q158" s="345"/>
      <c r="R158" s="346"/>
    </row>
    <row r="159" spans="2:18" x14ac:dyDescent="0.2">
      <c r="B159" s="662"/>
      <c r="C159" s="526"/>
      <c r="D159" s="526"/>
      <c r="E159" s="526"/>
      <c r="F159" s="526"/>
      <c r="G159" s="526"/>
      <c r="H159" s="663"/>
      <c r="I159" s="664"/>
      <c r="J159" s="568"/>
      <c r="K159" s="665"/>
      <c r="L159" s="344"/>
      <c r="M159" s="345"/>
      <c r="N159" s="345"/>
      <c r="O159" s="345"/>
      <c r="P159" s="345"/>
      <c r="Q159" s="345"/>
      <c r="R159" s="346"/>
    </row>
    <row r="160" spans="2:18" x14ac:dyDescent="0.2">
      <c r="B160" s="662"/>
      <c r="C160" s="526"/>
      <c r="D160" s="526"/>
      <c r="E160" s="526"/>
      <c r="F160" s="526"/>
      <c r="G160" s="526"/>
      <c r="H160" s="663"/>
      <c r="I160" s="664"/>
      <c r="J160" s="568"/>
      <c r="K160" s="665"/>
      <c r="L160" s="344"/>
      <c r="M160" s="345"/>
      <c r="N160" s="345"/>
      <c r="O160" s="345"/>
      <c r="P160" s="345"/>
      <c r="Q160" s="345"/>
      <c r="R160" s="346"/>
    </row>
    <row r="161" spans="2:18" x14ac:dyDescent="0.2">
      <c r="B161" s="662"/>
      <c r="C161" s="526"/>
      <c r="D161" s="526"/>
      <c r="E161" s="526"/>
      <c r="F161" s="526"/>
      <c r="G161" s="526"/>
      <c r="H161" s="663"/>
      <c r="I161" s="664"/>
      <c r="J161" s="568"/>
      <c r="K161" s="665"/>
      <c r="L161" s="344"/>
      <c r="M161" s="345"/>
      <c r="N161" s="345"/>
      <c r="O161" s="345"/>
      <c r="P161" s="345"/>
      <c r="Q161" s="345"/>
      <c r="R161" s="346"/>
    </row>
    <row r="162" spans="2:18" ht="15" thickBot="1" x14ac:dyDescent="0.25">
      <c r="B162" s="662"/>
      <c r="C162" s="526"/>
      <c r="D162" s="526"/>
      <c r="E162" s="526"/>
      <c r="F162" s="526"/>
      <c r="G162" s="526"/>
      <c r="H162" s="663"/>
      <c r="I162" s="664"/>
      <c r="J162" s="568"/>
      <c r="K162" s="665"/>
      <c r="L162" s="321"/>
      <c r="M162" s="298"/>
      <c r="N162" s="298"/>
      <c r="O162" s="298"/>
      <c r="P162" s="298"/>
      <c r="Q162" s="298"/>
      <c r="R162" s="322"/>
    </row>
    <row r="163" spans="2:18" ht="30" customHeight="1" thickBot="1" x14ac:dyDescent="0.25">
      <c r="B163" s="519" t="s">
        <v>88</v>
      </c>
      <c r="C163" s="520"/>
      <c r="D163" s="520"/>
      <c r="E163" s="520"/>
      <c r="F163" s="520"/>
      <c r="G163" s="520"/>
      <c r="H163" s="521"/>
      <c r="I163" s="582" t="s">
        <v>89</v>
      </c>
      <c r="J163" s="583"/>
      <c r="K163" s="584"/>
      <c r="L163" s="660"/>
      <c r="M163" s="660"/>
      <c r="N163" s="660"/>
      <c r="O163" s="660"/>
      <c r="P163" s="660"/>
      <c r="Q163" s="660"/>
      <c r="R163" s="661"/>
    </row>
    <row r="164" spans="2:18" x14ac:dyDescent="0.2">
      <c r="B164" s="679"/>
      <c r="C164" s="680"/>
      <c r="D164" s="680"/>
      <c r="E164" s="680"/>
      <c r="F164" s="680"/>
      <c r="G164" s="680"/>
      <c r="H164" s="681"/>
      <c r="I164" s="664"/>
      <c r="J164" s="568"/>
      <c r="K164" s="665"/>
      <c r="L164" s="666"/>
      <c r="M164" s="654"/>
      <c r="N164" s="654"/>
      <c r="O164" s="654"/>
      <c r="P164" s="654"/>
      <c r="Q164" s="654"/>
      <c r="R164" s="655"/>
    </row>
    <row r="165" spans="2:18" x14ac:dyDescent="0.2">
      <c r="B165" s="679"/>
      <c r="C165" s="680"/>
      <c r="D165" s="680"/>
      <c r="E165" s="680"/>
      <c r="F165" s="680"/>
      <c r="G165" s="680"/>
      <c r="H165" s="681"/>
      <c r="I165" s="664"/>
      <c r="J165" s="568"/>
      <c r="K165" s="665"/>
      <c r="L165" s="667"/>
      <c r="M165" s="656"/>
      <c r="N165" s="656"/>
      <c r="O165" s="656"/>
      <c r="P165" s="656"/>
      <c r="Q165" s="656"/>
      <c r="R165" s="657"/>
    </row>
    <row r="166" spans="2:18" x14ac:dyDescent="0.2">
      <c r="B166" s="679"/>
      <c r="C166" s="680"/>
      <c r="D166" s="680"/>
      <c r="E166" s="680"/>
      <c r="F166" s="680"/>
      <c r="G166" s="680"/>
      <c r="H166" s="681"/>
      <c r="I166" s="664"/>
      <c r="J166" s="568"/>
      <c r="K166" s="665"/>
      <c r="L166" s="667"/>
      <c r="M166" s="656"/>
      <c r="N166" s="656"/>
      <c r="O166" s="656"/>
      <c r="P166" s="656"/>
      <c r="Q166" s="656"/>
      <c r="R166" s="657"/>
    </row>
    <row r="167" spans="2:18" x14ac:dyDescent="0.2">
      <c r="B167" s="679"/>
      <c r="C167" s="680"/>
      <c r="D167" s="680"/>
      <c r="E167" s="680"/>
      <c r="F167" s="680"/>
      <c r="G167" s="680"/>
      <c r="H167" s="681"/>
      <c r="I167" s="664"/>
      <c r="J167" s="568"/>
      <c r="K167" s="665"/>
      <c r="L167" s="667"/>
      <c r="M167" s="656"/>
      <c r="N167" s="656"/>
      <c r="O167" s="656"/>
      <c r="P167" s="656"/>
      <c r="Q167" s="656"/>
      <c r="R167" s="657"/>
    </row>
    <row r="168" spans="2:18" x14ac:dyDescent="0.2">
      <c r="B168" s="679"/>
      <c r="C168" s="680"/>
      <c r="D168" s="680"/>
      <c r="E168" s="680"/>
      <c r="F168" s="680"/>
      <c r="G168" s="680"/>
      <c r="H168" s="681"/>
      <c r="I168" s="664"/>
      <c r="J168" s="568"/>
      <c r="K168" s="665"/>
      <c r="L168" s="667"/>
      <c r="M168" s="656"/>
      <c r="N168" s="656"/>
      <c r="O168" s="656"/>
      <c r="P168" s="656"/>
      <c r="Q168" s="656"/>
      <c r="R168" s="657"/>
    </row>
    <row r="169" spans="2:18" ht="15" thickBot="1" x14ac:dyDescent="0.25">
      <c r="B169" s="679"/>
      <c r="C169" s="680"/>
      <c r="D169" s="680"/>
      <c r="E169" s="680"/>
      <c r="F169" s="680"/>
      <c r="G169" s="680"/>
      <c r="H169" s="681"/>
      <c r="I169" s="664"/>
      <c r="J169" s="568"/>
      <c r="K169" s="665"/>
      <c r="L169" s="668"/>
      <c r="M169" s="658"/>
      <c r="N169" s="658"/>
      <c r="O169" s="658"/>
      <c r="P169" s="658"/>
      <c r="Q169" s="658"/>
      <c r="R169" s="659"/>
    </row>
    <row r="170" spans="2:18" ht="14.1" customHeight="1" x14ac:dyDescent="0.2">
      <c r="B170" s="596" t="s">
        <v>90</v>
      </c>
      <c r="C170" s="597"/>
      <c r="D170" s="597"/>
      <c r="E170" s="597"/>
      <c r="F170" s="597"/>
      <c r="G170" s="597"/>
      <c r="H170" s="597"/>
      <c r="I170" s="597"/>
      <c r="J170" s="597"/>
      <c r="K170" s="598"/>
      <c r="L170" s="669"/>
      <c r="M170" s="669"/>
      <c r="N170" s="669"/>
      <c r="O170" s="669"/>
      <c r="P170" s="669"/>
      <c r="Q170" s="669"/>
      <c r="R170" s="670"/>
    </row>
    <row r="171" spans="2:18" ht="15" thickBot="1" x14ac:dyDescent="0.25">
      <c r="B171" s="599"/>
      <c r="C171" s="600"/>
      <c r="D171" s="600"/>
      <c r="E171" s="600"/>
      <c r="F171" s="600"/>
      <c r="G171" s="600"/>
      <c r="H171" s="600"/>
      <c r="I171" s="600"/>
      <c r="J171" s="600"/>
      <c r="K171" s="601"/>
      <c r="L171" s="671"/>
      <c r="M171" s="671"/>
      <c r="N171" s="671"/>
      <c r="O171" s="671"/>
      <c r="P171" s="671"/>
      <c r="Q171" s="671"/>
      <c r="R171" s="672"/>
    </row>
    <row r="172" spans="2:18" ht="30" customHeight="1" thickBot="1" x14ac:dyDescent="0.25">
      <c r="B172" s="519" t="s">
        <v>86</v>
      </c>
      <c r="C172" s="520"/>
      <c r="D172" s="520"/>
      <c r="E172" s="520"/>
      <c r="F172" s="520"/>
      <c r="G172" s="520"/>
      <c r="H172" s="521"/>
      <c r="I172" s="582" t="s">
        <v>87</v>
      </c>
      <c r="J172" s="583"/>
      <c r="K172" s="584"/>
      <c r="L172" s="660"/>
      <c r="M172" s="660"/>
      <c r="N172" s="660"/>
      <c r="O172" s="660"/>
      <c r="P172" s="660"/>
      <c r="Q172" s="660"/>
      <c r="R172" s="661"/>
    </row>
    <row r="173" spans="2:18" x14ac:dyDescent="0.2">
      <c r="B173" s="662"/>
      <c r="C173" s="526"/>
      <c r="D173" s="526"/>
      <c r="E173" s="526"/>
      <c r="F173" s="526"/>
      <c r="G173" s="526"/>
      <c r="H173" s="526"/>
      <c r="I173" s="552"/>
      <c r="J173" s="676"/>
      <c r="K173" s="553"/>
      <c r="L173" s="654"/>
      <c r="M173" s="654"/>
      <c r="N173" s="654"/>
      <c r="O173" s="654"/>
      <c r="P173" s="654"/>
      <c r="Q173" s="654"/>
      <c r="R173" s="655"/>
    </row>
    <row r="174" spans="2:18" x14ac:dyDescent="0.2">
      <c r="B174" s="662"/>
      <c r="C174" s="526"/>
      <c r="D174" s="526"/>
      <c r="E174" s="526"/>
      <c r="F174" s="526"/>
      <c r="G174" s="526"/>
      <c r="H174" s="526"/>
      <c r="I174" s="554"/>
      <c r="J174" s="568"/>
      <c r="K174" s="555"/>
      <c r="L174" s="656"/>
      <c r="M174" s="656"/>
      <c r="N174" s="656"/>
      <c r="O174" s="656"/>
      <c r="P174" s="656"/>
      <c r="Q174" s="656"/>
      <c r="R174" s="657"/>
    </row>
    <row r="175" spans="2:18" x14ac:dyDescent="0.2">
      <c r="B175" s="662"/>
      <c r="C175" s="526"/>
      <c r="D175" s="526"/>
      <c r="E175" s="526"/>
      <c r="F175" s="526"/>
      <c r="G175" s="526"/>
      <c r="H175" s="526"/>
      <c r="I175" s="554"/>
      <c r="J175" s="568"/>
      <c r="K175" s="555"/>
      <c r="L175" s="656"/>
      <c r="M175" s="656"/>
      <c r="N175" s="656"/>
      <c r="O175" s="656"/>
      <c r="P175" s="656"/>
      <c r="Q175" s="656"/>
      <c r="R175" s="657"/>
    </row>
    <row r="176" spans="2:18" x14ac:dyDescent="0.2">
      <c r="B176" s="662"/>
      <c r="C176" s="526"/>
      <c r="D176" s="526"/>
      <c r="E176" s="526"/>
      <c r="F176" s="526"/>
      <c r="G176" s="526"/>
      <c r="H176" s="526"/>
      <c r="I176" s="554"/>
      <c r="J176" s="568"/>
      <c r="K176" s="555"/>
      <c r="L176" s="656"/>
      <c r="M176" s="656"/>
      <c r="N176" s="656"/>
      <c r="O176" s="656"/>
      <c r="P176" s="656"/>
      <c r="Q176" s="656"/>
      <c r="R176" s="657"/>
    </row>
    <row r="177" spans="2:18" x14ac:dyDescent="0.2">
      <c r="B177" s="662"/>
      <c r="C177" s="526"/>
      <c r="D177" s="526"/>
      <c r="E177" s="526"/>
      <c r="F177" s="526"/>
      <c r="G177" s="526"/>
      <c r="H177" s="526"/>
      <c r="I177" s="554"/>
      <c r="J177" s="568"/>
      <c r="K177" s="555"/>
      <c r="L177" s="656"/>
      <c r="M177" s="656"/>
      <c r="N177" s="656"/>
      <c r="O177" s="656"/>
      <c r="P177" s="656"/>
      <c r="Q177" s="656"/>
      <c r="R177" s="657"/>
    </row>
    <row r="178" spans="2:18" ht="15" thickBot="1" x14ac:dyDescent="0.25">
      <c r="B178" s="662"/>
      <c r="C178" s="526"/>
      <c r="D178" s="526"/>
      <c r="E178" s="526"/>
      <c r="F178" s="526"/>
      <c r="G178" s="526"/>
      <c r="H178" s="526"/>
      <c r="I178" s="534"/>
      <c r="J178" s="535"/>
      <c r="K178" s="536"/>
      <c r="L178" s="658"/>
      <c r="M178" s="658"/>
      <c r="N178" s="658"/>
      <c r="O178" s="658"/>
      <c r="P178" s="658"/>
      <c r="Q178" s="658"/>
      <c r="R178" s="659"/>
    </row>
    <row r="179" spans="2:18" ht="30" customHeight="1" thickBot="1" x14ac:dyDescent="0.25">
      <c r="B179" s="519" t="s">
        <v>88</v>
      </c>
      <c r="C179" s="520"/>
      <c r="D179" s="520"/>
      <c r="E179" s="520"/>
      <c r="F179" s="520"/>
      <c r="G179" s="520"/>
      <c r="H179" s="521"/>
      <c r="I179" s="541" t="s">
        <v>89</v>
      </c>
      <c r="J179" s="541"/>
      <c r="K179" s="677"/>
      <c r="L179" s="678"/>
      <c r="M179" s="660"/>
      <c r="N179" s="660"/>
      <c r="O179" s="660"/>
      <c r="P179" s="660"/>
      <c r="Q179" s="660"/>
      <c r="R179" s="661"/>
    </row>
    <row r="180" spans="2:18" x14ac:dyDescent="0.2">
      <c r="B180" s="662"/>
      <c r="C180" s="526"/>
      <c r="D180" s="526"/>
      <c r="E180" s="526"/>
      <c r="F180" s="526"/>
      <c r="G180" s="526"/>
      <c r="H180" s="663"/>
      <c r="I180" s="664"/>
      <c r="J180" s="568"/>
      <c r="K180" s="665"/>
      <c r="L180" s="666"/>
      <c r="M180" s="654"/>
      <c r="N180" s="654"/>
      <c r="O180" s="654"/>
      <c r="P180" s="654"/>
      <c r="Q180" s="654"/>
      <c r="R180" s="655"/>
    </row>
    <row r="181" spans="2:18" x14ac:dyDescent="0.2">
      <c r="B181" s="662"/>
      <c r="C181" s="526"/>
      <c r="D181" s="526"/>
      <c r="E181" s="526"/>
      <c r="F181" s="526"/>
      <c r="G181" s="526"/>
      <c r="H181" s="663"/>
      <c r="I181" s="664"/>
      <c r="J181" s="568"/>
      <c r="K181" s="665"/>
      <c r="L181" s="667"/>
      <c r="M181" s="656"/>
      <c r="N181" s="656"/>
      <c r="O181" s="656"/>
      <c r="P181" s="656"/>
      <c r="Q181" s="656"/>
      <c r="R181" s="657"/>
    </row>
    <row r="182" spans="2:18" x14ac:dyDescent="0.2">
      <c r="B182" s="662"/>
      <c r="C182" s="526"/>
      <c r="D182" s="526"/>
      <c r="E182" s="526"/>
      <c r="F182" s="526"/>
      <c r="G182" s="526"/>
      <c r="H182" s="663"/>
      <c r="I182" s="664"/>
      <c r="J182" s="568"/>
      <c r="K182" s="665"/>
      <c r="L182" s="667"/>
      <c r="M182" s="656"/>
      <c r="N182" s="656"/>
      <c r="O182" s="656"/>
      <c r="P182" s="656"/>
      <c r="Q182" s="656"/>
      <c r="R182" s="657"/>
    </row>
    <row r="183" spans="2:18" x14ac:dyDescent="0.2">
      <c r="B183" s="662"/>
      <c r="C183" s="526"/>
      <c r="D183" s="526"/>
      <c r="E183" s="526"/>
      <c r="F183" s="526"/>
      <c r="G183" s="526"/>
      <c r="H183" s="663"/>
      <c r="I183" s="664"/>
      <c r="J183" s="568"/>
      <c r="K183" s="665"/>
      <c r="L183" s="667"/>
      <c r="M183" s="656"/>
      <c r="N183" s="656"/>
      <c r="O183" s="656"/>
      <c r="P183" s="656"/>
      <c r="Q183" s="656"/>
      <c r="R183" s="657"/>
    </row>
    <row r="184" spans="2:18" x14ac:dyDescent="0.2">
      <c r="B184" s="662"/>
      <c r="C184" s="526"/>
      <c r="D184" s="526"/>
      <c r="E184" s="526"/>
      <c r="F184" s="526"/>
      <c r="G184" s="526"/>
      <c r="H184" s="663"/>
      <c r="I184" s="664"/>
      <c r="J184" s="568"/>
      <c r="K184" s="665"/>
      <c r="L184" s="667"/>
      <c r="M184" s="656"/>
      <c r="N184" s="656"/>
      <c r="O184" s="656"/>
      <c r="P184" s="656"/>
      <c r="Q184" s="656"/>
      <c r="R184" s="657"/>
    </row>
    <row r="185" spans="2:18" ht="15" thickBot="1" x14ac:dyDescent="0.25">
      <c r="B185" s="662"/>
      <c r="C185" s="526"/>
      <c r="D185" s="526"/>
      <c r="E185" s="526"/>
      <c r="F185" s="526"/>
      <c r="G185" s="526"/>
      <c r="H185" s="663"/>
      <c r="I185" s="664"/>
      <c r="J185" s="568"/>
      <c r="K185" s="665"/>
      <c r="L185" s="668"/>
      <c r="M185" s="658"/>
      <c r="N185" s="658"/>
      <c r="O185" s="658"/>
      <c r="P185" s="658"/>
      <c r="Q185" s="658"/>
      <c r="R185" s="659"/>
    </row>
    <row r="186" spans="2:18" ht="14.1" customHeight="1" x14ac:dyDescent="0.2">
      <c r="B186" s="596" t="s">
        <v>91</v>
      </c>
      <c r="C186" s="597"/>
      <c r="D186" s="597"/>
      <c r="E186" s="597"/>
      <c r="F186" s="597"/>
      <c r="G186" s="597"/>
      <c r="H186" s="597"/>
      <c r="I186" s="597"/>
      <c r="J186" s="597"/>
      <c r="K186" s="598"/>
      <c r="L186" s="669"/>
      <c r="M186" s="669"/>
      <c r="N186" s="669"/>
      <c r="O186" s="669"/>
      <c r="P186" s="669"/>
      <c r="Q186" s="669"/>
      <c r="R186" s="670"/>
    </row>
    <row r="187" spans="2:18" ht="15" thickBot="1" x14ac:dyDescent="0.25">
      <c r="B187" s="599"/>
      <c r="C187" s="600"/>
      <c r="D187" s="600"/>
      <c r="E187" s="600"/>
      <c r="F187" s="600"/>
      <c r="G187" s="600"/>
      <c r="H187" s="600"/>
      <c r="I187" s="600"/>
      <c r="J187" s="600"/>
      <c r="K187" s="601"/>
      <c r="L187" s="671"/>
      <c r="M187" s="671"/>
      <c r="N187" s="671"/>
      <c r="O187" s="671"/>
      <c r="P187" s="671"/>
      <c r="Q187" s="671"/>
      <c r="R187" s="672"/>
    </row>
    <row r="188" spans="2:18" ht="30" customHeight="1" thickBot="1" x14ac:dyDescent="0.25">
      <c r="B188" s="673" t="s">
        <v>92</v>
      </c>
      <c r="C188" s="674"/>
      <c r="D188" s="674"/>
      <c r="E188" s="674"/>
      <c r="F188" s="674"/>
      <c r="G188" s="674"/>
      <c r="H188" s="674"/>
      <c r="I188" s="674"/>
      <c r="J188" s="674"/>
      <c r="K188" s="675"/>
      <c r="L188" s="660"/>
      <c r="M188" s="660"/>
      <c r="N188" s="660"/>
      <c r="O188" s="660"/>
      <c r="P188" s="660"/>
      <c r="Q188" s="660"/>
      <c r="R188" s="661"/>
    </row>
    <row r="189" spans="2:18" x14ac:dyDescent="0.2">
      <c r="B189" s="522"/>
      <c r="C189" s="523"/>
      <c r="D189" s="523"/>
      <c r="E189" s="523"/>
      <c r="F189" s="523"/>
      <c r="G189" s="523"/>
      <c r="H189" s="523"/>
      <c r="I189" s="523"/>
      <c r="J189" s="523"/>
      <c r="K189" s="524"/>
      <c r="L189" s="654"/>
      <c r="M189" s="654"/>
      <c r="N189" s="654"/>
      <c r="O189" s="654"/>
      <c r="P189" s="654"/>
      <c r="Q189" s="654"/>
      <c r="R189" s="655"/>
    </row>
    <row r="190" spans="2:18" x14ac:dyDescent="0.2">
      <c r="B190" s="525"/>
      <c r="C190" s="526"/>
      <c r="D190" s="526"/>
      <c r="E190" s="526"/>
      <c r="F190" s="526"/>
      <c r="G190" s="526"/>
      <c r="H190" s="526"/>
      <c r="I190" s="526"/>
      <c r="J190" s="526"/>
      <c r="K190" s="527"/>
      <c r="L190" s="656"/>
      <c r="M190" s="656"/>
      <c r="N190" s="656"/>
      <c r="O190" s="656"/>
      <c r="P190" s="656"/>
      <c r="Q190" s="656"/>
      <c r="R190" s="657"/>
    </row>
    <row r="191" spans="2:18" x14ac:dyDescent="0.2">
      <c r="B191" s="525"/>
      <c r="C191" s="526"/>
      <c r="D191" s="526"/>
      <c r="E191" s="526"/>
      <c r="F191" s="526"/>
      <c r="G191" s="526"/>
      <c r="H191" s="526"/>
      <c r="I191" s="526"/>
      <c r="J191" s="526"/>
      <c r="K191" s="527"/>
      <c r="L191" s="656"/>
      <c r="M191" s="656"/>
      <c r="N191" s="656"/>
      <c r="O191" s="656"/>
      <c r="P191" s="656"/>
      <c r="Q191" s="656"/>
      <c r="R191" s="657"/>
    </row>
    <row r="192" spans="2:18" ht="15" thickBot="1" x14ac:dyDescent="0.25">
      <c r="B192" s="528"/>
      <c r="C192" s="529"/>
      <c r="D192" s="529"/>
      <c r="E192" s="529"/>
      <c r="F192" s="529"/>
      <c r="G192" s="529"/>
      <c r="H192" s="529"/>
      <c r="I192" s="529"/>
      <c r="J192" s="529"/>
      <c r="K192" s="530"/>
      <c r="L192" s="658"/>
      <c r="M192" s="658"/>
      <c r="N192" s="658"/>
      <c r="O192" s="658"/>
      <c r="P192" s="658"/>
      <c r="Q192" s="658"/>
      <c r="R192" s="659"/>
    </row>
    <row r="193" spans="2:18" ht="30" customHeight="1" thickBot="1" x14ac:dyDescent="0.25">
      <c r="B193" s="519" t="s">
        <v>93</v>
      </c>
      <c r="C193" s="520"/>
      <c r="D193" s="520"/>
      <c r="E193" s="520"/>
      <c r="F193" s="520"/>
      <c r="G193" s="520"/>
      <c r="H193" s="521"/>
      <c r="I193" s="582" t="s">
        <v>94</v>
      </c>
      <c r="J193" s="583"/>
      <c r="K193" s="584"/>
      <c r="L193" s="660"/>
      <c r="M193" s="660"/>
      <c r="N193" s="660"/>
      <c r="O193" s="660"/>
      <c r="P193" s="660"/>
      <c r="Q193" s="660"/>
      <c r="R193" s="661"/>
    </row>
    <row r="194" spans="2:18" x14ac:dyDescent="0.2">
      <c r="B194" s="522"/>
      <c r="C194" s="523"/>
      <c r="D194" s="523"/>
      <c r="E194" s="523"/>
      <c r="F194" s="523"/>
      <c r="G194" s="523"/>
      <c r="H194" s="524"/>
      <c r="I194" s="522"/>
      <c r="J194" s="523"/>
      <c r="K194" s="524"/>
      <c r="L194" s="654"/>
      <c r="M194" s="654"/>
      <c r="N194" s="654"/>
      <c r="O194" s="654"/>
      <c r="P194" s="654"/>
      <c r="Q194" s="654"/>
      <c r="R194" s="655"/>
    </row>
    <row r="195" spans="2:18" x14ac:dyDescent="0.2">
      <c r="B195" s="525"/>
      <c r="C195" s="526"/>
      <c r="D195" s="526"/>
      <c r="E195" s="526"/>
      <c r="F195" s="526"/>
      <c r="G195" s="526"/>
      <c r="H195" s="527"/>
      <c r="I195" s="525"/>
      <c r="J195" s="526"/>
      <c r="K195" s="527"/>
      <c r="L195" s="656"/>
      <c r="M195" s="656"/>
      <c r="N195" s="656"/>
      <c r="O195" s="656"/>
      <c r="P195" s="656"/>
      <c r="Q195" s="656"/>
      <c r="R195" s="657"/>
    </row>
    <row r="196" spans="2:18" x14ac:dyDescent="0.2">
      <c r="B196" s="525"/>
      <c r="C196" s="526"/>
      <c r="D196" s="526"/>
      <c r="E196" s="526"/>
      <c r="F196" s="526"/>
      <c r="G196" s="526"/>
      <c r="H196" s="527"/>
      <c r="I196" s="525"/>
      <c r="J196" s="526"/>
      <c r="K196" s="527"/>
      <c r="L196" s="656"/>
      <c r="M196" s="656"/>
      <c r="N196" s="656"/>
      <c r="O196" s="656"/>
      <c r="P196" s="656"/>
      <c r="Q196" s="656"/>
      <c r="R196" s="657"/>
    </row>
    <row r="197" spans="2:18" ht="15" thickBot="1" x14ac:dyDescent="0.25">
      <c r="B197" s="528"/>
      <c r="C197" s="529"/>
      <c r="D197" s="529"/>
      <c r="E197" s="529"/>
      <c r="F197" s="529"/>
      <c r="G197" s="529"/>
      <c r="H197" s="530"/>
      <c r="I197" s="528"/>
      <c r="J197" s="529"/>
      <c r="K197" s="530"/>
      <c r="L197" s="658"/>
      <c r="M197" s="658"/>
      <c r="N197" s="658"/>
      <c r="O197" s="658"/>
      <c r="P197" s="658"/>
      <c r="Q197" s="658"/>
      <c r="R197" s="659"/>
    </row>
    <row r="198" spans="2:18" ht="30" customHeight="1" thickBot="1" x14ac:dyDescent="0.25">
      <c r="B198" s="519" t="s">
        <v>95</v>
      </c>
      <c r="C198" s="520"/>
      <c r="D198" s="520"/>
      <c r="E198" s="520"/>
      <c r="F198" s="520"/>
      <c r="G198" s="520"/>
      <c r="H198" s="521"/>
      <c r="I198" s="582" t="s">
        <v>96</v>
      </c>
      <c r="J198" s="583"/>
      <c r="K198" s="584"/>
      <c r="L198" s="647"/>
      <c r="M198" s="647"/>
      <c r="N198" s="647"/>
      <c r="O198" s="647"/>
      <c r="P198" s="647"/>
      <c r="Q198" s="647"/>
      <c r="R198" s="648"/>
    </row>
    <row r="199" spans="2:18" x14ac:dyDescent="0.2">
      <c r="B199" s="522"/>
      <c r="C199" s="523"/>
      <c r="D199" s="523"/>
      <c r="E199" s="523"/>
      <c r="F199" s="523"/>
      <c r="G199" s="523"/>
      <c r="H199" s="524"/>
      <c r="I199" s="522"/>
      <c r="J199" s="523"/>
      <c r="K199" s="524"/>
      <c r="L199" s="649"/>
      <c r="M199" s="649"/>
      <c r="N199" s="649"/>
      <c r="O199" s="649"/>
      <c r="P199" s="649"/>
      <c r="Q199" s="649"/>
      <c r="R199" s="650"/>
    </row>
    <row r="200" spans="2:18" x14ac:dyDescent="0.2">
      <c r="B200" s="525"/>
      <c r="C200" s="526"/>
      <c r="D200" s="526"/>
      <c r="E200" s="526"/>
      <c r="F200" s="526"/>
      <c r="G200" s="526"/>
      <c r="H200" s="527"/>
      <c r="I200" s="525"/>
      <c r="J200" s="526"/>
      <c r="K200" s="527"/>
      <c r="L200" s="642"/>
      <c r="M200" s="642"/>
      <c r="N200" s="642"/>
      <c r="O200" s="642"/>
      <c r="P200" s="642"/>
      <c r="Q200" s="642"/>
      <c r="R200" s="651"/>
    </row>
    <row r="201" spans="2:18" x14ac:dyDescent="0.2">
      <c r="B201" s="525"/>
      <c r="C201" s="526"/>
      <c r="D201" s="526"/>
      <c r="E201" s="526"/>
      <c r="F201" s="526"/>
      <c r="G201" s="526"/>
      <c r="H201" s="527"/>
      <c r="I201" s="525"/>
      <c r="J201" s="526"/>
      <c r="K201" s="527"/>
      <c r="L201" s="642"/>
      <c r="M201" s="642"/>
      <c r="N201" s="642"/>
      <c r="O201" s="642"/>
      <c r="P201" s="642"/>
      <c r="Q201" s="642"/>
      <c r="R201" s="651"/>
    </row>
    <row r="202" spans="2:18" ht="15" thickBot="1" x14ac:dyDescent="0.25">
      <c r="B202" s="528"/>
      <c r="C202" s="529"/>
      <c r="D202" s="529"/>
      <c r="E202" s="529"/>
      <c r="F202" s="529"/>
      <c r="G202" s="529"/>
      <c r="H202" s="530"/>
      <c r="I202" s="528"/>
      <c r="J202" s="529"/>
      <c r="K202" s="530"/>
      <c r="L202" s="652"/>
      <c r="M202" s="652"/>
      <c r="N202" s="652"/>
      <c r="O202" s="652"/>
      <c r="P202" s="652"/>
      <c r="Q202" s="652"/>
      <c r="R202" s="653"/>
    </row>
    <row r="203" spans="2:18" x14ac:dyDescent="0.2">
      <c r="B203" s="347"/>
      <c r="C203" s="347"/>
      <c r="D203" s="347"/>
      <c r="E203" s="347"/>
      <c r="F203" s="347"/>
      <c r="L203" s="347"/>
      <c r="M203" s="347"/>
      <c r="N203" s="347"/>
      <c r="O203" s="347"/>
      <c r="P203" s="347"/>
      <c r="Q203" s="298"/>
      <c r="R203" s="298"/>
    </row>
    <row r="204" spans="2:18" ht="15" thickBot="1" x14ac:dyDescent="0.25">
      <c r="B204" s="347"/>
      <c r="C204" s="347"/>
      <c r="D204" s="347"/>
      <c r="E204" s="347"/>
      <c r="F204" s="347"/>
      <c r="L204" s="347"/>
      <c r="M204" s="347"/>
      <c r="N204" s="347"/>
      <c r="O204" s="347"/>
      <c r="P204" s="347"/>
      <c r="Q204" s="298"/>
      <c r="R204" s="298"/>
    </row>
    <row r="205" spans="2:18" ht="14.1" customHeight="1" x14ac:dyDescent="0.2">
      <c r="B205" s="626" t="s">
        <v>97</v>
      </c>
      <c r="C205" s="484"/>
      <c r="D205" s="484"/>
      <c r="E205" s="484"/>
      <c r="F205" s="484"/>
      <c r="G205" s="484"/>
      <c r="H205" s="484"/>
      <c r="I205" s="484"/>
      <c r="J205" s="484"/>
      <c r="K205" s="485"/>
      <c r="L205" s="627" t="s">
        <v>44</v>
      </c>
      <c r="M205" s="610"/>
      <c r="N205" s="610"/>
      <c r="O205" s="610"/>
      <c r="P205" s="610"/>
      <c r="Q205" s="610"/>
      <c r="R205" s="611"/>
    </row>
    <row r="206" spans="2:18" ht="14.1" customHeight="1" x14ac:dyDescent="0.2">
      <c r="B206" s="626"/>
      <c r="C206" s="484"/>
      <c r="D206" s="484"/>
      <c r="E206" s="484"/>
      <c r="F206" s="484"/>
      <c r="G206" s="484"/>
      <c r="H206" s="484"/>
      <c r="I206" s="484"/>
      <c r="J206" s="484"/>
      <c r="K206" s="485"/>
      <c r="L206" s="628"/>
      <c r="M206" s="612"/>
      <c r="N206" s="612"/>
      <c r="O206" s="612"/>
      <c r="P206" s="612"/>
      <c r="Q206" s="612"/>
      <c r="R206" s="613"/>
    </row>
    <row r="207" spans="2:18" ht="14.65" customHeight="1" thickBot="1" x14ac:dyDescent="0.25">
      <c r="B207" s="626"/>
      <c r="C207" s="484"/>
      <c r="D207" s="484"/>
      <c r="E207" s="484"/>
      <c r="F207" s="484"/>
      <c r="G207" s="484"/>
      <c r="H207" s="484"/>
      <c r="I207" s="484"/>
      <c r="J207" s="484"/>
      <c r="K207" s="485"/>
      <c r="L207" s="628"/>
      <c r="M207" s="612"/>
      <c r="N207" s="612"/>
      <c r="O207" s="612"/>
      <c r="P207" s="612"/>
      <c r="Q207" s="612"/>
      <c r="R207" s="613"/>
    </row>
    <row r="208" spans="2:18" ht="30" customHeight="1" thickBot="1" x14ac:dyDescent="0.25">
      <c r="B208" s="519" t="s">
        <v>98</v>
      </c>
      <c r="C208" s="520"/>
      <c r="D208" s="520"/>
      <c r="E208" s="520"/>
      <c r="F208" s="520"/>
      <c r="G208" s="520"/>
      <c r="H208" s="520"/>
      <c r="I208" s="520"/>
      <c r="J208" s="520"/>
      <c r="K208" s="521"/>
      <c r="L208" s="629"/>
      <c r="M208" s="630"/>
      <c r="N208" s="630"/>
      <c r="O208" s="630"/>
      <c r="P208" s="630"/>
      <c r="Q208" s="630"/>
      <c r="R208" s="631"/>
    </row>
    <row r="209" spans="2:18" ht="14.1" customHeight="1" x14ac:dyDescent="0.2">
      <c r="B209" s="632"/>
      <c r="C209" s="633"/>
      <c r="D209" s="633"/>
      <c r="E209" s="633"/>
      <c r="F209" s="633"/>
      <c r="G209" s="633"/>
      <c r="H209" s="633"/>
      <c r="I209" s="633"/>
      <c r="J209" s="633"/>
      <c r="K209" s="633"/>
      <c r="L209" s="638" t="s">
        <v>99</v>
      </c>
      <c r="M209" s="639"/>
      <c r="N209" s="639"/>
      <c r="O209" s="639"/>
      <c r="P209" s="639"/>
      <c r="Q209" s="639"/>
      <c r="R209" s="640"/>
    </row>
    <row r="210" spans="2:18" x14ac:dyDescent="0.2">
      <c r="B210" s="634"/>
      <c r="C210" s="635"/>
      <c r="D210" s="635"/>
      <c r="E210" s="635"/>
      <c r="F210" s="635"/>
      <c r="G210" s="635"/>
      <c r="H210" s="635"/>
      <c r="I210" s="635"/>
      <c r="J210" s="635"/>
      <c r="K210" s="635"/>
      <c r="L210" s="641"/>
      <c r="M210" s="642"/>
      <c r="N210" s="642"/>
      <c r="O210" s="642"/>
      <c r="P210" s="642"/>
      <c r="Q210" s="642"/>
      <c r="R210" s="643"/>
    </row>
    <row r="211" spans="2:18" x14ac:dyDescent="0.2">
      <c r="B211" s="634"/>
      <c r="C211" s="635"/>
      <c r="D211" s="635"/>
      <c r="E211" s="635"/>
      <c r="F211" s="635"/>
      <c r="G211" s="635"/>
      <c r="H211" s="635"/>
      <c r="I211" s="635"/>
      <c r="J211" s="635"/>
      <c r="K211" s="635"/>
      <c r="L211" s="641"/>
      <c r="M211" s="642"/>
      <c r="N211" s="642"/>
      <c r="O211" s="642"/>
      <c r="P211" s="642"/>
      <c r="Q211" s="642"/>
      <c r="R211" s="643"/>
    </row>
    <row r="212" spans="2:18" x14ac:dyDescent="0.2">
      <c r="B212" s="634"/>
      <c r="C212" s="635"/>
      <c r="D212" s="635"/>
      <c r="E212" s="635"/>
      <c r="F212" s="635"/>
      <c r="G212" s="635"/>
      <c r="H212" s="635"/>
      <c r="I212" s="635"/>
      <c r="J212" s="635"/>
      <c r="K212" s="635"/>
      <c r="L212" s="641"/>
      <c r="M212" s="642"/>
      <c r="N212" s="642"/>
      <c r="O212" s="642"/>
      <c r="P212" s="642"/>
      <c r="Q212" s="642"/>
      <c r="R212" s="643"/>
    </row>
    <row r="213" spans="2:18" x14ac:dyDescent="0.2">
      <c r="B213" s="634"/>
      <c r="C213" s="635"/>
      <c r="D213" s="635"/>
      <c r="E213" s="635"/>
      <c r="F213" s="635"/>
      <c r="G213" s="635"/>
      <c r="H213" s="635"/>
      <c r="I213" s="635"/>
      <c r="J213" s="635"/>
      <c r="K213" s="635"/>
      <c r="L213" s="641"/>
      <c r="M213" s="642"/>
      <c r="N213" s="642"/>
      <c r="O213" s="642"/>
      <c r="P213" s="642"/>
      <c r="Q213" s="642"/>
      <c r="R213" s="643"/>
    </row>
    <row r="214" spans="2:18" x14ac:dyDescent="0.2">
      <c r="B214" s="634"/>
      <c r="C214" s="635"/>
      <c r="D214" s="635"/>
      <c r="E214" s="635"/>
      <c r="F214" s="635"/>
      <c r="G214" s="635"/>
      <c r="H214" s="635"/>
      <c r="I214" s="635"/>
      <c r="J214" s="635"/>
      <c r="K214" s="635"/>
      <c r="L214" s="641"/>
      <c r="M214" s="642"/>
      <c r="N214" s="642"/>
      <c r="O214" s="642"/>
      <c r="P214" s="642"/>
      <c r="Q214" s="642"/>
      <c r="R214" s="643"/>
    </row>
    <row r="215" spans="2:18" x14ac:dyDescent="0.2">
      <c r="B215" s="634"/>
      <c r="C215" s="635"/>
      <c r="D215" s="635"/>
      <c r="E215" s="635"/>
      <c r="F215" s="635"/>
      <c r="G215" s="635"/>
      <c r="H215" s="635"/>
      <c r="I215" s="635"/>
      <c r="J215" s="635"/>
      <c r="K215" s="635"/>
      <c r="L215" s="641"/>
      <c r="M215" s="642"/>
      <c r="N215" s="642"/>
      <c r="O215" s="642"/>
      <c r="P215" s="642"/>
      <c r="Q215" s="642"/>
      <c r="R215" s="643"/>
    </row>
    <row r="216" spans="2:18" x14ac:dyDescent="0.2">
      <c r="B216" s="634"/>
      <c r="C216" s="635"/>
      <c r="D216" s="635"/>
      <c r="E216" s="635"/>
      <c r="F216" s="635"/>
      <c r="G216" s="635"/>
      <c r="H216" s="635"/>
      <c r="I216" s="635"/>
      <c r="J216" s="635"/>
      <c r="K216" s="635"/>
      <c r="L216" s="641"/>
      <c r="M216" s="642"/>
      <c r="N216" s="642"/>
      <c r="O216" s="642"/>
      <c r="P216" s="642"/>
      <c r="Q216" s="642"/>
      <c r="R216" s="643"/>
    </row>
    <row r="217" spans="2:18" x14ac:dyDescent="0.2">
      <c r="B217" s="634"/>
      <c r="C217" s="635"/>
      <c r="D217" s="635"/>
      <c r="E217" s="635"/>
      <c r="F217" s="635"/>
      <c r="G217" s="635"/>
      <c r="H217" s="635"/>
      <c r="I217" s="635"/>
      <c r="J217" s="635"/>
      <c r="K217" s="635"/>
      <c r="L217" s="641"/>
      <c r="M217" s="642"/>
      <c r="N217" s="642"/>
      <c r="O217" s="642"/>
      <c r="P217" s="642"/>
      <c r="Q217" s="642"/>
      <c r="R217" s="643"/>
    </row>
    <row r="218" spans="2:18" x14ac:dyDescent="0.2">
      <c r="B218" s="634"/>
      <c r="C218" s="635"/>
      <c r="D218" s="635"/>
      <c r="E218" s="635"/>
      <c r="F218" s="635"/>
      <c r="G218" s="635"/>
      <c r="H218" s="635"/>
      <c r="I218" s="635"/>
      <c r="J218" s="635"/>
      <c r="K218" s="635"/>
      <c r="L218" s="641"/>
      <c r="M218" s="642"/>
      <c r="N218" s="642"/>
      <c r="O218" s="642"/>
      <c r="P218" s="642"/>
      <c r="Q218" s="642"/>
      <c r="R218" s="643"/>
    </row>
    <row r="219" spans="2:18" x14ac:dyDescent="0.2">
      <c r="B219" s="634"/>
      <c r="C219" s="635"/>
      <c r="D219" s="635"/>
      <c r="E219" s="635"/>
      <c r="F219" s="635"/>
      <c r="G219" s="635"/>
      <c r="H219" s="635"/>
      <c r="I219" s="635"/>
      <c r="J219" s="635"/>
      <c r="K219" s="635"/>
      <c r="L219" s="641"/>
      <c r="M219" s="642"/>
      <c r="N219" s="642"/>
      <c r="O219" s="642"/>
      <c r="P219" s="642"/>
      <c r="Q219" s="642"/>
      <c r="R219" s="643"/>
    </row>
    <row r="220" spans="2:18" x14ac:dyDescent="0.2">
      <c r="B220" s="634"/>
      <c r="C220" s="635"/>
      <c r="D220" s="635"/>
      <c r="E220" s="635"/>
      <c r="F220" s="635"/>
      <c r="G220" s="635"/>
      <c r="H220" s="635"/>
      <c r="I220" s="635"/>
      <c r="J220" s="635"/>
      <c r="K220" s="635"/>
      <c r="L220" s="641"/>
      <c r="M220" s="642"/>
      <c r="N220" s="642"/>
      <c r="O220" s="642"/>
      <c r="P220" s="642"/>
      <c r="Q220" s="642"/>
      <c r="R220" s="643"/>
    </row>
    <row r="221" spans="2:18" x14ac:dyDescent="0.2">
      <c r="B221" s="634"/>
      <c r="C221" s="635"/>
      <c r="D221" s="635"/>
      <c r="E221" s="635"/>
      <c r="F221" s="635"/>
      <c r="G221" s="635"/>
      <c r="H221" s="635"/>
      <c r="I221" s="635"/>
      <c r="J221" s="635"/>
      <c r="K221" s="635"/>
      <c r="L221" s="641"/>
      <c r="M221" s="642"/>
      <c r="N221" s="642"/>
      <c r="O221" s="642"/>
      <c r="P221" s="642"/>
      <c r="Q221" s="642"/>
      <c r="R221" s="643"/>
    </row>
    <row r="222" spans="2:18" x14ac:dyDescent="0.2">
      <c r="B222" s="634"/>
      <c r="C222" s="635"/>
      <c r="D222" s="635"/>
      <c r="E222" s="635"/>
      <c r="F222" s="635"/>
      <c r="G222" s="635"/>
      <c r="H222" s="635"/>
      <c r="I222" s="635"/>
      <c r="J222" s="635"/>
      <c r="K222" s="635"/>
      <c r="L222" s="641"/>
      <c r="M222" s="642"/>
      <c r="N222" s="642"/>
      <c r="O222" s="642"/>
      <c r="P222" s="642"/>
      <c r="Q222" s="642"/>
      <c r="R222" s="643"/>
    </row>
    <row r="223" spans="2:18" x14ac:dyDescent="0.2">
      <c r="B223" s="634"/>
      <c r="C223" s="635"/>
      <c r="D223" s="635"/>
      <c r="E223" s="635"/>
      <c r="F223" s="635"/>
      <c r="G223" s="635"/>
      <c r="H223" s="635"/>
      <c r="I223" s="635"/>
      <c r="J223" s="635"/>
      <c r="K223" s="635"/>
      <c r="L223" s="641"/>
      <c r="M223" s="642"/>
      <c r="N223" s="642"/>
      <c r="O223" s="642"/>
      <c r="P223" s="642"/>
      <c r="Q223" s="642"/>
      <c r="R223" s="643"/>
    </row>
    <row r="224" spans="2:18" x14ac:dyDescent="0.2">
      <c r="B224" s="634"/>
      <c r="C224" s="635"/>
      <c r="D224" s="635"/>
      <c r="E224" s="635"/>
      <c r="F224" s="635"/>
      <c r="G224" s="635"/>
      <c r="H224" s="635"/>
      <c r="I224" s="635"/>
      <c r="J224" s="635"/>
      <c r="K224" s="635"/>
      <c r="L224" s="641"/>
      <c r="M224" s="642"/>
      <c r="N224" s="642"/>
      <c r="O224" s="642"/>
      <c r="P224" s="642"/>
      <c r="Q224" s="642"/>
      <c r="R224" s="643"/>
    </row>
    <row r="225" spans="2:18" x14ac:dyDescent="0.2">
      <c r="B225" s="634"/>
      <c r="C225" s="635"/>
      <c r="D225" s="635"/>
      <c r="E225" s="635"/>
      <c r="F225" s="635"/>
      <c r="G225" s="635"/>
      <c r="H225" s="635"/>
      <c r="I225" s="635"/>
      <c r="J225" s="635"/>
      <c r="K225" s="635"/>
      <c r="L225" s="641"/>
      <c r="M225" s="642"/>
      <c r="N225" s="642"/>
      <c r="O225" s="642"/>
      <c r="P225" s="642"/>
      <c r="Q225" s="642"/>
      <c r="R225" s="643"/>
    </row>
    <row r="226" spans="2:18" x14ac:dyDescent="0.2">
      <c r="B226" s="634"/>
      <c r="C226" s="635"/>
      <c r="D226" s="635"/>
      <c r="E226" s="635"/>
      <c r="F226" s="635"/>
      <c r="G226" s="635"/>
      <c r="H226" s="635"/>
      <c r="I226" s="635"/>
      <c r="J226" s="635"/>
      <c r="K226" s="635"/>
      <c r="L226" s="641"/>
      <c r="M226" s="642"/>
      <c r="N226" s="642"/>
      <c r="O226" s="642"/>
      <c r="P226" s="642"/>
      <c r="Q226" s="642"/>
      <c r="R226" s="643"/>
    </row>
    <row r="227" spans="2:18" x14ac:dyDescent="0.2">
      <c r="B227" s="634"/>
      <c r="C227" s="635"/>
      <c r="D227" s="635"/>
      <c r="E227" s="635"/>
      <c r="F227" s="635"/>
      <c r="G227" s="635"/>
      <c r="H227" s="635"/>
      <c r="I227" s="635"/>
      <c r="J227" s="635"/>
      <c r="K227" s="635"/>
      <c r="L227" s="641"/>
      <c r="M227" s="642"/>
      <c r="N227" s="642"/>
      <c r="O227" s="642"/>
      <c r="P227" s="642"/>
      <c r="Q227" s="642"/>
      <c r="R227" s="643"/>
    </row>
    <row r="228" spans="2:18" x14ac:dyDescent="0.2">
      <c r="B228" s="634"/>
      <c r="C228" s="635"/>
      <c r="D228" s="635"/>
      <c r="E228" s="635"/>
      <c r="F228" s="635"/>
      <c r="G228" s="635"/>
      <c r="H228" s="635"/>
      <c r="I228" s="635"/>
      <c r="J228" s="635"/>
      <c r="K228" s="635"/>
      <c r="L228" s="641"/>
      <c r="M228" s="642"/>
      <c r="N228" s="642"/>
      <c r="O228" s="642"/>
      <c r="P228" s="642"/>
      <c r="Q228" s="642"/>
      <c r="R228" s="643"/>
    </row>
    <row r="229" spans="2:18" x14ac:dyDescent="0.2">
      <c r="B229" s="634"/>
      <c r="C229" s="635"/>
      <c r="D229" s="635"/>
      <c r="E229" s="635"/>
      <c r="F229" s="635"/>
      <c r="G229" s="635"/>
      <c r="H229" s="635"/>
      <c r="I229" s="635"/>
      <c r="J229" s="635"/>
      <c r="K229" s="635"/>
      <c r="L229" s="641"/>
      <c r="M229" s="642"/>
      <c r="N229" s="642"/>
      <c r="O229" s="642"/>
      <c r="P229" s="642"/>
      <c r="Q229" s="642"/>
      <c r="R229" s="643"/>
    </row>
    <row r="230" spans="2:18" x14ac:dyDescent="0.2">
      <c r="B230" s="634"/>
      <c r="C230" s="635"/>
      <c r="D230" s="635"/>
      <c r="E230" s="635"/>
      <c r="F230" s="635"/>
      <c r="G230" s="635"/>
      <c r="H230" s="635"/>
      <c r="I230" s="635"/>
      <c r="J230" s="635"/>
      <c r="K230" s="635"/>
      <c r="L230" s="641"/>
      <c r="M230" s="642"/>
      <c r="N230" s="642"/>
      <c r="O230" s="642"/>
      <c r="P230" s="642"/>
      <c r="Q230" s="642"/>
      <c r="R230" s="643"/>
    </row>
    <row r="231" spans="2:18" x14ac:dyDescent="0.2">
      <c r="B231" s="634"/>
      <c r="C231" s="635"/>
      <c r="D231" s="635"/>
      <c r="E231" s="635"/>
      <c r="F231" s="635"/>
      <c r="G231" s="635"/>
      <c r="H231" s="635"/>
      <c r="I231" s="635"/>
      <c r="J231" s="635"/>
      <c r="K231" s="635"/>
      <c r="L231" s="641"/>
      <c r="M231" s="642"/>
      <c r="N231" s="642"/>
      <c r="O231" s="642"/>
      <c r="P231" s="642"/>
      <c r="Q231" s="642"/>
      <c r="R231" s="643"/>
    </row>
    <row r="232" spans="2:18" x14ac:dyDescent="0.2">
      <c r="B232" s="634"/>
      <c r="C232" s="635"/>
      <c r="D232" s="635"/>
      <c r="E232" s="635"/>
      <c r="F232" s="635"/>
      <c r="G232" s="635"/>
      <c r="H232" s="635"/>
      <c r="I232" s="635"/>
      <c r="J232" s="635"/>
      <c r="K232" s="635"/>
      <c r="L232" s="641"/>
      <c r="M232" s="642"/>
      <c r="N232" s="642"/>
      <c r="O232" s="642"/>
      <c r="P232" s="642"/>
      <c r="Q232" s="642"/>
      <c r="R232" s="643"/>
    </row>
    <row r="233" spans="2:18" x14ac:dyDescent="0.2">
      <c r="B233" s="634"/>
      <c r="C233" s="635"/>
      <c r="D233" s="635"/>
      <c r="E233" s="635"/>
      <c r="F233" s="635"/>
      <c r="G233" s="635"/>
      <c r="H233" s="635"/>
      <c r="I233" s="635"/>
      <c r="J233" s="635"/>
      <c r="K233" s="635"/>
      <c r="L233" s="641"/>
      <c r="M233" s="642"/>
      <c r="N233" s="642"/>
      <c r="O233" s="642"/>
      <c r="P233" s="642"/>
      <c r="Q233" s="642"/>
      <c r="R233" s="643"/>
    </row>
    <row r="234" spans="2:18" ht="15" thickBot="1" x14ac:dyDescent="0.25">
      <c r="B234" s="636"/>
      <c r="C234" s="637"/>
      <c r="D234" s="637"/>
      <c r="E234" s="637"/>
      <c r="F234" s="637"/>
      <c r="G234" s="637"/>
      <c r="H234" s="637"/>
      <c r="I234" s="637"/>
      <c r="J234" s="637"/>
      <c r="K234" s="637"/>
      <c r="L234" s="644"/>
      <c r="M234" s="645"/>
      <c r="N234" s="645"/>
      <c r="O234" s="645"/>
      <c r="P234" s="645"/>
      <c r="Q234" s="645"/>
      <c r="R234" s="646"/>
    </row>
    <row r="235" spans="2:18" x14ac:dyDescent="0.2">
      <c r="B235" s="298"/>
      <c r="C235" s="298"/>
      <c r="D235" s="298"/>
      <c r="E235" s="298"/>
      <c r="F235" s="298"/>
      <c r="L235" s="298"/>
      <c r="M235" s="298"/>
      <c r="N235" s="298"/>
      <c r="O235" s="298"/>
      <c r="P235" s="298"/>
      <c r="Q235" s="298"/>
      <c r="R235" s="298"/>
    </row>
    <row r="236" spans="2:18" ht="15" thickBot="1" x14ac:dyDescent="0.25">
      <c r="B236" s="298"/>
      <c r="C236" s="298"/>
      <c r="D236" s="298"/>
      <c r="E236" s="298"/>
      <c r="F236" s="298"/>
      <c r="L236" s="298"/>
      <c r="M236" s="298"/>
      <c r="N236" s="298"/>
      <c r="O236" s="298"/>
      <c r="P236" s="298"/>
      <c r="Q236" s="298"/>
      <c r="R236" s="298"/>
    </row>
    <row r="237" spans="2:18" ht="14.1" customHeight="1" x14ac:dyDescent="0.2">
      <c r="B237" s="602" t="s">
        <v>100</v>
      </c>
      <c r="C237" s="603"/>
      <c r="D237" s="603"/>
      <c r="E237" s="603"/>
      <c r="F237" s="603"/>
      <c r="G237" s="603"/>
      <c r="H237" s="603"/>
      <c r="I237" s="603"/>
      <c r="J237" s="603"/>
      <c r="K237" s="604"/>
      <c r="L237" s="610" t="s">
        <v>44</v>
      </c>
      <c r="M237" s="610"/>
      <c r="N237" s="610"/>
      <c r="O237" s="610"/>
      <c r="P237" s="610"/>
      <c r="Q237" s="610"/>
      <c r="R237" s="611"/>
    </row>
    <row r="238" spans="2:18" ht="14.1" customHeight="1" x14ac:dyDescent="0.2">
      <c r="B238" s="605"/>
      <c r="C238" s="484"/>
      <c r="D238" s="484"/>
      <c r="E238" s="484"/>
      <c r="F238" s="484"/>
      <c r="G238" s="484"/>
      <c r="H238" s="484"/>
      <c r="I238" s="484"/>
      <c r="J238" s="484"/>
      <c r="K238" s="606"/>
      <c r="L238" s="612"/>
      <c r="M238" s="612"/>
      <c r="N238" s="612"/>
      <c r="O238" s="612"/>
      <c r="P238" s="612"/>
      <c r="Q238" s="612"/>
      <c r="R238" s="613"/>
    </row>
    <row r="239" spans="2:18" ht="14.65" customHeight="1" thickBot="1" x14ac:dyDescent="0.25">
      <c r="B239" s="607"/>
      <c r="C239" s="608"/>
      <c r="D239" s="608"/>
      <c r="E239" s="608"/>
      <c r="F239" s="608"/>
      <c r="G239" s="608"/>
      <c r="H239" s="608"/>
      <c r="I239" s="608"/>
      <c r="J239" s="608"/>
      <c r="K239" s="609"/>
      <c r="L239" s="614"/>
      <c r="M239" s="614"/>
      <c r="N239" s="614"/>
      <c r="O239" s="614"/>
      <c r="P239" s="614"/>
      <c r="Q239" s="614"/>
      <c r="R239" s="615"/>
    </row>
    <row r="240" spans="2:18" ht="29.1" customHeight="1" x14ac:dyDescent="0.2">
      <c r="B240" s="616" t="s">
        <v>101</v>
      </c>
      <c r="C240" s="617"/>
      <c r="D240" s="617"/>
      <c r="E240" s="617"/>
      <c r="F240" s="617"/>
      <c r="G240" s="617"/>
      <c r="H240" s="617"/>
      <c r="I240" s="617"/>
      <c r="J240" s="617"/>
      <c r="K240" s="618"/>
      <c r="L240" s="622"/>
      <c r="M240" s="622"/>
      <c r="N240" s="622"/>
      <c r="O240" s="622"/>
      <c r="P240" s="622"/>
      <c r="Q240" s="622"/>
      <c r="R240" s="623"/>
    </row>
    <row r="241" spans="2:18" ht="22.15" customHeight="1" thickBot="1" x14ac:dyDescent="0.25">
      <c r="B241" s="619"/>
      <c r="C241" s="620"/>
      <c r="D241" s="620"/>
      <c r="E241" s="620"/>
      <c r="F241" s="620"/>
      <c r="G241" s="620"/>
      <c r="H241" s="620"/>
      <c r="I241" s="620"/>
      <c r="J241" s="620"/>
      <c r="K241" s="621"/>
      <c r="L241" s="624"/>
      <c r="M241" s="624"/>
      <c r="N241" s="624"/>
      <c r="O241" s="624"/>
      <c r="P241" s="624"/>
      <c r="Q241" s="624"/>
      <c r="R241" s="625"/>
    </row>
    <row r="242" spans="2:18" x14ac:dyDescent="0.2">
      <c r="B242" s="596" t="s">
        <v>102</v>
      </c>
      <c r="C242" s="597"/>
      <c r="D242" s="597"/>
      <c r="E242" s="597"/>
      <c r="F242" s="597"/>
      <c r="G242" s="597"/>
      <c r="H242" s="597"/>
      <c r="I242" s="597"/>
      <c r="J242" s="597"/>
      <c r="K242" s="598"/>
      <c r="L242" s="596"/>
      <c r="M242" s="597"/>
      <c r="N242" s="597"/>
      <c r="O242" s="597"/>
      <c r="P242" s="597"/>
      <c r="Q242" s="597"/>
      <c r="R242" s="598"/>
    </row>
    <row r="243" spans="2:18" ht="14.1" customHeight="1" thickBot="1" x14ac:dyDescent="0.25">
      <c r="B243" s="599"/>
      <c r="C243" s="600"/>
      <c r="D243" s="600"/>
      <c r="E243" s="600"/>
      <c r="F243" s="600"/>
      <c r="G243" s="600"/>
      <c r="H243" s="600"/>
      <c r="I243" s="600"/>
      <c r="J243" s="600"/>
      <c r="K243" s="601"/>
      <c r="L243" s="599"/>
      <c r="M243" s="600"/>
      <c r="N243" s="600"/>
      <c r="O243" s="600"/>
      <c r="P243" s="600"/>
      <c r="Q243" s="600"/>
      <c r="R243" s="601"/>
    </row>
    <row r="244" spans="2:18" ht="14.1" customHeight="1" x14ac:dyDescent="0.2">
      <c r="B244" s="548" t="s">
        <v>103</v>
      </c>
      <c r="C244" s="569"/>
      <c r="D244" s="569"/>
      <c r="E244" s="569"/>
      <c r="F244" s="549"/>
      <c r="G244" s="548" t="s">
        <v>104</v>
      </c>
      <c r="H244" s="569"/>
      <c r="I244" s="569"/>
      <c r="J244" s="569"/>
      <c r="K244" s="549"/>
      <c r="L244" s="548"/>
      <c r="M244" s="569"/>
      <c r="N244" s="569"/>
      <c r="O244" s="569"/>
      <c r="P244" s="569"/>
      <c r="Q244" s="569"/>
      <c r="R244" s="549"/>
    </row>
    <row r="245" spans="2:18" ht="14.65" customHeight="1" thickBot="1" x14ac:dyDescent="0.25">
      <c r="B245" s="570"/>
      <c r="C245" s="571"/>
      <c r="D245" s="571"/>
      <c r="E245" s="571"/>
      <c r="F245" s="572"/>
      <c r="G245" s="573" t="s">
        <v>105</v>
      </c>
      <c r="H245" s="574"/>
      <c r="I245" s="574"/>
      <c r="J245" s="574"/>
      <c r="K245" s="575"/>
      <c r="L245" s="570"/>
      <c r="M245" s="571"/>
      <c r="N245" s="571"/>
      <c r="O245" s="571"/>
      <c r="P245" s="571"/>
      <c r="Q245" s="571"/>
      <c r="R245" s="572"/>
    </row>
    <row r="246" spans="2:18" ht="14.1" customHeight="1" x14ac:dyDescent="0.2">
      <c r="B246" s="576"/>
      <c r="C246" s="526"/>
      <c r="D246" s="526"/>
      <c r="E246" s="526"/>
      <c r="F246" s="577"/>
      <c r="G246" s="578" t="s">
        <v>106</v>
      </c>
      <c r="H246" s="566"/>
      <c r="I246" s="566"/>
      <c r="J246" s="566"/>
      <c r="K246" s="579"/>
      <c r="L246" s="585" t="s">
        <v>107</v>
      </c>
      <c r="M246" s="586"/>
      <c r="N246" s="586"/>
      <c r="O246" s="586"/>
      <c r="P246" s="586"/>
      <c r="Q246" s="586"/>
      <c r="R246" s="587"/>
    </row>
    <row r="247" spans="2:18" ht="14.1" customHeight="1" x14ac:dyDescent="0.2">
      <c r="B247" s="576"/>
      <c r="C247" s="526"/>
      <c r="D247" s="526"/>
      <c r="E247" s="526"/>
      <c r="F247" s="577"/>
      <c r="G247" s="578" t="s">
        <v>108</v>
      </c>
      <c r="H247" s="566"/>
      <c r="I247" s="566"/>
      <c r="J247" s="566"/>
      <c r="K247" s="579"/>
      <c r="L247" s="585"/>
      <c r="M247" s="586"/>
      <c r="N247" s="586"/>
      <c r="O247" s="586"/>
      <c r="P247" s="586"/>
      <c r="Q247" s="586"/>
      <c r="R247" s="587"/>
    </row>
    <row r="248" spans="2:18" ht="14.1" customHeight="1" x14ac:dyDescent="0.2">
      <c r="B248" s="576"/>
      <c r="C248" s="526"/>
      <c r="D248" s="526"/>
      <c r="E248" s="526"/>
      <c r="F248" s="577"/>
      <c r="G248" s="578" t="s">
        <v>109</v>
      </c>
      <c r="H248" s="566"/>
      <c r="I248" s="566"/>
      <c r="J248" s="566"/>
      <c r="K248" s="579"/>
      <c r="L248" s="585"/>
      <c r="M248" s="586"/>
      <c r="N248" s="586"/>
      <c r="O248" s="586"/>
      <c r="P248" s="586"/>
      <c r="Q248" s="586"/>
      <c r="R248" s="587"/>
    </row>
    <row r="249" spans="2:18" ht="14.1" customHeight="1" x14ac:dyDescent="0.2">
      <c r="B249" s="576"/>
      <c r="C249" s="526"/>
      <c r="D249" s="526"/>
      <c r="E249" s="526"/>
      <c r="F249" s="577"/>
      <c r="G249" s="578" t="s">
        <v>110</v>
      </c>
      <c r="H249" s="566"/>
      <c r="I249" s="566"/>
      <c r="J249" s="566"/>
      <c r="K249" s="579"/>
      <c r="L249" s="585"/>
      <c r="M249" s="586"/>
      <c r="N249" s="586"/>
      <c r="O249" s="586"/>
      <c r="P249" s="586"/>
      <c r="Q249" s="586"/>
      <c r="R249" s="587"/>
    </row>
    <row r="250" spans="2:18" x14ac:dyDescent="0.2">
      <c r="B250" s="576"/>
      <c r="C250" s="526"/>
      <c r="D250" s="526"/>
      <c r="E250" s="526"/>
      <c r="F250" s="577"/>
      <c r="G250" s="578" t="s">
        <v>111</v>
      </c>
      <c r="H250" s="566"/>
      <c r="I250" s="566"/>
      <c r="J250" s="566"/>
      <c r="K250" s="579"/>
      <c r="L250" s="585"/>
      <c r="M250" s="586"/>
      <c r="N250" s="586"/>
      <c r="O250" s="586"/>
      <c r="P250" s="586"/>
      <c r="Q250" s="586"/>
      <c r="R250" s="587"/>
    </row>
    <row r="251" spans="2:18" ht="15" thickBot="1" x14ac:dyDescent="0.25">
      <c r="B251" s="576"/>
      <c r="C251" s="526"/>
      <c r="D251" s="526"/>
      <c r="E251" s="526"/>
      <c r="F251" s="577"/>
      <c r="G251" s="580"/>
      <c r="H251" s="568"/>
      <c r="I251" s="568"/>
      <c r="J251" s="568"/>
      <c r="K251" s="581"/>
      <c r="L251" s="585"/>
      <c r="M251" s="586"/>
      <c r="N251" s="586"/>
      <c r="O251" s="586"/>
      <c r="P251" s="586"/>
      <c r="Q251" s="586"/>
      <c r="R251" s="587"/>
    </row>
    <row r="252" spans="2:18" ht="14.65" customHeight="1" thickBot="1" x14ac:dyDescent="0.25">
      <c r="B252" s="582" t="s">
        <v>112</v>
      </c>
      <c r="C252" s="583"/>
      <c r="D252" s="583"/>
      <c r="E252" s="583"/>
      <c r="F252" s="584"/>
      <c r="G252" s="582" t="s">
        <v>113</v>
      </c>
      <c r="H252" s="583"/>
      <c r="I252" s="583"/>
      <c r="J252" s="583"/>
      <c r="K252" s="584"/>
      <c r="L252" s="586"/>
      <c r="M252" s="586"/>
      <c r="N252" s="586"/>
      <c r="O252" s="586"/>
      <c r="P252" s="586"/>
      <c r="Q252" s="586"/>
      <c r="R252" s="587"/>
    </row>
    <row r="253" spans="2:18" x14ac:dyDescent="0.2">
      <c r="B253" s="576"/>
      <c r="C253" s="526"/>
      <c r="D253" s="526"/>
      <c r="E253" s="526"/>
      <c r="F253" s="526"/>
      <c r="G253" s="522"/>
      <c r="H253" s="523"/>
      <c r="I253" s="523"/>
      <c r="J253" s="523"/>
      <c r="K253" s="524"/>
      <c r="L253" s="586"/>
      <c r="M253" s="586"/>
      <c r="N253" s="586"/>
      <c r="O253" s="586"/>
      <c r="P253" s="586"/>
      <c r="Q253" s="586"/>
      <c r="R253" s="587"/>
    </row>
    <row r="254" spans="2:18" x14ac:dyDescent="0.2">
      <c r="B254" s="576"/>
      <c r="C254" s="526"/>
      <c r="D254" s="526"/>
      <c r="E254" s="526"/>
      <c r="F254" s="526"/>
      <c r="G254" s="525"/>
      <c r="H254" s="526"/>
      <c r="I254" s="526"/>
      <c r="J254" s="526"/>
      <c r="K254" s="527"/>
      <c r="L254" s="586"/>
      <c r="M254" s="586"/>
      <c r="N254" s="586"/>
      <c r="O254" s="586"/>
      <c r="P254" s="586"/>
      <c r="Q254" s="586"/>
      <c r="R254" s="587"/>
    </row>
    <row r="255" spans="2:18" x14ac:dyDescent="0.2">
      <c r="B255" s="576"/>
      <c r="C255" s="526"/>
      <c r="D255" s="526"/>
      <c r="E255" s="526"/>
      <c r="F255" s="526"/>
      <c r="G255" s="525"/>
      <c r="H255" s="526"/>
      <c r="I255" s="526"/>
      <c r="J255" s="526"/>
      <c r="K255" s="527"/>
      <c r="L255" s="586"/>
      <c r="M255" s="586"/>
      <c r="N255" s="586"/>
      <c r="O255" s="586"/>
      <c r="P255" s="586"/>
      <c r="Q255" s="586"/>
      <c r="R255" s="587"/>
    </row>
    <row r="256" spans="2:18" x14ac:dyDescent="0.2">
      <c r="B256" s="576"/>
      <c r="C256" s="526"/>
      <c r="D256" s="526"/>
      <c r="E256" s="526"/>
      <c r="F256" s="526"/>
      <c r="G256" s="525"/>
      <c r="H256" s="526"/>
      <c r="I256" s="526"/>
      <c r="J256" s="526"/>
      <c r="K256" s="527"/>
      <c r="L256" s="586"/>
      <c r="M256" s="586"/>
      <c r="N256" s="586"/>
      <c r="O256" s="586"/>
      <c r="P256" s="586"/>
      <c r="Q256" s="586"/>
      <c r="R256" s="587"/>
    </row>
    <row r="257" spans="2:18" x14ac:dyDescent="0.2">
      <c r="B257" s="576"/>
      <c r="C257" s="526"/>
      <c r="D257" s="526"/>
      <c r="E257" s="526"/>
      <c r="F257" s="526"/>
      <c r="G257" s="525"/>
      <c r="H257" s="526"/>
      <c r="I257" s="526"/>
      <c r="J257" s="526"/>
      <c r="K257" s="527"/>
      <c r="L257" s="586"/>
      <c r="M257" s="586"/>
      <c r="N257" s="586"/>
      <c r="O257" s="586"/>
      <c r="P257" s="586"/>
      <c r="Q257" s="586"/>
      <c r="R257" s="587"/>
    </row>
    <row r="258" spans="2:18" ht="15" thickBot="1" x14ac:dyDescent="0.25">
      <c r="B258" s="576"/>
      <c r="C258" s="526"/>
      <c r="D258" s="526"/>
      <c r="E258" s="526"/>
      <c r="F258" s="526"/>
      <c r="G258" s="525"/>
      <c r="H258" s="526"/>
      <c r="I258" s="526"/>
      <c r="J258" s="526"/>
      <c r="K258" s="527"/>
      <c r="L258" s="586"/>
      <c r="M258" s="586"/>
      <c r="N258" s="586"/>
      <c r="O258" s="586"/>
      <c r="P258" s="586"/>
      <c r="Q258" s="586"/>
      <c r="R258" s="587"/>
    </row>
    <row r="259" spans="2:18" x14ac:dyDescent="0.2">
      <c r="B259" s="596" t="s">
        <v>114</v>
      </c>
      <c r="C259" s="597"/>
      <c r="D259" s="597"/>
      <c r="E259" s="597"/>
      <c r="F259" s="597"/>
      <c r="G259" s="597"/>
      <c r="H259" s="597"/>
      <c r="I259" s="597"/>
      <c r="J259" s="597"/>
      <c r="K259" s="598"/>
      <c r="L259" s="586"/>
      <c r="M259" s="586"/>
      <c r="N259" s="586"/>
      <c r="O259" s="586"/>
      <c r="P259" s="586"/>
      <c r="Q259" s="586"/>
      <c r="R259" s="587"/>
    </row>
    <row r="260" spans="2:18" ht="14.1" customHeight="1" thickBot="1" x14ac:dyDescent="0.25">
      <c r="B260" s="599"/>
      <c r="C260" s="600"/>
      <c r="D260" s="600"/>
      <c r="E260" s="600"/>
      <c r="F260" s="600"/>
      <c r="G260" s="600"/>
      <c r="H260" s="600"/>
      <c r="I260" s="600"/>
      <c r="J260" s="600"/>
      <c r="K260" s="601"/>
      <c r="L260" s="586"/>
      <c r="M260" s="586"/>
      <c r="N260" s="586"/>
      <c r="O260" s="586"/>
      <c r="P260" s="586"/>
      <c r="Q260" s="586"/>
      <c r="R260" s="587"/>
    </row>
    <row r="261" spans="2:18" ht="17.100000000000001" customHeight="1" x14ac:dyDescent="0.2">
      <c r="B261" s="548" t="s">
        <v>103</v>
      </c>
      <c r="C261" s="569"/>
      <c r="D261" s="569"/>
      <c r="E261" s="569"/>
      <c r="F261" s="549"/>
      <c r="G261" s="548" t="s">
        <v>104</v>
      </c>
      <c r="H261" s="569"/>
      <c r="I261" s="569"/>
      <c r="J261" s="569"/>
      <c r="K261" s="549"/>
      <c r="L261" s="586"/>
      <c r="M261" s="586"/>
      <c r="N261" s="586"/>
      <c r="O261" s="586"/>
      <c r="P261" s="586"/>
      <c r="Q261" s="586"/>
      <c r="R261" s="587"/>
    </row>
    <row r="262" spans="2:18" ht="14.65" customHeight="1" thickBot="1" x14ac:dyDescent="0.25">
      <c r="B262" s="570"/>
      <c r="C262" s="571"/>
      <c r="D262" s="571"/>
      <c r="E262" s="571"/>
      <c r="F262" s="572"/>
      <c r="G262" s="573" t="s">
        <v>105</v>
      </c>
      <c r="H262" s="574"/>
      <c r="I262" s="574"/>
      <c r="J262" s="574"/>
      <c r="K262" s="575"/>
      <c r="L262" s="586"/>
      <c r="M262" s="586"/>
      <c r="N262" s="586"/>
      <c r="O262" s="586"/>
      <c r="P262" s="586"/>
      <c r="Q262" s="586"/>
      <c r="R262" s="587"/>
    </row>
    <row r="263" spans="2:18" ht="14.1" customHeight="1" x14ac:dyDescent="0.2">
      <c r="B263" s="576"/>
      <c r="C263" s="526"/>
      <c r="D263" s="526"/>
      <c r="E263" s="526"/>
      <c r="F263" s="577"/>
      <c r="G263" s="578" t="s">
        <v>106</v>
      </c>
      <c r="H263" s="566"/>
      <c r="I263" s="566"/>
      <c r="J263" s="566"/>
      <c r="K263" s="579"/>
      <c r="L263" s="585"/>
      <c r="M263" s="586"/>
      <c r="N263" s="586"/>
      <c r="O263" s="586"/>
      <c r="P263" s="586"/>
      <c r="Q263" s="586"/>
      <c r="R263" s="587"/>
    </row>
    <row r="264" spans="2:18" ht="14.1" customHeight="1" x14ac:dyDescent="0.2">
      <c r="B264" s="576"/>
      <c r="C264" s="526"/>
      <c r="D264" s="526"/>
      <c r="E264" s="526"/>
      <c r="F264" s="577"/>
      <c r="G264" s="578" t="s">
        <v>108</v>
      </c>
      <c r="H264" s="566"/>
      <c r="I264" s="566"/>
      <c r="J264" s="566"/>
      <c r="K264" s="579"/>
      <c r="L264" s="585"/>
      <c r="M264" s="586"/>
      <c r="N264" s="586"/>
      <c r="O264" s="586"/>
      <c r="P264" s="586"/>
      <c r="Q264" s="586"/>
      <c r="R264" s="587"/>
    </row>
    <row r="265" spans="2:18" ht="14.1" customHeight="1" x14ac:dyDescent="0.2">
      <c r="B265" s="576"/>
      <c r="C265" s="526"/>
      <c r="D265" s="526"/>
      <c r="E265" s="526"/>
      <c r="F265" s="577"/>
      <c r="G265" s="578" t="s">
        <v>109</v>
      </c>
      <c r="H265" s="566"/>
      <c r="I265" s="566"/>
      <c r="J265" s="566"/>
      <c r="K265" s="579"/>
      <c r="L265" s="585"/>
      <c r="M265" s="586"/>
      <c r="N265" s="586"/>
      <c r="O265" s="586"/>
      <c r="P265" s="586"/>
      <c r="Q265" s="586"/>
      <c r="R265" s="587"/>
    </row>
    <row r="266" spans="2:18" ht="14.1" customHeight="1" x14ac:dyDescent="0.2">
      <c r="B266" s="576"/>
      <c r="C266" s="526"/>
      <c r="D266" s="526"/>
      <c r="E266" s="526"/>
      <c r="F266" s="577"/>
      <c r="G266" s="578" t="s">
        <v>110</v>
      </c>
      <c r="H266" s="566"/>
      <c r="I266" s="566"/>
      <c r="J266" s="566"/>
      <c r="K266" s="579"/>
      <c r="L266" s="585"/>
      <c r="M266" s="586"/>
      <c r="N266" s="586"/>
      <c r="O266" s="586"/>
      <c r="P266" s="586"/>
      <c r="Q266" s="586"/>
      <c r="R266" s="587"/>
    </row>
    <row r="267" spans="2:18" x14ac:dyDescent="0.2">
      <c r="B267" s="576"/>
      <c r="C267" s="526"/>
      <c r="D267" s="526"/>
      <c r="E267" s="526"/>
      <c r="F267" s="577"/>
      <c r="G267" s="578" t="s">
        <v>111</v>
      </c>
      <c r="H267" s="566"/>
      <c r="I267" s="566"/>
      <c r="J267" s="566"/>
      <c r="K267" s="579"/>
      <c r="L267" s="585"/>
      <c r="M267" s="586"/>
      <c r="N267" s="586"/>
      <c r="O267" s="586"/>
      <c r="P267" s="586"/>
      <c r="Q267" s="586"/>
      <c r="R267" s="587"/>
    </row>
    <row r="268" spans="2:18" ht="15" thickBot="1" x14ac:dyDescent="0.25">
      <c r="B268" s="576"/>
      <c r="C268" s="526"/>
      <c r="D268" s="526"/>
      <c r="E268" s="526"/>
      <c r="F268" s="577"/>
      <c r="G268" s="576"/>
      <c r="H268" s="526"/>
      <c r="I268" s="526"/>
      <c r="J268" s="526"/>
      <c r="K268" s="577"/>
      <c r="L268" s="585"/>
      <c r="M268" s="586"/>
      <c r="N268" s="586"/>
      <c r="O268" s="586"/>
      <c r="P268" s="586"/>
      <c r="Q268" s="586"/>
      <c r="R268" s="587"/>
    </row>
    <row r="269" spans="2:18" ht="14.65" customHeight="1" thickBot="1" x14ac:dyDescent="0.25">
      <c r="B269" s="582" t="s">
        <v>112</v>
      </c>
      <c r="C269" s="583"/>
      <c r="D269" s="583"/>
      <c r="E269" s="583"/>
      <c r="F269" s="584"/>
      <c r="G269" s="582" t="s">
        <v>113</v>
      </c>
      <c r="H269" s="583"/>
      <c r="I269" s="583"/>
      <c r="J269" s="583"/>
      <c r="K269" s="584"/>
      <c r="L269" s="586"/>
      <c r="M269" s="586"/>
      <c r="N269" s="586"/>
      <c r="O269" s="586"/>
      <c r="P269" s="586"/>
      <c r="Q269" s="586"/>
      <c r="R269" s="587"/>
    </row>
    <row r="270" spans="2:18" x14ac:dyDescent="0.2">
      <c r="B270" s="576"/>
      <c r="C270" s="526"/>
      <c r="D270" s="526"/>
      <c r="E270" s="526"/>
      <c r="F270" s="577"/>
      <c r="G270" s="576"/>
      <c r="H270" s="526"/>
      <c r="I270" s="526"/>
      <c r="J270" s="526"/>
      <c r="K270" s="577"/>
      <c r="L270" s="585"/>
      <c r="M270" s="586"/>
      <c r="N270" s="586"/>
      <c r="O270" s="586"/>
      <c r="P270" s="586"/>
      <c r="Q270" s="586"/>
      <c r="R270" s="587"/>
    </row>
    <row r="271" spans="2:18" x14ac:dyDescent="0.2">
      <c r="B271" s="576"/>
      <c r="C271" s="526"/>
      <c r="D271" s="526"/>
      <c r="E271" s="526"/>
      <c r="F271" s="577"/>
      <c r="G271" s="576"/>
      <c r="H271" s="526"/>
      <c r="I271" s="526"/>
      <c r="J271" s="526"/>
      <c r="K271" s="577"/>
      <c r="L271" s="585"/>
      <c r="M271" s="586"/>
      <c r="N271" s="586"/>
      <c r="O271" s="586"/>
      <c r="P271" s="586"/>
      <c r="Q271" s="586"/>
      <c r="R271" s="587"/>
    </row>
    <row r="272" spans="2:18" x14ac:dyDescent="0.2">
      <c r="B272" s="576"/>
      <c r="C272" s="526"/>
      <c r="D272" s="526"/>
      <c r="E272" s="526"/>
      <c r="F272" s="577"/>
      <c r="G272" s="576"/>
      <c r="H272" s="526"/>
      <c r="I272" s="526"/>
      <c r="J272" s="526"/>
      <c r="K272" s="577"/>
      <c r="L272" s="585"/>
      <c r="M272" s="586"/>
      <c r="N272" s="586"/>
      <c r="O272" s="586"/>
      <c r="P272" s="586"/>
      <c r="Q272" s="586"/>
      <c r="R272" s="587"/>
    </row>
    <row r="273" spans="2:18" x14ac:dyDescent="0.2">
      <c r="B273" s="576"/>
      <c r="C273" s="526"/>
      <c r="D273" s="526"/>
      <c r="E273" s="526"/>
      <c r="F273" s="577"/>
      <c r="G273" s="576"/>
      <c r="H273" s="526"/>
      <c r="I273" s="526"/>
      <c r="J273" s="526"/>
      <c r="K273" s="577"/>
      <c r="L273" s="585"/>
      <c r="M273" s="586"/>
      <c r="N273" s="586"/>
      <c r="O273" s="586"/>
      <c r="P273" s="586"/>
      <c r="Q273" s="586"/>
      <c r="R273" s="587"/>
    </row>
    <row r="274" spans="2:18" x14ac:dyDescent="0.2">
      <c r="B274" s="576"/>
      <c r="C274" s="526"/>
      <c r="D274" s="526"/>
      <c r="E274" s="526"/>
      <c r="F274" s="577"/>
      <c r="G274" s="576"/>
      <c r="H274" s="526"/>
      <c r="I274" s="526"/>
      <c r="J274" s="526"/>
      <c r="K274" s="577"/>
      <c r="L274" s="585"/>
      <c r="M274" s="586"/>
      <c r="N274" s="586"/>
      <c r="O274" s="586"/>
      <c r="P274" s="586"/>
      <c r="Q274" s="586"/>
      <c r="R274" s="587"/>
    </row>
    <row r="275" spans="2:18" ht="15" thickBot="1" x14ac:dyDescent="0.25">
      <c r="B275" s="576"/>
      <c r="C275" s="526"/>
      <c r="D275" s="526"/>
      <c r="E275" s="526"/>
      <c r="F275" s="577"/>
      <c r="G275" s="576"/>
      <c r="H275" s="526"/>
      <c r="I275" s="526"/>
      <c r="J275" s="526"/>
      <c r="K275" s="577"/>
      <c r="L275" s="585"/>
      <c r="M275" s="586"/>
      <c r="N275" s="586"/>
      <c r="O275" s="586"/>
      <c r="P275" s="586"/>
      <c r="Q275" s="586"/>
      <c r="R275" s="587"/>
    </row>
    <row r="276" spans="2:18" x14ac:dyDescent="0.2">
      <c r="B276" s="596" t="s">
        <v>115</v>
      </c>
      <c r="C276" s="597"/>
      <c r="D276" s="597"/>
      <c r="E276" s="597"/>
      <c r="F276" s="597"/>
      <c r="G276" s="597"/>
      <c r="H276" s="597"/>
      <c r="I276" s="597"/>
      <c r="J276" s="597"/>
      <c r="K276" s="598"/>
      <c r="L276" s="586"/>
      <c r="M276" s="586"/>
      <c r="N276" s="586"/>
      <c r="O276" s="586"/>
      <c r="P276" s="586"/>
      <c r="Q276" s="586"/>
      <c r="R276" s="587"/>
    </row>
    <row r="277" spans="2:18" ht="14.1" customHeight="1" thickBot="1" x14ac:dyDescent="0.25">
      <c r="B277" s="599"/>
      <c r="C277" s="600"/>
      <c r="D277" s="600"/>
      <c r="E277" s="600"/>
      <c r="F277" s="600"/>
      <c r="G277" s="600"/>
      <c r="H277" s="600"/>
      <c r="I277" s="600"/>
      <c r="J277" s="600"/>
      <c r="K277" s="601"/>
      <c r="L277" s="586"/>
      <c r="M277" s="586"/>
      <c r="N277" s="586"/>
      <c r="O277" s="586"/>
      <c r="P277" s="586"/>
      <c r="Q277" s="586"/>
      <c r="R277" s="587"/>
    </row>
    <row r="278" spans="2:18" ht="19.350000000000001" customHeight="1" thickBot="1" x14ac:dyDescent="0.25">
      <c r="B278" s="556" t="s">
        <v>116</v>
      </c>
      <c r="C278" s="557"/>
      <c r="D278" s="557"/>
      <c r="E278" s="557"/>
      <c r="F278" s="557"/>
      <c r="G278" s="557"/>
      <c r="H278" s="557"/>
      <c r="I278" s="557"/>
      <c r="J278" s="557"/>
      <c r="K278" s="558"/>
      <c r="L278" s="586"/>
      <c r="M278" s="586"/>
      <c r="N278" s="586"/>
      <c r="O278" s="586"/>
      <c r="P278" s="586"/>
      <c r="Q278" s="586"/>
      <c r="R278" s="587"/>
    </row>
    <row r="279" spans="2:18" ht="19.350000000000001" customHeight="1" thickBot="1" x14ac:dyDescent="0.25">
      <c r="B279" s="559" t="s">
        <v>71</v>
      </c>
      <c r="C279" s="560"/>
      <c r="D279" s="560"/>
      <c r="E279" s="560"/>
      <c r="F279" s="560"/>
      <c r="G279" s="560"/>
      <c r="H279" s="560"/>
      <c r="I279" s="560"/>
      <c r="J279" s="560"/>
      <c r="K279" s="561"/>
      <c r="L279" s="586"/>
      <c r="M279" s="586"/>
      <c r="N279" s="586"/>
      <c r="O279" s="586"/>
      <c r="P279" s="586"/>
      <c r="Q279" s="586"/>
      <c r="R279" s="587"/>
    </row>
    <row r="280" spans="2:18" ht="14.1" customHeight="1" x14ac:dyDescent="0.2">
      <c r="B280" s="562" t="s">
        <v>117</v>
      </c>
      <c r="C280" s="563"/>
      <c r="D280" s="563"/>
      <c r="E280" s="563"/>
      <c r="F280" s="563"/>
      <c r="G280" s="563"/>
      <c r="H280" s="563"/>
      <c r="I280" s="563"/>
      <c r="J280" s="563"/>
      <c r="K280" s="564"/>
      <c r="L280" s="586"/>
      <c r="M280" s="586"/>
      <c r="N280" s="586"/>
      <c r="O280" s="586"/>
      <c r="P280" s="586"/>
      <c r="Q280" s="586"/>
      <c r="R280" s="587"/>
    </row>
    <row r="281" spans="2:18" ht="14.1" customHeight="1" x14ac:dyDescent="0.2">
      <c r="B281" s="565" t="s">
        <v>118</v>
      </c>
      <c r="C281" s="566"/>
      <c r="D281" s="566"/>
      <c r="E281" s="566"/>
      <c r="F281" s="566"/>
      <c r="G281" s="566"/>
      <c r="H281" s="566"/>
      <c r="I281" s="566"/>
      <c r="J281" s="566"/>
      <c r="K281" s="567"/>
      <c r="L281" s="586"/>
      <c r="M281" s="586"/>
      <c r="N281" s="586"/>
      <c r="O281" s="586"/>
      <c r="P281" s="586"/>
      <c r="Q281" s="586"/>
      <c r="R281" s="587"/>
    </row>
    <row r="282" spans="2:18" ht="14.1" customHeight="1" x14ac:dyDescent="0.2">
      <c r="B282" s="565" t="s">
        <v>119</v>
      </c>
      <c r="C282" s="566"/>
      <c r="D282" s="566"/>
      <c r="E282" s="566"/>
      <c r="F282" s="566"/>
      <c r="G282" s="566"/>
      <c r="H282" s="566"/>
      <c r="I282" s="566"/>
      <c r="J282" s="566"/>
      <c r="K282" s="567"/>
      <c r="L282" s="586"/>
      <c r="M282" s="586"/>
      <c r="N282" s="586"/>
      <c r="O282" s="586"/>
      <c r="P282" s="586"/>
      <c r="Q282" s="586"/>
      <c r="R282" s="587"/>
    </row>
    <row r="283" spans="2:18" x14ac:dyDescent="0.2">
      <c r="B283" s="554"/>
      <c r="C283" s="568"/>
      <c r="D283" s="568"/>
      <c r="E283" s="568"/>
      <c r="F283" s="568"/>
      <c r="G283" s="568"/>
      <c r="H283" s="568"/>
      <c r="I283" s="568"/>
      <c r="J283" s="568"/>
      <c r="K283" s="555"/>
      <c r="L283" s="586"/>
      <c r="M283" s="586"/>
      <c r="N283" s="586"/>
      <c r="O283" s="586"/>
      <c r="P283" s="586"/>
      <c r="Q283" s="586"/>
      <c r="R283" s="587"/>
    </row>
    <row r="284" spans="2:18" x14ac:dyDescent="0.2">
      <c r="B284" s="554"/>
      <c r="C284" s="568"/>
      <c r="D284" s="568"/>
      <c r="E284" s="568"/>
      <c r="F284" s="568"/>
      <c r="G284" s="568"/>
      <c r="H284" s="568"/>
      <c r="I284" s="568"/>
      <c r="J284" s="568"/>
      <c r="K284" s="555"/>
      <c r="L284" s="586"/>
      <c r="M284" s="586"/>
      <c r="N284" s="586"/>
      <c r="O284" s="586"/>
      <c r="P284" s="586"/>
      <c r="Q284" s="586"/>
      <c r="R284" s="587"/>
    </row>
    <row r="285" spans="2:18" x14ac:dyDescent="0.2">
      <c r="B285" s="554"/>
      <c r="C285" s="568"/>
      <c r="D285" s="568"/>
      <c r="E285" s="568"/>
      <c r="F285" s="568"/>
      <c r="G285" s="568"/>
      <c r="H285" s="568"/>
      <c r="I285" s="568"/>
      <c r="J285" s="568"/>
      <c r="K285" s="555"/>
      <c r="L285" s="586"/>
      <c r="M285" s="586"/>
      <c r="N285" s="586"/>
      <c r="O285" s="586"/>
      <c r="P285" s="586"/>
      <c r="Q285" s="586"/>
      <c r="R285" s="587"/>
    </row>
    <row r="286" spans="2:18" ht="15" thickBot="1" x14ac:dyDescent="0.25">
      <c r="B286" s="534"/>
      <c r="C286" s="535"/>
      <c r="D286" s="535"/>
      <c r="E286" s="535"/>
      <c r="F286" s="535"/>
      <c r="G286" s="535"/>
      <c r="H286" s="535"/>
      <c r="I286" s="535"/>
      <c r="J286" s="535"/>
      <c r="K286" s="536"/>
      <c r="L286" s="586"/>
      <c r="M286" s="586"/>
      <c r="N286" s="586"/>
      <c r="O286" s="586"/>
      <c r="P286" s="586"/>
      <c r="Q286" s="586"/>
      <c r="R286" s="587"/>
    </row>
    <row r="287" spans="2:18" ht="19.149999999999999" customHeight="1" thickBot="1" x14ac:dyDescent="0.25">
      <c r="B287" s="519" t="s">
        <v>120</v>
      </c>
      <c r="C287" s="520"/>
      <c r="D287" s="520"/>
      <c r="E287" s="520"/>
      <c r="F287" s="520"/>
      <c r="G287" s="520"/>
      <c r="H287" s="520"/>
      <c r="I287" s="520"/>
      <c r="J287" s="520"/>
      <c r="K287" s="521"/>
      <c r="L287" s="586"/>
      <c r="M287" s="586"/>
      <c r="N287" s="586"/>
      <c r="O287" s="586"/>
      <c r="P287" s="586"/>
      <c r="Q287" s="586"/>
      <c r="R287" s="587"/>
    </row>
    <row r="288" spans="2:18" x14ac:dyDescent="0.2">
      <c r="B288" s="540" t="s">
        <v>121</v>
      </c>
      <c r="C288" s="541"/>
      <c r="D288" s="541"/>
      <c r="E288" s="542"/>
      <c r="F288" s="543"/>
      <c r="G288" s="544"/>
      <c r="H288" s="548" t="s">
        <v>122</v>
      </c>
      <c r="I288" s="549"/>
      <c r="J288" s="552"/>
      <c r="K288" s="553"/>
      <c r="L288" s="586"/>
      <c r="M288" s="586"/>
      <c r="N288" s="586"/>
      <c r="O288" s="586"/>
      <c r="P288" s="586"/>
      <c r="Q288" s="586"/>
      <c r="R288" s="587"/>
    </row>
    <row r="289" spans="2:18" ht="15" thickBot="1" x14ac:dyDescent="0.25">
      <c r="B289" s="540"/>
      <c r="C289" s="541"/>
      <c r="D289" s="541"/>
      <c r="E289" s="545"/>
      <c r="F289" s="546"/>
      <c r="G289" s="547"/>
      <c r="H289" s="550"/>
      <c r="I289" s="551"/>
      <c r="J289" s="554"/>
      <c r="K289" s="555"/>
      <c r="L289" s="586"/>
      <c r="M289" s="586"/>
      <c r="N289" s="586"/>
      <c r="O289" s="586"/>
      <c r="P289" s="586"/>
      <c r="Q289" s="586"/>
      <c r="R289" s="587"/>
    </row>
    <row r="290" spans="2:18" ht="20.100000000000001" customHeight="1" thickBot="1" x14ac:dyDescent="0.25">
      <c r="B290" s="519" t="s">
        <v>123</v>
      </c>
      <c r="C290" s="520"/>
      <c r="D290" s="520"/>
      <c r="E290" s="520"/>
      <c r="F290" s="520"/>
      <c r="G290" s="520"/>
      <c r="H290" s="520"/>
      <c r="I290" s="520"/>
      <c r="J290" s="520"/>
      <c r="K290" s="521"/>
      <c r="L290" s="586"/>
      <c r="M290" s="586"/>
      <c r="N290" s="586"/>
      <c r="O290" s="586"/>
      <c r="P290" s="586"/>
      <c r="Q290" s="586"/>
      <c r="R290" s="587"/>
    </row>
    <row r="291" spans="2:18" x14ac:dyDescent="0.2">
      <c r="B291" s="522"/>
      <c r="C291" s="523"/>
      <c r="D291" s="523"/>
      <c r="E291" s="523"/>
      <c r="F291" s="523"/>
      <c r="G291" s="523"/>
      <c r="H291" s="523"/>
      <c r="I291" s="523"/>
      <c r="J291" s="523"/>
      <c r="K291" s="524"/>
      <c r="L291" s="586"/>
      <c r="M291" s="586"/>
      <c r="N291" s="586"/>
      <c r="O291" s="586"/>
      <c r="P291" s="586"/>
      <c r="Q291" s="586"/>
      <c r="R291" s="587"/>
    </row>
    <row r="292" spans="2:18" x14ac:dyDescent="0.2">
      <c r="B292" s="525"/>
      <c r="C292" s="526"/>
      <c r="D292" s="526"/>
      <c r="E292" s="526"/>
      <c r="F292" s="526"/>
      <c r="G292" s="526"/>
      <c r="H292" s="526"/>
      <c r="I292" s="526"/>
      <c r="J292" s="526"/>
      <c r="K292" s="527"/>
      <c r="L292" s="586"/>
      <c r="M292" s="586"/>
      <c r="N292" s="586"/>
      <c r="O292" s="586"/>
      <c r="P292" s="586"/>
      <c r="Q292" s="586"/>
      <c r="R292" s="587"/>
    </row>
    <row r="293" spans="2:18" x14ac:dyDescent="0.2">
      <c r="B293" s="525"/>
      <c r="C293" s="526"/>
      <c r="D293" s="526"/>
      <c r="E293" s="526"/>
      <c r="F293" s="526"/>
      <c r="G293" s="526"/>
      <c r="H293" s="526"/>
      <c r="I293" s="526"/>
      <c r="J293" s="526"/>
      <c r="K293" s="527"/>
      <c r="L293" s="586"/>
      <c r="M293" s="586"/>
      <c r="N293" s="586"/>
      <c r="O293" s="586"/>
      <c r="P293" s="586"/>
      <c r="Q293" s="586"/>
      <c r="R293" s="587"/>
    </row>
    <row r="294" spans="2:18" x14ac:dyDescent="0.2">
      <c r="B294" s="525"/>
      <c r="C294" s="526"/>
      <c r="D294" s="526"/>
      <c r="E294" s="526"/>
      <c r="F294" s="526"/>
      <c r="G294" s="526"/>
      <c r="H294" s="526"/>
      <c r="I294" s="526"/>
      <c r="J294" s="526"/>
      <c r="K294" s="527"/>
      <c r="L294" s="586"/>
      <c r="M294" s="586"/>
      <c r="N294" s="586"/>
      <c r="O294" s="586"/>
      <c r="P294" s="586"/>
      <c r="Q294" s="586"/>
      <c r="R294" s="587"/>
    </row>
    <row r="295" spans="2:18" x14ac:dyDescent="0.2">
      <c r="B295" s="525"/>
      <c r="C295" s="526"/>
      <c r="D295" s="526"/>
      <c r="E295" s="526"/>
      <c r="F295" s="526"/>
      <c r="G295" s="526"/>
      <c r="H295" s="526"/>
      <c r="I295" s="526"/>
      <c r="J295" s="526"/>
      <c r="K295" s="527"/>
      <c r="L295" s="586"/>
      <c r="M295" s="586"/>
      <c r="N295" s="586"/>
      <c r="O295" s="586"/>
      <c r="P295" s="586"/>
      <c r="Q295" s="586"/>
      <c r="R295" s="587"/>
    </row>
    <row r="296" spans="2:18" x14ac:dyDescent="0.2">
      <c r="B296" s="525"/>
      <c r="C296" s="526"/>
      <c r="D296" s="526"/>
      <c r="E296" s="526"/>
      <c r="F296" s="526"/>
      <c r="G296" s="526"/>
      <c r="H296" s="526"/>
      <c r="I296" s="526"/>
      <c r="J296" s="526"/>
      <c r="K296" s="527"/>
      <c r="L296" s="586"/>
      <c r="M296" s="586"/>
      <c r="N296" s="586"/>
      <c r="O296" s="586"/>
      <c r="P296" s="586"/>
      <c r="Q296" s="586"/>
      <c r="R296" s="587"/>
    </row>
    <row r="297" spans="2:18" x14ac:dyDescent="0.2">
      <c r="B297" s="525"/>
      <c r="C297" s="526"/>
      <c r="D297" s="526"/>
      <c r="E297" s="526"/>
      <c r="F297" s="526"/>
      <c r="G297" s="526"/>
      <c r="H297" s="526"/>
      <c r="I297" s="526"/>
      <c r="J297" s="526"/>
      <c r="K297" s="527"/>
      <c r="L297" s="586"/>
      <c r="M297" s="586"/>
      <c r="N297" s="586"/>
      <c r="O297" s="586"/>
      <c r="P297" s="586"/>
      <c r="Q297" s="586"/>
      <c r="R297" s="587"/>
    </row>
    <row r="298" spans="2:18" ht="15" thickBot="1" x14ac:dyDescent="0.25">
      <c r="B298" s="528"/>
      <c r="C298" s="529"/>
      <c r="D298" s="529"/>
      <c r="E298" s="529"/>
      <c r="F298" s="529"/>
      <c r="G298" s="529"/>
      <c r="H298" s="529"/>
      <c r="I298" s="529"/>
      <c r="J298" s="529"/>
      <c r="K298" s="530"/>
      <c r="L298" s="586"/>
      <c r="M298" s="586"/>
      <c r="N298" s="586"/>
      <c r="O298" s="586"/>
      <c r="P298" s="586"/>
      <c r="Q298" s="586"/>
      <c r="R298" s="587"/>
    </row>
    <row r="299" spans="2:18" ht="26.65" customHeight="1" thickBot="1" x14ac:dyDescent="0.25">
      <c r="B299" s="519" t="s">
        <v>124</v>
      </c>
      <c r="C299" s="520"/>
      <c r="D299" s="520"/>
      <c r="E299" s="520"/>
      <c r="F299" s="520"/>
      <c r="G299" s="520"/>
      <c r="H299" s="520"/>
      <c r="I299" s="520"/>
      <c r="J299" s="520"/>
      <c r="K299" s="521"/>
      <c r="L299" s="586"/>
      <c r="M299" s="586"/>
      <c r="N299" s="586"/>
      <c r="O299" s="586"/>
      <c r="P299" s="586"/>
      <c r="Q299" s="586"/>
      <c r="R299" s="587"/>
    </row>
    <row r="300" spans="2:18" x14ac:dyDescent="0.2">
      <c r="B300" s="540" t="s">
        <v>121</v>
      </c>
      <c r="C300" s="541"/>
      <c r="D300" s="541"/>
      <c r="E300" s="542"/>
      <c r="F300" s="543"/>
      <c r="G300" s="544"/>
      <c r="H300" s="548" t="s">
        <v>122</v>
      </c>
      <c r="I300" s="549"/>
      <c r="J300" s="542"/>
      <c r="K300" s="544"/>
      <c r="L300" s="586"/>
      <c r="M300" s="586"/>
      <c r="N300" s="586"/>
      <c r="O300" s="586"/>
      <c r="P300" s="586"/>
      <c r="Q300" s="586"/>
      <c r="R300" s="587"/>
    </row>
    <row r="301" spans="2:18" ht="15" thickBot="1" x14ac:dyDescent="0.25">
      <c r="B301" s="540"/>
      <c r="C301" s="541"/>
      <c r="D301" s="541"/>
      <c r="E301" s="545"/>
      <c r="F301" s="546"/>
      <c r="G301" s="547"/>
      <c r="H301" s="550"/>
      <c r="I301" s="551"/>
      <c r="J301" s="545"/>
      <c r="K301" s="547"/>
      <c r="L301" s="586"/>
      <c r="M301" s="586"/>
      <c r="N301" s="586"/>
      <c r="O301" s="586"/>
      <c r="P301" s="586"/>
      <c r="Q301" s="586"/>
      <c r="R301" s="587"/>
    </row>
    <row r="302" spans="2:18" ht="27.6" customHeight="1" thickBot="1" x14ac:dyDescent="0.25">
      <c r="B302" s="519" t="s">
        <v>125</v>
      </c>
      <c r="C302" s="520"/>
      <c r="D302" s="520"/>
      <c r="E302" s="520"/>
      <c r="F302" s="520"/>
      <c r="G302" s="520"/>
      <c r="H302" s="520"/>
      <c r="I302" s="520"/>
      <c r="J302" s="520"/>
      <c r="K302" s="521"/>
      <c r="L302" s="586"/>
      <c r="M302" s="586"/>
      <c r="N302" s="586"/>
      <c r="O302" s="586"/>
      <c r="P302" s="586"/>
      <c r="Q302" s="586"/>
      <c r="R302" s="587"/>
    </row>
    <row r="303" spans="2:18" x14ac:dyDescent="0.2">
      <c r="B303" s="522"/>
      <c r="C303" s="523"/>
      <c r="D303" s="523"/>
      <c r="E303" s="523"/>
      <c r="F303" s="523"/>
      <c r="G303" s="523"/>
      <c r="H303" s="523"/>
      <c r="I303" s="523"/>
      <c r="J303" s="523"/>
      <c r="K303" s="524"/>
      <c r="L303" s="586"/>
      <c r="M303" s="586"/>
      <c r="N303" s="586"/>
      <c r="O303" s="586"/>
      <c r="P303" s="586"/>
      <c r="Q303" s="586"/>
      <c r="R303" s="587"/>
    </row>
    <row r="304" spans="2:18" x14ac:dyDescent="0.2">
      <c r="B304" s="525"/>
      <c r="C304" s="526"/>
      <c r="D304" s="526"/>
      <c r="E304" s="526"/>
      <c r="F304" s="526"/>
      <c r="G304" s="526"/>
      <c r="H304" s="526"/>
      <c r="I304" s="526"/>
      <c r="J304" s="526"/>
      <c r="K304" s="527"/>
      <c r="L304" s="586"/>
      <c r="M304" s="586"/>
      <c r="N304" s="586"/>
      <c r="O304" s="586"/>
      <c r="P304" s="586"/>
      <c r="Q304" s="586"/>
      <c r="R304" s="587"/>
    </row>
    <row r="305" spans="2:18" x14ac:dyDescent="0.2">
      <c r="B305" s="525"/>
      <c r="C305" s="526"/>
      <c r="D305" s="526"/>
      <c r="E305" s="526"/>
      <c r="F305" s="526"/>
      <c r="G305" s="526"/>
      <c r="H305" s="526"/>
      <c r="I305" s="526"/>
      <c r="J305" s="526"/>
      <c r="K305" s="527"/>
      <c r="L305" s="586"/>
      <c r="M305" s="586"/>
      <c r="N305" s="586"/>
      <c r="O305" s="586"/>
      <c r="P305" s="586"/>
      <c r="Q305" s="586"/>
      <c r="R305" s="587"/>
    </row>
    <row r="306" spans="2:18" x14ac:dyDescent="0.2">
      <c r="B306" s="525"/>
      <c r="C306" s="526"/>
      <c r="D306" s="526"/>
      <c r="E306" s="526"/>
      <c r="F306" s="526"/>
      <c r="G306" s="526"/>
      <c r="H306" s="526"/>
      <c r="I306" s="526"/>
      <c r="J306" s="526"/>
      <c r="K306" s="527"/>
      <c r="L306" s="586"/>
      <c r="M306" s="586"/>
      <c r="N306" s="586"/>
      <c r="O306" s="586"/>
      <c r="P306" s="586"/>
      <c r="Q306" s="586"/>
      <c r="R306" s="587"/>
    </row>
    <row r="307" spans="2:18" x14ac:dyDescent="0.2">
      <c r="B307" s="525"/>
      <c r="C307" s="526"/>
      <c r="D307" s="526"/>
      <c r="E307" s="526"/>
      <c r="F307" s="526"/>
      <c r="G307" s="526"/>
      <c r="H307" s="526"/>
      <c r="I307" s="526"/>
      <c r="J307" s="526"/>
      <c r="K307" s="527"/>
      <c r="L307" s="586"/>
      <c r="M307" s="586"/>
      <c r="N307" s="586"/>
      <c r="O307" s="586"/>
      <c r="P307" s="586"/>
      <c r="Q307" s="586"/>
      <c r="R307" s="587"/>
    </row>
    <row r="308" spans="2:18" x14ac:dyDescent="0.2">
      <c r="B308" s="525"/>
      <c r="C308" s="526"/>
      <c r="D308" s="526"/>
      <c r="E308" s="526"/>
      <c r="F308" s="526"/>
      <c r="G308" s="526"/>
      <c r="H308" s="526"/>
      <c r="I308" s="526"/>
      <c r="J308" s="526"/>
      <c r="K308" s="527"/>
      <c r="L308" s="586"/>
      <c r="M308" s="586"/>
      <c r="N308" s="586"/>
      <c r="O308" s="586"/>
      <c r="P308" s="586"/>
      <c r="Q308" s="586"/>
      <c r="R308" s="587"/>
    </row>
    <row r="309" spans="2:18" x14ac:dyDescent="0.2">
      <c r="B309" s="525"/>
      <c r="C309" s="526"/>
      <c r="D309" s="526"/>
      <c r="E309" s="526"/>
      <c r="F309" s="526"/>
      <c r="G309" s="526"/>
      <c r="H309" s="526"/>
      <c r="I309" s="526"/>
      <c r="J309" s="526"/>
      <c r="K309" s="527"/>
      <c r="L309" s="586"/>
      <c r="M309" s="586"/>
      <c r="N309" s="586"/>
      <c r="O309" s="586"/>
      <c r="P309" s="586"/>
      <c r="Q309" s="586"/>
      <c r="R309" s="587"/>
    </row>
    <row r="310" spans="2:18" x14ac:dyDescent="0.2">
      <c r="B310" s="525"/>
      <c r="C310" s="526"/>
      <c r="D310" s="526"/>
      <c r="E310" s="526"/>
      <c r="F310" s="526"/>
      <c r="G310" s="526"/>
      <c r="H310" s="526"/>
      <c r="I310" s="526"/>
      <c r="J310" s="526"/>
      <c r="K310" s="527"/>
      <c r="L310" s="586"/>
      <c r="M310" s="586"/>
      <c r="N310" s="586"/>
      <c r="O310" s="586"/>
      <c r="P310" s="586"/>
      <c r="Q310" s="586"/>
      <c r="R310" s="587"/>
    </row>
    <row r="311" spans="2:18" ht="15" thickBot="1" x14ac:dyDescent="0.25">
      <c r="B311" s="528"/>
      <c r="C311" s="529"/>
      <c r="D311" s="529"/>
      <c r="E311" s="529"/>
      <c r="F311" s="529"/>
      <c r="G311" s="529"/>
      <c r="H311" s="529"/>
      <c r="I311" s="529"/>
      <c r="J311" s="529"/>
      <c r="K311" s="530"/>
      <c r="L311" s="586"/>
      <c r="M311" s="586"/>
      <c r="N311" s="586"/>
      <c r="O311" s="586"/>
      <c r="P311" s="586"/>
      <c r="Q311" s="586"/>
      <c r="R311" s="587"/>
    </row>
    <row r="312" spans="2:18" ht="24.6" customHeight="1" thickBot="1" x14ac:dyDescent="0.25">
      <c r="B312" s="519" t="s">
        <v>126</v>
      </c>
      <c r="C312" s="520"/>
      <c r="D312" s="520"/>
      <c r="E312" s="520"/>
      <c r="F312" s="520"/>
      <c r="G312" s="520"/>
      <c r="H312" s="520"/>
      <c r="I312" s="520"/>
      <c r="J312" s="520"/>
      <c r="K312" s="521"/>
      <c r="L312" s="586"/>
      <c r="M312" s="586"/>
      <c r="N312" s="586"/>
      <c r="O312" s="586"/>
      <c r="P312" s="586"/>
      <c r="Q312" s="586"/>
      <c r="R312" s="587"/>
    </row>
    <row r="313" spans="2:18" ht="24" customHeight="1" thickBot="1" x14ac:dyDescent="0.25">
      <c r="B313" s="519" t="s">
        <v>71</v>
      </c>
      <c r="C313" s="520"/>
      <c r="D313" s="520"/>
      <c r="E313" s="520"/>
      <c r="F313" s="520"/>
      <c r="G313" s="520"/>
      <c r="H313" s="520"/>
      <c r="I313" s="520"/>
      <c r="J313" s="520"/>
      <c r="K313" s="521"/>
      <c r="L313" s="586"/>
      <c r="M313" s="586"/>
      <c r="N313" s="586"/>
      <c r="O313" s="586"/>
      <c r="P313" s="586"/>
      <c r="Q313" s="586"/>
      <c r="R313" s="587"/>
    </row>
    <row r="314" spans="2:18" ht="14.1" customHeight="1" x14ac:dyDescent="0.2">
      <c r="B314" s="537" t="s">
        <v>127</v>
      </c>
      <c r="C314" s="538"/>
      <c r="D314" s="538"/>
      <c r="E314" s="538"/>
      <c r="F314" s="538"/>
      <c r="G314" s="538"/>
      <c r="H314" s="538"/>
      <c r="I314" s="538"/>
      <c r="J314" s="538"/>
      <c r="K314" s="539"/>
      <c r="L314" s="586"/>
      <c r="M314" s="586"/>
      <c r="N314" s="586"/>
      <c r="O314" s="586"/>
      <c r="P314" s="586"/>
      <c r="Q314" s="586"/>
      <c r="R314" s="587"/>
    </row>
    <row r="315" spans="2:18" x14ac:dyDescent="0.2">
      <c r="B315" s="531" t="s">
        <v>128</v>
      </c>
      <c r="C315" s="532"/>
      <c r="D315" s="532"/>
      <c r="E315" s="532"/>
      <c r="F315" s="532"/>
      <c r="G315" s="532"/>
      <c r="H315" s="532"/>
      <c r="I315" s="532"/>
      <c r="J315" s="532"/>
      <c r="K315" s="533"/>
      <c r="L315" s="586"/>
      <c r="M315" s="586"/>
      <c r="N315" s="586"/>
      <c r="O315" s="586"/>
      <c r="P315" s="586"/>
      <c r="Q315" s="586"/>
      <c r="R315" s="587"/>
    </row>
    <row r="316" spans="2:18" ht="14.1" customHeight="1" x14ac:dyDescent="0.2">
      <c r="B316" s="531" t="s">
        <v>129</v>
      </c>
      <c r="C316" s="532"/>
      <c r="D316" s="532"/>
      <c r="E316" s="532"/>
      <c r="F316" s="532"/>
      <c r="G316" s="532"/>
      <c r="H316" s="532"/>
      <c r="I316" s="532"/>
      <c r="J316" s="532"/>
      <c r="K316" s="533"/>
      <c r="L316" s="586"/>
      <c r="M316" s="586"/>
      <c r="N316" s="586"/>
      <c r="O316" s="586"/>
      <c r="P316" s="586"/>
      <c r="Q316" s="586"/>
      <c r="R316" s="587"/>
    </row>
    <row r="317" spans="2:18" ht="14.1" customHeight="1" x14ac:dyDescent="0.2">
      <c r="B317" s="531" t="s">
        <v>130</v>
      </c>
      <c r="C317" s="532"/>
      <c r="D317" s="532"/>
      <c r="E317" s="532"/>
      <c r="F317" s="532"/>
      <c r="G317" s="532"/>
      <c r="H317" s="532"/>
      <c r="I317" s="532"/>
      <c r="J317" s="532"/>
      <c r="K317" s="533"/>
      <c r="L317" s="586"/>
      <c r="M317" s="586"/>
      <c r="N317" s="586"/>
      <c r="O317" s="586"/>
      <c r="P317" s="586"/>
      <c r="Q317" s="586"/>
      <c r="R317" s="587"/>
    </row>
    <row r="318" spans="2:18" ht="14.1" customHeight="1" x14ac:dyDescent="0.2">
      <c r="B318" s="531" t="s">
        <v>131</v>
      </c>
      <c r="C318" s="532"/>
      <c r="D318" s="532"/>
      <c r="E318" s="532"/>
      <c r="F318" s="532"/>
      <c r="G318" s="532"/>
      <c r="H318" s="532"/>
      <c r="I318" s="532"/>
      <c r="J318" s="532"/>
      <c r="K318" s="533"/>
      <c r="L318" s="586"/>
      <c r="M318" s="586"/>
      <c r="N318" s="586"/>
      <c r="O318" s="586"/>
      <c r="P318" s="586"/>
      <c r="Q318" s="586"/>
      <c r="R318" s="587"/>
    </row>
    <row r="319" spans="2:18" ht="14.1" customHeight="1" x14ac:dyDescent="0.2">
      <c r="B319" s="531" t="s">
        <v>132</v>
      </c>
      <c r="C319" s="532"/>
      <c r="D319" s="532"/>
      <c r="E319" s="532"/>
      <c r="F319" s="532"/>
      <c r="G319" s="532"/>
      <c r="H319" s="532"/>
      <c r="I319" s="532"/>
      <c r="J319" s="532"/>
      <c r="K319" s="533"/>
      <c r="L319" s="586"/>
      <c r="M319" s="586"/>
      <c r="N319" s="586"/>
      <c r="O319" s="586"/>
      <c r="P319" s="586"/>
      <c r="Q319" s="586"/>
      <c r="R319" s="587"/>
    </row>
    <row r="320" spans="2:18" x14ac:dyDescent="0.2">
      <c r="B320" s="531" t="s">
        <v>84</v>
      </c>
      <c r="C320" s="532"/>
      <c r="D320" s="532"/>
      <c r="E320" s="532"/>
      <c r="F320" s="532"/>
      <c r="G320" s="532"/>
      <c r="H320" s="532"/>
      <c r="I320" s="532"/>
      <c r="J320" s="532"/>
      <c r="K320" s="533"/>
      <c r="L320" s="586"/>
      <c r="M320" s="586"/>
      <c r="N320" s="586"/>
      <c r="O320" s="586"/>
      <c r="P320" s="586"/>
      <c r="Q320" s="586"/>
      <c r="R320" s="587"/>
    </row>
    <row r="321" spans="2:18" ht="15" thickBot="1" x14ac:dyDescent="0.25">
      <c r="B321" s="534"/>
      <c r="C321" s="535"/>
      <c r="D321" s="535"/>
      <c r="E321" s="535"/>
      <c r="F321" s="535"/>
      <c r="G321" s="535"/>
      <c r="H321" s="535"/>
      <c r="I321" s="535"/>
      <c r="J321" s="535"/>
      <c r="K321" s="536"/>
      <c r="L321" s="586"/>
      <c r="M321" s="586"/>
      <c r="N321" s="586"/>
      <c r="O321" s="586"/>
      <c r="P321" s="586"/>
      <c r="Q321" s="586"/>
      <c r="R321" s="587"/>
    </row>
    <row r="322" spans="2:18" ht="24" customHeight="1" thickBot="1" x14ac:dyDescent="0.25">
      <c r="B322" s="519" t="s">
        <v>133</v>
      </c>
      <c r="C322" s="520"/>
      <c r="D322" s="520"/>
      <c r="E322" s="520"/>
      <c r="F322" s="520"/>
      <c r="G322" s="520"/>
      <c r="H322" s="520"/>
      <c r="I322" s="520"/>
      <c r="J322" s="520"/>
      <c r="K322" s="521"/>
      <c r="L322" s="586"/>
      <c r="M322" s="586"/>
      <c r="N322" s="586"/>
      <c r="O322" s="586"/>
      <c r="P322" s="586"/>
      <c r="Q322" s="586"/>
      <c r="R322" s="587"/>
    </row>
    <row r="323" spans="2:18" x14ac:dyDescent="0.2">
      <c r="B323" s="522"/>
      <c r="C323" s="523"/>
      <c r="D323" s="523"/>
      <c r="E323" s="523"/>
      <c r="F323" s="523"/>
      <c r="G323" s="523"/>
      <c r="H323" s="523"/>
      <c r="I323" s="523"/>
      <c r="J323" s="523"/>
      <c r="K323" s="524"/>
      <c r="L323" s="586"/>
      <c r="M323" s="586"/>
      <c r="N323" s="586"/>
      <c r="O323" s="586"/>
      <c r="P323" s="586"/>
      <c r="Q323" s="586"/>
      <c r="R323" s="587"/>
    </row>
    <row r="324" spans="2:18" x14ac:dyDescent="0.2">
      <c r="B324" s="525"/>
      <c r="C324" s="526"/>
      <c r="D324" s="526"/>
      <c r="E324" s="526"/>
      <c r="F324" s="526"/>
      <c r="G324" s="526"/>
      <c r="H324" s="526"/>
      <c r="I324" s="526"/>
      <c r="J324" s="526"/>
      <c r="K324" s="527"/>
      <c r="L324" s="586"/>
      <c r="M324" s="586"/>
      <c r="N324" s="586"/>
      <c r="O324" s="586"/>
      <c r="P324" s="586"/>
      <c r="Q324" s="586"/>
      <c r="R324" s="587"/>
    </row>
    <row r="325" spans="2:18" x14ac:dyDescent="0.2">
      <c r="B325" s="525"/>
      <c r="C325" s="526"/>
      <c r="D325" s="526"/>
      <c r="E325" s="526"/>
      <c r="F325" s="526"/>
      <c r="G325" s="526"/>
      <c r="H325" s="526"/>
      <c r="I325" s="526"/>
      <c r="J325" s="526"/>
      <c r="K325" s="527"/>
      <c r="L325" s="586"/>
      <c r="M325" s="586"/>
      <c r="N325" s="586"/>
      <c r="O325" s="586"/>
      <c r="P325" s="586"/>
      <c r="Q325" s="586"/>
      <c r="R325" s="587"/>
    </row>
    <row r="326" spans="2:18" x14ac:dyDescent="0.2">
      <c r="B326" s="525"/>
      <c r="C326" s="526"/>
      <c r="D326" s="526"/>
      <c r="E326" s="526"/>
      <c r="F326" s="526"/>
      <c r="G326" s="526"/>
      <c r="H326" s="526"/>
      <c r="I326" s="526"/>
      <c r="J326" s="526"/>
      <c r="K326" s="527"/>
      <c r="L326" s="586"/>
      <c r="M326" s="586"/>
      <c r="N326" s="586"/>
      <c r="O326" s="586"/>
      <c r="P326" s="586"/>
      <c r="Q326" s="586"/>
      <c r="R326" s="587"/>
    </row>
    <row r="327" spans="2:18" x14ac:dyDescent="0.2">
      <c r="B327" s="525"/>
      <c r="C327" s="526"/>
      <c r="D327" s="526"/>
      <c r="E327" s="526"/>
      <c r="F327" s="526"/>
      <c r="G327" s="526"/>
      <c r="H327" s="526"/>
      <c r="I327" s="526"/>
      <c r="J327" s="526"/>
      <c r="K327" s="527"/>
      <c r="L327" s="586"/>
      <c r="M327" s="586"/>
      <c r="N327" s="586"/>
      <c r="O327" s="586"/>
      <c r="P327" s="586"/>
      <c r="Q327" s="586"/>
      <c r="R327" s="587"/>
    </row>
    <row r="328" spans="2:18" x14ac:dyDescent="0.2">
      <c r="B328" s="525"/>
      <c r="C328" s="526"/>
      <c r="D328" s="526"/>
      <c r="E328" s="526"/>
      <c r="F328" s="526"/>
      <c r="G328" s="526"/>
      <c r="H328" s="526"/>
      <c r="I328" s="526"/>
      <c r="J328" s="526"/>
      <c r="K328" s="527"/>
      <c r="L328" s="586"/>
      <c r="M328" s="586"/>
      <c r="N328" s="586"/>
      <c r="O328" s="586"/>
      <c r="P328" s="586"/>
      <c r="Q328" s="586"/>
      <c r="R328" s="587"/>
    </row>
    <row r="329" spans="2:18" ht="15" thickBot="1" x14ac:dyDescent="0.25">
      <c r="B329" s="528"/>
      <c r="C329" s="529"/>
      <c r="D329" s="529"/>
      <c r="E329" s="529"/>
      <c r="F329" s="529"/>
      <c r="G329" s="529"/>
      <c r="H329" s="529"/>
      <c r="I329" s="529"/>
      <c r="J329" s="529"/>
      <c r="K329" s="530"/>
      <c r="L329" s="586"/>
      <c r="M329" s="586"/>
      <c r="N329" s="586"/>
      <c r="O329" s="586"/>
      <c r="P329" s="586"/>
      <c r="Q329" s="586"/>
      <c r="R329" s="587"/>
    </row>
    <row r="330" spans="2:18" ht="29.1" customHeight="1" thickBot="1" x14ac:dyDescent="0.25">
      <c r="B330" s="519" t="s">
        <v>134</v>
      </c>
      <c r="C330" s="520"/>
      <c r="D330" s="520"/>
      <c r="E330" s="520"/>
      <c r="F330" s="520"/>
      <c r="G330" s="520"/>
      <c r="H330" s="520"/>
      <c r="I330" s="520"/>
      <c r="J330" s="520"/>
      <c r="K330" s="521"/>
      <c r="L330" s="586"/>
      <c r="M330" s="586"/>
      <c r="N330" s="586"/>
      <c r="O330" s="586"/>
      <c r="P330" s="586"/>
      <c r="Q330" s="586"/>
      <c r="R330" s="587"/>
    </row>
    <row r="331" spans="2:18" x14ac:dyDescent="0.2">
      <c r="B331" s="591"/>
      <c r="C331" s="523"/>
      <c r="D331" s="523"/>
      <c r="E331" s="523"/>
      <c r="F331" s="523"/>
      <c r="G331" s="523"/>
      <c r="H331" s="523"/>
      <c r="I331" s="523"/>
      <c r="J331" s="523"/>
      <c r="K331" s="592"/>
      <c r="L331" s="585"/>
      <c r="M331" s="586"/>
      <c r="N331" s="586"/>
      <c r="O331" s="586"/>
      <c r="P331" s="586"/>
      <c r="Q331" s="586"/>
      <c r="R331" s="587"/>
    </row>
    <row r="332" spans="2:18" x14ac:dyDescent="0.2">
      <c r="B332" s="576"/>
      <c r="C332" s="526"/>
      <c r="D332" s="526"/>
      <c r="E332" s="526"/>
      <c r="F332" s="526"/>
      <c r="G332" s="526"/>
      <c r="H332" s="526"/>
      <c r="I332" s="526"/>
      <c r="J332" s="526"/>
      <c r="K332" s="577"/>
      <c r="L332" s="585"/>
      <c r="M332" s="586"/>
      <c r="N332" s="586"/>
      <c r="O332" s="586"/>
      <c r="P332" s="586"/>
      <c r="Q332" s="586"/>
      <c r="R332" s="587"/>
    </row>
    <row r="333" spans="2:18" x14ac:dyDescent="0.2">
      <c r="B333" s="576"/>
      <c r="C333" s="526"/>
      <c r="D333" s="526"/>
      <c r="E333" s="526"/>
      <c r="F333" s="526"/>
      <c r="G333" s="526"/>
      <c r="H333" s="526"/>
      <c r="I333" s="526"/>
      <c r="J333" s="526"/>
      <c r="K333" s="577"/>
      <c r="L333" s="585"/>
      <c r="M333" s="586"/>
      <c r="N333" s="586"/>
      <c r="O333" s="586"/>
      <c r="P333" s="586"/>
      <c r="Q333" s="586"/>
      <c r="R333" s="587"/>
    </row>
    <row r="334" spans="2:18" x14ac:dyDescent="0.2">
      <c r="B334" s="576"/>
      <c r="C334" s="526"/>
      <c r="D334" s="526"/>
      <c r="E334" s="526"/>
      <c r="F334" s="526"/>
      <c r="G334" s="526"/>
      <c r="H334" s="526"/>
      <c r="I334" s="526"/>
      <c r="J334" s="526"/>
      <c r="K334" s="577"/>
      <c r="L334" s="585"/>
      <c r="M334" s="586"/>
      <c r="N334" s="586"/>
      <c r="O334" s="586"/>
      <c r="P334" s="586"/>
      <c r="Q334" s="586"/>
      <c r="R334" s="587"/>
    </row>
    <row r="335" spans="2:18" x14ac:dyDescent="0.2">
      <c r="B335" s="576"/>
      <c r="C335" s="526"/>
      <c r="D335" s="526"/>
      <c r="E335" s="526"/>
      <c r="F335" s="526"/>
      <c r="G335" s="526"/>
      <c r="H335" s="526"/>
      <c r="I335" s="526"/>
      <c r="J335" s="526"/>
      <c r="K335" s="577"/>
      <c r="L335" s="585"/>
      <c r="M335" s="586"/>
      <c r="N335" s="586"/>
      <c r="O335" s="586"/>
      <c r="P335" s="586"/>
      <c r="Q335" s="586"/>
      <c r="R335" s="587"/>
    </row>
    <row r="336" spans="2:18" x14ac:dyDescent="0.2">
      <c r="B336" s="576"/>
      <c r="C336" s="526"/>
      <c r="D336" s="526"/>
      <c r="E336" s="526"/>
      <c r="F336" s="526"/>
      <c r="G336" s="526"/>
      <c r="H336" s="526"/>
      <c r="I336" s="526"/>
      <c r="J336" s="526"/>
      <c r="K336" s="577"/>
      <c r="L336" s="585"/>
      <c r="M336" s="586"/>
      <c r="N336" s="586"/>
      <c r="O336" s="586"/>
      <c r="P336" s="586"/>
      <c r="Q336" s="586"/>
      <c r="R336" s="587"/>
    </row>
    <row r="337" spans="2:18" x14ac:dyDescent="0.2">
      <c r="B337" s="576"/>
      <c r="C337" s="526"/>
      <c r="D337" s="526"/>
      <c r="E337" s="526"/>
      <c r="F337" s="526"/>
      <c r="G337" s="526"/>
      <c r="H337" s="526"/>
      <c r="I337" s="526"/>
      <c r="J337" s="526"/>
      <c r="K337" s="577"/>
      <c r="L337" s="585"/>
      <c r="M337" s="586"/>
      <c r="N337" s="586"/>
      <c r="O337" s="586"/>
      <c r="P337" s="586"/>
      <c r="Q337" s="586"/>
      <c r="R337" s="587"/>
    </row>
    <row r="338" spans="2:18" ht="15" thickBot="1" x14ac:dyDescent="0.25">
      <c r="B338" s="593"/>
      <c r="C338" s="594"/>
      <c r="D338" s="594"/>
      <c r="E338" s="594"/>
      <c r="F338" s="594"/>
      <c r="G338" s="594"/>
      <c r="H338" s="594"/>
      <c r="I338" s="594"/>
      <c r="J338" s="594"/>
      <c r="K338" s="595"/>
      <c r="L338" s="588"/>
      <c r="M338" s="589"/>
      <c r="N338" s="589"/>
      <c r="O338" s="589"/>
      <c r="P338" s="589"/>
      <c r="Q338" s="589"/>
      <c r="R338" s="590"/>
    </row>
    <row r="339" spans="2:18" ht="15" thickBot="1" x14ac:dyDescent="0.25"/>
    <row r="340" spans="2:18" ht="14.85" customHeight="1" x14ac:dyDescent="0.2">
      <c r="B340" s="480" t="s">
        <v>135</v>
      </c>
      <c r="C340" s="481"/>
      <c r="D340" s="481"/>
      <c r="E340" s="481"/>
      <c r="F340" s="481"/>
      <c r="G340" s="481"/>
      <c r="H340" s="481"/>
      <c r="I340" s="481"/>
      <c r="J340" s="482"/>
      <c r="K340" s="489"/>
      <c r="L340" s="490"/>
      <c r="M340" s="490"/>
      <c r="N340" s="490"/>
      <c r="O340" s="490"/>
      <c r="P340" s="490"/>
      <c r="Q340" s="490"/>
      <c r="R340" s="491"/>
    </row>
    <row r="341" spans="2:18" ht="14.85" customHeight="1" x14ac:dyDescent="0.2">
      <c r="B341" s="483"/>
      <c r="C341" s="484"/>
      <c r="D341" s="484"/>
      <c r="E341" s="484"/>
      <c r="F341" s="484"/>
      <c r="G341" s="484"/>
      <c r="H341" s="484"/>
      <c r="I341" s="484"/>
      <c r="J341" s="485"/>
      <c r="K341" s="492"/>
      <c r="L341" s="493"/>
      <c r="M341" s="493"/>
      <c r="N341" s="493"/>
      <c r="O341" s="493"/>
      <c r="P341" s="493"/>
      <c r="Q341" s="493"/>
      <c r="R341" s="494"/>
    </row>
    <row r="342" spans="2:18" ht="14.85" customHeight="1" thickBot="1" x14ac:dyDescent="0.25">
      <c r="B342" s="486"/>
      <c r="C342" s="487"/>
      <c r="D342" s="487"/>
      <c r="E342" s="487"/>
      <c r="F342" s="487"/>
      <c r="G342" s="487"/>
      <c r="H342" s="487"/>
      <c r="I342" s="487"/>
      <c r="J342" s="488"/>
      <c r="K342" s="495"/>
      <c r="L342" s="496"/>
      <c r="M342" s="496"/>
      <c r="N342" s="496"/>
      <c r="O342" s="496"/>
      <c r="P342" s="496"/>
      <c r="Q342" s="496"/>
      <c r="R342" s="497"/>
    </row>
    <row r="343" spans="2:18" ht="30" customHeight="1" x14ac:dyDescent="0.2">
      <c r="B343" s="498" t="s">
        <v>136</v>
      </c>
      <c r="C343" s="499"/>
      <c r="D343" s="499"/>
      <c r="E343" s="499"/>
      <c r="F343" s="499"/>
      <c r="G343" s="499"/>
      <c r="H343" s="499"/>
      <c r="I343" s="499"/>
      <c r="J343" s="500"/>
      <c r="K343" s="501"/>
      <c r="L343" s="502"/>
      <c r="M343" s="502"/>
      <c r="N343" s="502"/>
      <c r="O343" s="502"/>
      <c r="P343" s="502"/>
      <c r="Q343" s="502"/>
      <c r="R343" s="503"/>
    </row>
    <row r="344" spans="2:18" ht="14.85" customHeight="1" x14ac:dyDescent="0.2">
      <c r="B344" s="510" t="s">
        <v>137</v>
      </c>
      <c r="C344" s="511"/>
      <c r="D344" s="511"/>
      <c r="E344" s="511"/>
      <c r="F344" s="511"/>
      <c r="G344" s="511"/>
      <c r="H344" s="511"/>
      <c r="I344" s="511"/>
      <c r="J344" s="512"/>
      <c r="K344" s="504"/>
      <c r="L344" s="505"/>
      <c r="M344" s="505"/>
      <c r="N344" s="505"/>
      <c r="O344" s="505"/>
      <c r="P344" s="505"/>
      <c r="Q344" s="505"/>
      <c r="R344" s="506"/>
    </row>
    <row r="345" spans="2:18" x14ac:dyDescent="0.2">
      <c r="B345" s="513" t="s">
        <v>138</v>
      </c>
      <c r="C345" s="514"/>
      <c r="D345" s="514"/>
      <c r="E345" s="514"/>
      <c r="F345" s="514"/>
      <c r="G345" s="514"/>
      <c r="H345" s="514"/>
      <c r="I345" s="514"/>
      <c r="J345" s="515"/>
      <c r="K345" s="504"/>
      <c r="L345" s="505"/>
      <c r="M345" s="505"/>
      <c r="N345" s="505"/>
      <c r="O345" s="505"/>
      <c r="P345" s="505"/>
      <c r="Q345" s="505"/>
      <c r="R345" s="506"/>
    </row>
    <row r="346" spans="2:18" x14ac:dyDescent="0.2">
      <c r="B346" s="513" t="s">
        <v>139</v>
      </c>
      <c r="C346" s="514"/>
      <c r="D346" s="514"/>
      <c r="E346" s="514"/>
      <c r="F346" s="514"/>
      <c r="G346" s="514"/>
      <c r="H346" s="514"/>
      <c r="I346" s="514"/>
      <c r="J346" s="515"/>
      <c r="K346" s="504"/>
      <c r="L346" s="505"/>
      <c r="M346" s="505"/>
      <c r="N346" s="505"/>
      <c r="O346" s="505"/>
      <c r="P346" s="505"/>
      <c r="Q346" s="505"/>
      <c r="R346" s="506"/>
    </row>
    <row r="347" spans="2:18" x14ac:dyDescent="0.2">
      <c r="B347" s="513" t="s">
        <v>140</v>
      </c>
      <c r="C347" s="514"/>
      <c r="D347" s="514"/>
      <c r="E347" s="514"/>
      <c r="F347" s="514"/>
      <c r="G347" s="514"/>
      <c r="H347" s="514"/>
      <c r="I347" s="514"/>
      <c r="J347" s="515"/>
      <c r="K347" s="504"/>
      <c r="L347" s="505"/>
      <c r="M347" s="505"/>
      <c r="N347" s="505"/>
      <c r="O347" s="505"/>
      <c r="P347" s="505"/>
      <c r="Q347" s="505"/>
      <c r="R347" s="506"/>
    </row>
    <row r="348" spans="2:18" ht="15" thickBot="1" x14ac:dyDescent="0.25">
      <c r="B348" s="516"/>
      <c r="C348" s="517"/>
      <c r="D348" s="517"/>
      <c r="E348" s="517"/>
      <c r="F348" s="517"/>
      <c r="G348" s="517"/>
      <c r="H348" s="517"/>
      <c r="I348" s="517"/>
      <c r="J348" s="518"/>
      <c r="K348" s="507"/>
      <c r="L348" s="508"/>
      <c r="M348" s="508"/>
      <c r="N348" s="508"/>
      <c r="O348" s="508"/>
      <c r="P348" s="508"/>
      <c r="Q348" s="508"/>
      <c r="R348" s="509"/>
    </row>
    <row r="349" spans="2:18" ht="14.85" customHeight="1" x14ac:dyDescent="0.2">
      <c r="B349" s="462"/>
      <c r="C349" s="463"/>
      <c r="D349" s="463"/>
      <c r="E349" s="463"/>
      <c r="F349" s="463"/>
      <c r="G349" s="463"/>
      <c r="H349" s="463"/>
      <c r="I349" s="463"/>
      <c r="J349" s="464"/>
      <c r="K349" s="471" t="s">
        <v>141</v>
      </c>
      <c r="L349" s="472"/>
      <c r="M349" s="472"/>
      <c r="N349" s="472"/>
      <c r="O349" s="472"/>
      <c r="P349" s="472"/>
      <c r="Q349" s="472"/>
      <c r="R349" s="473"/>
    </row>
    <row r="350" spans="2:18" x14ac:dyDescent="0.2">
      <c r="B350" s="465"/>
      <c r="C350" s="466"/>
      <c r="D350" s="466"/>
      <c r="E350" s="466"/>
      <c r="F350" s="466"/>
      <c r="G350" s="466"/>
      <c r="H350" s="466"/>
      <c r="I350" s="466"/>
      <c r="J350" s="467"/>
      <c r="K350" s="474"/>
      <c r="L350" s="475"/>
      <c r="M350" s="475"/>
      <c r="N350" s="475"/>
      <c r="O350" s="475"/>
      <c r="P350" s="475"/>
      <c r="Q350" s="475"/>
      <c r="R350" s="476"/>
    </row>
    <row r="351" spans="2:18" x14ac:dyDescent="0.2">
      <c r="B351" s="465"/>
      <c r="C351" s="466"/>
      <c r="D351" s="466"/>
      <c r="E351" s="466"/>
      <c r="F351" s="466"/>
      <c r="G351" s="466"/>
      <c r="H351" s="466"/>
      <c r="I351" s="466"/>
      <c r="J351" s="467"/>
      <c r="K351" s="474"/>
      <c r="L351" s="475"/>
      <c r="M351" s="475"/>
      <c r="N351" s="475"/>
      <c r="O351" s="475"/>
      <c r="P351" s="475"/>
      <c r="Q351" s="475"/>
      <c r="R351" s="476"/>
    </row>
    <row r="352" spans="2:18" ht="14.85" customHeight="1" x14ac:dyDescent="0.2">
      <c r="B352" s="465"/>
      <c r="C352" s="466"/>
      <c r="D352" s="466"/>
      <c r="E352" s="466"/>
      <c r="F352" s="466"/>
      <c r="G352" s="466"/>
      <c r="H352" s="466"/>
      <c r="I352" s="466"/>
      <c r="J352" s="467"/>
      <c r="K352" s="474"/>
      <c r="L352" s="475"/>
      <c r="M352" s="475"/>
      <c r="N352" s="475"/>
      <c r="O352" s="475"/>
      <c r="P352" s="475"/>
      <c r="Q352" s="475"/>
      <c r="R352" s="476"/>
    </row>
    <row r="353" spans="2:18" x14ac:dyDescent="0.2">
      <c r="B353" s="465"/>
      <c r="C353" s="466"/>
      <c r="D353" s="466"/>
      <c r="E353" s="466"/>
      <c r="F353" s="466"/>
      <c r="G353" s="466"/>
      <c r="H353" s="466"/>
      <c r="I353" s="466"/>
      <c r="J353" s="467"/>
      <c r="K353" s="474"/>
      <c r="L353" s="475"/>
      <c r="M353" s="475"/>
      <c r="N353" s="475"/>
      <c r="O353" s="475"/>
      <c r="P353" s="475"/>
      <c r="Q353" s="475"/>
      <c r="R353" s="476"/>
    </row>
    <row r="354" spans="2:18" x14ac:dyDescent="0.2">
      <c r="B354" s="465"/>
      <c r="C354" s="466"/>
      <c r="D354" s="466"/>
      <c r="E354" s="466"/>
      <c r="F354" s="466"/>
      <c r="G354" s="466"/>
      <c r="H354" s="466"/>
      <c r="I354" s="466"/>
      <c r="J354" s="467"/>
      <c r="K354" s="474"/>
      <c r="L354" s="475"/>
      <c r="M354" s="475"/>
      <c r="N354" s="475"/>
      <c r="O354" s="475"/>
      <c r="P354" s="475"/>
      <c r="Q354" s="475"/>
      <c r="R354" s="476"/>
    </row>
    <row r="355" spans="2:18" x14ac:dyDescent="0.2">
      <c r="B355" s="465"/>
      <c r="C355" s="466"/>
      <c r="D355" s="466"/>
      <c r="E355" s="466"/>
      <c r="F355" s="466"/>
      <c r="G355" s="466"/>
      <c r="H355" s="466"/>
      <c r="I355" s="466"/>
      <c r="J355" s="467"/>
      <c r="K355" s="474"/>
      <c r="L355" s="475"/>
      <c r="M355" s="475"/>
      <c r="N355" s="475"/>
      <c r="O355" s="475"/>
      <c r="P355" s="475"/>
      <c r="Q355" s="475"/>
      <c r="R355" s="476"/>
    </row>
    <row r="356" spans="2:18" x14ac:dyDescent="0.2">
      <c r="B356" s="465"/>
      <c r="C356" s="466"/>
      <c r="D356" s="466"/>
      <c r="E356" s="466"/>
      <c r="F356" s="466"/>
      <c r="G356" s="466"/>
      <c r="H356" s="466"/>
      <c r="I356" s="466"/>
      <c r="J356" s="467"/>
      <c r="K356" s="474"/>
      <c r="L356" s="475"/>
      <c r="M356" s="475"/>
      <c r="N356" s="475"/>
      <c r="O356" s="475"/>
      <c r="P356" s="475"/>
      <c r="Q356" s="475"/>
      <c r="R356" s="476"/>
    </row>
    <row r="357" spans="2:18" x14ac:dyDescent="0.2">
      <c r="B357" s="465"/>
      <c r="C357" s="466"/>
      <c r="D357" s="466"/>
      <c r="E357" s="466"/>
      <c r="F357" s="466"/>
      <c r="G357" s="466"/>
      <c r="H357" s="466"/>
      <c r="I357" s="466"/>
      <c r="J357" s="467"/>
      <c r="K357" s="474"/>
      <c r="L357" s="475"/>
      <c r="M357" s="475"/>
      <c r="N357" s="475"/>
      <c r="O357" s="475"/>
      <c r="P357" s="475"/>
      <c r="Q357" s="475"/>
      <c r="R357" s="476"/>
    </row>
    <row r="358" spans="2:18" x14ac:dyDescent="0.2">
      <c r="B358" s="465"/>
      <c r="C358" s="466"/>
      <c r="D358" s="466"/>
      <c r="E358" s="466"/>
      <c r="F358" s="466"/>
      <c r="G358" s="466"/>
      <c r="H358" s="466"/>
      <c r="I358" s="466"/>
      <c r="J358" s="467"/>
      <c r="K358" s="474"/>
      <c r="L358" s="475"/>
      <c r="M358" s="475"/>
      <c r="N358" s="475"/>
      <c r="O358" s="475"/>
      <c r="P358" s="475"/>
      <c r="Q358" s="475"/>
      <c r="R358" s="476"/>
    </row>
    <row r="359" spans="2:18" x14ac:dyDescent="0.2">
      <c r="B359" s="465"/>
      <c r="C359" s="466"/>
      <c r="D359" s="466"/>
      <c r="E359" s="466"/>
      <c r="F359" s="466"/>
      <c r="G359" s="466"/>
      <c r="H359" s="466"/>
      <c r="I359" s="466"/>
      <c r="J359" s="467"/>
      <c r="K359" s="474"/>
      <c r="L359" s="475"/>
      <c r="M359" s="475"/>
      <c r="N359" s="475"/>
      <c r="O359" s="475"/>
      <c r="P359" s="475"/>
      <c r="Q359" s="475"/>
      <c r="R359" s="476"/>
    </row>
    <row r="360" spans="2:18" x14ac:dyDescent="0.2">
      <c r="B360" s="465"/>
      <c r="C360" s="466"/>
      <c r="D360" s="466"/>
      <c r="E360" s="466"/>
      <c r="F360" s="466"/>
      <c r="G360" s="466"/>
      <c r="H360" s="466"/>
      <c r="I360" s="466"/>
      <c r="J360" s="467"/>
      <c r="K360" s="474"/>
      <c r="L360" s="475"/>
      <c r="M360" s="475"/>
      <c r="N360" s="475"/>
      <c r="O360" s="475"/>
      <c r="P360" s="475"/>
      <c r="Q360" s="475"/>
      <c r="R360" s="476"/>
    </row>
    <row r="361" spans="2:18" x14ac:dyDescent="0.2">
      <c r="B361" s="465"/>
      <c r="C361" s="466"/>
      <c r="D361" s="466"/>
      <c r="E361" s="466"/>
      <c r="F361" s="466"/>
      <c r="G361" s="466"/>
      <c r="H361" s="466"/>
      <c r="I361" s="466"/>
      <c r="J361" s="467"/>
      <c r="K361" s="474"/>
      <c r="L361" s="475"/>
      <c r="M361" s="475"/>
      <c r="N361" s="475"/>
      <c r="O361" s="475"/>
      <c r="P361" s="475"/>
      <c r="Q361" s="475"/>
      <c r="R361" s="476"/>
    </row>
    <row r="362" spans="2:18" x14ac:dyDescent="0.2">
      <c r="B362" s="465"/>
      <c r="C362" s="466"/>
      <c r="D362" s="466"/>
      <c r="E362" s="466"/>
      <c r="F362" s="466"/>
      <c r="G362" s="466"/>
      <c r="H362" s="466"/>
      <c r="I362" s="466"/>
      <c r="J362" s="467"/>
      <c r="K362" s="474"/>
      <c r="L362" s="475"/>
      <c r="M362" s="475"/>
      <c r="N362" s="475"/>
      <c r="O362" s="475"/>
      <c r="P362" s="475"/>
      <c r="Q362" s="475"/>
      <c r="R362" s="476"/>
    </row>
    <row r="363" spans="2:18" x14ac:dyDescent="0.2">
      <c r="B363" s="465"/>
      <c r="C363" s="466"/>
      <c r="D363" s="466"/>
      <c r="E363" s="466"/>
      <c r="F363" s="466"/>
      <c r="G363" s="466"/>
      <c r="H363" s="466"/>
      <c r="I363" s="466"/>
      <c r="J363" s="467"/>
      <c r="K363" s="474"/>
      <c r="L363" s="475"/>
      <c r="M363" s="475"/>
      <c r="N363" s="475"/>
      <c r="O363" s="475"/>
      <c r="P363" s="475"/>
      <c r="Q363" s="475"/>
      <c r="R363" s="476"/>
    </row>
    <row r="364" spans="2:18" x14ac:dyDescent="0.2">
      <c r="B364" s="465"/>
      <c r="C364" s="466"/>
      <c r="D364" s="466"/>
      <c r="E364" s="466"/>
      <c r="F364" s="466"/>
      <c r="G364" s="466"/>
      <c r="H364" s="466"/>
      <c r="I364" s="466"/>
      <c r="J364" s="467"/>
      <c r="K364" s="474"/>
      <c r="L364" s="475"/>
      <c r="M364" s="475"/>
      <c r="N364" s="475"/>
      <c r="O364" s="475"/>
      <c r="P364" s="475"/>
      <c r="Q364" s="475"/>
      <c r="R364" s="476"/>
    </row>
    <row r="365" spans="2:18" x14ac:dyDescent="0.2">
      <c r="B365" s="465"/>
      <c r="C365" s="466"/>
      <c r="D365" s="466"/>
      <c r="E365" s="466"/>
      <c r="F365" s="466"/>
      <c r="G365" s="466"/>
      <c r="H365" s="466"/>
      <c r="I365" s="466"/>
      <c r="J365" s="467"/>
      <c r="K365" s="474"/>
      <c r="L365" s="475"/>
      <c r="M365" s="475"/>
      <c r="N365" s="475"/>
      <c r="O365" s="475"/>
      <c r="P365" s="475"/>
      <c r="Q365" s="475"/>
      <c r="R365" s="476"/>
    </row>
    <row r="366" spans="2:18" x14ac:dyDescent="0.2">
      <c r="B366" s="465"/>
      <c r="C366" s="466"/>
      <c r="D366" s="466"/>
      <c r="E366" s="466"/>
      <c r="F366" s="466"/>
      <c r="G366" s="466"/>
      <c r="H366" s="466"/>
      <c r="I366" s="466"/>
      <c r="J366" s="467"/>
      <c r="K366" s="474"/>
      <c r="L366" s="475"/>
      <c r="M366" s="475"/>
      <c r="N366" s="475"/>
      <c r="O366" s="475"/>
      <c r="P366" s="475"/>
      <c r="Q366" s="475"/>
      <c r="R366" s="476"/>
    </row>
    <row r="367" spans="2:18" x14ac:dyDescent="0.2">
      <c r="B367" s="465"/>
      <c r="C367" s="466"/>
      <c r="D367" s="466"/>
      <c r="E367" s="466"/>
      <c r="F367" s="466"/>
      <c r="G367" s="466"/>
      <c r="H367" s="466"/>
      <c r="I367" s="466"/>
      <c r="J367" s="467"/>
      <c r="K367" s="474"/>
      <c r="L367" s="475"/>
      <c r="M367" s="475"/>
      <c r="N367" s="475"/>
      <c r="O367" s="475"/>
      <c r="P367" s="475"/>
      <c r="Q367" s="475"/>
      <c r="R367" s="476"/>
    </row>
    <row r="368" spans="2:18" x14ac:dyDescent="0.2">
      <c r="B368" s="465"/>
      <c r="C368" s="466"/>
      <c r="D368" s="466"/>
      <c r="E368" s="466"/>
      <c r="F368" s="466"/>
      <c r="G368" s="466"/>
      <c r="H368" s="466"/>
      <c r="I368" s="466"/>
      <c r="J368" s="467"/>
      <c r="K368" s="474"/>
      <c r="L368" s="475"/>
      <c r="M368" s="475"/>
      <c r="N368" s="475"/>
      <c r="O368" s="475"/>
      <c r="P368" s="475"/>
      <c r="Q368" s="475"/>
      <c r="R368" s="476"/>
    </row>
    <row r="369" spans="2:18" x14ac:dyDescent="0.2">
      <c r="B369" s="465"/>
      <c r="C369" s="466"/>
      <c r="D369" s="466"/>
      <c r="E369" s="466"/>
      <c r="F369" s="466"/>
      <c r="G369" s="466"/>
      <c r="H369" s="466"/>
      <c r="I369" s="466"/>
      <c r="J369" s="467"/>
      <c r="K369" s="474"/>
      <c r="L369" s="475"/>
      <c r="M369" s="475"/>
      <c r="N369" s="475"/>
      <c r="O369" s="475"/>
      <c r="P369" s="475"/>
      <c r="Q369" s="475"/>
      <c r="R369" s="476"/>
    </row>
    <row r="370" spans="2:18" x14ac:dyDescent="0.2">
      <c r="B370" s="465"/>
      <c r="C370" s="466"/>
      <c r="D370" s="466"/>
      <c r="E370" s="466"/>
      <c r="F370" s="466"/>
      <c r="G370" s="466"/>
      <c r="H370" s="466"/>
      <c r="I370" s="466"/>
      <c r="J370" s="467"/>
      <c r="K370" s="474"/>
      <c r="L370" s="475"/>
      <c r="M370" s="475"/>
      <c r="N370" s="475"/>
      <c r="O370" s="475"/>
      <c r="P370" s="475"/>
      <c r="Q370" s="475"/>
      <c r="R370" s="476"/>
    </row>
    <row r="371" spans="2:18" ht="15" thickBot="1" x14ac:dyDescent="0.25">
      <c r="B371" s="468"/>
      <c r="C371" s="469"/>
      <c r="D371" s="469"/>
      <c r="E371" s="469"/>
      <c r="F371" s="469"/>
      <c r="G371" s="469"/>
      <c r="H371" s="469"/>
      <c r="I371" s="469"/>
      <c r="J371" s="470"/>
      <c r="K371" s="477"/>
      <c r="L371" s="478"/>
      <c r="M371" s="478"/>
      <c r="N371" s="478"/>
      <c r="O371" s="478"/>
      <c r="P371" s="478"/>
      <c r="Q371" s="478"/>
      <c r="R371" s="479"/>
    </row>
  </sheetData>
  <sheetProtection selectLockedCells="1"/>
  <mergeCells count="234">
    <mergeCell ref="B11:R11"/>
    <mergeCell ref="B12:R12"/>
    <mergeCell ref="B13:R13"/>
    <mergeCell ref="B15:J17"/>
    <mergeCell ref="K15:R17"/>
    <mergeCell ref="B18:J18"/>
    <mergeCell ref="K18:R18"/>
    <mergeCell ref="E4:L4"/>
    <mergeCell ref="E5:L5"/>
    <mergeCell ref="B7:R8"/>
    <mergeCell ref="B9:R9"/>
    <mergeCell ref="B10:R10"/>
    <mergeCell ref="B41:J47"/>
    <mergeCell ref="K41:R47"/>
    <mergeCell ref="B48:J48"/>
    <mergeCell ref="K48:R48"/>
    <mergeCell ref="B49:J55"/>
    <mergeCell ref="K49:R55"/>
    <mergeCell ref="B19:J37"/>
    <mergeCell ref="K19:R37"/>
    <mergeCell ref="B38:J39"/>
    <mergeCell ref="K38:R39"/>
    <mergeCell ref="B40:J40"/>
    <mergeCell ref="K40:R40"/>
    <mergeCell ref="F61:J61"/>
    <mergeCell ref="B62:D62"/>
    <mergeCell ref="F62:J62"/>
    <mergeCell ref="B63:D63"/>
    <mergeCell ref="F63:J63"/>
    <mergeCell ref="B64:D64"/>
    <mergeCell ref="F64:J64"/>
    <mergeCell ref="B56:J57"/>
    <mergeCell ref="K56:R57"/>
    <mergeCell ref="B58:J58"/>
    <mergeCell ref="K58:R58"/>
    <mergeCell ref="B59:D59"/>
    <mergeCell ref="F59:J59"/>
    <mergeCell ref="K59:R71"/>
    <mergeCell ref="B60:D60"/>
    <mergeCell ref="F60:J60"/>
    <mergeCell ref="B61:D61"/>
    <mergeCell ref="B68:D68"/>
    <mergeCell ref="F68:J68"/>
    <mergeCell ref="B69:D69"/>
    <mergeCell ref="F69:J69"/>
    <mergeCell ref="B70:D70"/>
    <mergeCell ref="F70:J70"/>
    <mergeCell ref="B65:D65"/>
    <mergeCell ref="F65:J65"/>
    <mergeCell ref="B66:D66"/>
    <mergeCell ref="F66:J66"/>
    <mergeCell ref="B67:D67"/>
    <mergeCell ref="F67:J67"/>
    <mergeCell ref="B77:J83"/>
    <mergeCell ref="K77:R83"/>
    <mergeCell ref="B84:J84"/>
    <mergeCell ref="K84:R84"/>
    <mergeCell ref="B85:J91"/>
    <mergeCell ref="K85:R91"/>
    <mergeCell ref="B71:D71"/>
    <mergeCell ref="F71:J71"/>
    <mergeCell ref="B73:J75"/>
    <mergeCell ref="K73:R75"/>
    <mergeCell ref="B76:J76"/>
    <mergeCell ref="K76:R76"/>
    <mergeCell ref="B94:K96"/>
    <mergeCell ref="L94:R96"/>
    <mergeCell ref="B97:K97"/>
    <mergeCell ref="L97:R97"/>
    <mergeCell ref="B98:K98"/>
    <mergeCell ref="L98:R98"/>
    <mergeCell ref="B99:K104"/>
    <mergeCell ref="L99:R104"/>
    <mergeCell ref="B113:K118"/>
    <mergeCell ref="L113:R118"/>
    <mergeCell ref="B121:K123"/>
    <mergeCell ref="L121:R123"/>
    <mergeCell ref="B124:K124"/>
    <mergeCell ref="L124:R125"/>
    <mergeCell ref="B125:K125"/>
    <mergeCell ref="B105:K105"/>
    <mergeCell ref="L105:R105"/>
    <mergeCell ref="B106:K111"/>
    <mergeCell ref="L106:R111"/>
    <mergeCell ref="B112:K112"/>
    <mergeCell ref="L112:R112"/>
    <mergeCell ref="B135:K135"/>
    <mergeCell ref="B136:K136"/>
    <mergeCell ref="B137:K137"/>
    <mergeCell ref="B138:K153"/>
    <mergeCell ref="B154:K155"/>
    <mergeCell ref="L154:R155"/>
    <mergeCell ref="B126:K126"/>
    <mergeCell ref="L126:R153"/>
    <mergeCell ref="B127:K127"/>
    <mergeCell ref="B128:K128"/>
    <mergeCell ref="B129:K129"/>
    <mergeCell ref="B130:K130"/>
    <mergeCell ref="B131:K131"/>
    <mergeCell ref="B132:K132"/>
    <mergeCell ref="B133:K133"/>
    <mergeCell ref="B134:K134"/>
    <mergeCell ref="B164:H169"/>
    <mergeCell ref="I164:K169"/>
    <mergeCell ref="L164:R169"/>
    <mergeCell ref="B170:K171"/>
    <mergeCell ref="L170:R171"/>
    <mergeCell ref="B172:H172"/>
    <mergeCell ref="I172:K172"/>
    <mergeCell ref="L172:R172"/>
    <mergeCell ref="B156:H156"/>
    <mergeCell ref="I156:K156"/>
    <mergeCell ref="L156:R156"/>
    <mergeCell ref="B157:H162"/>
    <mergeCell ref="I157:K162"/>
    <mergeCell ref="B163:H163"/>
    <mergeCell ref="I163:K163"/>
    <mergeCell ref="L163:R163"/>
    <mergeCell ref="B180:H185"/>
    <mergeCell ref="I180:K185"/>
    <mergeCell ref="L180:R185"/>
    <mergeCell ref="B186:K187"/>
    <mergeCell ref="L186:R187"/>
    <mergeCell ref="B188:K188"/>
    <mergeCell ref="L188:R188"/>
    <mergeCell ref="B173:H178"/>
    <mergeCell ref="I173:K178"/>
    <mergeCell ref="L173:R178"/>
    <mergeCell ref="B179:H179"/>
    <mergeCell ref="I179:K179"/>
    <mergeCell ref="L179:R179"/>
    <mergeCell ref="B198:H198"/>
    <mergeCell ref="I198:K198"/>
    <mergeCell ref="L198:R198"/>
    <mergeCell ref="B199:H202"/>
    <mergeCell ref="I199:K202"/>
    <mergeCell ref="L199:R202"/>
    <mergeCell ref="B189:K192"/>
    <mergeCell ref="L189:R192"/>
    <mergeCell ref="B193:H193"/>
    <mergeCell ref="I193:K193"/>
    <mergeCell ref="L193:R193"/>
    <mergeCell ref="B194:H197"/>
    <mergeCell ref="I194:K197"/>
    <mergeCell ref="L194:R197"/>
    <mergeCell ref="B237:K239"/>
    <mergeCell ref="L237:R239"/>
    <mergeCell ref="B240:K241"/>
    <mergeCell ref="L240:R241"/>
    <mergeCell ref="B242:K243"/>
    <mergeCell ref="L242:R243"/>
    <mergeCell ref="B205:K207"/>
    <mergeCell ref="L205:R207"/>
    <mergeCell ref="B208:K208"/>
    <mergeCell ref="L208:R208"/>
    <mergeCell ref="B209:K234"/>
    <mergeCell ref="L209:R234"/>
    <mergeCell ref="G250:K250"/>
    <mergeCell ref="G251:K251"/>
    <mergeCell ref="B252:F252"/>
    <mergeCell ref="G252:K252"/>
    <mergeCell ref="B253:F258"/>
    <mergeCell ref="G253:K258"/>
    <mergeCell ref="B244:F245"/>
    <mergeCell ref="G244:K244"/>
    <mergeCell ref="L244:R245"/>
    <mergeCell ref="G245:K245"/>
    <mergeCell ref="B246:F251"/>
    <mergeCell ref="G246:K246"/>
    <mergeCell ref="L246:R338"/>
    <mergeCell ref="G247:K247"/>
    <mergeCell ref="G248:K248"/>
    <mergeCell ref="G249:K249"/>
    <mergeCell ref="B331:K338"/>
    <mergeCell ref="G268:K268"/>
    <mergeCell ref="B269:F269"/>
    <mergeCell ref="G269:K269"/>
    <mergeCell ref="B270:F275"/>
    <mergeCell ref="G270:K275"/>
    <mergeCell ref="B276:K277"/>
    <mergeCell ref="B259:K260"/>
    <mergeCell ref="B261:F262"/>
    <mergeCell ref="G261:K261"/>
    <mergeCell ref="G262:K262"/>
    <mergeCell ref="B263:F268"/>
    <mergeCell ref="G263:K263"/>
    <mergeCell ref="G264:K264"/>
    <mergeCell ref="G265:K265"/>
    <mergeCell ref="G266:K266"/>
    <mergeCell ref="G267:K267"/>
    <mergeCell ref="B287:K287"/>
    <mergeCell ref="B288:D289"/>
    <mergeCell ref="E288:G289"/>
    <mergeCell ref="H288:I289"/>
    <mergeCell ref="J288:K289"/>
    <mergeCell ref="B290:K290"/>
    <mergeCell ref="B278:K278"/>
    <mergeCell ref="B279:K279"/>
    <mergeCell ref="B280:K280"/>
    <mergeCell ref="B281:K281"/>
    <mergeCell ref="B282:K282"/>
    <mergeCell ref="B283:K286"/>
    <mergeCell ref="B302:K302"/>
    <mergeCell ref="B303:K311"/>
    <mergeCell ref="B312:K312"/>
    <mergeCell ref="B313:K313"/>
    <mergeCell ref="B314:K314"/>
    <mergeCell ref="B315:K315"/>
    <mergeCell ref="B291:K298"/>
    <mergeCell ref="B299:K299"/>
    <mergeCell ref="B300:D301"/>
    <mergeCell ref="E300:G301"/>
    <mergeCell ref="H300:I301"/>
    <mergeCell ref="J300:K301"/>
    <mergeCell ref="B322:K322"/>
    <mergeCell ref="B323:K329"/>
    <mergeCell ref="B330:K330"/>
    <mergeCell ref="B316:K316"/>
    <mergeCell ref="B317:K317"/>
    <mergeCell ref="B318:K318"/>
    <mergeCell ref="B319:K319"/>
    <mergeCell ref="B320:K320"/>
    <mergeCell ref="B321:K321"/>
    <mergeCell ref="B349:J371"/>
    <mergeCell ref="K349:R371"/>
    <mergeCell ref="B340:J342"/>
    <mergeCell ref="K340:R342"/>
    <mergeCell ref="B343:J343"/>
    <mergeCell ref="K343:R348"/>
    <mergeCell ref="B344:J344"/>
    <mergeCell ref="B345:J345"/>
    <mergeCell ref="B346:J346"/>
    <mergeCell ref="B347:J347"/>
    <mergeCell ref="B348:J348"/>
  </mergeCells>
  <pageMargins left="0.7" right="0.7" top="0.75" bottom="0.75" header="0.3" footer="0.3"/>
  <pageSetup paperSize="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E9599-C2DB-4823-933E-C6393DA6EB2F}">
  <sheetPr>
    <tabColor theme="7"/>
    <pageSetUpPr fitToPage="1"/>
  </sheetPr>
  <dimension ref="B1:O262"/>
  <sheetViews>
    <sheetView showGridLines="0" topLeftCell="A7" zoomScaleNormal="100" workbookViewId="0">
      <selection activeCell="F13" sqref="F13"/>
    </sheetView>
  </sheetViews>
  <sheetFormatPr defaultColWidth="8.625" defaultRowHeight="14.25" x14ac:dyDescent="0.2"/>
  <cols>
    <col min="1" max="1" width="2.375" style="16" customWidth="1"/>
    <col min="2" max="2" width="5.875" style="16" customWidth="1"/>
    <col min="3" max="3" width="14.125" style="16" customWidth="1"/>
    <col min="4" max="4" width="17.375" style="16" customWidth="1"/>
    <col min="5" max="7" width="14.125" style="16" customWidth="1"/>
    <col min="8" max="8" width="15" style="16" customWidth="1"/>
    <col min="9" max="9" width="2.625" style="16" customWidth="1"/>
    <col min="10" max="16384" width="8.625" style="16"/>
  </cols>
  <sheetData>
    <row r="1" spans="2:15" ht="15" thickBot="1" x14ac:dyDescent="0.25">
      <c r="B1" s="87"/>
      <c r="C1" s="87"/>
      <c r="D1" s="87"/>
      <c r="E1" s="87"/>
      <c r="F1" s="87"/>
      <c r="G1" s="87"/>
      <c r="H1" s="87"/>
    </row>
    <row r="2" spans="2:15" ht="19.5" customHeight="1" thickTop="1" x14ac:dyDescent="0.2"/>
    <row r="3" spans="2:15" ht="35.25" customHeight="1" x14ac:dyDescent="0.2">
      <c r="B3" s="817" t="s">
        <v>142</v>
      </c>
      <c r="C3" s="817"/>
      <c r="D3" s="817"/>
      <c r="E3" s="817"/>
      <c r="F3" s="817"/>
      <c r="G3" s="817"/>
      <c r="H3" s="817"/>
      <c r="I3" s="817"/>
      <c r="J3" s="817"/>
      <c r="K3" s="817"/>
      <c r="L3" s="817"/>
      <c r="M3" s="817"/>
      <c r="N3" s="817"/>
      <c r="O3" s="817"/>
    </row>
    <row r="4" spans="2:15" ht="30" customHeight="1" thickBot="1" x14ac:dyDescent="0.25"/>
    <row r="5" spans="2:15" ht="35.1" customHeight="1" x14ac:dyDescent="0.2">
      <c r="B5" s="818" t="s">
        <v>143</v>
      </c>
      <c r="C5" s="819"/>
      <c r="D5" s="819"/>
      <c r="E5" s="819"/>
      <c r="F5" s="819"/>
      <c r="G5" s="819"/>
      <c r="H5" s="820"/>
      <c r="I5" s="332"/>
      <c r="J5" s="332"/>
      <c r="K5" s="332"/>
      <c r="L5" s="332"/>
      <c r="M5" s="332"/>
      <c r="N5" s="332"/>
      <c r="O5" s="332"/>
    </row>
    <row r="6" spans="2:15" ht="35.1" customHeight="1" x14ac:dyDescent="0.2">
      <c r="B6" s="821"/>
      <c r="C6" s="822"/>
      <c r="D6" s="822"/>
      <c r="E6" s="822"/>
      <c r="F6" s="822"/>
      <c r="G6" s="822"/>
      <c r="H6" s="823"/>
      <c r="I6" s="332"/>
      <c r="J6" s="332"/>
      <c r="K6" s="332"/>
      <c r="L6" s="332"/>
      <c r="M6" s="332"/>
      <c r="N6" s="332"/>
      <c r="O6" s="332"/>
    </row>
    <row r="7" spans="2:15" ht="35.1" customHeight="1" x14ac:dyDescent="0.2">
      <c r="B7" s="821"/>
      <c r="C7" s="822"/>
      <c r="D7" s="822"/>
      <c r="E7" s="822"/>
      <c r="F7" s="822"/>
      <c r="G7" s="822"/>
      <c r="H7" s="823"/>
      <c r="I7" s="332"/>
      <c r="J7" s="332"/>
      <c r="K7" s="332"/>
      <c r="L7" s="332"/>
      <c r="M7" s="332"/>
      <c r="N7" s="332"/>
      <c r="O7" s="332"/>
    </row>
    <row r="8" spans="2:15" ht="35.1" customHeight="1" thickBot="1" x14ac:dyDescent="0.25">
      <c r="B8" s="824"/>
      <c r="C8" s="825"/>
      <c r="D8" s="825"/>
      <c r="E8" s="825"/>
      <c r="F8" s="825"/>
      <c r="G8" s="825"/>
      <c r="H8" s="826"/>
      <c r="I8" s="332"/>
      <c r="K8" s="332"/>
      <c r="L8" s="332"/>
      <c r="M8" s="332"/>
      <c r="N8" s="332"/>
      <c r="O8" s="332"/>
    </row>
    <row r="9" spans="2:15" ht="17.25" customHeight="1" x14ac:dyDescent="0.2">
      <c r="B9" s="333"/>
      <c r="C9" s="333"/>
      <c r="D9" s="333"/>
      <c r="E9" s="333"/>
      <c r="F9" s="333"/>
      <c r="G9" s="333"/>
      <c r="H9" s="333"/>
      <c r="I9" s="332"/>
      <c r="K9" s="332"/>
      <c r="L9" s="332"/>
      <c r="M9" s="332"/>
      <c r="N9" s="332"/>
      <c r="O9" s="332"/>
    </row>
    <row r="10" spans="2:15" ht="17.850000000000001" customHeight="1" x14ac:dyDescent="0.2">
      <c r="B10" s="294" t="s">
        <v>144</v>
      </c>
      <c r="C10" s="333"/>
      <c r="D10" s="333"/>
      <c r="E10" s="333"/>
      <c r="F10" s="333"/>
      <c r="G10" s="333"/>
      <c r="H10" s="333"/>
      <c r="I10" s="332"/>
      <c r="J10" s="332"/>
      <c r="K10" s="332"/>
      <c r="L10" s="332"/>
      <c r="M10" s="332"/>
      <c r="N10" s="332"/>
      <c r="O10" s="332"/>
    </row>
    <row r="11" spans="2:15" ht="17.850000000000001" customHeight="1" x14ac:dyDescent="0.2">
      <c r="B11" s="333"/>
      <c r="C11" s="333"/>
      <c r="D11" s="333"/>
      <c r="E11" s="333"/>
      <c r="F11" s="333"/>
      <c r="G11" s="333"/>
      <c r="H11" s="333"/>
      <c r="I11" s="332"/>
      <c r="J11" s="332"/>
      <c r="K11" s="332"/>
      <c r="L11" s="332"/>
      <c r="M11" s="332"/>
      <c r="N11" s="332"/>
      <c r="O11" s="332"/>
    </row>
    <row r="12" spans="2:15" ht="17.850000000000001" customHeight="1" x14ac:dyDescent="0.2">
      <c r="B12" s="333"/>
      <c r="C12" s="333"/>
      <c r="D12" s="333"/>
      <c r="E12" s="293"/>
      <c r="F12" s="293"/>
      <c r="G12" s="333"/>
      <c r="H12" s="333"/>
      <c r="I12" s="332"/>
      <c r="J12" s="332"/>
      <c r="K12" s="332"/>
      <c r="L12" s="332"/>
      <c r="M12" s="332"/>
      <c r="N12" s="332"/>
      <c r="O12" s="332"/>
    </row>
    <row r="13" spans="2:15" ht="17.850000000000001" customHeight="1" x14ac:dyDescent="0.2">
      <c r="B13" s="333"/>
      <c r="C13" s="333"/>
      <c r="D13" s="333"/>
      <c r="E13" s="333"/>
      <c r="H13" s="333"/>
      <c r="I13" s="332"/>
      <c r="J13" s="332"/>
      <c r="K13" s="332"/>
      <c r="L13" s="332"/>
      <c r="M13" s="332"/>
      <c r="N13" s="332"/>
      <c r="O13" s="332"/>
    </row>
    <row r="14" spans="2:15" ht="17.850000000000001" customHeight="1" x14ac:dyDescent="0.2">
      <c r="B14" s="333"/>
      <c r="C14" s="333"/>
      <c r="D14" s="333"/>
      <c r="E14" s="333"/>
      <c r="H14" s="333"/>
      <c r="I14" s="332"/>
      <c r="J14" s="332"/>
      <c r="K14" s="332"/>
      <c r="L14" s="332"/>
      <c r="M14" s="332"/>
      <c r="N14" s="332"/>
      <c r="O14" s="332"/>
    </row>
    <row r="15" spans="2:15" ht="17.850000000000001" customHeight="1" thickBot="1" x14ac:dyDescent="0.25">
      <c r="B15" s="333"/>
      <c r="C15" s="333"/>
      <c r="D15" s="333"/>
      <c r="E15" s="333"/>
      <c r="F15" s="333"/>
      <c r="G15" s="333"/>
      <c r="H15" s="333"/>
      <c r="I15" s="332"/>
      <c r="J15" s="332"/>
      <c r="K15" s="332"/>
      <c r="L15" s="332"/>
      <c r="M15" s="332"/>
      <c r="N15" s="332"/>
      <c r="O15" s="332"/>
    </row>
    <row r="16" spans="2:15" ht="30" customHeight="1" thickBot="1" x14ac:dyDescent="0.25">
      <c r="B16" s="810" t="s">
        <v>145</v>
      </c>
      <c r="C16" s="811"/>
      <c r="D16" s="811"/>
      <c r="E16" s="812"/>
      <c r="G16" s="831" t="s">
        <v>146</v>
      </c>
      <c r="H16" s="832"/>
    </row>
    <row r="17" spans="2:11" ht="14.25" customHeight="1" thickBot="1" x14ac:dyDescent="0.25">
      <c r="B17" s="813" t="s">
        <v>147</v>
      </c>
      <c r="C17" s="814"/>
      <c r="D17" s="814"/>
      <c r="E17" s="90">
        <v>7000</v>
      </c>
      <c r="G17" s="835" t="s">
        <v>148</v>
      </c>
      <c r="H17" s="836"/>
      <c r="K17" s="296"/>
    </row>
    <row r="18" spans="2:11" ht="14.25" customHeight="1" thickBot="1" x14ac:dyDescent="0.25">
      <c r="B18" s="813" t="s">
        <v>149</v>
      </c>
      <c r="C18" s="814"/>
      <c r="D18" s="814"/>
      <c r="E18" s="91">
        <v>0.06</v>
      </c>
      <c r="G18" s="837" t="s">
        <v>150</v>
      </c>
      <c r="H18" s="838"/>
      <c r="K18" s="296" t="s">
        <v>151</v>
      </c>
    </row>
    <row r="19" spans="2:11" ht="14.25" customHeight="1" thickBot="1" x14ac:dyDescent="0.3">
      <c r="B19" s="813" t="s">
        <v>152</v>
      </c>
      <c r="C19" s="814"/>
      <c r="D19" s="814"/>
      <c r="E19" s="92">
        <v>60</v>
      </c>
      <c r="G19" s="827" t="str">
        <f>IF(ISBLANK(G18),"",IF(G18="Yes","Length of CRH (Months)","Please enter loan values"))</f>
        <v>Please enter loan values</v>
      </c>
      <c r="H19" s="839"/>
      <c r="I19" s="5"/>
      <c r="K19" s="296" t="s">
        <v>150</v>
      </c>
    </row>
    <row r="20" spans="2:11" ht="14.25" customHeight="1" thickBot="1" x14ac:dyDescent="0.25">
      <c r="B20" s="813" t="str">
        <f>IF(G18="Yes","Start date of loan after CRH","Start date of loan")</f>
        <v>Start date of loan</v>
      </c>
      <c r="C20" s="814"/>
      <c r="D20" s="814"/>
      <c r="E20" s="93">
        <v>44145</v>
      </c>
      <c r="G20" s="837">
        <v>6</v>
      </c>
      <c r="H20" s="838"/>
      <c r="I20" s="295"/>
      <c r="J20" s="295"/>
      <c r="K20" s="296"/>
    </row>
    <row r="21" spans="2:11" ht="14.45" customHeight="1" thickBot="1" x14ac:dyDescent="0.25">
      <c r="B21" s="813" t="s">
        <v>153</v>
      </c>
      <c r="C21" s="814"/>
      <c r="D21" s="814"/>
      <c r="E21" s="94">
        <f>IFERROR(IF(Values_Entered,Monthly_Payment,""), "")</f>
        <v>135.32961070599541</v>
      </c>
      <c r="G21" s="827" t="str">
        <f>IF(ISBLANK(G20),"","Start date of loan")</f>
        <v>Start date of loan</v>
      </c>
      <c r="H21" s="828"/>
      <c r="I21" s="295"/>
      <c r="J21" s="295"/>
    </row>
    <row r="22" spans="2:11" ht="14.25" customHeight="1" thickBot="1" x14ac:dyDescent="0.25">
      <c r="B22" s="813" t="s">
        <v>154</v>
      </c>
      <c r="C22" s="814"/>
      <c r="D22" s="814"/>
      <c r="E22" s="95">
        <f>IFERROR(IF(Values_Entered,Loan_Years,""), "")</f>
        <v>60</v>
      </c>
      <c r="G22" s="833">
        <v>44277</v>
      </c>
      <c r="H22" s="834"/>
      <c r="I22" s="295"/>
      <c r="J22" s="295"/>
    </row>
    <row r="23" spans="2:11" ht="14.25" customHeight="1" thickBot="1" x14ac:dyDescent="0.25">
      <c r="B23" s="813" t="s">
        <v>155</v>
      </c>
      <c r="C23" s="814"/>
      <c r="D23" s="814"/>
      <c r="E23" s="96">
        <f>IFERROR(IF(Values_Entered,Total_Cost-Loan_Amount,""), "")</f>
        <v>1119.7766423597241</v>
      </c>
      <c r="G23" s="827" t="s">
        <v>156</v>
      </c>
      <c r="H23" s="828"/>
      <c r="I23" s="295"/>
      <c r="J23" s="295"/>
    </row>
    <row r="24" spans="2:11" ht="14.25" customHeight="1" thickBot="1" x14ac:dyDescent="0.25">
      <c r="B24" s="815" t="s">
        <v>157</v>
      </c>
      <c r="C24" s="816"/>
      <c r="D24" s="816"/>
      <c r="E24" s="97">
        <f>IFERROR(IF(Values_Entered,Monthly_Payment*Number_of_Payments,""), "")</f>
        <v>8119.7766423597241</v>
      </c>
      <c r="G24" s="829">
        <f>IF(ISBLANK(G20),"",G27)</f>
        <v>35</v>
      </c>
      <c r="H24" s="830"/>
      <c r="I24" s="295"/>
      <c r="J24" s="295"/>
    </row>
    <row r="25" spans="2:11" ht="14.25" customHeight="1" thickBot="1" x14ac:dyDescent="0.25">
      <c r="B25" s="809"/>
      <c r="C25" s="809"/>
      <c r="D25" s="809"/>
    </row>
    <row r="26" spans="2:11" ht="28.5" x14ac:dyDescent="0.2">
      <c r="B26" s="98" t="s">
        <v>158</v>
      </c>
      <c r="C26" s="99" t="s">
        <v>159</v>
      </c>
      <c r="D26" s="99" t="s">
        <v>160</v>
      </c>
      <c r="E26" s="99" t="s">
        <v>161</v>
      </c>
      <c r="F26" s="99" t="s">
        <v>162</v>
      </c>
      <c r="G26" s="99" t="s">
        <v>163</v>
      </c>
      <c r="H26" s="100" t="s">
        <v>164</v>
      </c>
    </row>
    <row r="27" spans="2:11" x14ac:dyDescent="0.2">
      <c r="B27" s="101">
        <f>IFERROR(IF(Loan_Not_Paid*Values_Entered,Payment_Number,""), "")</f>
        <v>1</v>
      </c>
      <c r="C27" s="88">
        <f>IFERROR(IF(Loan_Not_Paid*Values_Entered,Payment_Date,""), "")</f>
        <v>44175</v>
      </c>
      <c r="D27" s="89">
        <f>IFERROR(IF(Loan_Not_Paid*Values_Entered,Beginning_Balance,""), "")</f>
        <v>7000</v>
      </c>
      <c r="E27" s="89">
        <f>IFERROR(IF(Loan_Not_Paid*Values_Entered,Monthly_Payment,""), "")</f>
        <v>135.32961070599541</v>
      </c>
      <c r="F27" s="89">
        <f>IFERROR(IF(Loan_Not_Paid*Values_Entered,Principal,""), "")</f>
        <v>100.32961070599541</v>
      </c>
      <c r="G27" s="89">
        <f>IFERROR(IF(Loan_Not_Paid*Values_Entered,Interest,""), "")</f>
        <v>35</v>
      </c>
      <c r="H27" s="102">
        <f>IFERROR(IF(Loan_Not_Paid*Values_Entered,Ending_Balance,""), "")</f>
        <v>6899.6703892940068</v>
      </c>
    </row>
    <row r="28" spans="2:11" x14ac:dyDescent="0.2">
      <c r="B28" s="101">
        <f>IFERROR(IF(Loan_Not_Paid*Values_Entered,Payment_Number,""), "")</f>
        <v>2</v>
      </c>
      <c r="C28" s="88">
        <f>IFERROR(IF(Loan_Not_Paid*Values_Entered,Payment_Date,""), "")</f>
        <v>44206</v>
      </c>
      <c r="D28" s="89">
        <f>IFERROR(IF(Loan_Not_Paid*Values_Entered,Beginning_Balance,""), "")</f>
        <v>6899.6703892940068</v>
      </c>
      <c r="E28" s="89">
        <f>IFERROR(IF(Loan_Not_Paid*Values_Entered,Monthly_Payment,""), "")</f>
        <v>135.32961070599541</v>
      </c>
      <c r="F28" s="89">
        <f>IFERROR(IF(Loan_Not_Paid*Values_Entered,Principal,""), "")</f>
        <v>100.83125875952537</v>
      </c>
      <c r="G28" s="89">
        <f>IFERROR(IF(Loan_Not_Paid*Values_Entered,Interest,""), "")</f>
        <v>34.498351946470024</v>
      </c>
      <c r="H28" s="102">
        <f>IFERROR(IF(Loan_Not_Paid*Values_Entered,Ending_Balance,""), "")</f>
        <v>6798.8391305344849</v>
      </c>
    </row>
    <row r="29" spans="2:11" x14ac:dyDescent="0.2">
      <c r="B29" s="101">
        <f>IFERROR(IF(Loan_Not_Paid*Values_Entered,Payment_Number,""), "")</f>
        <v>3</v>
      </c>
      <c r="C29" s="88">
        <f>IFERROR(IF(Loan_Not_Paid*Values_Entered,Payment_Date,""), "")</f>
        <v>44237</v>
      </c>
      <c r="D29" s="89">
        <f>IFERROR(IF(Loan_Not_Paid*Values_Entered,Beginning_Balance,""), "")</f>
        <v>6798.8391305344849</v>
      </c>
      <c r="E29" s="89">
        <f>IFERROR(IF(Loan_Not_Paid*Values_Entered,Monthly_Payment,""), "")</f>
        <v>135.32961070599541</v>
      </c>
      <c r="F29" s="89">
        <f>IFERROR(IF(Loan_Not_Paid*Values_Entered,Principal,""), "")</f>
        <v>101.335415053323</v>
      </c>
      <c r="G29" s="89">
        <f>IFERROR(IF(Loan_Not_Paid*Values_Entered,Interest,""), "")</f>
        <v>33.994195652672396</v>
      </c>
      <c r="H29" s="102">
        <f>IFERROR(IF(Loan_Not_Paid*Values_Entered,Ending_Balance,""), "")</f>
        <v>6697.5037154811635</v>
      </c>
    </row>
    <row r="30" spans="2:11" x14ac:dyDescent="0.2">
      <c r="B30" s="101">
        <f>IFERROR(IF(Loan_Not_Paid*Values_Entered,Payment_Number,""), "")</f>
        <v>4</v>
      </c>
      <c r="C30" s="88">
        <f>IFERROR(IF(Loan_Not_Paid*Values_Entered,Payment_Date,""), "")</f>
        <v>44265</v>
      </c>
      <c r="D30" s="89">
        <f>IFERROR(IF(Loan_Not_Paid*Values_Entered,Beginning_Balance,""), "")</f>
        <v>6697.5037154811635</v>
      </c>
      <c r="E30" s="89">
        <f>IFERROR(IF(Loan_Not_Paid*Values_Entered,Monthly_Payment,""), "")</f>
        <v>135.32961070599541</v>
      </c>
      <c r="F30" s="89">
        <f>IFERROR(IF(Loan_Not_Paid*Values_Entered,Principal,""), "")</f>
        <v>101.84209212858961</v>
      </c>
      <c r="G30" s="89">
        <f>IFERROR(IF(Loan_Not_Paid*Values_Entered,Interest,""), "")</f>
        <v>33.48751857740578</v>
      </c>
      <c r="H30" s="102">
        <f>IFERROR(IF(Loan_Not_Paid*Values_Entered,Ending_Balance,""), "")</f>
        <v>6595.6616233525792</v>
      </c>
    </row>
    <row r="31" spans="2:11" x14ac:dyDescent="0.2">
      <c r="B31" s="101">
        <f>IFERROR(IF(Loan_Not_Paid*Values_Entered,Payment_Number,""), "")</f>
        <v>5</v>
      </c>
      <c r="C31" s="88">
        <f>IFERROR(IF(Loan_Not_Paid*Values_Entered,Payment_Date,""), "")</f>
        <v>44296</v>
      </c>
      <c r="D31" s="89">
        <f>IFERROR(IF(Loan_Not_Paid*Values_Entered,Beginning_Balance,""), "")</f>
        <v>6595.6616233525792</v>
      </c>
      <c r="E31" s="89">
        <f>IFERROR(IF(Loan_Not_Paid*Values_Entered,Monthly_Payment,""), "")</f>
        <v>135.32961070599541</v>
      </c>
      <c r="F31" s="89">
        <f>IFERROR(IF(Loan_Not_Paid*Values_Entered,Principal,""), "")</f>
        <v>102.35130258923256</v>
      </c>
      <c r="G31" s="89">
        <f>IFERROR(IF(Loan_Not_Paid*Values_Entered,Interest,""), "")</f>
        <v>32.978308116762832</v>
      </c>
      <c r="H31" s="102">
        <f>IFERROR(IF(Loan_Not_Paid*Values_Entered,Ending_Balance,""), "")</f>
        <v>6493.3103207633512</v>
      </c>
    </row>
    <row r="32" spans="2:11" x14ac:dyDescent="0.2">
      <c r="B32" s="101">
        <f>IFERROR(IF(Loan_Not_Paid*Values_Entered,Payment_Number,""), "")</f>
        <v>6</v>
      </c>
      <c r="C32" s="88">
        <f>IFERROR(IF(Loan_Not_Paid*Values_Entered,Payment_Date,""), "")</f>
        <v>44326</v>
      </c>
      <c r="D32" s="89">
        <f>IFERROR(IF(Loan_Not_Paid*Values_Entered,Beginning_Balance,""), "")</f>
        <v>6493.3103207633512</v>
      </c>
      <c r="E32" s="89">
        <f>IFERROR(IF(Loan_Not_Paid*Values_Entered,Monthly_Payment,""), "")</f>
        <v>135.32961070599541</v>
      </c>
      <c r="F32" s="89">
        <f>IFERROR(IF(Loan_Not_Paid*Values_Entered,Principal,""), "")</f>
        <v>102.86305910217874</v>
      </c>
      <c r="G32" s="89">
        <f>IFERROR(IF(Loan_Not_Paid*Values_Entered,Interest,""), "")</f>
        <v>32.466551603816676</v>
      </c>
      <c r="H32" s="102">
        <f>IFERROR(IF(Loan_Not_Paid*Values_Entered,Ending_Balance,""), "")</f>
        <v>6390.4472616611756</v>
      </c>
    </row>
    <row r="33" spans="2:8" x14ac:dyDescent="0.2">
      <c r="B33" s="101">
        <f>IFERROR(IF(Loan_Not_Paid*Values_Entered,Payment_Number,""), "")</f>
        <v>7</v>
      </c>
      <c r="C33" s="88">
        <f>IFERROR(IF(Loan_Not_Paid*Values_Entered,Payment_Date,""), "")</f>
        <v>44357</v>
      </c>
      <c r="D33" s="89">
        <f>IFERROR(IF(Loan_Not_Paid*Values_Entered,Beginning_Balance,""), "")</f>
        <v>6390.4472616611756</v>
      </c>
      <c r="E33" s="89">
        <f>IFERROR(IF(Loan_Not_Paid*Values_Entered,Monthly_Payment,""), "")</f>
        <v>135.32961070599541</v>
      </c>
      <c r="F33" s="89">
        <f>IFERROR(IF(Loan_Not_Paid*Values_Entered,Principal,""), "")</f>
        <v>103.37737439768962</v>
      </c>
      <c r="G33" s="89">
        <f>IFERROR(IF(Loan_Not_Paid*Values_Entered,Interest,""), "")</f>
        <v>31.952236308305775</v>
      </c>
      <c r="H33" s="102">
        <f>IFERROR(IF(Loan_Not_Paid*Values_Entered,Ending_Balance,""), "")</f>
        <v>6287.0698872634885</v>
      </c>
    </row>
    <row r="34" spans="2:8" x14ac:dyDescent="0.2">
      <c r="B34" s="101">
        <f>IFERROR(IF(Loan_Not_Paid*Values_Entered,Payment_Number,""), "")</f>
        <v>8</v>
      </c>
      <c r="C34" s="88">
        <f>IFERROR(IF(Loan_Not_Paid*Values_Entered,Payment_Date,""), "")</f>
        <v>44387</v>
      </c>
      <c r="D34" s="89">
        <f>IFERROR(IF(Loan_Not_Paid*Values_Entered,Beginning_Balance,""), "")</f>
        <v>6287.0698872634885</v>
      </c>
      <c r="E34" s="89">
        <f>IFERROR(IF(Loan_Not_Paid*Values_Entered,Monthly_Payment,""), "")</f>
        <v>135.32961070599541</v>
      </c>
      <c r="F34" s="89">
        <f>IFERROR(IF(Loan_Not_Paid*Values_Entered,Principal,""), "")</f>
        <v>103.89426126967807</v>
      </c>
      <c r="G34" s="89">
        <f>IFERROR(IF(Loan_Not_Paid*Values_Entered,Interest,""), "")</f>
        <v>31.435349436317324</v>
      </c>
      <c r="H34" s="102">
        <f>IFERROR(IF(Loan_Not_Paid*Values_Entered,Ending_Balance,""), "")</f>
        <v>6183.175625993812</v>
      </c>
    </row>
    <row r="35" spans="2:8" x14ac:dyDescent="0.2">
      <c r="B35" s="101">
        <f>IFERROR(IF(Loan_Not_Paid*Values_Entered,Payment_Number,""), "")</f>
        <v>9</v>
      </c>
      <c r="C35" s="88">
        <f>IFERROR(IF(Loan_Not_Paid*Values_Entered,Payment_Date,""), "")</f>
        <v>44418</v>
      </c>
      <c r="D35" s="89">
        <f>IFERROR(IF(Loan_Not_Paid*Values_Entered,Beginning_Balance,""), "")</f>
        <v>6183.175625993812</v>
      </c>
      <c r="E35" s="89">
        <f>IFERROR(IF(Loan_Not_Paid*Values_Entered,Monthly_Payment,""), "")</f>
        <v>135.32961070599541</v>
      </c>
      <c r="F35" s="89">
        <f>IFERROR(IF(Loan_Not_Paid*Values_Entered,Principal,""), "")</f>
        <v>104.41373257602645</v>
      </c>
      <c r="G35" s="89">
        <f>IFERROR(IF(Loan_Not_Paid*Values_Entered,Interest,""), "")</f>
        <v>30.915878129968938</v>
      </c>
      <c r="H35" s="102">
        <f>IFERROR(IF(Loan_Not_Paid*Values_Entered,Ending_Balance,""), "")</f>
        <v>6078.7618934177872</v>
      </c>
    </row>
    <row r="36" spans="2:8" x14ac:dyDescent="0.2">
      <c r="B36" s="101">
        <f>IFERROR(IF(Loan_Not_Paid*Values_Entered,Payment_Number,""), "")</f>
        <v>10</v>
      </c>
      <c r="C36" s="88">
        <f>IFERROR(IF(Loan_Not_Paid*Values_Entered,Payment_Date,""), "")</f>
        <v>44449</v>
      </c>
      <c r="D36" s="89">
        <f>IFERROR(IF(Loan_Not_Paid*Values_Entered,Beginning_Balance,""), "")</f>
        <v>6078.7618934177872</v>
      </c>
      <c r="E36" s="89">
        <f>IFERROR(IF(Loan_Not_Paid*Values_Entered,Monthly_Payment,""), "")</f>
        <v>135.32961070599541</v>
      </c>
      <c r="F36" s="89">
        <f>IFERROR(IF(Loan_Not_Paid*Values_Entered,Principal,""), "")</f>
        <v>104.93580123890661</v>
      </c>
      <c r="G36" s="89">
        <f>IFERROR(IF(Loan_Not_Paid*Values_Entered,Interest,""), "")</f>
        <v>30.393809467088801</v>
      </c>
      <c r="H36" s="102">
        <f>IFERROR(IF(Loan_Not_Paid*Values_Entered,Ending_Balance,""), "")</f>
        <v>5973.8260921788842</v>
      </c>
    </row>
    <row r="37" spans="2:8" x14ac:dyDescent="0.2">
      <c r="B37" s="101">
        <f>IFERROR(IF(Loan_Not_Paid*Values_Entered,Payment_Number,""), "")</f>
        <v>11</v>
      </c>
      <c r="C37" s="88">
        <f>IFERROR(IF(Loan_Not_Paid*Values_Entered,Payment_Date,""), "")</f>
        <v>44479</v>
      </c>
      <c r="D37" s="89">
        <f>IFERROR(IF(Loan_Not_Paid*Values_Entered,Beginning_Balance,""), "")</f>
        <v>5973.8260921788842</v>
      </c>
      <c r="E37" s="89">
        <f>IFERROR(IF(Loan_Not_Paid*Values_Entered,Monthly_Payment,""), "")</f>
        <v>135.32961070599541</v>
      </c>
      <c r="F37" s="89">
        <f>IFERROR(IF(Loan_Not_Paid*Values_Entered,Principal,""), "")</f>
        <v>105.46048024510112</v>
      </c>
      <c r="G37" s="89">
        <f>IFERROR(IF(Loan_Not_Paid*Values_Entered,Interest,""), "")</f>
        <v>29.869130460894272</v>
      </c>
      <c r="H37" s="102">
        <f>IFERROR(IF(Loan_Not_Paid*Values_Entered,Ending_Balance,""), "")</f>
        <v>5868.3656119337847</v>
      </c>
    </row>
    <row r="38" spans="2:8" x14ac:dyDescent="0.2">
      <c r="B38" s="101">
        <f>IFERROR(IF(Loan_Not_Paid*Values_Entered,Payment_Number,""), "")</f>
        <v>12</v>
      </c>
      <c r="C38" s="88">
        <f>IFERROR(IF(Loan_Not_Paid*Values_Entered,Payment_Date,""), "")</f>
        <v>44510</v>
      </c>
      <c r="D38" s="89">
        <f>IFERROR(IF(Loan_Not_Paid*Values_Entered,Beginning_Balance,""), "")</f>
        <v>5868.3656119337847</v>
      </c>
      <c r="E38" s="89">
        <f>IFERROR(IF(Loan_Not_Paid*Values_Entered,Monthly_Payment,""), "")</f>
        <v>135.32961070599541</v>
      </c>
      <c r="F38" s="89">
        <f>IFERROR(IF(Loan_Not_Paid*Values_Entered,Principal,""), "")</f>
        <v>105.98778264632664</v>
      </c>
      <c r="G38" s="89">
        <f>IFERROR(IF(Loan_Not_Paid*Values_Entered,Interest,""), "")</f>
        <v>29.341828059668764</v>
      </c>
      <c r="H38" s="102">
        <f>IFERROR(IF(Loan_Not_Paid*Values_Entered,Ending_Balance,""), "")</f>
        <v>5762.3778292874667</v>
      </c>
    </row>
    <row r="39" spans="2:8" x14ac:dyDescent="0.2">
      <c r="B39" s="101">
        <f>IFERROR(IF(Loan_Not_Paid*Values_Entered,Payment_Number,""), "")</f>
        <v>13</v>
      </c>
      <c r="C39" s="88">
        <f>IFERROR(IF(Loan_Not_Paid*Values_Entered,Payment_Date,""), "")</f>
        <v>44540</v>
      </c>
      <c r="D39" s="89">
        <f>IFERROR(IF(Loan_Not_Paid*Values_Entered,Beginning_Balance,""), "")</f>
        <v>5762.3778292874667</v>
      </c>
      <c r="E39" s="89">
        <f>IFERROR(IF(Loan_Not_Paid*Values_Entered,Monthly_Payment,""), "")</f>
        <v>135.32961070599541</v>
      </c>
      <c r="F39" s="89">
        <f>IFERROR(IF(Loan_Not_Paid*Values_Entered,Principal,""), "")</f>
        <v>106.51772155955827</v>
      </c>
      <c r="G39" s="89">
        <f>IFERROR(IF(Loan_Not_Paid*Values_Entered,Interest,""), "")</f>
        <v>28.811889146437135</v>
      </c>
      <c r="H39" s="102">
        <f>IFERROR(IF(Loan_Not_Paid*Values_Entered,Ending_Balance,""), "")</f>
        <v>5655.86010772791</v>
      </c>
    </row>
    <row r="40" spans="2:8" x14ac:dyDescent="0.2">
      <c r="B40" s="101">
        <f>IFERROR(IF(Loan_Not_Paid*Values_Entered,Payment_Number,""), "")</f>
        <v>14</v>
      </c>
      <c r="C40" s="88">
        <f>IFERROR(IF(Loan_Not_Paid*Values_Entered,Payment_Date,""), "")</f>
        <v>44571</v>
      </c>
      <c r="D40" s="89">
        <f>IFERROR(IF(Loan_Not_Paid*Values_Entered,Beginning_Balance,""), "")</f>
        <v>5655.86010772791</v>
      </c>
      <c r="E40" s="89">
        <f>IFERROR(IF(Loan_Not_Paid*Values_Entered,Monthly_Payment,""), "")</f>
        <v>135.32961070599541</v>
      </c>
      <c r="F40" s="89">
        <f>IFERROR(IF(Loan_Not_Paid*Values_Entered,Principal,""), "")</f>
        <v>107.05031016735606</v>
      </c>
      <c r="G40" s="89">
        <f>IFERROR(IF(Loan_Not_Paid*Values_Entered,Interest,""), "")</f>
        <v>28.27930053863934</v>
      </c>
      <c r="H40" s="102">
        <f>IFERROR(IF(Loan_Not_Paid*Values_Entered,Ending_Balance,""), "")</f>
        <v>5548.8097975605579</v>
      </c>
    </row>
    <row r="41" spans="2:8" x14ac:dyDescent="0.2">
      <c r="B41" s="101">
        <f>IFERROR(IF(Loan_Not_Paid*Values_Entered,Payment_Number,""), "")</f>
        <v>15</v>
      </c>
      <c r="C41" s="88">
        <f>IFERROR(IF(Loan_Not_Paid*Values_Entered,Payment_Date,""), "")</f>
        <v>44602</v>
      </c>
      <c r="D41" s="89">
        <f>IFERROR(IF(Loan_Not_Paid*Values_Entered,Beginning_Balance,""), "")</f>
        <v>5548.8097975605579</v>
      </c>
      <c r="E41" s="89">
        <f>IFERROR(IF(Loan_Not_Paid*Values_Entered,Monthly_Payment,""), "")</f>
        <v>135.32961070599541</v>
      </c>
      <c r="F41" s="89">
        <f>IFERROR(IF(Loan_Not_Paid*Values_Entered,Principal,""), "")</f>
        <v>107.58556171819284</v>
      </c>
      <c r="G41" s="89">
        <f>IFERROR(IF(Loan_Not_Paid*Values_Entered,Interest,""), "")</f>
        <v>27.744048987802557</v>
      </c>
      <c r="H41" s="102">
        <f>IFERROR(IF(Loan_Not_Paid*Values_Entered,Ending_Balance,""), "")</f>
        <v>5441.22423584237</v>
      </c>
    </row>
    <row r="42" spans="2:8" x14ac:dyDescent="0.2">
      <c r="B42" s="101">
        <f>IFERROR(IF(Loan_Not_Paid*Values_Entered,Payment_Number,""), "")</f>
        <v>16</v>
      </c>
      <c r="C42" s="88">
        <f>IFERROR(IF(Loan_Not_Paid*Values_Entered,Payment_Date,""), "")</f>
        <v>44630</v>
      </c>
      <c r="D42" s="89">
        <f>IFERROR(IF(Loan_Not_Paid*Values_Entered,Beginning_Balance,""), "")</f>
        <v>5441.22423584237</v>
      </c>
      <c r="E42" s="89">
        <f>IFERROR(IF(Loan_Not_Paid*Values_Entered,Monthly_Payment,""), "")</f>
        <v>135.32961070599541</v>
      </c>
      <c r="F42" s="89">
        <f>IFERROR(IF(Loan_Not_Paid*Values_Entered,Principal,""), "")</f>
        <v>108.12348952678381</v>
      </c>
      <c r="G42" s="89">
        <f>IFERROR(IF(Loan_Not_Paid*Values_Entered,Interest,""), "")</f>
        <v>27.2061211792116</v>
      </c>
      <c r="H42" s="102">
        <f>IFERROR(IF(Loan_Not_Paid*Values_Entered,Ending_Balance,""), "")</f>
        <v>5333.1007463155893</v>
      </c>
    </row>
    <row r="43" spans="2:8" x14ac:dyDescent="0.2">
      <c r="B43" s="101">
        <f>IFERROR(IF(Loan_Not_Paid*Values_Entered,Payment_Number,""), "")</f>
        <v>17</v>
      </c>
      <c r="C43" s="88">
        <f>IFERROR(IF(Loan_Not_Paid*Values_Entered,Payment_Date,""), "")</f>
        <v>44661</v>
      </c>
      <c r="D43" s="89">
        <f>IFERROR(IF(Loan_Not_Paid*Values_Entered,Beginning_Balance,""), "")</f>
        <v>5333.1007463155893</v>
      </c>
      <c r="E43" s="89">
        <f>IFERROR(IF(Loan_Not_Paid*Values_Entered,Monthly_Payment,""), "")</f>
        <v>135.32961070599541</v>
      </c>
      <c r="F43" s="89">
        <f>IFERROR(IF(Loan_Not_Paid*Values_Entered,Principal,""), "")</f>
        <v>108.66410697441772</v>
      </c>
      <c r="G43" s="89">
        <f>IFERROR(IF(Loan_Not_Paid*Values_Entered,Interest,""), "")</f>
        <v>26.66550373157768</v>
      </c>
      <c r="H43" s="102">
        <f>IFERROR(IF(Loan_Not_Paid*Values_Entered,Ending_Balance,""), "")</f>
        <v>5224.4366393411728</v>
      </c>
    </row>
    <row r="44" spans="2:8" x14ac:dyDescent="0.2">
      <c r="B44" s="101">
        <f>IFERROR(IF(Loan_Not_Paid*Values_Entered,Payment_Number,""), "")</f>
        <v>18</v>
      </c>
      <c r="C44" s="88">
        <f>IFERROR(IF(Loan_Not_Paid*Values_Entered,Payment_Date,""), "")</f>
        <v>44691</v>
      </c>
      <c r="D44" s="89">
        <f>IFERROR(IF(Loan_Not_Paid*Values_Entered,Beginning_Balance,""), "")</f>
        <v>5224.4366393411728</v>
      </c>
      <c r="E44" s="89">
        <f>IFERROR(IF(Loan_Not_Paid*Values_Entered,Monthly_Payment,""), "")</f>
        <v>135.32961070599541</v>
      </c>
      <c r="F44" s="89">
        <f>IFERROR(IF(Loan_Not_Paid*Values_Entered,Principal,""), "")</f>
        <v>109.20742750928981</v>
      </c>
      <c r="G44" s="89">
        <f>IFERROR(IF(Loan_Not_Paid*Values_Entered,Interest,""), "")</f>
        <v>26.122183196705592</v>
      </c>
      <c r="H44" s="102">
        <f>IFERROR(IF(Loan_Not_Paid*Values_Entered,Ending_Balance,""), "")</f>
        <v>5115.2292118318892</v>
      </c>
    </row>
    <row r="45" spans="2:8" x14ac:dyDescent="0.2">
      <c r="B45" s="101">
        <f>IFERROR(IF(Loan_Not_Paid*Values_Entered,Payment_Number,""), "")</f>
        <v>19</v>
      </c>
      <c r="C45" s="88">
        <f>IFERROR(IF(Loan_Not_Paid*Values_Entered,Payment_Date,""), "")</f>
        <v>44722</v>
      </c>
      <c r="D45" s="89">
        <f>IFERROR(IF(Loan_Not_Paid*Values_Entered,Beginning_Balance,""), "")</f>
        <v>5115.2292118318892</v>
      </c>
      <c r="E45" s="89">
        <f>IFERROR(IF(Loan_Not_Paid*Values_Entered,Monthly_Payment,""), "")</f>
        <v>135.32961070599541</v>
      </c>
      <c r="F45" s="89">
        <f>IFERROR(IF(Loan_Not_Paid*Values_Entered,Principal,""), "")</f>
        <v>109.75346464683628</v>
      </c>
      <c r="G45" s="89">
        <f>IFERROR(IF(Loan_Not_Paid*Values_Entered,Interest,""), "")</f>
        <v>25.576146059159143</v>
      </c>
      <c r="H45" s="102">
        <f>IFERROR(IF(Loan_Not_Paid*Values_Entered,Ending_Balance,""), "")</f>
        <v>5005.4757471850562</v>
      </c>
    </row>
    <row r="46" spans="2:8" x14ac:dyDescent="0.2">
      <c r="B46" s="101">
        <f>IFERROR(IF(Loan_Not_Paid*Values_Entered,Payment_Number,""), "")</f>
        <v>20</v>
      </c>
      <c r="C46" s="88">
        <f>IFERROR(IF(Loan_Not_Paid*Values_Entered,Payment_Date,""), "")</f>
        <v>44752</v>
      </c>
      <c r="D46" s="89">
        <f>IFERROR(IF(Loan_Not_Paid*Values_Entered,Beginning_Balance,""), "")</f>
        <v>5005.4757471850562</v>
      </c>
      <c r="E46" s="89">
        <f>IFERROR(IF(Loan_Not_Paid*Values_Entered,Monthly_Payment,""), "")</f>
        <v>135.32961070599541</v>
      </c>
      <c r="F46" s="89">
        <f>IFERROR(IF(Loan_Not_Paid*Values_Entered,Principal,""), "")</f>
        <v>110.30223197007045</v>
      </c>
      <c r="G46" s="89">
        <f>IFERROR(IF(Loan_Not_Paid*Values_Entered,Interest,""), "")</f>
        <v>25.027378735924959</v>
      </c>
      <c r="H46" s="102">
        <f>IFERROR(IF(Loan_Not_Paid*Values_Entered,Ending_Balance,""), "")</f>
        <v>4895.1735152149886</v>
      </c>
    </row>
    <row r="47" spans="2:8" x14ac:dyDescent="0.2">
      <c r="B47" s="101">
        <f>IFERROR(IF(Loan_Not_Paid*Values_Entered,Payment_Number,""), "")</f>
        <v>21</v>
      </c>
      <c r="C47" s="88">
        <f>IFERROR(IF(Loan_Not_Paid*Values_Entered,Payment_Date,""), "")</f>
        <v>44783</v>
      </c>
      <c r="D47" s="89">
        <f>IFERROR(IF(Loan_Not_Paid*Values_Entered,Beginning_Balance,""), "")</f>
        <v>4895.1735152149886</v>
      </c>
      <c r="E47" s="89">
        <f>IFERROR(IF(Loan_Not_Paid*Values_Entered,Monthly_Payment,""), "")</f>
        <v>135.32961070599541</v>
      </c>
      <c r="F47" s="89">
        <f>IFERROR(IF(Loan_Not_Paid*Values_Entered,Principal,""), "")</f>
        <v>110.85374312992079</v>
      </c>
      <c r="G47" s="89">
        <f>IFERROR(IF(Loan_Not_Paid*Values_Entered,Interest,""), "")</f>
        <v>24.475867576074602</v>
      </c>
      <c r="H47" s="102">
        <f>IFERROR(IF(Loan_Not_Paid*Values_Entered,Ending_Balance,""), "")</f>
        <v>4784.3197720850731</v>
      </c>
    </row>
    <row r="48" spans="2:8" x14ac:dyDescent="0.2">
      <c r="B48" s="101">
        <f>IFERROR(IF(Loan_Not_Paid*Values_Entered,Payment_Number,""), "")</f>
        <v>22</v>
      </c>
      <c r="C48" s="88">
        <f>IFERROR(IF(Loan_Not_Paid*Values_Entered,Payment_Date,""), "")</f>
        <v>44814</v>
      </c>
      <c r="D48" s="89">
        <f>IFERROR(IF(Loan_Not_Paid*Values_Entered,Beginning_Balance,""), "")</f>
        <v>4784.3197720850731</v>
      </c>
      <c r="E48" s="89">
        <f>IFERROR(IF(Loan_Not_Paid*Values_Entered,Monthly_Payment,""), "")</f>
        <v>135.32961070599541</v>
      </c>
      <c r="F48" s="89">
        <f>IFERROR(IF(Loan_Not_Paid*Values_Entered,Principal,""), "")</f>
        <v>111.4080118455704</v>
      </c>
      <c r="G48" s="89">
        <f>IFERROR(IF(Loan_Not_Paid*Values_Entered,Interest,""), "")</f>
        <v>23.921598860425004</v>
      </c>
      <c r="H48" s="102">
        <f>IFERROR(IF(Loan_Not_Paid*Values_Entered,Ending_Balance,""), "")</f>
        <v>4672.9117602395072</v>
      </c>
    </row>
    <row r="49" spans="2:8" x14ac:dyDescent="0.2">
      <c r="B49" s="101">
        <f>IFERROR(IF(Loan_Not_Paid*Values_Entered,Payment_Number,""), "")</f>
        <v>23</v>
      </c>
      <c r="C49" s="88">
        <f>IFERROR(IF(Loan_Not_Paid*Values_Entered,Payment_Date,""), "")</f>
        <v>44844</v>
      </c>
      <c r="D49" s="89">
        <f>IFERROR(IF(Loan_Not_Paid*Values_Entered,Beginning_Balance,""), "")</f>
        <v>4672.9117602395072</v>
      </c>
      <c r="E49" s="89">
        <f>IFERROR(IF(Loan_Not_Paid*Values_Entered,Monthly_Payment,""), "")</f>
        <v>135.32961070599541</v>
      </c>
      <c r="F49" s="89">
        <f>IFERROR(IF(Loan_Not_Paid*Values_Entered,Principal,""), "")</f>
        <v>111.96505190479826</v>
      </c>
      <c r="G49" s="89">
        <f>IFERROR(IF(Loan_Not_Paid*Values_Entered,Interest,""), "")</f>
        <v>23.364558801197148</v>
      </c>
      <c r="H49" s="102">
        <f>IFERROR(IF(Loan_Not_Paid*Values_Entered,Ending_Balance,""), "")</f>
        <v>4560.9467083347135</v>
      </c>
    </row>
    <row r="50" spans="2:8" x14ac:dyDescent="0.2">
      <c r="B50" s="101">
        <f>IFERROR(IF(Loan_Not_Paid*Values_Entered,Payment_Number,""), "")</f>
        <v>24</v>
      </c>
      <c r="C50" s="88">
        <f>IFERROR(IF(Loan_Not_Paid*Values_Entered,Payment_Date,""), "")</f>
        <v>44875</v>
      </c>
      <c r="D50" s="89">
        <f>IFERROR(IF(Loan_Not_Paid*Values_Entered,Beginning_Balance,""), "")</f>
        <v>4560.9467083347135</v>
      </c>
      <c r="E50" s="89">
        <f>IFERROR(IF(Loan_Not_Paid*Values_Entered,Monthly_Payment,""), "")</f>
        <v>135.32961070599541</v>
      </c>
      <c r="F50" s="89">
        <f>IFERROR(IF(Loan_Not_Paid*Values_Entered,Principal,""), "")</f>
        <v>112.52487716432225</v>
      </c>
      <c r="G50" s="89">
        <f>IFERROR(IF(Loan_Not_Paid*Values_Entered,Interest,""), "")</f>
        <v>22.804733541673158</v>
      </c>
      <c r="H50" s="102">
        <f>IFERROR(IF(Loan_Not_Paid*Values_Entered,Ending_Balance,""), "")</f>
        <v>4448.4218311703899</v>
      </c>
    </row>
    <row r="51" spans="2:8" x14ac:dyDescent="0.2">
      <c r="B51" s="101">
        <f>IFERROR(IF(Loan_Not_Paid*Values_Entered,Payment_Number,""), "")</f>
        <v>25</v>
      </c>
      <c r="C51" s="88">
        <f>IFERROR(IF(Loan_Not_Paid*Values_Entered,Payment_Date,""), "")</f>
        <v>44905</v>
      </c>
      <c r="D51" s="89">
        <f>IFERROR(IF(Loan_Not_Paid*Values_Entered,Beginning_Balance,""), "")</f>
        <v>4448.4218311703899</v>
      </c>
      <c r="E51" s="89">
        <f>IFERROR(IF(Loan_Not_Paid*Values_Entered,Monthly_Payment,""), "")</f>
        <v>135.32961070599541</v>
      </c>
      <c r="F51" s="89">
        <f>IFERROR(IF(Loan_Not_Paid*Values_Entered,Principal,""), "")</f>
        <v>113.08750155014387</v>
      </c>
      <c r="G51" s="89">
        <f>IFERROR(IF(Loan_Not_Paid*Values_Entered,Interest,""), "")</f>
        <v>22.242109155851544</v>
      </c>
      <c r="H51" s="102">
        <f>IFERROR(IF(Loan_Not_Paid*Values_Entered,Ending_Balance,""), "")</f>
        <v>4335.3343296202502</v>
      </c>
    </row>
    <row r="52" spans="2:8" x14ac:dyDescent="0.2">
      <c r="B52" s="101">
        <f>IFERROR(IF(Loan_Not_Paid*Values_Entered,Payment_Number,""), "")</f>
        <v>26</v>
      </c>
      <c r="C52" s="88">
        <f>IFERROR(IF(Loan_Not_Paid*Values_Entered,Payment_Date,""), "")</f>
        <v>44936</v>
      </c>
      <c r="D52" s="89">
        <f>IFERROR(IF(Loan_Not_Paid*Values_Entered,Beginning_Balance,""), "")</f>
        <v>4335.3343296202502</v>
      </c>
      <c r="E52" s="89">
        <f>IFERROR(IF(Loan_Not_Paid*Values_Entered,Monthly_Payment,""), "")</f>
        <v>135.32961070599541</v>
      </c>
      <c r="F52" s="89">
        <f>IFERROR(IF(Loan_Not_Paid*Values_Entered,Principal,""), "")</f>
        <v>113.65293905789459</v>
      </c>
      <c r="G52" s="89">
        <f>IFERROR(IF(Loan_Not_Paid*Values_Entered,Interest,""), "")</f>
        <v>21.676671648100829</v>
      </c>
      <c r="H52" s="102">
        <f>IFERROR(IF(Loan_Not_Paid*Values_Entered,Ending_Balance,""), "")</f>
        <v>4221.6813905623585</v>
      </c>
    </row>
    <row r="53" spans="2:8" x14ac:dyDescent="0.2">
      <c r="B53" s="101">
        <f>IFERROR(IF(Loan_Not_Paid*Values_Entered,Payment_Number,""), "")</f>
        <v>27</v>
      </c>
      <c r="C53" s="88">
        <f>IFERROR(IF(Loan_Not_Paid*Values_Entered,Payment_Date,""), "")</f>
        <v>44967</v>
      </c>
      <c r="D53" s="89">
        <f>IFERROR(IF(Loan_Not_Paid*Values_Entered,Beginning_Balance,""), "")</f>
        <v>4221.6813905623585</v>
      </c>
      <c r="E53" s="89">
        <f>IFERROR(IF(Loan_Not_Paid*Values_Entered,Monthly_Payment,""), "")</f>
        <v>135.32961070599541</v>
      </c>
      <c r="F53" s="89">
        <f>IFERROR(IF(Loan_Not_Paid*Values_Entered,Principal,""), "")</f>
        <v>114.22120375318406</v>
      </c>
      <c r="G53" s="89">
        <f>IFERROR(IF(Loan_Not_Paid*Values_Entered,Interest,""), "")</f>
        <v>21.10840695281135</v>
      </c>
      <c r="H53" s="102">
        <f>IFERROR(IF(Loan_Not_Paid*Values_Entered,Ending_Balance,""), "")</f>
        <v>4107.4601868091795</v>
      </c>
    </row>
    <row r="54" spans="2:8" x14ac:dyDescent="0.2">
      <c r="B54" s="101">
        <f>IFERROR(IF(Loan_Not_Paid*Values_Entered,Payment_Number,""), "")</f>
        <v>28</v>
      </c>
      <c r="C54" s="88">
        <f>IFERROR(IF(Loan_Not_Paid*Values_Entered,Payment_Date,""), "")</f>
        <v>44995</v>
      </c>
      <c r="D54" s="89">
        <f>IFERROR(IF(Loan_Not_Paid*Values_Entered,Beginning_Balance,""), "")</f>
        <v>4107.4601868091795</v>
      </c>
      <c r="E54" s="89">
        <f>IFERROR(IF(Loan_Not_Paid*Values_Entered,Monthly_Payment,""), "")</f>
        <v>135.32961070599541</v>
      </c>
      <c r="F54" s="89">
        <f>IFERROR(IF(Loan_Not_Paid*Values_Entered,Principal,""), "")</f>
        <v>114.79230977194997</v>
      </c>
      <c r="G54" s="89">
        <f>IFERROR(IF(Loan_Not_Paid*Values_Entered,Interest,""), "")</f>
        <v>20.537300934045433</v>
      </c>
      <c r="H54" s="102">
        <f>IFERROR(IF(Loan_Not_Paid*Values_Entered,Ending_Balance,""), "")</f>
        <v>3992.6678770372346</v>
      </c>
    </row>
    <row r="55" spans="2:8" x14ac:dyDescent="0.2">
      <c r="B55" s="101">
        <f>IFERROR(IF(Loan_Not_Paid*Values_Entered,Payment_Number,""), "")</f>
        <v>29</v>
      </c>
      <c r="C55" s="88">
        <f>IFERROR(IF(Loan_Not_Paid*Values_Entered,Payment_Date,""), "")</f>
        <v>45026</v>
      </c>
      <c r="D55" s="89">
        <f>IFERROR(IF(Loan_Not_Paid*Values_Entered,Beginning_Balance,""), "")</f>
        <v>3992.6678770372346</v>
      </c>
      <c r="E55" s="89">
        <f>IFERROR(IF(Loan_Not_Paid*Values_Entered,Monthly_Payment,""), "")</f>
        <v>135.32961070599541</v>
      </c>
      <c r="F55" s="89">
        <f>IFERROR(IF(Loan_Not_Paid*Values_Entered,Principal,""), "")</f>
        <v>115.36627132080972</v>
      </c>
      <c r="G55" s="89">
        <f>IFERROR(IF(Loan_Not_Paid*Values_Entered,Interest,""), "")</f>
        <v>19.96333938518568</v>
      </c>
      <c r="H55" s="102">
        <f>IFERROR(IF(Loan_Not_Paid*Values_Entered,Ending_Balance,""), "")</f>
        <v>3877.3016057164286</v>
      </c>
    </row>
    <row r="56" spans="2:8" x14ac:dyDescent="0.2">
      <c r="B56" s="101">
        <f>IFERROR(IF(Loan_Not_Paid*Values_Entered,Payment_Number,""), "")</f>
        <v>30</v>
      </c>
      <c r="C56" s="88">
        <f>IFERROR(IF(Loan_Not_Paid*Values_Entered,Payment_Date,""), "")</f>
        <v>45056</v>
      </c>
      <c r="D56" s="89">
        <f>IFERROR(IF(Loan_Not_Paid*Values_Entered,Beginning_Balance,""), "")</f>
        <v>3877.3016057164286</v>
      </c>
      <c r="E56" s="89">
        <f>IFERROR(IF(Loan_Not_Paid*Values_Entered,Monthly_Payment,""), "")</f>
        <v>135.32961070599541</v>
      </c>
      <c r="F56" s="89">
        <f>IFERROR(IF(Loan_Not_Paid*Values_Entered,Principal,""), "")</f>
        <v>115.94310267741378</v>
      </c>
      <c r="G56" s="89">
        <f>IFERROR(IF(Loan_Not_Paid*Values_Entered,Interest,""), "")</f>
        <v>19.386508028581634</v>
      </c>
      <c r="H56" s="102">
        <f>IFERROR(IF(Loan_Not_Paid*Values_Entered,Ending_Balance,""), "")</f>
        <v>3761.3585030390186</v>
      </c>
    </row>
    <row r="57" spans="2:8" x14ac:dyDescent="0.2">
      <c r="B57" s="101">
        <f>IFERROR(IF(Loan_Not_Paid*Values_Entered,Payment_Number,""), "")</f>
        <v>31</v>
      </c>
      <c r="C57" s="88">
        <f>IFERROR(IF(Loan_Not_Paid*Values_Entered,Payment_Date,""), "")</f>
        <v>45087</v>
      </c>
      <c r="D57" s="89">
        <f>IFERROR(IF(Loan_Not_Paid*Values_Entered,Beginning_Balance,""), "")</f>
        <v>3761.3585030390186</v>
      </c>
      <c r="E57" s="89">
        <f>IFERROR(IF(Loan_Not_Paid*Values_Entered,Monthly_Payment,""), "")</f>
        <v>135.32961070599541</v>
      </c>
      <c r="F57" s="89">
        <f>IFERROR(IF(Loan_Not_Paid*Values_Entered,Principal,""), "")</f>
        <v>116.52281819080085</v>
      </c>
      <c r="G57" s="89">
        <f>IFERROR(IF(Loan_Not_Paid*Values_Entered,Interest,""), "")</f>
        <v>18.806792515194569</v>
      </c>
      <c r="H57" s="102">
        <f>IFERROR(IF(Loan_Not_Paid*Values_Entered,Ending_Balance,""), "")</f>
        <v>3644.8356848482244</v>
      </c>
    </row>
    <row r="58" spans="2:8" x14ac:dyDescent="0.2">
      <c r="B58" s="101">
        <f>IFERROR(IF(Loan_Not_Paid*Values_Entered,Payment_Number,""), "")</f>
        <v>32</v>
      </c>
      <c r="C58" s="88">
        <f>IFERROR(IF(Loan_Not_Paid*Values_Entered,Payment_Date,""), "")</f>
        <v>45117</v>
      </c>
      <c r="D58" s="89">
        <f>IFERROR(IF(Loan_Not_Paid*Values_Entered,Beginning_Balance,""), "")</f>
        <v>3644.8356848482244</v>
      </c>
      <c r="E58" s="89">
        <f>IFERROR(IF(Loan_Not_Paid*Values_Entered,Monthly_Payment,""), "")</f>
        <v>135.32961070599541</v>
      </c>
      <c r="F58" s="89">
        <f>IFERROR(IF(Loan_Not_Paid*Values_Entered,Principal,""), "")</f>
        <v>117.10543228175484</v>
      </c>
      <c r="G58" s="89">
        <f>IFERROR(IF(Loan_Not_Paid*Values_Entered,Interest,""), "")</f>
        <v>18.224178424240563</v>
      </c>
      <c r="H58" s="102">
        <f>IFERROR(IF(Loan_Not_Paid*Values_Entered,Ending_Balance,""), "")</f>
        <v>3527.7302525664736</v>
      </c>
    </row>
    <row r="59" spans="2:8" x14ac:dyDescent="0.2">
      <c r="B59" s="101">
        <f>IFERROR(IF(Loan_Not_Paid*Values_Entered,Payment_Number,""), "")</f>
        <v>33</v>
      </c>
      <c r="C59" s="88">
        <f>IFERROR(IF(Loan_Not_Paid*Values_Entered,Payment_Date,""), "")</f>
        <v>45148</v>
      </c>
      <c r="D59" s="89">
        <f>IFERROR(IF(Loan_Not_Paid*Values_Entered,Beginning_Balance,""), "")</f>
        <v>3527.7302525664736</v>
      </c>
      <c r="E59" s="89">
        <f>IFERROR(IF(Loan_Not_Paid*Values_Entered,Monthly_Payment,""), "")</f>
        <v>135.32961070599541</v>
      </c>
      <c r="F59" s="89">
        <f>IFERROR(IF(Loan_Not_Paid*Values_Entered,Principal,""), "")</f>
        <v>117.69095944316364</v>
      </c>
      <c r="G59" s="89">
        <f>IFERROR(IF(Loan_Not_Paid*Values_Entered,Interest,""), "")</f>
        <v>17.638651262831786</v>
      </c>
      <c r="H59" s="102">
        <f>IFERROR(IF(Loan_Not_Paid*Values_Entered,Ending_Balance,""), "")</f>
        <v>3410.0392931233155</v>
      </c>
    </row>
    <row r="60" spans="2:8" x14ac:dyDescent="0.2">
      <c r="B60" s="101">
        <f>IFERROR(IF(Loan_Not_Paid*Values_Entered,Payment_Number,""), "")</f>
        <v>34</v>
      </c>
      <c r="C60" s="88">
        <f>IFERROR(IF(Loan_Not_Paid*Values_Entered,Payment_Date,""), "")</f>
        <v>45179</v>
      </c>
      <c r="D60" s="89">
        <f>IFERROR(IF(Loan_Not_Paid*Values_Entered,Beginning_Balance,""), "")</f>
        <v>3410.0392931233155</v>
      </c>
      <c r="E60" s="89">
        <f>IFERROR(IF(Loan_Not_Paid*Values_Entered,Monthly_Payment,""), "")</f>
        <v>135.32961070599541</v>
      </c>
      <c r="F60" s="89">
        <f>IFERROR(IF(Loan_Not_Paid*Values_Entered,Principal,""), "")</f>
        <v>118.27941424037942</v>
      </c>
      <c r="G60" s="89">
        <f>IFERROR(IF(Loan_Not_Paid*Values_Entered,Interest,""), "")</f>
        <v>17.050196465615969</v>
      </c>
      <c r="H60" s="102">
        <f>IFERROR(IF(Loan_Not_Paid*Values_Entered,Ending_Balance,""), "")</f>
        <v>3291.7598788829373</v>
      </c>
    </row>
    <row r="61" spans="2:8" x14ac:dyDescent="0.2">
      <c r="B61" s="101">
        <f>IFERROR(IF(Loan_Not_Paid*Values_Entered,Payment_Number,""), "")</f>
        <v>35</v>
      </c>
      <c r="C61" s="88">
        <f>IFERROR(IF(Loan_Not_Paid*Values_Entered,Payment_Date,""), "")</f>
        <v>45209</v>
      </c>
      <c r="D61" s="89">
        <f>IFERROR(IF(Loan_Not_Paid*Values_Entered,Beginning_Balance,""), "")</f>
        <v>3291.7598788829373</v>
      </c>
      <c r="E61" s="89">
        <f>IFERROR(IF(Loan_Not_Paid*Values_Entered,Monthly_Payment,""), "")</f>
        <v>135.32961070599541</v>
      </c>
      <c r="F61" s="89">
        <f>IFERROR(IF(Loan_Not_Paid*Values_Entered,Principal,""), "")</f>
        <v>118.87081131158133</v>
      </c>
      <c r="G61" s="89">
        <f>IFERROR(IF(Loan_Not_Paid*Values_Entered,Interest,""), "")</f>
        <v>16.458799394414068</v>
      </c>
      <c r="H61" s="102">
        <f>IFERROR(IF(Loan_Not_Paid*Values_Entered,Ending_Balance,""), "")</f>
        <v>3172.8890675713583</v>
      </c>
    </row>
    <row r="62" spans="2:8" x14ac:dyDescent="0.2">
      <c r="B62" s="101">
        <f>IFERROR(IF(Loan_Not_Paid*Values_Entered,Payment_Number,""), "")</f>
        <v>36</v>
      </c>
      <c r="C62" s="88">
        <f>IFERROR(IF(Loan_Not_Paid*Values_Entered,Payment_Date,""), "")</f>
        <v>45240</v>
      </c>
      <c r="D62" s="89">
        <f>IFERROR(IF(Loan_Not_Paid*Values_Entered,Beginning_Balance,""), "")</f>
        <v>3172.8890675713583</v>
      </c>
      <c r="E62" s="89">
        <f>IFERROR(IF(Loan_Not_Paid*Values_Entered,Monthly_Payment,""), "")</f>
        <v>135.32961070599541</v>
      </c>
      <c r="F62" s="89">
        <f>IFERROR(IF(Loan_Not_Paid*Values_Entered,Principal,""), "")</f>
        <v>119.46516536813924</v>
      </c>
      <c r="G62" s="89">
        <f>IFERROR(IF(Loan_Not_Paid*Values_Entered,Interest,""), "")</f>
        <v>15.864445337856164</v>
      </c>
      <c r="H62" s="102">
        <f>IFERROR(IF(Loan_Not_Paid*Values_Entered,Ending_Balance,""), "")</f>
        <v>3053.423902203228</v>
      </c>
    </row>
    <row r="63" spans="2:8" x14ac:dyDescent="0.2">
      <c r="B63" s="101">
        <f>IFERROR(IF(Loan_Not_Paid*Values_Entered,Payment_Number,""), "")</f>
        <v>37</v>
      </c>
      <c r="C63" s="88">
        <f>IFERROR(IF(Loan_Not_Paid*Values_Entered,Payment_Date,""), "")</f>
        <v>45270</v>
      </c>
      <c r="D63" s="89">
        <f>IFERROR(IF(Loan_Not_Paid*Values_Entered,Beginning_Balance,""), "")</f>
        <v>3053.423902203228</v>
      </c>
      <c r="E63" s="89">
        <f>IFERROR(IF(Loan_Not_Paid*Values_Entered,Monthly_Payment,""), "")</f>
        <v>135.32961070599541</v>
      </c>
      <c r="F63" s="89">
        <f>IFERROR(IF(Loan_Not_Paid*Values_Entered,Principal,""), "")</f>
        <v>120.06249119497994</v>
      </c>
      <c r="G63" s="89">
        <f>IFERROR(IF(Loan_Not_Paid*Values_Entered,Interest,""), "")</f>
        <v>15.267119511015469</v>
      </c>
      <c r="H63" s="102">
        <f>IFERROR(IF(Loan_Not_Paid*Values_Entered,Ending_Balance,""), "")</f>
        <v>2933.3614110082535</v>
      </c>
    </row>
    <row r="64" spans="2:8" x14ac:dyDescent="0.2">
      <c r="B64" s="101">
        <f>IFERROR(IF(Loan_Not_Paid*Values_Entered,Payment_Number,""), "")</f>
        <v>38</v>
      </c>
      <c r="C64" s="88">
        <f>IFERROR(IF(Loan_Not_Paid*Values_Entered,Payment_Date,""), "")</f>
        <v>45301</v>
      </c>
      <c r="D64" s="89">
        <f>IFERROR(IF(Loan_Not_Paid*Values_Entered,Beginning_Balance,""), "")</f>
        <v>2933.3614110082535</v>
      </c>
      <c r="E64" s="89">
        <f>IFERROR(IF(Loan_Not_Paid*Values_Entered,Monthly_Payment,""), "")</f>
        <v>135.32961070599541</v>
      </c>
      <c r="F64" s="89">
        <f>IFERROR(IF(Loan_Not_Paid*Values_Entered,Principal,""), "")</f>
        <v>120.66280365095483</v>
      </c>
      <c r="G64" s="89">
        <f>IFERROR(IF(Loan_Not_Paid*Values_Entered,Interest,""), "")</f>
        <v>14.666807055040568</v>
      </c>
      <c r="H64" s="102">
        <f>IFERROR(IF(Loan_Not_Paid*Values_Entered,Ending_Balance,""), "")</f>
        <v>2812.6986073573016</v>
      </c>
    </row>
    <row r="65" spans="2:8" x14ac:dyDescent="0.2">
      <c r="B65" s="101">
        <f>IFERROR(IF(Loan_Not_Paid*Values_Entered,Payment_Number,""), "")</f>
        <v>39</v>
      </c>
      <c r="C65" s="88">
        <f>IFERROR(IF(Loan_Not_Paid*Values_Entered,Payment_Date,""), "")</f>
        <v>45332</v>
      </c>
      <c r="D65" s="89">
        <f>IFERROR(IF(Loan_Not_Paid*Values_Entered,Beginning_Balance,""), "")</f>
        <v>2812.6986073573016</v>
      </c>
      <c r="E65" s="89">
        <f>IFERROR(IF(Loan_Not_Paid*Values_Entered,Monthly_Payment,""), "")</f>
        <v>135.32961070599541</v>
      </c>
      <c r="F65" s="89">
        <f>IFERROR(IF(Loan_Not_Paid*Values_Entered,Principal,""), "")</f>
        <v>121.26611766920962</v>
      </c>
      <c r="G65" s="89">
        <f>IFERROR(IF(Loan_Not_Paid*Values_Entered,Interest,""), "")</f>
        <v>14.063493036785795</v>
      </c>
      <c r="H65" s="102">
        <f>IFERROR(IF(Loan_Not_Paid*Values_Entered,Ending_Balance,""), "")</f>
        <v>2691.4324896880953</v>
      </c>
    </row>
    <row r="66" spans="2:8" x14ac:dyDescent="0.2">
      <c r="B66" s="101">
        <f>IFERROR(IF(Loan_Not_Paid*Values_Entered,Payment_Number,""), "")</f>
        <v>40</v>
      </c>
      <c r="C66" s="88">
        <f>IFERROR(IF(Loan_Not_Paid*Values_Entered,Payment_Date,""), "")</f>
        <v>45361</v>
      </c>
      <c r="D66" s="89">
        <f>IFERROR(IF(Loan_Not_Paid*Values_Entered,Beginning_Balance,""), "")</f>
        <v>2691.4324896880953</v>
      </c>
      <c r="E66" s="89">
        <f>IFERROR(IF(Loan_Not_Paid*Values_Entered,Monthly_Payment,""), "")</f>
        <v>135.32961070599541</v>
      </c>
      <c r="F66" s="89">
        <f>IFERROR(IF(Loan_Not_Paid*Values_Entered,Principal,""), "")</f>
        <v>121.87244825755565</v>
      </c>
      <c r="G66" s="89">
        <f>IFERROR(IF(Loan_Not_Paid*Values_Entered,Interest,""), "")</f>
        <v>13.457162448439746</v>
      </c>
      <c r="H66" s="102">
        <f>IFERROR(IF(Loan_Not_Paid*Values_Entered,Ending_Balance,""), "")</f>
        <v>2569.5600414305418</v>
      </c>
    </row>
    <row r="67" spans="2:8" x14ac:dyDescent="0.2">
      <c r="B67" s="101">
        <f>IFERROR(IF(Loan_Not_Paid*Values_Entered,Payment_Number,""), "")</f>
        <v>41</v>
      </c>
      <c r="C67" s="88">
        <f>IFERROR(IF(Loan_Not_Paid*Values_Entered,Payment_Date,""), "")</f>
        <v>45392</v>
      </c>
      <c r="D67" s="89">
        <f>IFERROR(IF(Loan_Not_Paid*Values_Entered,Beginning_Balance,""), "")</f>
        <v>2569.5600414305418</v>
      </c>
      <c r="E67" s="89">
        <f>IFERROR(IF(Loan_Not_Paid*Values_Entered,Monthly_Payment,""), "")</f>
        <v>135.32961070599541</v>
      </c>
      <c r="F67" s="89">
        <f>IFERROR(IF(Loan_Not_Paid*Values_Entered,Principal,""), "")</f>
        <v>122.48181049884344</v>
      </c>
      <c r="G67" s="89">
        <f>IFERROR(IF(Loan_Not_Paid*Values_Entered,Interest,""), "")</f>
        <v>12.847800207151968</v>
      </c>
      <c r="H67" s="102">
        <f>IFERROR(IF(Loan_Not_Paid*Values_Entered,Ending_Balance,""), "")</f>
        <v>2447.0782309317019</v>
      </c>
    </row>
    <row r="68" spans="2:8" x14ac:dyDescent="0.2">
      <c r="B68" s="101">
        <f>IFERROR(IF(Loan_Not_Paid*Values_Entered,Payment_Number,""), "")</f>
        <v>42</v>
      </c>
      <c r="C68" s="88">
        <f>IFERROR(IF(Loan_Not_Paid*Values_Entered,Payment_Date,""), "")</f>
        <v>45422</v>
      </c>
      <c r="D68" s="89">
        <f>IFERROR(IF(Loan_Not_Paid*Values_Entered,Beginning_Balance,""), "")</f>
        <v>2447.0782309317019</v>
      </c>
      <c r="E68" s="89">
        <f>IFERROR(IF(Loan_Not_Paid*Values_Entered,Monthly_Payment,""), "")</f>
        <v>135.32961070599541</v>
      </c>
      <c r="F68" s="89">
        <f>IFERROR(IF(Loan_Not_Paid*Values_Entered,Principal,""), "")</f>
        <v>123.09421955133764</v>
      </c>
      <c r="G68" s="89">
        <f>IFERROR(IF(Loan_Not_Paid*Values_Entered,Interest,""), "")</f>
        <v>12.23539115465775</v>
      </c>
      <c r="H68" s="102">
        <f>IFERROR(IF(Loan_Not_Paid*Values_Entered,Ending_Balance,""), "")</f>
        <v>2323.9840113803702</v>
      </c>
    </row>
    <row r="69" spans="2:8" x14ac:dyDescent="0.2">
      <c r="B69" s="101">
        <f>IFERROR(IF(Loan_Not_Paid*Values_Entered,Payment_Number,""), "")</f>
        <v>43</v>
      </c>
      <c r="C69" s="88">
        <f>IFERROR(IF(Loan_Not_Paid*Values_Entered,Payment_Date,""), "")</f>
        <v>45453</v>
      </c>
      <c r="D69" s="89">
        <f>IFERROR(IF(Loan_Not_Paid*Values_Entered,Beginning_Balance,""), "")</f>
        <v>2323.9840113803702</v>
      </c>
      <c r="E69" s="89">
        <f>IFERROR(IF(Loan_Not_Paid*Values_Entered,Monthly_Payment,""), "")</f>
        <v>135.32961070599541</v>
      </c>
      <c r="F69" s="89">
        <f>IFERROR(IF(Loan_Not_Paid*Values_Entered,Principal,""), "")</f>
        <v>123.70969064909434</v>
      </c>
      <c r="G69" s="89">
        <f>IFERROR(IF(Loan_Not_Paid*Values_Entered,Interest,""), "")</f>
        <v>11.619920056901062</v>
      </c>
      <c r="H69" s="102">
        <f>IFERROR(IF(Loan_Not_Paid*Values_Entered,Ending_Balance,""), "")</f>
        <v>2200.2743207312797</v>
      </c>
    </row>
    <row r="70" spans="2:8" x14ac:dyDescent="0.2">
      <c r="B70" s="101">
        <f>IFERROR(IF(Loan_Not_Paid*Values_Entered,Payment_Number,""), "")</f>
        <v>44</v>
      </c>
      <c r="C70" s="88">
        <f>IFERROR(IF(Loan_Not_Paid*Values_Entered,Payment_Date,""), "")</f>
        <v>45483</v>
      </c>
      <c r="D70" s="89">
        <f>IFERROR(IF(Loan_Not_Paid*Values_Entered,Beginning_Balance,""), "")</f>
        <v>2200.2743207312797</v>
      </c>
      <c r="E70" s="89">
        <f>IFERROR(IF(Loan_Not_Paid*Values_Entered,Monthly_Payment,""), "")</f>
        <v>135.32961070599541</v>
      </c>
      <c r="F70" s="89">
        <f>IFERROR(IF(Loan_Not_Paid*Values_Entered,Principal,""), "")</f>
        <v>124.32823910233982</v>
      </c>
      <c r="G70" s="89">
        <f>IFERROR(IF(Loan_Not_Paid*Values_Entered,Interest,""), "")</f>
        <v>11.001371603655588</v>
      </c>
      <c r="H70" s="102">
        <f>IFERROR(IF(Loan_Not_Paid*Values_Entered,Ending_Balance,""), "")</f>
        <v>2075.9460816289447</v>
      </c>
    </row>
    <row r="71" spans="2:8" x14ac:dyDescent="0.2">
      <c r="B71" s="101">
        <f>IFERROR(IF(Loan_Not_Paid*Values_Entered,Payment_Number,""), "")</f>
        <v>45</v>
      </c>
      <c r="C71" s="88">
        <f>IFERROR(IF(Loan_Not_Paid*Values_Entered,Payment_Date,""), "")</f>
        <v>45514</v>
      </c>
      <c r="D71" s="89">
        <f>IFERROR(IF(Loan_Not_Paid*Values_Entered,Beginning_Balance,""), "")</f>
        <v>2075.9460816289447</v>
      </c>
      <c r="E71" s="89">
        <f>IFERROR(IF(Loan_Not_Paid*Values_Entered,Monthly_Payment,""), "")</f>
        <v>135.32961070599541</v>
      </c>
      <c r="F71" s="89">
        <f>IFERROR(IF(Loan_Not_Paid*Values_Entered,Principal,""), "")</f>
        <v>124.94988029785151</v>
      </c>
      <c r="G71" s="89">
        <f>IFERROR(IF(Loan_Not_Paid*Values_Entered,Interest,""), "")</f>
        <v>10.379730408143889</v>
      </c>
      <c r="H71" s="102">
        <f>IFERROR(IF(Loan_Not_Paid*Values_Entered,Ending_Balance,""), "")</f>
        <v>1950.9962013310997</v>
      </c>
    </row>
    <row r="72" spans="2:8" x14ac:dyDescent="0.2">
      <c r="B72" s="101">
        <f>IFERROR(IF(Loan_Not_Paid*Values_Entered,Payment_Number,""), "")</f>
        <v>46</v>
      </c>
      <c r="C72" s="88">
        <f>IFERROR(IF(Loan_Not_Paid*Values_Entered,Payment_Date,""), "")</f>
        <v>45545</v>
      </c>
      <c r="D72" s="89">
        <f>IFERROR(IF(Loan_Not_Paid*Values_Entered,Beginning_Balance,""), "")</f>
        <v>1950.9962013310997</v>
      </c>
      <c r="E72" s="89">
        <f>IFERROR(IF(Loan_Not_Paid*Values_Entered,Monthly_Payment,""), "")</f>
        <v>135.32961070599541</v>
      </c>
      <c r="F72" s="89">
        <f>IFERROR(IF(Loan_Not_Paid*Values_Entered,Principal,""), "")</f>
        <v>125.57462969934078</v>
      </c>
      <c r="G72" s="89">
        <f>IFERROR(IF(Loan_Not_Paid*Values_Entered,Interest,""), "")</f>
        <v>9.7549810066546332</v>
      </c>
      <c r="H72" s="102">
        <f>IFERROR(IF(Loan_Not_Paid*Values_Entered,Ending_Balance,""), "")</f>
        <v>1825.4215716317622</v>
      </c>
    </row>
    <row r="73" spans="2:8" x14ac:dyDescent="0.2">
      <c r="B73" s="101">
        <f>IFERROR(IF(Loan_Not_Paid*Values_Entered,Payment_Number,""), "")</f>
        <v>47</v>
      </c>
      <c r="C73" s="88">
        <f>IFERROR(IF(Loan_Not_Paid*Values_Entered,Payment_Date,""), "")</f>
        <v>45575</v>
      </c>
      <c r="D73" s="89">
        <f>IFERROR(IF(Loan_Not_Paid*Values_Entered,Beginning_Balance,""), "")</f>
        <v>1825.4215716317622</v>
      </c>
      <c r="E73" s="89">
        <f>IFERROR(IF(Loan_Not_Paid*Values_Entered,Monthly_Payment,""), "")</f>
        <v>135.32961070599541</v>
      </c>
      <c r="F73" s="89">
        <f>IFERROR(IF(Loan_Not_Paid*Values_Entered,Principal,""), "")</f>
        <v>126.20250284783748</v>
      </c>
      <c r="G73" s="89">
        <f>IFERROR(IF(Loan_Not_Paid*Values_Entered,Interest,""), "")</f>
        <v>9.1271078581579292</v>
      </c>
      <c r="H73" s="102">
        <f>IFERROR(IF(Loan_Not_Paid*Values_Entered,Ending_Balance,""), "")</f>
        <v>1699.2190687839347</v>
      </c>
    </row>
    <row r="74" spans="2:8" x14ac:dyDescent="0.2">
      <c r="B74" s="101">
        <f>IFERROR(IF(Loan_Not_Paid*Values_Entered,Payment_Number,""), "")</f>
        <v>48</v>
      </c>
      <c r="C74" s="88">
        <f>IFERROR(IF(Loan_Not_Paid*Values_Entered,Payment_Date,""), "")</f>
        <v>45606</v>
      </c>
      <c r="D74" s="89">
        <f>IFERROR(IF(Loan_Not_Paid*Values_Entered,Beginning_Balance,""), "")</f>
        <v>1699.2190687839347</v>
      </c>
      <c r="E74" s="89">
        <f>IFERROR(IF(Loan_Not_Paid*Values_Entered,Monthly_Payment,""), "")</f>
        <v>135.32961070599541</v>
      </c>
      <c r="F74" s="89">
        <f>IFERROR(IF(Loan_Not_Paid*Values_Entered,Principal,""), "")</f>
        <v>126.83351536207667</v>
      </c>
      <c r="G74" s="89">
        <f>IFERROR(IF(Loan_Not_Paid*Values_Entered,Interest,""), "")</f>
        <v>8.496095343918741</v>
      </c>
      <c r="H74" s="102">
        <f>IFERROR(IF(Loan_Not_Paid*Values_Entered,Ending_Balance,""), "")</f>
        <v>1572.385553421861</v>
      </c>
    </row>
    <row r="75" spans="2:8" x14ac:dyDescent="0.2">
      <c r="B75" s="101">
        <f>IFERROR(IF(Loan_Not_Paid*Values_Entered,Payment_Number,""), "")</f>
        <v>49</v>
      </c>
      <c r="C75" s="88">
        <f>IFERROR(IF(Loan_Not_Paid*Values_Entered,Payment_Date,""), "")</f>
        <v>45636</v>
      </c>
      <c r="D75" s="89">
        <f>IFERROR(IF(Loan_Not_Paid*Values_Entered,Beginning_Balance,""), "")</f>
        <v>1572.385553421861</v>
      </c>
      <c r="E75" s="89">
        <f>IFERROR(IF(Loan_Not_Paid*Values_Entered,Monthly_Payment,""), "")</f>
        <v>135.32961070599541</v>
      </c>
      <c r="F75" s="89">
        <f>IFERROR(IF(Loan_Not_Paid*Values_Entered,Principal,""), "")</f>
        <v>127.46768293888705</v>
      </c>
      <c r="G75" s="89">
        <f>IFERROR(IF(Loan_Not_Paid*Values_Entered,Interest,""), "")</f>
        <v>7.8619277671083596</v>
      </c>
      <c r="H75" s="102">
        <f>IFERROR(IF(Loan_Not_Paid*Values_Entered,Ending_Balance,""), "")</f>
        <v>1444.9178704829737</v>
      </c>
    </row>
    <row r="76" spans="2:8" x14ac:dyDescent="0.2">
      <c r="B76" s="101">
        <f>IFERROR(IF(Loan_Not_Paid*Values_Entered,Payment_Number,""), "")</f>
        <v>50</v>
      </c>
      <c r="C76" s="88">
        <f>IFERROR(IF(Loan_Not_Paid*Values_Entered,Payment_Date,""), "")</f>
        <v>45667</v>
      </c>
      <c r="D76" s="89">
        <f>IFERROR(IF(Loan_Not_Paid*Values_Entered,Beginning_Balance,""), "")</f>
        <v>1444.9178704829737</v>
      </c>
      <c r="E76" s="89">
        <f>IFERROR(IF(Loan_Not_Paid*Values_Entered,Monthly_Payment,""), "")</f>
        <v>135.32961070599541</v>
      </c>
      <c r="F76" s="89">
        <f>IFERROR(IF(Loan_Not_Paid*Values_Entered,Principal,""), "")</f>
        <v>128.10502135358146</v>
      </c>
      <c r="G76" s="89">
        <f>IFERROR(IF(Loan_Not_Paid*Values_Entered,Interest,""), "")</f>
        <v>7.2245893524139229</v>
      </c>
      <c r="H76" s="102">
        <f>IFERROR(IF(Loan_Not_Paid*Values_Entered,Ending_Balance,""), "")</f>
        <v>1316.8128491294037</v>
      </c>
    </row>
    <row r="77" spans="2:8" x14ac:dyDescent="0.2">
      <c r="B77" s="101">
        <f>IFERROR(IF(Loan_Not_Paid*Values_Entered,Payment_Number,""), "")</f>
        <v>51</v>
      </c>
      <c r="C77" s="88">
        <f>IFERROR(IF(Loan_Not_Paid*Values_Entered,Payment_Date,""), "")</f>
        <v>45698</v>
      </c>
      <c r="D77" s="89">
        <f>IFERROR(IF(Loan_Not_Paid*Values_Entered,Beginning_Balance,""), "")</f>
        <v>1316.8128491294037</v>
      </c>
      <c r="E77" s="89">
        <f>IFERROR(IF(Loan_Not_Paid*Values_Entered,Monthly_Payment,""), "")</f>
        <v>135.32961070599541</v>
      </c>
      <c r="F77" s="89">
        <f>IFERROR(IF(Loan_Not_Paid*Values_Entered,Principal,""), "")</f>
        <v>128.74554646034937</v>
      </c>
      <c r="G77" s="89">
        <f>IFERROR(IF(Loan_Not_Paid*Values_Entered,Interest,""), "")</f>
        <v>6.5840642456460161</v>
      </c>
      <c r="H77" s="102">
        <f>IFERROR(IF(Loan_Not_Paid*Values_Entered,Ending_Balance,""), "")</f>
        <v>1188.0673026690565</v>
      </c>
    </row>
    <row r="78" spans="2:8" x14ac:dyDescent="0.2">
      <c r="B78" s="101">
        <f>IFERROR(IF(Loan_Not_Paid*Values_Entered,Payment_Number,""), "")</f>
        <v>52</v>
      </c>
      <c r="C78" s="88">
        <f>IFERROR(IF(Loan_Not_Paid*Values_Entered,Payment_Date,""), "")</f>
        <v>45726</v>
      </c>
      <c r="D78" s="89">
        <f>IFERROR(IF(Loan_Not_Paid*Values_Entered,Beginning_Balance,""), "")</f>
        <v>1188.0673026690565</v>
      </c>
      <c r="E78" s="89">
        <f>IFERROR(IF(Loan_Not_Paid*Values_Entered,Monthly_Payment,""), "")</f>
        <v>135.32961070599541</v>
      </c>
      <c r="F78" s="89">
        <f>IFERROR(IF(Loan_Not_Paid*Values_Entered,Principal,""), "")</f>
        <v>129.38927419265113</v>
      </c>
      <c r="G78" s="89">
        <f>IFERROR(IF(Loan_Not_Paid*Values_Entered,Interest,""), "")</f>
        <v>5.9403365133442687</v>
      </c>
      <c r="H78" s="102">
        <f>IFERROR(IF(Loan_Not_Paid*Values_Entered,Ending_Balance,""), "")</f>
        <v>1058.6780284764118</v>
      </c>
    </row>
    <row r="79" spans="2:8" x14ac:dyDescent="0.2">
      <c r="B79" s="101">
        <f>IFERROR(IF(Loan_Not_Paid*Values_Entered,Payment_Number,""), "")</f>
        <v>53</v>
      </c>
      <c r="C79" s="88">
        <f>IFERROR(IF(Loan_Not_Paid*Values_Entered,Payment_Date,""), "")</f>
        <v>45757</v>
      </c>
      <c r="D79" s="89">
        <f>IFERROR(IF(Loan_Not_Paid*Values_Entered,Beginning_Balance,""), "")</f>
        <v>1058.6780284764118</v>
      </c>
      <c r="E79" s="89">
        <f>IFERROR(IF(Loan_Not_Paid*Values_Entered,Monthly_Payment,""), "")</f>
        <v>135.32961070599541</v>
      </c>
      <c r="F79" s="89">
        <f>IFERROR(IF(Loan_Not_Paid*Values_Entered,Principal,""), "")</f>
        <v>130.03622056361439</v>
      </c>
      <c r="G79" s="89">
        <f>IFERROR(IF(Loan_Not_Paid*Values_Entered,Interest,""), "")</f>
        <v>5.2933901423810132</v>
      </c>
      <c r="H79" s="102">
        <f>IFERROR(IF(Loan_Not_Paid*Values_Entered,Ending_Balance,""), "")</f>
        <v>928.64180791280069</v>
      </c>
    </row>
    <row r="80" spans="2:8" x14ac:dyDescent="0.2">
      <c r="B80" s="101">
        <f>IFERROR(IF(Loan_Not_Paid*Values_Entered,Payment_Number,""), "")</f>
        <v>54</v>
      </c>
      <c r="C80" s="88">
        <f>IFERROR(IF(Loan_Not_Paid*Values_Entered,Payment_Date,""), "")</f>
        <v>45787</v>
      </c>
      <c r="D80" s="89">
        <f>IFERROR(IF(Loan_Not_Paid*Values_Entered,Beginning_Balance,""), "")</f>
        <v>928.64180791280069</v>
      </c>
      <c r="E80" s="89">
        <f>IFERROR(IF(Loan_Not_Paid*Values_Entered,Monthly_Payment,""), "")</f>
        <v>135.32961070599541</v>
      </c>
      <c r="F80" s="89">
        <f>IFERROR(IF(Loan_Not_Paid*Values_Entered,Principal,""), "")</f>
        <v>130.68640166643246</v>
      </c>
      <c r="G80" s="89">
        <f>IFERROR(IF(Loan_Not_Paid*Values_Entered,Interest,""), "")</f>
        <v>4.6432090395629402</v>
      </c>
      <c r="H80" s="102">
        <f>IFERROR(IF(Loan_Not_Paid*Values_Entered,Ending_Balance,""), "")</f>
        <v>797.95540624637761</v>
      </c>
    </row>
    <row r="81" spans="2:8" x14ac:dyDescent="0.2">
      <c r="B81" s="101">
        <f>IFERROR(IF(Loan_Not_Paid*Values_Entered,Payment_Number,""), "")</f>
        <v>55</v>
      </c>
      <c r="C81" s="88">
        <f>IFERROR(IF(Loan_Not_Paid*Values_Entered,Payment_Date,""), "")</f>
        <v>45818</v>
      </c>
      <c r="D81" s="89">
        <f>IFERROR(IF(Loan_Not_Paid*Values_Entered,Beginning_Balance,""), "")</f>
        <v>797.95540624637761</v>
      </c>
      <c r="E81" s="89">
        <f>IFERROR(IF(Loan_Not_Paid*Values_Entered,Monthly_Payment,""), "")</f>
        <v>135.32961070599541</v>
      </c>
      <c r="F81" s="89">
        <f>IFERROR(IF(Loan_Not_Paid*Values_Entered,Principal,""), "")</f>
        <v>131.33983367476463</v>
      </c>
      <c r="G81" s="89">
        <f>IFERROR(IF(Loan_Not_Paid*Values_Entered,Interest,""), "")</f>
        <v>3.9897770312307785</v>
      </c>
      <c r="H81" s="102">
        <f>IFERROR(IF(Loan_Not_Paid*Values_Entered,Ending_Balance,""), "")</f>
        <v>666.61557257161439</v>
      </c>
    </row>
    <row r="82" spans="2:8" x14ac:dyDescent="0.2">
      <c r="B82" s="101">
        <f>IFERROR(IF(Loan_Not_Paid*Values_Entered,Payment_Number,""), "")</f>
        <v>56</v>
      </c>
      <c r="C82" s="88">
        <f>IFERROR(IF(Loan_Not_Paid*Values_Entered,Payment_Date,""), "")</f>
        <v>45848</v>
      </c>
      <c r="D82" s="89">
        <f>IFERROR(IF(Loan_Not_Paid*Values_Entered,Beginning_Balance,""), "")</f>
        <v>666.61557257161439</v>
      </c>
      <c r="E82" s="89">
        <f>IFERROR(IF(Loan_Not_Paid*Values_Entered,Monthly_Payment,""), "")</f>
        <v>135.32961070599541</v>
      </c>
      <c r="F82" s="89">
        <f>IFERROR(IF(Loan_Not_Paid*Values_Entered,Principal,""), "")</f>
        <v>131.99653284313845</v>
      </c>
      <c r="G82" s="89">
        <f>IFERROR(IF(Loan_Not_Paid*Values_Entered,Interest,""), "")</f>
        <v>3.3330778628569551</v>
      </c>
      <c r="H82" s="102">
        <f>IFERROR(IF(Loan_Not_Paid*Values_Entered,Ending_Balance,""), "")</f>
        <v>534.61903972847722</v>
      </c>
    </row>
    <row r="83" spans="2:8" x14ac:dyDescent="0.2">
      <c r="B83" s="101">
        <f>IFERROR(IF(Loan_Not_Paid*Values_Entered,Payment_Number,""), "")</f>
        <v>57</v>
      </c>
      <c r="C83" s="88">
        <f>IFERROR(IF(Loan_Not_Paid*Values_Entered,Payment_Date,""), "")</f>
        <v>45879</v>
      </c>
      <c r="D83" s="89">
        <f>IFERROR(IF(Loan_Not_Paid*Values_Entered,Beginning_Balance,""), "")</f>
        <v>534.61903972847722</v>
      </c>
      <c r="E83" s="89">
        <f>IFERROR(IF(Loan_Not_Paid*Values_Entered,Monthly_Payment,""), "")</f>
        <v>135.32961070599541</v>
      </c>
      <c r="F83" s="89">
        <f>IFERROR(IF(Loan_Not_Paid*Values_Entered,Principal,""), "")</f>
        <v>132.65651550735413</v>
      </c>
      <c r="G83" s="89">
        <f>IFERROR(IF(Loan_Not_Paid*Values_Entered,Interest,""), "")</f>
        <v>2.6730951986412625</v>
      </c>
      <c r="H83" s="102">
        <f>IFERROR(IF(Loan_Not_Paid*Values_Entered,Ending_Balance,""), "")</f>
        <v>401.96252422112957</v>
      </c>
    </row>
    <row r="84" spans="2:8" x14ac:dyDescent="0.2">
      <c r="B84" s="101">
        <f>IFERROR(IF(Loan_Not_Paid*Values_Entered,Payment_Number,""), "")</f>
        <v>58</v>
      </c>
      <c r="C84" s="88">
        <f>IFERROR(IF(Loan_Not_Paid*Values_Entered,Payment_Date,""), "")</f>
        <v>45910</v>
      </c>
      <c r="D84" s="89">
        <f>IFERROR(IF(Loan_Not_Paid*Values_Entered,Beginning_Balance,""), "")</f>
        <v>401.96252422112957</v>
      </c>
      <c r="E84" s="89">
        <f>IFERROR(IF(Loan_Not_Paid*Values_Entered,Monthly_Payment,""), "")</f>
        <v>135.32961070599541</v>
      </c>
      <c r="F84" s="89">
        <f>IFERROR(IF(Loan_Not_Paid*Values_Entered,Principal,""), "")</f>
        <v>133.31979808489092</v>
      </c>
      <c r="G84" s="89">
        <f>IFERROR(IF(Loan_Not_Paid*Values_Entered,Interest,""), "")</f>
        <v>2.0098126211044915</v>
      </c>
      <c r="H84" s="102">
        <f>IFERROR(IF(Loan_Not_Paid*Values_Entered,Ending_Balance,""), "")</f>
        <v>268.64272613624416</v>
      </c>
    </row>
    <row r="85" spans="2:8" x14ac:dyDescent="0.2">
      <c r="B85" s="101">
        <f>IFERROR(IF(Loan_Not_Paid*Values_Entered,Payment_Number,""), "")</f>
        <v>59</v>
      </c>
      <c r="C85" s="88">
        <f>IFERROR(IF(Loan_Not_Paid*Values_Entered,Payment_Date,""), "")</f>
        <v>45940</v>
      </c>
      <c r="D85" s="89">
        <f>IFERROR(IF(Loan_Not_Paid*Values_Entered,Beginning_Balance,""), "")</f>
        <v>268.64272613624416</v>
      </c>
      <c r="E85" s="89">
        <f>IFERROR(IF(Loan_Not_Paid*Values_Entered,Monthly_Payment,""), "")</f>
        <v>135.32961070599541</v>
      </c>
      <c r="F85" s="89">
        <f>IFERROR(IF(Loan_Not_Paid*Values_Entered,Principal,""), "")</f>
        <v>133.98639707531535</v>
      </c>
      <c r="G85" s="89">
        <f>IFERROR(IF(Loan_Not_Paid*Values_Entered,Interest,""), "")</f>
        <v>1.3432136306800369</v>
      </c>
      <c r="H85" s="102">
        <f>IFERROR(IF(Loan_Not_Paid*Values_Entered,Ending_Balance,""), "")</f>
        <v>134.65632906093379</v>
      </c>
    </row>
    <row r="86" spans="2:8" ht="15" thickBot="1" x14ac:dyDescent="0.25">
      <c r="B86" s="103">
        <f>IFERROR(IF(Loan_Not_Paid*Values_Entered,Payment_Number,""), "")</f>
        <v>60</v>
      </c>
      <c r="C86" s="104">
        <f>IFERROR(IF(Loan_Not_Paid*Values_Entered,Payment_Date,""), "")</f>
        <v>45971</v>
      </c>
      <c r="D86" s="105">
        <f>IFERROR(IF(Loan_Not_Paid*Values_Entered,Beginning_Balance,""), "")</f>
        <v>134.65632906093379</v>
      </c>
      <c r="E86" s="105">
        <f>IFERROR(IF(Loan_Not_Paid*Values_Entered,Monthly_Payment,""), "")</f>
        <v>135.32961070599541</v>
      </c>
      <c r="F86" s="105">
        <f>IFERROR(IF(Loan_Not_Paid*Values_Entered,Principal,""), "")</f>
        <v>134.65632906069195</v>
      </c>
      <c r="G86" s="105">
        <f>IFERROR(IF(Loan_Not_Paid*Values_Entered,Interest,""), "")</f>
        <v>0.67328164530345991</v>
      </c>
      <c r="H86" s="106">
        <f>IFERROR(IF(Loan_Not_Paid*Values_Entered,Ending_Balance,""), "")</f>
        <v>2.4920154828578234E-10</v>
      </c>
    </row>
    <row r="87" spans="2:8" x14ac:dyDescent="0.2">
      <c r="B87" s="299" t="str">
        <f>IFERROR(IF(Loan_Not_Paid*Values_Entered,Payment_Number,""), "")</f>
        <v/>
      </c>
      <c r="C87" s="300" t="str">
        <f>IFERROR(IF(Loan_Not_Paid*Values_Entered,Payment_Date,""), "")</f>
        <v/>
      </c>
      <c r="D87" s="301" t="str">
        <f>IFERROR(IF(Loan_Not_Paid*Values_Entered,Beginning_Balance,""), "")</f>
        <v/>
      </c>
      <c r="E87" s="301" t="str">
        <f>IFERROR(IF(Loan_Not_Paid*Values_Entered,Monthly_Payment,""), "")</f>
        <v/>
      </c>
      <c r="F87" s="301" t="str">
        <f>IFERROR(IF(Loan_Not_Paid*Values_Entered,Principal,""), "")</f>
        <v/>
      </c>
      <c r="G87" s="301" t="str">
        <f>IFERROR(IF(Loan_Not_Paid*Values_Entered,Interest,""), "")</f>
        <v/>
      </c>
      <c r="H87" s="301" t="str">
        <f>IFERROR(IF(Loan_Not_Paid*Values_Entered,Ending_Balance,""), "")</f>
        <v/>
      </c>
    </row>
    <row r="88" spans="2:8" x14ac:dyDescent="0.2">
      <c r="B88" s="299" t="str">
        <f>IFERROR(IF(Loan_Not_Paid*Values_Entered,Payment_Number,""), "")</f>
        <v/>
      </c>
      <c r="C88" s="300" t="str">
        <f>IFERROR(IF(Loan_Not_Paid*Values_Entered,Payment_Date,""), "")</f>
        <v/>
      </c>
      <c r="D88" s="301" t="str">
        <f>IFERROR(IF(Loan_Not_Paid*Values_Entered,Beginning_Balance,""), "")</f>
        <v/>
      </c>
      <c r="E88" s="301" t="str">
        <f>IFERROR(IF(Loan_Not_Paid*Values_Entered,Monthly_Payment,""), "")</f>
        <v/>
      </c>
      <c r="F88" s="301" t="str">
        <f>IFERROR(IF(Loan_Not_Paid*Values_Entered,Principal,""), "")</f>
        <v/>
      </c>
      <c r="G88" s="301" t="str">
        <f>IFERROR(IF(Loan_Not_Paid*Values_Entered,Interest,""), "")</f>
        <v/>
      </c>
      <c r="H88" s="301" t="str">
        <f>IFERROR(IF(Loan_Not_Paid*Values_Entered,Ending_Balance,""), "")</f>
        <v/>
      </c>
    </row>
    <row r="89" spans="2:8" x14ac:dyDescent="0.2">
      <c r="B89" s="299" t="str">
        <f>IFERROR(IF(Loan_Not_Paid*Values_Entered,Payment_Number,""), "")</f>
        <v/>
      </c>
      <c r="C89" s="300" t="str">
        <f>IFERROR(IF(Loan_Not_Paid*Values_Entered,Payment_Date,""), "")</f>
        <v/>
      </c>
      <c r="D89" s="301" t="str">
        <f>IFERROR(IF(Loan_Not_Paid*Values_Entered,Beginning_Balance,""), "")</f>
        <v/>
      </c>
      <c r="E89" s="301" t="str">
        <f>IFERROR(IF(Loan_Not_Paid*Values_Entered,Monthly_Payment,""), "")</f>
        <v/>
      </c>
      <c r="F89" s="301" t="str">
        <f>IFERROR(IF(Loan_Not_Paid*Values_Entered,Principal,""), "")</f>
        <v/>
      </c>
      <c r="G89" s="301" t="str">
        <f>IFERROR(IF(Loan_Not_Paid*Values_Entered,Interest,""), "")</f>
        <v/>
      </c>
      <c r="H89" s="301" t="str">
        <f>IFERROR(IF(Loan_Not_Paid*Values_Entered,Ending_Balance,""), "")</f>
        <v/>
      </c>
    </row>
    <row r="90" spans="2:8" x14ac:dyDescent="0.2">
      <c r="B90" s="299" t="str">
        <f>IFERROR(IF(Loan_Not_Paid*Values_Entered,Payment_Number,""), "")</f>
        <v/>
      </c>
      <c r="C90" s="300" t="str">
        <f>IFERROR(IF(Loan_Not_Paid*Values_Entered,Payment_Date,""), "")</f>
        <v/>
      </c>
      <c r="D90" s="301" t="str">
        <f>IFERROR(IF(Loan_Not_Paid*Values_Entered,Beginning_Balance,""), "")</f>
        <v/>
      </c>
      <c r="E90" s="301" t="str">
        <f>IFERROR(IF(Loan_Not_Paid*Values_Entered,Monthly_Payment,""), "")</f>
        <v/>
      </c>
      <c r="F90" s="301" t="str">
        <f>IFERROR(IF(Loan_Not_Paid*Values_Entered,Principal,""), "")</f>
        <v/>
      </c>
      <c r="G90" s="301" t="str">
        <f>IFERROR(IF(Loan_Not_Paid*Values_Entered,Interest,""), "")</f>
        <v/>
      </c>
      <c r="H90" s="301" t="str">
        <f>IFERROR(IF(Loan_Not_Paid*Values_Entered,Ending_Balance,""), "")</f>
        <v/>
      </c>
    </row>
    <row r="91" spans="2:8" x14ac:dyDescent="0.2">
      <c r="B91" s="299" t="str">
        <f>IFERROR(IF(Loan_Not_Paid*Values_Entered,Payment_Number,""), "")</f>
        <v/>
      </c>
      <c r="C91" s="300" t="str">
        <f>IFERROR(IF(Loan_Not_Paid*Values_Entered,Payment_Date,""), "")</f>
        <v/>
      </c>
      <c r="D91" s="301" t="str">
        <f>IFERROR(IF(Loan_Not_Paid*Values_Entered,Beginning_Balance,""), "")</f>
        <v/>
      </c>
      <c r="E91" s="301" t="str">
        <f>IFERROR(IF(Loan_Not_Paid*Values_Entered,Monthly_Payment,""), "")</f>
        <v/>
      </c>
      <c r="F91" s="301" t="str">
        <f>IFERROR(IF(Loan_Not_Paid*Values_Entered,Principal,""), "")</f>
        <v/>
      </c>
      <c r="G91" s="301" t="str">
        <f>IFERROR(IF(Loan_Not_Paid*Values_Entered,Interest,""), "")</f>
        <v/>
      </c>
      <c r="H91" s="301" t="str">
        <f>IFERROR(IF(Loan_Not_Paid*Values_Entered,Ending_Balance,""), "")</f>
        <v/>
      </c>
    </row>
    <row r="92" spans="2:8" x14ac:dyDescent="0.2">
      <c r="B92" s="299" t="str">
        <f>IFERROR(IF(Loan_Not_Paid*Values_Entered,Payment_Number,""), "")</f>
        <v/>
      </c>
      <c r="C92" s="300" t="str">
        <f>IFERROR(IF(Loan_Not_Paid*Values_Entered,Payment_Date,""), "")</f>
        <v/>
      </c>
      <c r="D92" s="301" t="str">
        <f>IFERROR(IF(Loan_Not_Paid*Values_Entered,Beginning_Balance,""), "")</f>
        <v/>
      </c>
      <c r="E92" s="301" t="str">
        <f>IFERROR(IF(Loan_Not_Paid*Values_Entered,Monthly_Payment,""), "")</f>
        <v/>
      </c>
      <c r="F92" s="301" t="str">
        <f>IFERROR(IF(Loan_Not_Paid*Values_Entered,Principal,""), "")</f>
        <v/>
      </c>
      <c r="G92" s="301" t="str">
        <f>IFERROR(IF(Loan_Not_Paid*Values_Entered,Interest,""), "")</f>
        <v/>
      </c>
      <c r="H92" s="301" t="str">
        <f>IFERROR(IF(Loan_Not_Paid*Values_Entered,Ending_Balance,""), "")</f>
        <v/>
      </c>
    </row>
    <row r="93" spans="2:8" x14ac:dyDescent="0.2">
      <c r="B93" s="299" t="str">
        <f>IFERROR(IF(Loan_Not_Paid*Values_Entered,Payment_Number,""), "")</f>
        <v/>
      </c>
      <c r="C93" s="300" t="str">
        <f>IFERROR(IF(Loan_Not_Paid*Values_Entered,Payment_Date,""), "")</f>
        <v/>
      </c>
      <c r="D93" s="301" t="str">
        <f>IFERROR(IF(Loan_Not_Paid*Values_Entered,Beginning_Balance,""), "")</f>
        <v/>
      </c>
      <c r="E93" s="301" t="str">
        <f>IFERROR(IF(Loan_Not_Paid*Values_Entered,Monthly_Payment,""), "")</f>
        <v/>
      </c>
      <c r="F93" s="301" t="str">
        <f>IFERROR(IF(Loan_Not_Paid*Values_Entered,Principal,""), "")</f>
        <v/>
      </c>
      <c r="G93" s="301" t="str">
        <f>IFERROR(IF(Loan_Not_Paid*Values_Entered,Interest,""), "")</f>
        <v/>
      </c>
      <c r="H93" s="301" t="str">
        <f>IFERROR(IF(Loan_Not_Paid*Values_Entered,Ending_Balance,""), "")</f>
        <v/>
      </c>
    </row>
    <row r="94" spans="2:8" x14ac:dyDescent="0.2">
      <c r="B94" s="299" t="str">
        <f>IFERROR(IF(Loan_Not_Paid*Values_Entered,Payment_Number,""), "")</f>
        <v/>
      </c>
      <c r="C94" s="300" t="str">
        <f>IFERROR(IF(Loan_Not_Paid*Values_Entered,Payment_Date,""), "")</f>
        <v/>
      </c>
      <c r="D94" s="301" t="str">
        <f>IFERROR(IF(Loan_Not_Paid*Values_Entered,Beginning_Balance,""), "")</f>
        <v/>
      </c>
      <c r="E94" s="301" t="str">
        <f>IFERROR(IF(Loan_Not_Paid*Values_Entered,Monthly_Payment,""), "")</f>
        <v/>
      </c>
      <c r="F94" s="301" t="str">
        <f>IFERROR(IF(Loan_Not_Paid*Values_Entered,Principal,""), "")</f>
        <v/>
      </c>
      <c r="G94" s="301" t="str">
        <f>IFERROR(IF(Loan_Not_Paid*Values_Entered,Interest,""), "")</f>
        <v/>
      </c>
      <c r="H94" s="301" t="str">
        <f>IFERROR(IF(Loan_Not_Paid*Values_Entered,Ending_Balance,""), "")</f>
        <v/>
      </c>
    </row>
    <row r="95" spans="2:8" x14ac:dyDescent="0.2">
      <c r="B95" s="299" t="str">
        <f>IFERROR(IF(Loan_Not_Paid*Values_Entered,Payment_Number,""), "")</f>
        <v/>
      </c>
      <c r="C95" s="300" t="str">
        <f>IFERROR(IF(Loan_Not_Paid*Values_Entered,Payment_Date,""), "")</f>
        <v/>
      </c>
      <c r="D95" s="301" t="str">
        <f>IFERROR(IF(Loan_Not_Paid*Values_Entered,Beginning_Balance,""), "")</f>
        <v/>
      </c>
      <c r="E95" s="301" t="str">
        <f>IFERROR(IF(Loan_Not_Paid*Values_Entered,Monthly_Payment,""), "")</f>
        <v/>
      </c>
      <c r="F95" s="301" t="str">
        <f>IFERROR(IF(Loan_Not_Paid*Values_Entered,Principal,""), "")</f>
        <v/>
      </c>
      <c r="G95" s="301" t="str">
        <f>IFERROR(IF(Loan_Not_Paid*Values_Entered,Interest,""), "")</f>
        <v/>
      </c>
      <c r="H95" s="301" t="str">
        <f>IFERROR(IF(Loan_Not_Paid*Values_Entered,Ending_Balance,""), "")</f>
        <v/>
      </c>
    </row>
    <row r="96" spans="2:8" x14ac:dyDescent="0.2">
      <c r="B96" s="299" t="str">
        <f>IFERROR(IF(Loan_Not_Paid*Values_Entered,Payment_Number,""), "")</f>
        <v/>
      </c>
      <c r="C96" s="300" t="str">
        <f>IFERROR(IF(Loan_Not_Paid*Values_Entered,Payment_Date,""), "")</f>
        <v/>
      </c>
      <c r="D96" s="301" t="str">
        <f>IFERROR(IF(Loan_Not_Paid*Values_Entered,Beginning_Balance,""), "")</f>
        <v/>
      </c>
      <c r="E96" s="301" t="str">
        <f>IFERROR(IF(Loan_Not_Paid*Values_Entered,Monthly_Payment,""), "")</f>
        <v/>
      </c>
      <c r="F96" s="301" t="str">
        <f>IFERROR(IF(Loan_Not_Paid*Values_Entered,Principal,""), "")</f>
        <v/>
      </c>
      <c r="G96" s="301" t="str">
        <f>IFERROR(IF(Loan_Not_Paid*Values_Entered,Interest,""), "")</f>
        <v/>
      </c>
      <c r="H96" s="301" t="str">
        <f>IFERROR(IF(Loan_Not_Paid*Values_Entered,Ending_Balance,""), "")</f>
        <v/>
      </c>
    </row>
    <row r="97" spans="2:8" x14ac:dyDescent="0.2">
      <c r="B97" s="299" t="str">
        <f>IFERROR(IF(Loan_Not_Paid*Values_Entered,Payment_Number,""), "")</f>
        <v/>
      </c>
      <c r="C97" s="300" t="str">
        <f>IFERROR(IF(Loan_Not_Paid*Values_Entered,Payment_Date,""), "")</f>
        <v/>
      </c>
      <c r="D97" s="301" t="str">
        <f>IFERROR(IF(Loan_Not_Paid*Values_Entered,Beginning_Balance,""), "")</f>
        <v/>
      </c>
      <c r="E97" s="301" t="str">
        <f>IFERROR(IF(Loan_Not_Paid*Values_Entered,Monthly_Payment,""), "")</f>
        <v/>
      </c>
      <c r="F97" s="301" t="str">
        <f>IFERROR(IF(Loan_Not_Paid*Values_Entered,Principal,""), "")</f>
        <v/>
      </c>
      <c r="G97" s="301" t="str">
        <f>IFERROR(IF(Loan_Not_Paid*Values_Entered,Interest,""), "")</f>
        <v/>
      </c>
      <c r="H97" s="301" t="str">
        <f>IFERROR(IF(Loan_Not_Paid*Values_Entered,Ending_Balance,""), "")</f>
        <v/>
      </c>
    </row>
    <row r="98" spans="2:8" x14ac:dyDescent="0.2">
      <c r="B98" s="299" t="str">
        <f>IFERROR(IF(Loan_Not_Paid*Values_Entered,Payment_Number,""), "")</f>
        <v/>
      </c>
      <c r="C98" s="300" t="str">
        <f>IFERROR(IF(Loan_Not_Paid*Values_Entered,Payment_Date,""), "")</f>
        <v/>
      </c>
      <c r="D98" s="301" t="str">
        <f>IFERROR(IF(Loan_Not_Paid*Values_Entered,Beginning_Balance,""), "")</f>
        <v/>
      </c>
      <c r="E98" s="301" t="str">
        <f>IFERROR(IF(Loan_Not_Paid*Values_Entered,Monthly_Payment,""), "")</f>
        <v/>
      </c>
      <c r="F98" s="301" t="str">
        <f>IFERROR(IF(Loan_Not_Paid*Values_Entered,Principal,""), "")</f>
        <v/>
      </c>
      <c r="G98" s="301" t="str">
        <f>IFERROR(IF(Loan_Not_Paid*Values_Entered,Interest,""), "")</f>
        <v/>
      </c>
      <c r="H98" s="301" t="str">
        <f>IFERROR(IF(Loan_Not_Paid*Values_Entered,Ending_Balance,""), "")</f>
        <v/>
      </c>
    </row>
    <row r="99" spans="2:8" x14ac:dyDescent="0.2">
      <c r="B99" s="299" t="str">
        <f>IFERROR(IF(Loan_Not_Paid*Values_Entered,Payment_Number,""), "")</f>
        <v/>
      </c>
      <c r="C99" s="300" t="str">
        <f>IFERROR(IF(Loan_Not_Paid*Values_Entered,Payment_Date,""), "")</f>
        <v/>
      </c>
      <c r="D99" s="301" t="str">
        <f>IFERROR(IF(Loan_Not_Paid*Values_Entered,Beginning_Balance,""), "")</f>
        <v/>
      </c>
      <c r="E99" s="301" t="str">
        <f>IFERROR(IF(Loan_Not_Paid*Values_Entered,Monthly_Payment,""), "")</f>
        <v/>
      </c>
      <c r="F99" s="301" t="str">
        <f>IFERROR(IF(Loan_Not_Paid*Values_Entered,Principal,""), "")</f>
        <v/>
      </c>
      <c r="G99" s="301" t="str">
        <f>IFERROR(IF(Loan_Not_Paid*Values_Entered,Interest,""), "")</f>
        <v/>
      </c>
      <c r="H99" s="301" t="str">
        <f>IFERROR(IF(Loan_Not_Paid*Values_Entered,Ending_Balance,""), "")</f>
        <v/>
      </c>
    </row>
    <row r="100" spans="2:8" x14ac:dyDescent="0.2">
      <c r="B100" s="299" t="str">
        <f>IFERROR(IF(Loan_Not_Paid*Values_Entered,Payment_Number,""), "")</f>
        <v/>
      </c>
      <c r="C100" s="300" t="str">
        <f>IFERROR(IF(Loan_Not_Paid*Values_Entered,Payment_Date,""), "")</f>
        <v/>
      </c>
      <c r="D100" s="301" t="str">
        <f>IFERROR(IF(Loan_Not_Paid*Values_Entered,Beginning_Balance,""), "")</f>
        <v/>
      </c>
      <c r="E100" s="301" t="str">
        <f>IFERROR(IF(Loan_Not_Paid*Values_Entered,Monthly_Payment,""), "")</f>
        <v/>
      </c>
      <c r="F100" s="301" t="str">
        <f>IFERROR(IF(Loan_Not_Paid*Values_Entered,Principal,""), "")</f>
        <v/>
      </c>
      <c r="G100" s="301" t="str">
        <f>IFERROR(IF(Loan_Not_Paid*Values_Entered,Interest,""), "")</f>
        <v/>
      </c>
      <c r="H100" s="301" t="str">
        <f>IFERROR(IF(Loan_Not_Paid*Values_Entered,Ending_Balance,""), "")</f>
        <v/>
      </c>
    </row>
    <row r="101" spans="2:8" x14ac:dyDescent="0.2">
      <c r="B101" s="299" t="str">
        <f>IFERROR(IF(Loan_Not_Paid*Values_Entered,Payment_Number,""), "")</f>
        <v/>
      </c>
      <c r="C101" s="300" t="str">
        <f>IFERROR(IF(Loan_Not_Paid*Values_Entered,Payment_Date,""), "")</f>
        <v/>
      </c>
      <c r="D101" s="301" t="str">
        <f>IFERROR(IF(Loan_Not_Paid*Values_Entered,Beginning_Balance,""), "")</f>
        <v/>
      </c>
      <c r="E101" s="301" t="str">
        <f>IFERROR(IF(Loan_Not_Paid*Values_Entered,Monthly_Payment,""), "")</f>
        <v/>
      </c>
      <c r="F101" s="301" t="str">
        <f>IFERROR(IF(Loan_Not_Paid*Values_Entered,Principal,""), "")</f>
        <v/>
      </c>
      <c r="G101" s="301" t="str">
        <f>IFERROR(IF(Loan_Not_Paid*Values_Entered,Interest,""), "")</f>
        <v/>
      </c>
      <c r="H101" s="301" t="str">
        <f>IFERROR(IF(Loan_Not_Paid*Values_Entered,Ending_Balance,""), "")</f>
        <v/>
      </c>
    </row>
    <row r="102" spans="2:8" x14ac:dyDescent="0.2">
      <c r="B102" s="299" t="str">
        <f>IFERROR(IF(Loan_Not_Paid*Values_Entered,Payment_Number,""), "")</f>
        <v/>
      </c>
      <c r="C102" s="300" t="str">
        <f>IFERROR(IF(Loan_Not_Paid*Values_Entered,Payment_Date,""), "")</f>
        <v/>
      </c>
      <c r="D102" s="301" t="str">
        <f>IFERROR(IF(Loan_Not_Paid*Values_Entered,Beginning_Balance,""), "")</f>
        <v/>
      </c>
      <c r="E102" s="301" t="str">
        <f>IFERROR(IF(Loan_Not_Paid*Values_Entered,Monthly_Payment,""), "")</f>
        <v/>
      </c>
      <c r="F102" s="301" t="str">
        <f>IFERROR(IF(Loan_Not_Paid*Values_Entered,Principal,""), "")</f>
        <v/>
      </c>
      <c r="G102" s="301" t="str">
        <f>IFERROR(IF(Loan_Not_Paid*Values_Entered,Interest,""), "")</f>
        <v/>
      </c>
      <c r="H102" s="301" t="str">
        <f>IFERROR(IF(Loan_Not_Paid*Values_Entered,Ending_Balance,""), "")</f>
        <v/>
      </c>
    </row>
    <row r="103" spans="2:8" x14ac:dyDescent="0.2">
      <c r="B103" s="299" t="str">
        <f>IFERROR(IF(Loan_Not_Paid*Values_Entered,Payment_Number,""), "")</f>
        <v/>
      </c>
      <c r="C103" s="300" t="str">
        <f>IFERROR(IF(Loan_Not_Paid*Values_Entered,Payment_Date,""), "")</f>
        <v/>
      </c>
      <c r="D103" s="301" t="str">
        <f>IFERROR(IF(Loan_Not_Paid*Values_Entered,Beginning_Balance,""), "")</f>
        <v/>
      </c>
      <c r="E103" s="301" t="str">
        <f>IFERROR(IF(Loan_Not_Paid*Values_Entered,Monthly_Payment,""), "")</f>
        <v/>
      </c>
      <c r="F103" s="301" t="str">
        <f>IFERROR(IF(Loan_Not_Paid*Values_Entered,Principal,""), "")</f>
        <v/>
      </c>
      <c r="G103" s="301" t="str">
        <f>IFERROR(IF(Loan_Not_Paid*Values_Entered,Interest,""), "")</f>
        <v/>
      </c>
      <c r="H103" s="301" t="str">
        <f>IFERROR(IF(Loan_Not_Paid*Values_Entered,Ending_Balance,""), "")</f>
        <v/>
      </c>
    </row>
    <row r="104" spans="2:8" x14ac:dyDescent="0.2">
      <c r="B104" s="299" t="str">
        <f>IFERROR(IF(Loan_Not_Paid*Values_Entered,Payment_Number,""), "")</f>
        <v/>
      </c>
      <c r="C104" s="300" t="str">
        <f>IFERROR(IF(Loan_Not_Paid*Values_Entered,Payment_Date,""), "")</f>
        <v/>
      </c>
      <c r="D104" s="301" t="str">
        <f>IFERROR(IF(Loan_Not_Paid*Values_Entered,Beginning_Balance,""), "")</f>
        <v/>
      </c>
      <c r="E104" s="301" t="str">
        <f>IFERROR(IF(Loan_Not_Paid*Values_Entered,Monthly_Payment,""), "")</f>
        <v/>
      </c>
      <c r="F104" s="301" t="str">
        <f>IFERROR(IF(Loan_Not_Paid*Values_Entered,Principal,""), "")</f>
        <v/>
      </c>
      <c r="G104" s="301" t="str">
        <f>IFERROR(IF(Loan_Not_Paid*Values_Entered,Interest,""), "")</f>
        <v/>
      </c>
      <c r="H104" s="301" t="str">
        <f>IFERROR(IF(Loan_Not_Paid*Values_Entered,Ending_Balance,""), "")</f>
        <v/>
      </c>
    </row>
    <row r="105" spans="2:8" x14ac:dyDescent="0.2">
      <c r="B105" s="299" t="str">
        <f>IFERROR(IF(Loan_Not_Paid*Values_Entered,Payment_Number,""), "")</f>
        <v/>
      </c>
      <c r="C105" s="300" t="str">
        <f>IFERROR(IF(Loan_Not_Paid*Values_Entered,Payment_Date,""), "")</f>
        <v/>
      </c>
      <c r="D105" s="301" t="str">
        <f>IFERROR(IF(Loan_Not_Paid*Values_Entered,Beginning_Balance,""), "")</f>
        <v/>
      </c>
      <c r="E105" s="301" t="str">
        <f>IFERROR(IF(Loan_Not_Paid*Values_Entered,Monthly_Payment,""), "")</f>
        <v/>
      </c>
      <c r="F105" s="301" t="str">
        <f>IFERROR(IF(Loan_Not_Paid*Values_Entered,Principal,""), "")</f>
        <v/>
      </c>
      <c r="G105" s="301" t="str">
        <f>IFERROR(IF(Loan_Not_Paid*Values_Entered,Interest,""), "")</f>
        <v/>
      </c>
      <c r="H105" s="301" t="str">
        <f>IFERROR(IF(Loan_Not_Paid*Values_Entered,Ending_Balance,""), "")</f>
        <v/>
      </c>
    </row>
    <row r="106" spans="2:8" x14ac:dyDescent="0.2">
      <c r="B106" s="299" t="str">
        <f>IFERROR(IF(Loan_Not_Paid*Values_Entered,Payment_Number,""), "")</f>
        <v/>
      </c>
      <c r="C106" s="300" t="str">
        <f>IFERROR(IF(Loan_Not_Paid*Values_Entered,Payment_Date,""), "")</f>
        <v/>
      </c>
      <c r="D106" s="301" t="str">
        <f>IFERROR(IF(Loan_Not_Paid*Values_Entered,Beginning_Balance,""), "")</f>
        <v/>
      </c>
      <c r="E106" s="301" t="str">
        <f>IFERROR(IF(Loan_Not_Paid*Values_Entered,Monthly_Payment,""), "")</f>
        <v/>
      </c>
      <c r="F106" s="301" t="str">
        <f>IFERROR(IF(Loan_Not_Paid*Values_Entered,Principal,""), "")</f>
        <v/>
      </c>
      <c r="G106" s="301" t="str">
        <f>IFERROR(IF(Loan_Not_Paid*Values_Entered,Interest,""), "")</f>
        <v/>
      </c>
      <c r="H106" s="301" t="str">
        <f>IFERROR(IF(Loan_Not_Paid*Values_Entered,Ending_Balance,""), "")</f>
        <v/>
      </c>
    </row>
    <row r="107" spans="2:8" x14ac:dyDescent="0.2">
      <c r="B107" s="299" t="str">
        <f>IFERROR(IF(Loan_Not_Paid*Values_Entered,Payment_Number,""), "")</f>
        <v/>
      </c>
      <c r="C107" s="300" t="str">
        <f>IFERROR(IF(Loan_Not_Paid*Values_Entered,Payment_Date,""), "")</f>
        <v/>
      </c>
      <c r="D107" s="301" t="str">
        <f>IFERROR(IF(Loan_Not_Paid*Values_Entered,Beginning_Balance,""), "")</f>
        <v/>
      </c>
      <c r="E107" s="301" t="str">
        <f>IFERROR(IF(Loan_Not_Paid*Values_Entered,Monthly_Payment,""), "")</f>
        <v/>
      </c>
      <c r="F107" s="301" t="str">
        <f>IFERROR(IF(Loan_Not_Paid*Values_Entered,Principal,""), "")</f>
        <v/>
      </c>
      <c r="G107" s="301" t="str">
        <f>IFERROR(IF(Loan_Not_Paid*Values_Entered,Interest,""), "")</f>
        <v/>
      </c>
      <c r="H107" s="301" t="str">
        <f>IFERROR(IF(Loan_Not_Paid*Values_Entered,Ending_Balance,""), "")</f>
        <v/>
      </c>
    </row>
    <row r="108" spans="2:8" x14ac:dyDescent="0.2">
      <c r="B108" s="299" t="str">
        <f>IFERROR(IF(Loan_Not_Paid*Values_Entered,Payment_Number,""), "")</f>
        <v/>
      </c>
      <c r="C108" s="300" t="str">
        <f>IFERROR(IF(Loan_Not_Paid*Values_Entered,Payment_Date,""), "")</f>
        <v/>
      </c>
      <c r="D108" s="301" t="str">
        <f>IFERROR(IF(Loan_Not_Paid*Values_Entered,Beginning_Balance,""), "")</f>
        <v/>
      </c>
      <c r="E108" s="301" t="str">
        <f>IFERROR(IF(Loan_Not_Paid*Values_Entered,Monthly_Payment,""), "")</f>
        <v/>
      </c>
      <c r="F108" s="301" t="str">
        <f>IFERROR(IF(Loan_Not_Paid*Values_Entered,Principal,""), "")</f>
        <v/>
      </c>
      <c r="G108" s="301" t="str">
        <f>IFERROR(IF(Loan_Not_Paid*Values_Entered,Interest,""), "")</f>
        <v/>
      </c>
      <c r="H108" s="301" t="str">
        <f>IFERROR(IF(Loan_Not_Paid*Values_Entered,Ending_Balance,""), "")</f>
        <v/>
      </c>
    </row>
    <row r="109" spans="2:8" x14ac:dyDescent="0.2">
      <c r="B109" s="299" t="str">
        <f>IFERROR(IF(Loan_Not_Paid*Values_Entered,Payment_Number,""), "")</f>
        <v/>
      </c>
      <c r="C109" s="300" t="str">
        <f>IFERROR(IF(Loan_Not_Paid*Values_Entered,Payment_Date,""), "")</f>
        <v/>
      </c>
      <c r="D109" s="301" t="str">
        <f>IFERROR(IF(Loan_Not_Paid*Values_Entered,Beginning_Balance,""), "")</f>
        <v/>
      </c>
      <c r="E109" s="301" t="str">
        <f>IFERROR(IF(Loan_Not_Paid*Values_Entered,Monthly_Payment,""), "")</f>
        <v/>
      </c>
      <c r="F109" s="301" t="str">
        <f>IFERROR(IF(Loan_Not_Paid*Values_Entered,Principal,""), "")</f>
        <v/>
      </c>
      <c r="G109" s="301" t="str">
        <f>IFERROR(IF(Loan_Not_Paid*Values_Entered,Interest,""), "")</f>
        <v/>
      </c>
      <c r="H109" s="301" t="str">
        <f>IFERROR(IF(Loan_Not_Paid*Values_Entered,Ending_Balance,""), "")</f>
        <v/>
      </c>
    </row>
    <row r="110" spans="2:8" x14ac:dyDescent="0.2">
      <c r="B110" s="299" t="str">
        <f>IFERROR(IF(Loan_Not_Paid*Values_Entered,Payment_Number,""), "")</f>
        <v/>
      </c>
      <c r="C110" s="300" t="str">
        <f>IFERROR(IF(Loan_Not_Paid*Values_Entered,Payment_Date,""), "")</f>
        <v/>
      </c>
      <c r="D110" s="301" t="str">
        <f>IFERROR(IF(Loan_Not_Paid*Values_Entered,Beginning_Balance,""), "")</f>
        <v/>
      </c>
      <c r="E110" s="301" t="str">
        <f>IFERROR(IF(Loan_Not_Paid*Values_Entered,Monthly_Payment,""), "")</f>
        <v/>
      </c>
      <c r="F110" s="301" t="str">
        <f>IFERROR(IF(Loan_Not_Paid*Values_Entered,Principal,""), "")</f>
        <v/>
      </c>
      <c r="G110" s="301" t="str">
        <f>IFERROR(IF(Loan_Not_Paid*Values_Entered,Interest,""), "")</f>
        <v/>
      </c>
      <c r="H110" s="301" t="str">
        <f>IFERROR(IF(Loan_Not_Paid*Values_Entered,Ending_Balance,""), "")</f>
        <v/>
      </c>
    </row>
    <row r="111" spans="2:8" x14ac:dyDescent="0.2">
      <c r="B111" s="299" t="str">
        <f>IFERROR(IF(Loan_Not_Paid*Values_Entered,Payment_Number,""), "")</f>
        <v/>
      </c>
      <c r="C111" s="300" t="str">
        <f>IFERROR(IF(Loan_Not_Paid*Values_Entered,Payment_Date,""), "")</f>
        <v/>
      </c>
      <c r="D111" s="301" t="str">
        <f>IFERROR(IF(Loan_Not_Paid*Values_Entered,Beginning_Balance,""), "")</f>
        <v/>
      </c>
      <c r="E111" s="301" t="str">
        <f>IFERROR(IF(Loan_Not_Paid*Values_Entered,Monthly_Payment,""), "")</f>
        <v/>
      </c>
      <c r="F111" s="301" t="str">
        <f>IFERROR(IF(Loan_Not_Paid*Values_Entered,Principal,""), "")</f>
        <v/>
      </c>
      <c r="G111" s="301" t="str">
        <f>IFERROR(IF(Loan_Not_Paid*Values_Entered,Interest,""), "")</f>
        <v/>
      </c>
      <c r="H111" s="301" t="str">
        <f>IFERROR(IF(Loan_Not_Paid*Values_Entered,Ending_Balance,""), "")</f>
        <v/>
      </c>
    </row>
    <row r="112" spans="2:8" x14ac:dyDescent="0.2">
      <c r="B112" s="299" t="str">
        <f>IFERROR(IF(Loan_Not_Paid*Values_Entered,Payment_Number,""), "")</f>
        <v/>
      </c>
      <c r="C112" s="300" t="str">
        <f>IFERROR(IF(Loan_Not_Paid*Values_Entered,Payment_Date,""), "")</f>
        <v/>
      </c>
      <c r="D112" s="301" t="str">
        <f>IFERROR(IF(Loan_Not_Paid*Values_Entered,Beginning_Balance,""), "")</f>
        <v/>
      </c>
      <c r="E112" s="301" t="str">
        <f>IFERROR(IF(Loan_Not_Paid*Values_Entered,Monthly_Payment,""), "")</f>
        <v/>
      </c>
      <c r="F112" s="301" t="str">
        <f>IFERROR(IF(Loan_Not_Paid*Values_Entered,Principal,""), "")</f>
        <v/>
      </c>
      <c r="G112" s="301" t="str">
        <f>IFERROR(IF(Loan_Not_Paid*Values_Entered,Interest,""), "")</f>
        <v/>
      </c>
      <c r="H112" s="301" t="str">
        <f>IFERROR(IF(Loan_Not_Paid*Values_Entered,Ending_Balance,""), "")</f>
        <v/>
      </c>
    </row>
    <row r="113" spans="2:8" x14ac:dyDescent="0.2">
      <c r="B113" s="299" t="str">
        <f>IFERROR(IF(Loan_Not_Paid*Values_Entered,Payment_Number,""), "")</f>
        <v/>
      </c>
      <c r="C113" s="300" t="str">
        <f>IFERROR(IF(Loan_Not_Paid*Values_Entered,Payment_Date,""), "")</f>
        <v/>
      </c>
      <c r="D113" s="301" t="str">
        <f>IFERROR(IF(Loan_Not_Paid*Values_Entered,Beginning_Balance,""), "")</f>
        <v/>
      </c>
      <c r="E113" s="301" t="str">
        <f>IFERROR(IF(Loan_Not_Paid*Values_Entered,Monthly_Payment,""), "")</f>
        <v/>
      </c>
      <c r="F113" s="301" t="str">
        <f>IFERROR(IF(Loan_Not_Paid*Values_Entered,Principal,""), "")</f>
        <v/>
      </c>
      <c r="G113" s="301" t="str">
        <f>IFERROR(IF(Loan_Not_Paid*Values_Entered,Interest,""), "")</f>
        <v/>
      </c>
      <c r="H113" s="301" t="str">
        <f>IFERROR(IF(Loan_Not_Paid*Values_Entered,Ending_Balance,""), "")</f>
        <v/>
      </c>
    </row>
    <row r="114" spans="2:8" x14ac:dyDescent="0.2">
      <c r="B114" s="299" t="str">
        <f>IFERROR(IF(Loan_Not_Paid*Values_Entered,Payment_Number,""), "")</f>
        <v/>
      </c>
      <c r="C114" s="300" t="str">
        <f>IFERROR(IF(Loan_Not_Paid*Values_Entered,Payment_Date,""), "")</f>
        <v/>
      </c>
      <c r="D114" s="301" t="str">
        <f>IFERROR(IF(Loan_Not_Paid*Values_Entered,Beginning_Balance,""), "")</f>
        <v/>
      </c>
      <c r="E114" s="301" t="str">
        <f>IFERROR(IF(Loan_Not_Paid*Values_Entered,Monthly_Payment,""), "")</f>
        <v/>
      </c>
      <c r="F114" s="301" t="str">
        <f>IFERROR(IF(Loan_Not_Paid*Values_Entered,Principal,""), "")</f>
        <v/>
      </c>
      <c r="G114" s="301" t="str">
        <f>IFERROR(IF(Loan_Not_Paid*Values_Entered,Interest,""), "")</f>
        <v/>
      </c>
      <c r="H114" s="301" t="str">
        <f>IFERROR(IF(Loan_Not_Paid*Values_Entered,Ending_Balance,""), "")</f>
        <v/>
      </c>
    </row>
    <row r="115" spans="2:8" x14ac:dyDescent="0.2">
      <c r="B115" s="299" t="str">
        <f>IFERROR(IF(Loan_Not_Paid*Values_Entered,Payment_Number,""), "")</f>
        <v/>
      </c>
      <c r="C115" s="300" t="str">
        <f>IFERROR(IF(Loan_Not_Paid*Values_Entered,Payment_Date,""), "")</f>
        <v/>
      </c>
      <c r="D115" s="301" t="str">
        <f>IFERROR(IF(Loan_Not_Paid*Values_Entered,Beginning_Balance,""), "")</f>
        <v/>
      </c>
      <c r="E115" s="301" t="str">
        <f>IFERROR(IF(Loan_Not_Paid*Values_Entered,Monthly_Payment,""), "")</f>
        <v/>
      </c>
      <c r="F115" s="301" t="str">
        <f>IFERROR(IF(Loan_Not_Paid*Values_Entered,Principal,""), "")</f>
        <v/>
      </c>
      <c r="G115" s="301" t="str">
        <f>IFERROR(IF(Loan_Not_Paid*Values_Entered,Interest,""), "")</f>
        <v/>
      </c>
      <c r="H115" s="301" t="str">
        <f>IFERROR(IF(Loan_Not_Paid*Values_Entered,Ending_Balance,""), "")</f>
        <v/>
      </c>
    </row>
    <row r="116" spans="2:8" x14ac:dyDescent="0.2">
      <c r="B116" s="299" t="str">
        <f>IFERROR(IF(Loan_Not_Paid*Values_Entered,Payment_Number,""), "")</f>
        <v/>
      </c>
      <c r="C116" s="300" t="str">
        <f>IFERROR(IF(Loan_Not_Paid*Values_Entered,Payment_Date,""), "")</f>
        <v/>
      </c>
      <c r="D116" s="301" t="str">
        <f>IFERROR(IF(Loan_Not_Paid*Values_Entered,Beginning_Balance,""), "")</f>
        <v/>
      </c>
      <c r="E116" s="301" t="str">
        <f>IFERROR(IF(Loan_Not_Paid*Values_Entered,Monthly_Payment,""), "")</f>
        <v/>
      </c>
      <c r="F116" s="301" t="str">
        <f>IFERROR(IF(Loan_Not_Paid*Values_Entered,Principal,""), "")</f>
        <v/>
      </c>
      <c r="G116" s="301" t="str">
        <f>IFERROR(IF(Loan_Not_Paid*Values_Entered,Interest,""), "")</f>
        <v/>
      </c>
      <c r="H116" s="301" t="str">
        <f>IFERROR(IF(Loan_Not_Paid*Values_Entered,Ending_Balance,""), "")</f>
        <v/>
      </c>
    </row>
    <row r="117" spans="2:8" ht="14.25" customHeight="1" x14ac:dyDescent="0.2">
      <c r="B117" s="299" t="str">
        <f>IFERROR(IF(Loan_Not_Paid*Values_Entered,Payment_Number,""), "")</f>
        <v/>
      </c>
      <c r="C117" s="300" t="str">
        <f>IFERROR(IF(Loan_Not_Paid*Values_Entered,Payment_Date,""), "")</f>
        <v/>
      </c>
      <c r="D117" s="301" t="str">
        <f>IFERROR(IF(Loan_Not_Paid*Values_Entered,Beginning_Balance,""), "")</f>
        <v/>
      </c>
      <c r="E117" s="301" t="str">
        <f>IFERROR(IF(Loan_Not_Paid*Values_Entered,Monthly_Payment,""), "")</f>
        <v/>
      </c>
      <c r="F117" s="301" t="str">
        <f>IFERROR(IF(Loan_Not_Paid*Values_Entered,Principal,""), "")</f>
        <v/>
      </c>
      <c r="G117" s="301" t="str">
        <f>IFERROR(IF(Loan_Not_Paid*Values_Entered,Interest,""), "")</f>
        <v/>
      </c>
      <c r="H117" s="301" t="str">
        <f>IFERROR(IF(Loan_Not_Paid*Values_Entered,Ending_Balance,""), "")</f>
        <v/>
      </c>
    </row>
    <row r="118" spans="2:8" x14ac:dyDescent="0.2">
      <c r="B118" s="299" t="str">
        <f>IFERROR(IF(Loan_Not_Paid*Values_Entered,Payment_Number,""), "")</f>
        <v/>
      </c>
      <c r="C118" s="300" t="str">
        <f>IFERROR(IF(Loan_Not_Paid*Values_Entered,Payment_Date,""), "")</f>
        <v/>
      </c>
      <c r="D118" s="301" t="str">
        <f>IFERROR(IF(Loan_Not_Paid*Values_Entered,Beginning_Balance,""), "")</f>
        <v/>
      </c>
      <c r="E118" s="301" t="str">
        <f>IFERROR(IF(Loan_Not_Paid*Values_Entered,Monthly_Payment,""), "")</f>
        <v/>
      </c>
      <c r="F118" s="301" t="str">
        <f>IFERROR(IF(Loan_Not_Paid*Values_Entered,Principal,""), "")</f>
        <v/>
      </c>
      <c r="G118" s="301" t="str">
        <f>IFERROR(IF(Loan_Not_Paid*Values_Entered,Interest,""), "")</f>
        <v/>
      </c>
      <c r="H118" s="301" t="str">
        <f>IFERROR(IF(Loan_Not_Paid*Values_Entered,Ending_Balance,""), "")</f>
        <v/>
      </c>
    </row>
    <row r="119" spans="2:8" x14ac:dyDescent="0.2">
      <c r="B119" s="299" t="str">
        <f>IFERROR(IF(Loan_Not_Paid*Values_Entered,Payment_Number,""), "")</f>
        <v/>
      </c>
      <c r="C119" s="300" t="str">
        <f>IFERROR(IF(Loan_Not_Paid*Values_Entered,Payment_Date,""), "")</f>
        <v/>
      </c>
      <c r="D119" s="301" t="str">
        <f>IFERROR(IF(Loan_Not_Paid*Values_Entered,Beginning_Balance,""), "")</f>
        <v/>
      </c>
      <c r="E119" s="301" t="str">
        <f>IFERROR(IF(Loan_Not_Paid*Values_Entered,Monthly_Payment,""), "")</f>
        <v/>
      </c>
      <c r="F119" s="301" t="str">
        <f>IFERROR(IF(Loan_Not_Paid*Values_Entered,Principal,""), "")</f>
        <v/>
      </c>
      <c r="G119" s="301" t="str">
        <f>IFERROR(IF(Loan_Not_Paid*Values_Entered,Interest,""), "")</f>
        <v/>
      </c>
      <c r="H119" s="301" t="str">
        <f>IFERROR(IF(Loan_Not_Paid*Values_Entered,Ending_Balance,""), "")</f>
        <v/>
      </c>
    </row>
    <row r="120" spans="2:8" x14ac:dyDescent="0.2">
      <c r="B120" s="299" t="str">
        <f>IFERROR(IF(Loan_Not_Paid*Values_Entered,Payment_Number,""), "")</f>
        <v/>
      </c>
      <c r="C120" s="300" t="str">
        <f>IFERROR(IF(Loan_Not_Paid*Values_Entered,Payment_Date,""), "")</f>
        <v/>
      </c>
      <c r="D120" s="301" t="str">
        <f>IFERROR(IF(Loan_Not_Paid*Values_Entered,Beginning_Balance,""), "")</f>
        <v/>
      </c>
      <c r="E120" s="301" t="str">
        <f>IFERROR(IF(Loan_Not_Paid*Values_Entered,Monthly_Payment,""), "")</f>
        <v/>
      </c>
      <c r="F120" s="301" t="str">
        <f>IFERROR(IF(Loan_Not_Paid*Values_Entered,Principal,""), "")</f>
        <v/>
      </c>
      <c r="G120" s="301" t="str">
        <f>IFERROR(IF(Loan_Not_Paid*Values_Entered,Interest,""), "")</f>
        <v/>
      </c>
      <c r="H120" s="301" t="str">
        <f>IFERROR(IF(Loan_Not_Paid*Values_Entered,Ending_Balance,""), "")</f>
        <v/>
      </c>
    </row>
    <row r="121" spans="2:8" x14ac:dyDescent="0.2">
      <c r="B121" s="299" t="str">
        <f>IFERROR(IF(Loan_Not_Paid*Values_Entered,Payment_Number,""), "")</f>
        <v/>
      </c>
      <c r="C121" s="300" t="str">
        <f>IFERROR(IF(Loan_Not_Paid*Values_Entered,Payment_Date,""), "")</f>
        <v/>
      </c>
      <c r="D121" s="301" t="str">
        <f>IFERROR(IF(Loan_Not_Paid*Values_Entered,Beginning_Balance,""), "")</f>
        <v/>
      </c>
      <c r="E121" s="301" t="str">
        <f>IFERROR(IF(Loan_Not_Paid*Values_Entered,Monthly_Payment,""), "")</f>
        <v/>
      </c>
      <c r="F121" s="301" t="str">
        <f>IFERROR(IF(Loan_Not_Paid*Values_Entered,Principal,""), "")</f>
        <v/>
      </c>
      <c r="G121" s="301" t="str">
        <f>IFERROR(IF(Loan_Not_Paid*Values_Entered,Interest,""), "")</f>
        <v/>
      </c>
      <c r="H121" s="301" t="str">
        <f>IFERROR(IF(Loan_Not_Paid*Values_Entered,Ending_Balance,""), "")</f>
        <v/>
      </c>
    </row>
    <row r="122" spans="2:8" x14ac:dyDescent="0.2">
      <c r="B122" s="299" t="str">
        <f>IFERROR(IF(Loan_Not_Paid*Values_Entered,Payment_Number,""), "")</f>
        <v/>
      </c>
      <c r="C122" s="300" t="str">
        <f>IFERROR(IF(Loan_Not_Paid*Values_Entered,Payment_Date,""), "")</f>
        <v/>
      </c>
      <c r="D122" s="301" t="str">
        <f>IFERROR(IF(Loan_Not_Paid*Values_Entered,Beginning_Balance,""), "")</f>
        <v/>
      </c>
      <c r="E122" s="301" t="str">
        <f>IFERROR(IF(Loan_Not_Paid*Values_Entered,Monthly_Payment,""), "")</f>
        <v/>
      </c>
      <c r="F122" s="301" t="str">
        <f>IFERROR(IF(Loan_Not_Paid*Values_Entered,Principal,""), "")</f>
        <v/>
      </c>
      <c r="G122" s="301" t="str">
        <f>IFERROR(IF(Loan_Not_Paid*Values_Entered,Interest,""), "")</f>
        <v/>
      </c>
      <c r="H122" s="301" t="str">
        <f>IFERROR(IF(Loan_Not_Paid*Values_Entered,Ending_Balance,""), "")</f>
        <v/>
      </c>
    </row>
    <row r="123" spans="2:8" x14ac:dyDescent="0.2">
      <c r="B123" s="299" t="str">
        <f>IFERROR(IF(Loan_Not_Paid*Values_Entered,Payment_Number,""), "")</f>
        <v/>
      </c>
      <c r="C123" s="300" t="str">
        <f>IFERROR(IF(Loan_Not_Paid*Values_Entered,Payment_Date,""), "")</f>
        <v/>
      </c>
      <c r="D123" s="301" t="str">
        <f>IFERROR(IF(Loan_Not_Paid*Values_Entered,Beginning_Balance,""), "")</f>
        <v/>
      </c>
      <c r="E123" s="301" t="str">
        <f>IFERROR(IF(Loan_Not_Paid*Values_Entered,Monthly_Payment,""), "")</f>
        <v/>
      </c>
      <c r="F123" s="301" t="str">
        <f>IFERROR(IF(Loan_Not_Paid*Values_Entered,Principal,""), "")</f>
        <v/>
      </c>
      <c r="G123" s="301" t="str">
        <f>IFERROR(IF(Loan_Not_Paid*Values_Entered,Interest,""), "")</f>
        <v/>
      </c>
      <c r="H123" s="301" t="str">
        <f>IFERROR(IF(Loan_Not_Paid*Values_Entered,Ending_Balance,""), "")</f>
        <v/>
      </c>
    </row>
    <row r="124" spans="2:8" x14ac:dyDescent="0.2">
      <c r="B124" s="299" t="str">
        <f>IFERROR(IF(Loan_Not_Paid*Values_Entered,Payment_Number,""), "")</f>
        <v/>
      </c>
      <c r="C124" s="300" t="str">
        <f>IFERROR(IF(Loan_Not_Paid*Values_Entered,Payment_Date,""), "")</f>
        <v/>
      </c>
      <c r="D124" s="301" t="str">
        <f>IFERROR(IF(Loan_Not_Paid*Values_Entered,Beginning_Balance,""), "")</f>
        <v/>
      </c>
      <c r="E124" s="301" t="str">
        <f>IFERROR(IF(Loan_Not_Paid*Values_Entered,Monthly_Payment,""), "")</f>
        <v/>
      </c>
      <c r="F124" s="301" t="str">
        <f>IFERROR(IF(Loan_Not_Paid*Values_Entered,Principal,""), "")</f>
        <v/>
      </c>
      <c r="G124" s="301" t="str">
        <f>IFERROR(IF(Loan_Not_Paid*Values_Entered,Interest,""), "")</f>
        <v/>
      </c>
      <c r="H124" s="301" t="str">
        <f>IFERROR(IF(Loan_Not_Paid*Values_Entered,Ending_Balance,""), "")</f>
        <v/>
      </c>
    </row>
    <row r="125" spans="2:8" x14ac:dyDescent="0.2">
      <c r="B125" s="299" t="str">
        <f>IFERROR(IF(Loan_Not_Paid*Values_Entered,Payment_Number,""), "")</f>
        <v/>
      </c>
      <c r="C125" s="300" t="str">
        <f>IFERROR(IF(Loan_Not_Paid*Values_Entered,Payment_Date,""), "")</f>
        <v/>
      </c>
      <c r="D125" s="301" t="str">
        <f>IFERROR(IF(Loan_Not_Paid*Values_Entered,Beginning_Balance,""), "")</f>
        <v/>
      </c>
      <c r="E125" s="301" t="str">
        <f>IFERROR(IF(Loan_Not_Paid*Values_Entered,Monthly_Payment,""), "")</f>
        <v/>
      </c>
      <c r="F125" s="301" t="str">
        <f>IFERROR(IF(Loan_Not_Paid*Values_Entered,Principal,""), "")</f>
        <v/>
      </c>
      <c r="G125" s="301" t="str">
        <f>IFERROR(IF(Loan_Not_Paid*Values_Entered,Interest,""), "")</f>
        <v/>
      </c>
      <c r="H125" s="301" t="str">
        <f>IFERROR(IF(Loan_Not_Paid*Values_Entered,Ending_Balance,""), "")</f>
        <v/>
      </c>
    </row>
    <row r="126" spans="2:8" x14ac:dyDescent="0.2">
      <c r="B126" s="299" t="str">
        <f>IFERROR(IF(Loan_Not_Paid*Values_Entered,Payment_Number,""), "")</f>
        <v/>
      </c>
      <c r="C126" s="300" t="str">
        <f>IFERROR(IF(Loan_Not_Paid*Values_Entered,Payment_Date,""), "")</f>
        <v/>
      </c>
      <c r="D126" s="301" t="str">
        <f>IFERROR(IF(Loan_Not_Paid*Values_Entered,Beginning_Balance,""), "")</f>
        <v/>
      </c>
      <c r="E126" s="301" t="str">
        <f>IFERROR(IF(Loan_Not_Paid*Values_Entered,Monthly_Payment,""), "")</f>
        <v/>
      </c>
      <c r="F126" s="301" t="str">
        <f>IFERROR(IF(Loan_Not_Paid*Values_Entered,Principal,""), "")</f>
        <v/>
      </c>
      <c r="G126" s="301" t="str">
        <f>IFERROR(IF(Loan_Not_Paid*Values_Entered,Interest,""), "")</f>
        <v/>
      </c>
      <c r="H126" s="301" t="str">
        <f>IFERROR(IF(Loan_Not_Paid*Values_Entered,Ending_Balance,""), "")</f>
        <v/>
      </c>
    </row>
    <row r="127" spans="2:8" x14ac:dyDescent="0.2">
      <c r="B127" s="299" t="str">
        <f>IFERROR(IF(Loan_Not_Paid*Values_Entered,Payment_Number,""), "")</f>
        <v/>
      </c>
      <c r="C127" s="300" t="str">
        <f>IFERROR(IF(Loan_Not_Paid*Values_Entered,Payment_Date,""), "")</f>
        <v/>
      </c>
      <c r="D127" s="301" t="str">
        <f>IFERROR(IF(Loan_Not_Paid*Values_Entered,Beginning_Balance,""), "")</f>
        <v/>
      </c>
      <c r="E127" s="301" t="str">
        <f>IFERROR(IF(Loan_Not_Paid*Values_Entered,Monthly_Payment,""), "")</f>
        <v/>
      </c>
      <c r="F127" s="301" t="str">
        <f>IFERROR(IF(Loan_Not_Paid*Values_Entered,Principal,""), "")</f>
        <v/>
      </c>
      <c r="G127" s="301" t="str">
        <f>IFERROR(IF(Loan_Not_Paid*Values_Entered,Interest,""), "")</f>
        <v/>
      </c>
      <c r="H127" s="301" t="str">
        <f>IFERROR(IF(Loan_Not_Paid*Values_Entered,Ending_Balance,""), "")</f>
        <v/>
      </c>
    </row>
    <row r="128" spans="2:8" x14ac:dyDescent="0.2">
      <c r="B128" s="299" t="str">
        <f>IFERROR(IF(Loan_Not_Paid*Values_Entered,Payment_Number,""), "")</f>
        <v/>
      </c>
      <c r="C128" s="300" t="str">
        <f>IFERROR(IF(Loan_Not_Paid*Values_Entered,Payment_Date,""), "")</f>
        <v/>
      </c>
      <c r="D128" s="301" t="str">
        <f>IFERROR(IF(Loan_Not_Paid*Values_Entered,Beginning_Balance,""), "")</f>
        <v/>
      </c>
      <c r="E128" s="301" t="str">
        <f>IFERROR(IF(Loan_Not_Paid*Values_Entered,Monthly_Payment,""), "")</f>
        <v/>
      </c>
      <c r="F128" s="301" t="str">
        <f>IFERROR(IF(Loan_Not_Paid*Values_Entered,Principal,""), "")</f>
        <v/>
      </c>
      <c r="G128" s="301" t="str">
        <f>IFERROR(IF(Loan_Not_Paid*Values_Entered,Interest,""), "")</f>
        <v/>
      </c>
      <c r="H128" s="301" t="str">
        <f>IFERROR(IF(Loan_Not_Paid*Values_Entered,Ending_Balance,""), "")</f>
        <v/>
      </c>
    </row>
    <row r="129" spans="2:8" x14ac:dyDescent="0.2">
      <c r="B129" s="299" t="str">
        <f>IFERROR(IF(Loan_Not_Paid*Values_Entered,Payment_Number,""), "")</f>
        <v/>
      </c>
      <c r="C129" s="300" t="str">
        <f>IFERROR(IF(Loan_Not_Paid*Values_Entered,Payment_Date,""), "")</f>
        <v/>
      </c>
      <c r="D129" s="301" t="str">
        <f>IFERROR(IF(Loan_Not_Paid*Values_Entered,Beginning_Balance,""), "")</f>
        <v/>
      </c>
      <c r="E129" s="301" t="str">
        <f>IFERROR(IF(Loan_Not_Paid*Values_Entered,Monthly_Payment,""), "")</f>
        <v/>
      </c>
      <c r="F129" s="301" t="str">
        <f>IFERROR(IF(Loan_Not_Paid*Values_Entered,Principal,""), "")</f>
        <v/>
      </c>
      <c r="G129" s="301" t="str">
        <f>IFERROR(IF(Loan_Not_Paid*Values_Entered,Interest,""), "")</f>
        <v/>
      </c>
      <c r="H129" s="301" t="str">
        <f>IFERROR(IF(Loan_Not_Paid*Values_Entered,Ending_Balance,""), "")</f>
        <v/>
      </c>
    </row>
    <row r="130" spans="2:8" x14ac:dyDescent="0.2">
      <c r="B130" s="299" t="str">
        <f>IFERROR(IF(Loan_Not_Paid*Values_Entered,Payment_Number,""), "")</f>
        <v/>
      </c>
      <c r="C130" s="300" t="str">
        <f>IFERROR(IF(Loan_Not_Paid*Values_Entered,Payment_Date,""), "")</f>
        <v/>
      </c>
      <c r="D130" s="301" t="str">
        <f>IFERROR(IF(Loan_Not_Paid*Values_Entered,Beginning_Balance,""), "")</f>
        <v/>
      </c>
      <c r="E130" s="301" t="str">
        <f>IFERROR(IF(Loan_Not_Paid*Values_Entered,Monthly_Payment,""), "")</f>
        <v/>
      </c>
      <c r="F130" s="301" t="str">
        <f>IFERROR(IF(Loan_Not_Paid*Values_Entered,Principal,""), "")</f>
        <v/>
      </c>
      <c r="G130" s="301" t="str">
        <f>IFERROR(IF(Loan_Not_Paid*Values_Entered,Interest,""), "")</f>
        <v/>
      </c>
      <c r="H130" s="301" t="str">
        <f>IFERROR(IF(Loan_Not_Paid*Values_Entered,Ending_Balance,""), "")</f>
        <v/>
      </c>
    </row>
    <row r="131" spans="2:8" x14ac:dyDescent="0.2">
      <c r="B131" s="299" t="str">
        <f>IFERROR(IF(Loan_Not_Paid*Values_Entered,Payment_Number,""), "")</f>
        <v/>
      </c>
      <c r="C131" s="300" t="str">
        <f>IFERROR(IF(Loan_Not_Paid*Values_Entered,Payment_Date,""), "")</f>
        <v/>
      </c>
      <c r="D131" s="301" t="str">
        <f>IFERROR(IF(Loan_Not_Paid*Values_Entered,Beginning_Balance,""), "")</f>
        <v/>
      </c>
      <c r="E131" s="301" t="str">
        <f>IFERROR(IF(Loan_Not_Paid*Values_Entered,Monthly_Payment,""), "")</f>
        <v/>
      </c>
      <c r="F131" s="301" t="str">
        <f>IFERROR(IF(Loan_Not_Paid*Values_Entered,Principal,""), "")</f>
        <v/>
      </c>
      <c r="G131" s="301" t="str">
        <f>IFERROR(IF(Loan_Not_Paid*Values_Entered,Interest,""), "")</f>
        <v/>
      </c>
      <c r="H131" s="301" t="str">
        <f>IFERROR(IF(Loan_Not_Paid*Values_Entered,Ending_Balance,""), "")</f>
        <v/>
      </c>
    </row>
    <row r="132" spans="2:8" x14ac:dyDescent="0.2">
      <c r="B132" s="299" t="str">
        <f>IFERROR(IF(Loan_Not_Paid*Values_Entered,Payment_Number,""), "")</f>
        <v/>
      </c>
      <c r="C132" s="300" t="str">
        <f>IFERROR(IF(Loan_Not_Paid*Values_Entered,Payment_Date,""), "")</f>
        <v/>
      </c>
      <c r="D132" s="301" t="str">
        <f>IFERROR(IF(Loan_Not_Paid*Values_Entered,Beginning_Balance,""), "")</f>
        <v/>
      </c>
      <c r="E132" s="301" t="str">
        <f>IFERROR(IF(Loan_Not_Paid*Values_Entered,Monthly_Payment,""), "")</f>
        <v/>
      </c>
      <c r="F132" s="301" t="str">
        <f>IFERROR(IF(Loan_Not_Paid*Values_Entered,Principal,""), "")</f>
        <v/>
      </c>
      <c r="G132" s="301" t="str">
        <f>IFERROR(IF(Loan_Not_Paid*Values_Entered,Interest,""), "")</f>
        <v/>
      </c>
      <c r="H132" s="301" t="str">
        <f>IFERROR(IF(Loan_Not_Paid*Values_Entered,Ending_Balance,""), "")</f>
        <v/>
      </c>
    </row>
    <row r="133" spans="2:8" x14ac:dyDescent="0.2">
      <c r="B133" s="299" t="str">
        <f>IFERROR(IF(Loan_Not_Paid*Values_Entered,Payment_Number,""), "")</f>
        <v/>
      </c>
      <c r="C133" s="300" t="str">
        <f>IFERROR(IF(Loan_Not_Paid*Values_Entered,Payment_Date,""), "")</f>
        <v/>
      </c>
      <c r="D133" s="301" t="str">
        <f>IFERROR(IF(Loan_Not_Paid*Values_Entered,Beginning_Balance,""), "")</f>
        <v/>
      </c>
      <c r="E133" s="301" t="str">
        <f>IFERROR(IF(Loan_Not_Paid*Values_Entered,Monthly_Payment,""), "")</f>
        <v/>
      </c>
      <c r="F133" s="301" t="str">
        <f>IFERROR(IF(Loan_Not_Paid*Values_Entered,Principal,""), "")</f>
        <v/>
      </c>
      <c r="G133" s="301" t="str">
        <f>IFERROR(IF(Loan_Not_Paid*Values_Entered,Interest,""), "")</f>
        <v/>
      </c>
      <c r="H133" s="301" t="str">
        <f>IFERROR(IF(Loan_Not_Paid*Values_Entered,Ending_Balance,""), "")</f>
        <v/>
      </c>
    </row>
    <row r="134" spans="2:8" x14ac:dyDescent="0.2">
      <c r="B134" s="299" t="str">
        <f>IFERROR(IF(Loan_Not_Paid*Values_Entered,Payment_Number,""), "")</f>
        <v/>
      </c>
      <c r="C134" s="300" t="str">
        <f>IFERROR(IF(Loan_Not_Paid*Values_Entered,Payment_Date,""), "")</f>
        <v/>
      </c>
      <c r="D134" s="301" t="str">
        <f>IFERROR(IF(Loan_Not_Paid*Values_Entered,Beginning_Balance,""), "")</f>
        <v/>
      </c>
      <c r="E134" s="301" t="str">
        <f>IFERROR(IF(Loan_Not_Paid*Values_Entered,Monthly_Payment,""), "")</f>
        <v/>
      </c>
      <c r="F134" s="301" t="str">
        <f>IFERROR(IF(Loan_Not_Paid*Values_Entered,Principal,""), "")</f>
        <v/>
      </c>
      <c r="G134" s="301" t="str">
        <f>IFERROR(IF(Loan_Not_Paid*Values_Entered,Interest,""), "")</f>
        <v/>
      </c>
      <c r="H134" s="301" t="str">
        <f>IFERROR(IF(Loan_Not_Paid*Values_Entered,Ending_Balance,""), "")</f>
        <v/>
      </c>
    </row>
    <row r="135" spans="2:8" x14ac:dyDescent="0.2">
      <c r="B135" s="299" t="str">
        <f>IFERROR(IF(Loan_Not_Paid*Values_Entered,Payment_Number,""), "")</f>
        <v/>
      </c>
      <c r="C135" s="300" t="str">
        <f>IFERROR(IF(Loan_Not_Paid*Values_Entered,Payment_Date,""), "")</f>
        <v/>
      </c>
      <c r="D135" s="301" t="str">
        <f>IFERROR(IF(Loan_Not_Paid*Values_Entered,Beginning_Balance,""), "")</f>
        <v/>
      </c>
      <c r="E135" s="301" t="str">
        <f>IFERROR(IF(Loan_Not_Paid*Values_Entered,Monthly_Payment,""), "")</f>
        <v/>
      </c>
      <c r="F135" s="301" t="str">
        <f>IFERROR(IF(Loan_Not_Paid*Values_Entered,Principal,""), "")</f>
        <v/>
      </c>
      <c r="G135" s="301" t="str">
        <f>IFERROR(IF(Loan_Not_Paid*Values_Entered,Interest,""), "")</f>
        <v/>
      </c>
      <c r="H135" s="301" t="str">
        <f>IFERROR(IF(Loan_Not_Paid*Values_Entered,Ending_Balance,""), "")</f>
        <v/>
      </c>
    </row>
    <row r="136" spans="2:8" x14ac:dyDescent="0.2">
      <c r="B136" s="299" t="str">
        <f>IFERROR(IF(Loan_Not_Paid*Values_Entered,Payment_Number,""), "")</f>
        <v/>
      </c>
      <c r="C136" s="300" t="str">
        <f>IFERROR(IF(Loan_Not_Paid*Values_Entered,Payment_Date,""), "")</f>
        <v/>
      </c>
      <c r="D136" s="301" t="str">
        <f>IFERROR(IF(Loan_Not_Paid*Values_Entered,Beginning_Balance,""), "")</f>
        <v/>
      </c>
      <c r="E136" s="301" t="str">
        <f>IFERROR(IF(Loan_Not_Paid*Values_Entered,Monthly_Payment,""), "")</f>
        <v/>
      </c>
      <c r="F136" s="301" t="str">
        <f>IFERROR(IF(Loan_Not_Paid*Values_Entered,Principal,""), "")</f>
        <v/>
      </c>
      <c r="G136" s="301" t="str">
        <f>IFERROR(IF(Loan_Not_Paid*Values_Entered,Interest,""), "")</f>
        <v/>
      </c>
      <c r="H136" s="301" t="str">
        <f>IFERROR(IF(Loan_Not_Paid*Values_Entered,Ending_Balance,""), "")</f>
        <v/>
      </c>
    </row>
    <row r="137" spans="2:8" x14ac:dyDescent="0.2">
      <c r="B137" s="299" t="str">
        <f>IFERROR(IF(Loan_Not_Paid*Values_Entered,Payment_Number,""), "")</f>
        <v/>
      </c>
      <c r="C137" s="300" t="str">
        <f>IFERROR(IF(Loan_Not_Paid*Values_Entered,Payment_Date,""), "")</f>
        <v/>
      </c>
      <c r="D137" s="301" t="str">
        <f>IFERROR(IF(Loan_Not_Paid*Values_Entered,Beginning_Balance,""), "")</f>
        <v/>
      </c>
      <c r="E137" s="301" t="str">
        <f>IFERROR(IF(Loan_Not_Paid*Values_Entered,Monthly_Payment,""), "")</f>
        <v/>
      </c>
      <c r="F137" s="301" t="str">
        <f>IFERROR(IF(Loan_Not_Paid*Values_Entered,Principal,""), "")</f>
        <v/>
      </c>
      <c r="G137" s="301" t="str">
        <f>IFERROR(IF(Loan_Not_Paid*Values_Entered,Interest,""), "")</f>
        <v/>
      </c>
      <c r="H137" s="301" t="str">
        <f>IFERROR(IF(Loan_Not_Paid*Values_Entered,Ending_Balance,""), "")</f>
        <v/>
      </c>
    </row>
    <row r="138" spans="2:8" x14ac:dyDescent="0.2">
      <c r="B138" s="299" t="str">
        <f>IFERROR(IF(Loan_Not_Paid*Values_Entered,Payment_Number,""), "")</f>
        <v/>
      </c>
      <c r="C138" s="300" t="str">
        <f>IFERROR(IF(Loan_Not_Paid*Values_Entered,Payment_Date,""), "")</f>
        <v/>
      </c>
      <c r="D138" s="301" t="str">
        <f>IFERROR(IF(Loan_Not_Paid*Values_Entered,Beginning_Balance,""), "")</f>
        <v/>
      </c>
      <c r="E138" s="301" t="str">
        <f>IFERROR(IF(Loan_Not_Paid*Values_Entered,Monthly_Payment,""), "")</f>
        <v/>
      </c>
      <c r="F138" s="301" t="str">
        <f>IFERROR(IF(Loan_Not_Paid*Values_Entered,Principal,""), "")</f>
        <v/>
      </c>
      <c r="G138" s="301" t="str">
        <f>IFERROR(IF(Loan_Not_Paid*Values_Entered,Interest,""), "")</f>
        <v/>
      </c>
      <c r="H138" s="301" t="str">
        <f>IFERROR(IF(Loan_Not_Paid*Values_Entered,Ending_Balance,""), "")</f>
        <v/>
      </c>
    </row>
    <row r="139" spans="2:8" x14ac:dyDescent="0.2">
      <c r="B139" s="299" t="str">
        <f>IFERROR(IF(Loan_Not_Paid*Values_Entered,Payment_Number,""), "")</f>
        <v/>
      </c>
      <c r="C139" s="300" t="str">
        <f>IFERROR(IF(Loan_Not_Paid*Values_Entered,Payment_Date,""), "")</f>
        <v/>
      </c>
      <c r="D139" s="301" t="str">
        <f>IFERROR(IF(Loan_Not_Paid*Values_Entered,Beginning_Balance,""), "")</f>
        <v/>
      </c>
      <c r="E139" s="301" t="str">
        <f>IFERROR(IF(Loan_Not_Paid*Values_Entered,Monthly_Payment,""), "")</f>
        <v/>
      </c>
      <c r="F139" s="301" t="str">
        <f>IFERROR(IF(Loan_Not_Paid*Values_Entered,Principal,""), "")</f>
        <v/>
      </c>
      <c r="G139" s="301" t="str">
        <f>IFERROR(IF(Loan_Not_Paid*Values_Entered,Interest,""), "")</f>
        <v/>
      </c>
      <c r="H139" s="301" t="str">
        <f>IFERROR(IF(Loan_Not_Paid*Values_Entered,Ending_Balance,""), "")</f>
        <v/>
      </c>
    </row>
    <row r="140" spans="2:8" x14ac:dyDescent="0.2">
      <c r="B140" s="299" t="str">
        <f>IFERROR(IF(Loan_Not_Paid*Values_Entered,Payment_Number,""), "")</f>
        <v/>
      </c>
      <c r="C140" s="300" t="str">
        <f>IFERROR(IF(Loan_Not_Paid*Values_Entered,Payment_Date,""), "")</f>
        <v/>
      </c>
      <c r="D140" s="301" t="str">
        <f>IFERROR(IF(Loan_Not_Paid*Values_Entered,Beginning_Balance,""), "")</f>
        <v/>
      </c>
      <c r="E140" s="301" t="str">
        <f>IFERROR(IF(Loan_Not_Paid*Values_Entered,Monthly_Payment,""), "")</f>
        <v/>
      </c>
      <c r="F140" s="301" t="str">
        <f>IFERROR(IF(Loan_Not_Paid*Values_Entered,Principal,""), "")</f>
        <v/>
      </c>
      <c r="G140" s="301" t="str">
        <f>IFERROR(IF(Loan_Not_Paid*Values_Entered,Interest,""), "")</f>
        <v/>
      </c>
      <c r="H140" s="301" t="str">
        <f>IFERROR(IF(Loan_Not_Paid*Values_Entered,Ending_Balance,""), "")</f>
        <v/>
      </c>
    </row>
    <row r="141" spans="2:8" x14ac:dyDescent="0.2">
      <c r="B141" s="299" t="str">
        <f>IFERROR(IF(Loan_Not_Paid*Values_Entered,Payment_Number,""), "")</f>
        <v/>
      </c>
      <c r="C141" s="300" t="str">
        <f>IFERROR(IF(Loan_Not_Paid*Values_Entered,Payment_Date,""), "")</f>
        <v/>
      </c>
      <c r="D141" s="301" t="str">
        <f>IFERROR(IF(Loan_Not_Paid*Values_Entered,Beginning_Balance,""), "")</f>
        <v/>
      </c>
      <c r="E141" s="301" t="str">
        <f>IFERROR(IF(Loan_Not_Paid*Values_Entered,Monthly_Payment,""), "")</f>
        <v/>
      </c>
      <c r="F141" s="301" t="str">
        <f>IFERROR(IF(Loan_Not_Paid*Values_Entered,Principal,""), "")</f>
        <v/>
      </c>
      <c r="G141" s="301" t="str">
        <f>IFERROR(IF(Loan_Not_Paid*Values_Entered,Interest,""), "")</f>
        <v/>
      </c>
      <c r="H141" s="301" t="str">
        <f>IFERROR(IF(Loan_Not_Paid*Values_Entered,Ending_Balance,""), "")</f>
        <v/>
      </c>
    </row>
    <row r="142" spans="2:8" x14ac:dyDescent="0.2">
      <c r="B142" s="299" t="str">
        <f>IFERROR(IF(Loan_Not_Paid*Values_Entered,Payment_Number,""), "")</f>
        <v/>
      </c>
      <c r="C142" s="300" t="str">
        <f>IFERROR(IF(Loan_Not_Paid*Values_Entered,Payment_Date,""), "")</f>
        <v/>
      </c>
      <c r="D142" s="301" t="str">
        <f>IFERROR(IF(Loan_Not_Paid*Values_Entered,Beginning_Balance,""), "")</f>
        <v/>
      </c>
      <c r="E142" s="301" t="str">
        <f>IFERROR(IF(Loan_Not_Paid*Values_Entered,Monthly_Payment,""), "")</f>
        <v/>
      </c>
      <c r="F142" s="301" t="str">
        <f>IFERROR(IF(Loan_Not_Paid*Values_Entered,Principal,""), "")</f>
        <v/>
      </c>
      <c r="G142" s="301" t="str">
        <f>IFERROR(IF(Loan_Not_Paid*Values_Entered,Interest,""), "")</f>
        <v/>
      </c>
      <c r="H142" s="301" t="str">
        <f>IFERROR(IF(Loan_Not_Paid*Values_Entered,Ending_Balance,""), "")</f>
        <v/>
      </c>
    </row>
    <row r="143" spans="2:8" x14ac:dyDescent="0.2">
      <c r="B143" s="299" t="str">
        <f>IFERROR(IF(Loan_Not_Paid*Values_Entered,Payment_Number,""), "")</f>
        <v/>
      </c>
      <c r="C143" s="300" t="str">
        <f>IFERROR(IF(Loan_Not_Paid*Values_Entered,Payment_Date,""), "")</f>
        <v/>
      </c>
      <c r="D143" s="301" t="str">
        <f>IFERROR(IF(Loan_Not_Paid*Values_Entered,Beginning_Balance,""), "")</f>
        <v/>
      </c>
      <c r="E143" s="301" t="str">
        <f>IFERROR(IF(Loan_Not_Paid*Values_Entered,Monthly_Payment,""), "")</f>
        <v/>
      </c>
      <c r="F143" s="301" t="str">
        <f>IFERROR(IF(Loan_Not_Paid*Values_Entered,Principal,""), "")</f>
        <v/>
      </c>
      <c r="G143" s="301" t="str">
        <f>IFERROR(IF(Loan_Not_Paid*Values_Entered,Interest,""), "")</f>
        <v/>
      </c>
      <c r="H143" s="301" t="str">
        <f>IFERROR(IF(Loan_Not_Paid*Values_Entered,Ending_Balance,""), "")</f>
        <v/>
      </c>
    </row>
    <row r="144" spans="2:8" x14ac:dyDescent="0.2">
      <c r="B144" s="299" t="str">
        <f>IFERROR(IF(Loan_Not_Paid*Values_Entered,Payment_Number,""), "")</f>
        <v/>
      </c>
      <c r="C144" s="300" t="str">
        <f>IFERROR(IF(Loan_Not_Paid*Values_Entered,Payment_Date,""), "")</f>
        <v/>
      </c>
      <c r="D144" s="301" t="str">
        <f>IFERROR(IF(Loan_Not_Paid*Values_Entered,Beginning_Balance,""), "")</f>
        <v/>
      </c>
      <c r="E144" s="301" t="str">
        <f>IFERROR(IF(Loan_Not_Paid*Values_Entered,Monthly_Payment,""), "")</f>
        <v/>
      </c>
      <c r="F144" s="301" t="str">
        <f>IFERROR(IF(Loan_Not_Paid*Values_Entered,Principal,""), "")</f>
        <v/>
      </c>
      <c r="G144" s="301" t="str">
        <f>IFERROR(IF(Loan_Not_Paid*Values_Entered,Interest,""), "")</f>
        <v/>
      </c>
      <c r="H144" s="301" t="str">
        <f>IFERROR(IF(Loan_Not_Paid*Values_Entered,Ending_Balance,""), "")</f>
        <v/>
      </c>
    </row>
    <row r="145" spans="2:8" x14ac:dyDescent="0.2">
      <c r="B145" s="299" t="str">
        <f>IFERROR(IF(Loan_Not_Paid*Values_Entered,Payment_Number,""), "")</f>
        <v/>
      </c>
      <c r="C145" s="300" t="str">
        <f>IFERROR(IF(Loan_Not_Paid*Values_Entered,Payment_Date,""), "")</f>
        <v/>
      </c>
      <c r="D145" s="301" t="str">
        <f>IFERROR(IF(Loan_Not_Paid*Values_Entered,Beginning_Balance,""), "")</f>
        <v/>
      </c>
      <c r="E145" s="301" t="str">
        <f>IFERROR(IF(Loan_Not_Paid*Values_Entered,Monthly_Payment,""), "")</f>
        <v/>
      </c>
      <c r="F145" s="301" t="str">
        <f>IFERROR(IF(Loan_Not_Paid*Values_Entered,Principal,""), "")</f>
        <v/>
      </c>
      <c r="G145" s="301" t="str">
        <f>IFERROR(IF(Loan_Not_Paid*Values_Entered,Interest,""), "")</f>
        <v/>
      </c>
      <c r="H145" s="301" t="str">
        <f>IFERROR(IF(Loan_Not_Paid*Values_Entered,Ending_Balance,""), "")</f>
        <v/>
      </c>
    </row>
    <row r="146" spans="2:8" x14ac:dyDescent="0.2">
      <c r="B146" s="299" t="str">
        <f>IFERROR(IF(Loan_Not_Paid*Values_Entered,Payment_Number,""), "")</f>
        <v/>
      </c>
      <c r="C146" s="300" t="str">
        <f>IFERROR(IF(Loan_Not_Paid*Values_Entered,Payment_Date,""), "")</f>
        <v/>
      </c>
      <c r="D146" s="301" t="str">
        <f>IFERROR(IF(Loan_Not_Paid*Values_Entered,Beginning_Balance,""), "")</f>
        <v/>
      </c>
      <c r="E146" s="301" t="str">
        <f>IFERROR(IF(Loan_Not_Paid*Values_Entered,Monthly_Payment,""), "")</f>
        <v/>
      </c>
      <c r="F146" s="301" t="str">
        <f>IFERROR(IF(Loan_Not_Paid*Values_Entered,Principal,""), "")</f>
        <v/>
      </c>
      <c r="G146" s="301" t="str">
        <f>IFERROR(IF(Loan_Not_Paid*Values_Entered,Interest,""), "")</f>
        <v/>
      </c>
      <c r="H146" s="301" t="str">
        <f>IFERROR(IF(Loan_Not_Paid*Values_Entered,Ending_Balance,""), "")</f>
        <v/>
      </c>
    </row>
    <row r="147" spans="2:8" x14ac:dyDescent="0.2">
      <c r="B147" s="299" t="str">
        <f>IFERROR(IF(Loan_Not_Paid*Values_Entered,Payment_Number,""), "")</f>
        <v/>
      </c>
      <c r="C147" s="300" t="str">
        <f>IFERROR(IF(Loan_Not_Paid*Values_Entered,Payment_Date,""), "")</f>
        <v/>
      </c>
      <c r="D147" s="301" t="str">
        <f>IFERROR(IF(Loan_Not_Paid*Values_Entered,Beginning_Balance,""), "")</f>
        <v/>
      </c>
      <c r="E147" s="301" t="str">
        <f>IFERROR(IF(Loan_Not_Paid*Values_Entered,Monthly_Payment,""), "")</f>
        <v/>
      </c>
      <c r="F147" s="301" t="str">
        <f>IFERROR(IF(Loan_Not_Paid*Values_Entered,Principal,""), "")</f>
        <v/>
      </c>
      <c r="G147" s="301" t="str">
        <f>IFERROR(IF(Loan_Not_Paid*Values_Entered,Interest,""), "")</f>
        <v/>
      </c>
      <c r="H147" s="301" t="str">
        <f>IFERROR(IF(Loan_Not_Paid*Values_Entered,Ending_Balance,""), "")</f>
        <v/>
      </c>
    </row>
    <row r="148" spans="2:8" x14ac:dyDescent="0.2">
      <c r="B148" s="299" t="str">
        <f>IFERROR(IF(Loan_Not_Paid*Values_Entered,Payment_Number,""), "")</f>
        <v/>
      </c>
      <c r="C148" s="300" t="str">
        <f>IFERROR(IF(Loan_Not_Paid*Values_Entered,Payment_Date,""), "")</f>
        <v/>
      </c>
      <c r="D148" s="301" t="str">
        <f>IFERROR(IF(Loan_Not_Paid*Values_Entered,Beginning_Balance,""), "")</f>
        <v/>
      </c>
      <c r="E148" s="301" t="str">
        <f>IFERROR(IF(Loan_Not_Paid*Values_Entered,Monthly_Payment,""), "")</f>
        <v/>
      </c>
      <c r="F148" s="301" t="str">
        <f>IFERROR(IF(Loan_Not_Paid*Values_Entered,Principal,""), "")</f>
        <v/>
      </c>
      <c r="G148" s="301" t="str">
        <f>IFERROR(IF(Loan_Not_Paid*Values_Entered,Interest,""), "")</f>
        <v/>
      </c>
      <c r="H148" s="301" t="str">
        <f>IFERROR(IF(Loan_Not_Paid*Values_Entered,Ending_Balance,""), "")</f>
        <v/>
      </c>
    </row>
    <row r="149" spans="2:8" x14ac:dyDescent="0.2">
      <c r="B149" s="299" t="str">
        <f>IFERROR(IF(Loan_Not_Paid*Values_Entered,Payment_Number,""), "")</f>
        <v/>
      </c>
      <c r="C149" s="300" t="str">
        <f>IFERROR(IF(Loan_Not_Paid*Values_Entered,Payment_Date,""), "")</f>
        <v/>
      </c>
      <c r="D149" s="301" t="str">
        <f>IFERROR(IF(Loan_Not_Paid*Values_Entered,Beginning_Balance,""), "")</f>
        <v/>
      </c>
      <c r="E149" s="301" t="str">
        <f>IFERROR(IF(Loan_Not_Paid*Values_Entered,Monthly_Payment,""), "")</f>
        <v/>
      </c>
      <c r="F149" s="301" t="str">
        <f>IFERROR(IF(Loan_Not_Paid*Values_Entered,Principal,""), "")</f>
        <v/>
      </c>
      <c r="G149" s="301" t="str">
        <f>IFERROR(IF(Loan_Not_Paid*Values_Entered,Interest,""), "")</f>
        <v/>
      </c>
      <c r="H149" s="301" t="str">
        <f>IFERROR(IF(Loan_Not_Paid*Values_Entered,Ending_Balance,""), "")</f>
        <v/>
      </c>
    </row>
    <row r="150" spans="2:8" x14ac:dyDescent="0.2">
      <c r="B150" s="299" t="str">
        <f>IFERROR(IF(Loan_Not_Paid*Values_Entered,Payment_Number,""), "")</f>
        <v/>
      </c>
      <c r="C150" s="300" t="str">
        <f>IFERROR(IF(Loan_Not_Paid*Values_Entered,Payment_Date,""), "")</f>
        <v/>
      </c>
      <c r="D150" s="301" t="str">
        <f>IFERROR(IF(Loan_Not_Paid*Values_Entered,Beginning_Balance,""), "")</f>
        <v/>
      </c>
      <c r="E150" s="301" t="str">
        <f>IFERROR(IF(Loan_Not_Paid*Values_Entered,Monthly_Payment,""), "")</f>
        <v/>
      </c>
      <c r="F150" s="301" t="str">
        <f>IFERROR(IF(Loan_Not_Paid*Values_Entered,Principal,""), "")</f>
        <v/>
      </c>
      <c r="G150" s="301" t="str">
        <f>IFERROR(IF(Loan_Not_Paid*Values_Entered,Interest,""), "")</f>
        <v/>
      </c>
      <c r="H150" s="301" t="str">
        <f>IFERROR(IF(Loan_Not_Paid*Values_Entered,Ending_Balance,""), "")</f>
        <v/>
      </c>
    </row>
    <row r="151" spans="2:8" x14ac:dyDescent="0.2">
      <c r="B151" s="299" t="str">
        <f>IFERROR(IF(Loan_Not_Paid*Values_Entered,Payment_Number,""), "")</f>
        <v/>
      </c>
      <c r="C151" s="300" t="str">
        <f>IFERROR(IF(Loan_Not_Paid*Values_Entered,Payment_Date,""), "")</f>
        <v/>
      </c>
      <c r="D151" s="301" t="str">
        <f>IFERROR(IF(Loan_Not_Paid*Values_Entered,Beginning_Balance,""), "")</f>
        <v/>
      </c>
      <c r="E151" s="301" t="str">
        <f>IFERROR(IF(Loan_Not_Paid*Values_Entered,Monthly_Payment,""), "")</f>
        <v/>
      </c>
      <c r="F151" s="301" t="str">
        <f>IFERROR(IF(Loan_Not_Paid*Values_Entered,Principal,""), "")</f>
        <v/>
      </c>
      <c r="G151" s="301" t="str">
        <f>IFERROR(IF(Loan_Not_Paid*Values_Entered,Interest,""), "")</f>
        <v/>
      </c>
      <c r="H151" s="301" t="str">
        <f>IFERROR(IF(Loan_Not_Paid*Values_Entered,Ending_Balance,""), "")</f>
        <v/>
      </c>
    </row>
    <row r="152" spans="2:8" x14ac:dyDescent="0.2">
      <c r="B152" s="299" t="str">
        <f>IFERROR(IF(Loan_Not_Paid*Values_Entered,Payment_Number,""), "")</f>
        <v/>
      </c>
      <c r="C152" s="300" t="str">
        <f>IFERROR(IF(Loan_Not_Paid*Values_Entered,Payment_Date,""), "")</f>
        <v/>
      </c>
      <c r="D152" s="301" t="str">
        <f>IFERROR(IF(Loan_Not_Paid*Values_Entered,Beginning_Balance,""), "")</f>
        <v/>
      </c>
      <c r="E152" s="301" t="str">
        <f>IFERROR(IF(Loan_Not_Paid*Values_Entered,Monthly_Payment,""), "")</f>
        <v/>
      </c>
      <c r="F152" s="301" t="str">
        <f>IFERROR(IF(Loan_Not_Paid*Values_Entered,Principal,""), "")</f>
        <v/>
      </c>
      <c r="G152" s="301" t="str">
        <f>IFERROR(IF(Loan_Not_Paid*Values_Entered,Interest,""), "")</f>
        <v/>
      </c>
      <c r="H152" s="301" t="str">
        <f>IFERROR(IF(Loan_Not_Paid*Values_Entered,Ending_Balance,""), "")</f>
        <v/>
      </c>
    </row>
    <row r="153" spans="2:8" x14ac:dyDescent="0.2">
      <c r="B153" s="299" t="str">
        <f>IFERROR(IF(Loan_Not_Paid*Values_Entered,Payment_Number,""), "")</f>
        <v/>
      </c>
      <c r="C153" s="300" t="str">
        <f>IFERROR(IF(Loan_Not_Paid*Values_Entered,Payment_Date,""), "")</f>
        <v/>
      </c>
      <c r="D153" s="301" t="str">
        <f>IFERROR(IF(Loan_Not_Paid*Values_Entered,Beginning_Balance,""), "")</f>
        <v/>
      </c>
      <c r="E153" s="301" t="str">
        <f>IFERROR(IF(Loan_Not_Paid*Values_Entered,Monthly_Payment,""), "")</f>
        <v/>
      </c>
      <c r="F153" s="301" t="str">
        <f>IFERROR(IF(Loan_Not_Paid*Values_Entered,Principal,""), "")</f>
        <v/>
      </c>
      <c r="G153" s="301" t="str">
        <f>IFERROR(IF(Loan_Not_Paid*Values_Entered,Interest,""), "")</f>
        <v/>
      </c>
      <c r="H153" s="301" t="str">
        <f>IFERROR(IF(Loan_Not_Paid*Values_Entered,Ending_Balance,""), "")</f>
        <v/>
      </c>
    </row>
    <row r="154" spans="2:8" x14ac:dyDescent="0.2">
      <c r="B154" s="299" t="str">
        <f>IFERROR(IF(Loan_Not_Paid*Values_Entered,Payment_Number,""), "")</f>
        <v/>
      </c>
      <c r="C154" s="300" t="str">
        <f>IFERROR(IF(Loan_Not_Paid*Values_Entered,Payment_Date,""), "")</f>
        <v/>
      </c>
      <c r="D154" s="301" t="str">
        <f>IFERROR(IF(Loan_Not_Paid*Values_Entered,Beginning_Balance,""), "")</f>
        <v/>
      </c>
      <c r="E154" s="301" t="str">
        <f>IFERROR(IF(Loan_Not_Paid*Values_Entered,Monthly_Payment,""), "")</f>
        <v/>
      </c>
      <c r="F154" s="301" t="str">
        <f>IFERROR(IF(Loan_Not_Paid*Values_Entered,Principal,""), "")</f>
        <v/>
      </c>
      <c r="G154" s="301" t="str">
        <f>IFERROR(IF(Loan_Not_Paid*Values_Entered,Interest,""), "")</f>
        <v/>
      </c>
      <c r="H154" s="301" t="str">
        <f>IFERROR(IF(Loan_Not_Paid*Values_Entered,Ending_Balance,""), "")</f>
        <v/>
      </c>
    </row>
    <row r="155" spans="2:8" x14ac:dyDescent="0.2">
      <c r="B155" s="299" t="str">
        <f>IFERROR(IF(Loan_Not_Paid*Values_Entered,Payment_Number,""), "")</f>
        <v/>
      </c>
      <c r="C155" s="300" t="str">
        <f>IFERROR(IF(Loan_Not_Paid*Values_Entered,Payment_Date,""), "")</f>
        <v/>
      </c>
      <c r="D155" s="301" t="str">
        <f>IFERROR(IF(Loan_Not_Paid*Values_Entered,Beginning_Balance,""), "")</f>
        <v/>
      </c>
      <c r="E155" s="301" t="str">
        <f>IFERROR(IF(Loan_Not_Paid*Values_Entered,Monthly_Payment,""), "")</f>
        <v/>
      </c>
      <c r="F155" s="301" t="str">
        <f>IFERROR(IF(Loan_Not_Paid*Values_Entered,Principal,""), "")</f>
        <v/>
      </c>
      <c r="G155" s="301" t="str">
        <f>IFERROR(IF(Loan_Not_Paid*Values_Entered,Interest,""), "")</f>
        <v/>
      </c>
      <c r="H155" s="301" t="str">
        <f>IFERROR(IF(Loan_Not_Paid*Values_Entered,Ending_Balance,""), "")</f>
        <v/>
      </c>
    </row>
    <row r="156" spans="2:8" x14ac:dyDescent="0.2">
      <c r="B156" s="299" t="str">
        <f>IFERROR(IF(Loan_Not_Paid*Values_Entered,Payment_Number,""), "")</f>
        <v/>
      </c>
      <c r="C156" s="300" t="str">
        <f>IFERROR(IF(Loan_Not_Paid*Values_Entered,Payment_Date,""), "")</f>
        <v/>
      </c>
      <c r="D156" s="301" t="str">
        <f>IFERROR(IF(Loan_Not_Paid*Values_Entered,Beginning_Balance,""), "")</f>
        <v/>
      </c>
      <c r="E156" s="301" t="str">
        <f>IFERROR(IF(Loan_Not_Paid*Values_Entered,Monthly_Payment,""), "")</f>
        <v/>
      </c>
      <c r="F156" s="301" t="str">
        <f>IFERROR(IF(Loan_Not_Paid*Values_Entered,Principal,""), "")</f>
        <v/>
      </c>
      <c r="G156" s="301" t="str">
        <f>IFERROR(IF(Loan_Not_Paid*Values_Entered,Interest,""), "")</f>
        <v/>
      </c>
      <c r="H156" s="301" t="str">
        <f>IFERROR(IF(Loan_Not_Paid*Values_Entered,Ending_Balance,""), "")</f>
        <v/>
      </c>
    </row>
    <row r="157" spans="2:8" x14ac:dyDescent="0.2">
      <c r="B157" s="299" t="str">
        <f>IFERROR(IF(Loan_Not_Paid*Values_Entered,Payment_Number,""), "")</f>
        <v/>
      </c>
      <c r="C157" s="300" t="str">
        <f>IFERROR(IF(Loan_Not_Paid*Values_Entered,Payment_Date,""), "")</f>
        <v/>
      </c>
      <c r="D157" s="301" t="str">
        <f>IFERROR(IF(Loan_Not_Paid*Values_Entered,Beginning_Balance,""), "")</f>
        <v/>
      </c>
      <c r="E157" s="301" t="str">
        <f>IFERROR(IF(Loan_Not_Paid*Values_Entered,Monthly_Payment,""), "")</f>
        <v/>
      </c>
      <c r="F157" s="301" t="str">
        <f>IFERROR(IF(Loan_Not_Paid*Values_Entered,Principal,""), "")</f>
        <v/>
      </c>
      <c r="G157" s="301" t="str">
        <f>IFERROR(IF(Loan_Not_Paid*Values_Entered,Interest,""), "")</f>
        <v/>
      </c>
      <c r="H157" s="301" t="str">
        <f>IFERROR(IF(Loan_Not_Paid*Values_Entered,Ending_Balance,""), "")</f>
        <v/>
      </c>
    </row>
    <row r="158" spans="2:8" x14ac:dyDescent="0.2">
      <c r="B158" s="299" t="str">
        <f>IFERROR(IF(Loan_Not_Paid*Values_Entered,Payment_Number,""), "")</f>
        <v/>
      </c>
      <c r="C158" s="300" t="str">
        <f>IFERROR(IF(Loan_Not_Paid*Values_Entered,Payment_Date,""), "")</f>
        <v/>
      </c>
      <c r="D158" s="301" t="str">
        <f>IFERROR(IF(Loan_Not_Paid*Values_Entered,Beginning_Balance,""), "")</f>
        <v/>
      </c>
      <c r="E158" s="301" t="str">
        <f>IFERROR(IF(Loan_Not_Paid*Values_Entered,Monthly_Payment,""), "")</f>
        <v/>
      </c>
      <c r="F158" s="301" t="str">
        <f>IFERROR(IF(Loan_Not_Paid*Values_Entered,Principal,""), "")</f>
        <v/>
      </c>
      <c r="G158" s="301" t="str">
        <f>IFERROR(IF(Loan_Not_Paid*Values_Entered,Interest,""), "")</f>
        <v/>
      </c>
      <c r="H158" s="301" t="str">
        <f>IFERROR(IF(Loan_Not_Paid*Values_Entered,Ending_Balance,""), "")</f>
        <v/>
      </c>
    </row>
    <row r="159" spans="2:8" x14ac:dyDescent="0.2">
      <c r="B159" s="299" t="str">
        <f>IFERROR(IF(Loan_Not_Paid*Values_Entered,Payment_Number,""), "")</f>
        <v/>
      </c>
      <c r="C159" s="300" t="str">
        <f>IFERROR(IF(Loan_Not_Paid*Values_Entered,Payment_Date,""), "")</f>
        <v/>
      </c>
      <c r="D159" s="301" t="str">
        <f>IFERROR(IF(Loan_Not_Paid*Values_Entered,Beginning_Balance,""), "")</f>
        <v/>
      </c>
      <c r="E159" s="301" t="str">
        <f>IFERROR(IF(Loan_Not_Paid*Values_Entered,Monthly_Payment,""), "")</f>
        <v/>
      </c>
      <c r="F159" s="301" t="str">
        <f>IFERROR(IF(Loan_Not_Paid*Values_Entered,Principal,""), "")</f>
        <v/>
      </c>
      <c r="G159" s="301" t="str">
        <f>IFERROR(IF(Loan_Not_Paid*Values_Entered,Interest,""), "")</f>
        <v/>
      </c>
      <c r="H159" s="301" t="str">
        <f>IFERROR(IF(Loan_Not_Paid*Values_Entered,Ending_Balance,""), "")</f>
        <v/>
      </c>
    </row>
    <row r="160" spans="2:8" x14ac:dyDescent="0.2">
      <c r="B160" s="299" t="str">
        <f>IFERROR(IF(Loan_Not_Paid*Values_Entered,Payment_Number,""), "")</f>
        <v/>
      </c>
      <c r="C160" s="300" t="str">
        <f>IFERROR(IF(Loan_Not_Paid*Values_Entered,Payment_Date,""), "")</f>
        <v/>
      </c>
      <c r="D160" s="301" t="str">
        <f>IFERROR(IF(Loan_Not_Paid*Values_Entered,Beginning_Balance,""), "")</f>
        <v/>
      </c>
      <c r="E160" s="301" t="str">
        <f>IFERROR(IF(Loan_Not_Paid*Values_Entered,Monthly_Payment,""), "")</f>
        <v/>
      </c>
      <c r="F160" s="301" t="str">
        <f>IFERROR(IF(Loan_Not_Paid*Values_Entered,Principal,""), "")</f>
        <v/>
      </c>
      <c r="G160" s="301" t="str">
        <f>IFERROR(IF(Loan_Not_Paid*Values_Entered,Interest,""), "")</f>
        <v/>
      </c>
      <c r="H160" s="301" t="str">
        <f>IFERROR(IF(Loan_Not_Paid*Values_Entered,Ending_Balance,""), "")</f>
        <v/>
      </c>
    </row>
    <row r="161" spans="2:8" x14ac:dyDescent="0.2">
      <c r="B161" s="299" t="str">
        <f>IFERROR(IF(Loan_Not_Paid*Values_Entered,Payment_Number,""), "")</f>
        <v/>
      </c>
      <c r="C161" s="300" t="str">
        <f>IFERROR(IF(Loan_Not_Paid*Values_Entered,Payment_Date,""), "")</f>
        <v/>
      </c>
      <c r="D161" s="301" t="str">
        <f>IFERROR(IF(Loan_Not_Paid*Values_Entered,Beginning_Balance,""), "")</f>
        <v/>
      </c>
      <c r="E161" s="301" t="str">
        <f>IFERROR(IF(Loan_Not_Paid*Values_Entered,Monthly_Payment,""), "")</f>
        <v/>
      </c>
      <c r="F161" s="301" t="str">
        <f>IFERROR(IF(Loan_Not_Paid*Values_Entered,Principal,""), "")</f>
        <v/>
      </c>
      <c r="G161" s="301" t="str">
        <f>IFERROR(IF(Loan_Not_Paid*Values_Entered,Interest,""), "")</f>
        <v/>
      </c>
      <c r="H161" s="301" t="str">
        <f>IFERROR(IF(Loan_Not_Paid*Values_Entered,Ending_Balance,""), "")</f>
        <v/>
      </c>
    </row>
    <row r="162" spans="2:8" x14ac:dyDescent="0.2">
      <c r="B162" s="299" t="str">
        <f>IFERROR(IF(Loan_Not_Paid*Values_Entered,Payment_Number,""), "")</f>
        <v/>
      </c>
      <c r="C162" s="300" t="str">
        <f>IFERROR(IF(Loan_Not_Paid*Values_Entered,Payment_Date,""), "")</f>
        <v/>
      </c>
      <c r="D162" s="301" t="str">
        <f>IFERROR(IF(Loan_Not_Paid*Values_Entered,Beginning_Balance,""), "")</f>
        <v/>
      </c>
      <c r="E162" s="301" t="str">
        <f>IFERROR(IF(Loan_Not_Paid*Values_Entered,Monthly_Payment,""), "")</f>
        <v/>
      </c>
      <c r="F162" s="301" t="str">
        <f>IFERROR(IF(Loan_Not_Paid*Values_Entered,Principal,""), "")</f>
        <v/>
      </c>
      <c r="G162" s="301" t="str">
        <f>IFERROR(IF(Loan_Not_Paid*Values_Entered,Interest,""), "")</f>
        <v/>
      </c>
      <c r="H162" s="301" t="str">
        <f>IFERROR(IF(Loan_Not_Paid*Values_Entered,Ending_Balance,""), "")</f>
        <v/>
      </c>
    </row>
    <row r="163" spans="2:8" x14ac:dyDescent="0.2">
      <c r="B163" s="299" t="str">
        <f>IFERROR(IF(Loan_Not_Paid*Values_Entered,Payment_Number,""), "")</f>
        <v/>
      </c>
      <c r="C163" s="300" t="str">
        <f>IFERROR(IF(Loan_Not_Paid*Values_Entered,Payment_Date,""), "")</f>
        <v/>
      </c>
      <c r="D163" s="301" t="str">
        <f>IFERROR(IF(Loan_Not_Paid*Values_Entered,Beginning_Balance,""), "")</f>
        <v/>
      </c>
      <c r="E163" s="301" t="str">
        <f>IFERROR(IF(Loan_Not_Paid*Values_Entered,Monthly_Payment,""), "")</f>
        <v/>
      </c>
      <c r="F163" s="301" t="str">
        <f>IFERROR(IF(Loan_Not_Paid*Values_Entered,Principal,""), "")</f>
        <v/>
      </c>
      <c r="G163" s="301" t="str">
        <f>IFERROR(IF(Loan_Not_Paid*Values_Entered,Interest,""), "")</f>
        <v/>
      </c>
      <c r="H163" s="301" t="str">
        <f>IFERROR(IF(Loan_Not_Paid*Values_Entered,Ending_Balance,""), "")</f>
        <v/>
      </c>
    </row>
    <row r="164" spans="2:8" x14ac:dyDescent="0.2">
      <c r="B164" s="299" t="str">
        <f>IFERROR(IF(Loan_Not_Paid*Values_Entered,Payment_Number,""), "")</f>
        <v/>
      </c>
      <c r="C164" s="300" t="str">
        <f>IFERROR(IF(Loan_Not_Paid*Values_Entered,Payment_Date,""), "")</f>
        <v/>
      </c>
      <c r="D164" s="301" t="str">
        <f>IFERROR(IF(Loan_Not_Paid*Values_Entered,Beginning_Balance,""), "")</f>
        <v/>
      </c>
      <c r="E164" s="301" t="str">
        <f>IFERROR(IF(Loan_Not_Paid*Values_Entered,Monthly_Payment,""), "")</f>
        <v/>
      </c>
      <c r="F164" s="301" t="str">
        <f>IFERROR(IF(Loan_Not_Paid*Values_Entered,Principal,""), "")</f>
        <v/>
      </c>
      <c r="G164" s="301" t="str">
        <f>IFERROR(IF(Loan_Not_Paid*Values_Entered,Interest,""), "")</f>
        <v/>
      </c>
      <c r="H164" s="301" t="str">
        <f>IFERROR(IF(Loan_Not_Paid*Values_Entered,Ending_Balance,""), "")</f>
        <v/>
      </c>
    </row>
    <row r="165" spans="2:8" x14ac:dyDescent="0.2">
      <c r="B165" s="299" t="str">
        <f>IFERROR(IF(Loan_Not_Paid*Values_Entered,Payment_Number,""), "")</f>
        <v/>
      </c>
      <c r="C165" s="300" t="str">
        <f>IFERROR(IF(Loan_Not_Paid*Values_Entered,Payment_Date,""), "")</f>
        <v/>
      </c>
      <c r="D165" s="301" t="str">
        <f>IFERROR(IF(Loan_Not_Paid*Values_Entered,Beginning_Balance,""), "")</f>
        <v/>
      </c>
      <c r="E165" s="301" t="str">
        <f>IFERROR(IF(Loan_Not_Paid*Values_Entered,Monthly_Payment,""), "")</f>
        <v/>
      </c>
      <c r="F165" s="301" t="str">
        <f>IFERROR(IF(Loan_Not_Paid*Values_Entered,Principal,""), "")</f>
        <v/>
      </c>
      <c r="G165" s="301" t="str">
        <f>IFERROR(IF(Loan_Not_Paid*Values_Entered,Interest,""), "")</f>
        <v/>
      </c>
      <c r="H165" s="301" t="str">
        <f>IFERROR(IF(Loan_Not_Paid*Values_Entered,Ending_Balance,""), "")</f>
        <v/>
      </c>
    </row>
    <row r="166" spans="2:8" x14ac:dyDescent="0.2">
      <c r="B166" s="299" t="str">
        <f>IFERROR(IF(Loan_Not_Paid*Values_Entered,Payment_Number,""), "")</f>
        <v/>
      </c>
      <c r="C166" s="300" t="str">
        <f>IFERROR(IF(Loan_Not_Paid*Values_Entered,Payment_Date,""), "")</f>
        <v/>
      </c>
      <c r="D166" s="301" t="str">
        <f>IFERROR(IF(Loan_Not_Paid*Values_Entered,Beginning_Balance,""), "")</f>
        <v/>
      </c>
      <c r="E166" s="301" t="str">
        <f>IFERROR(IF(Loan_Not_Paid*Values_Entered,Monthly_Payment,""), "")</f>
        <v/>
      </c>
      <c r="F166" s="301" t="str">
        <f>IFERROR(IF(Loan_Not_Paid*Values_Entered,Principal,""), "")</f>
        <v/>
      </c>
      <c r="G166" s="301" t="str">
        <f>IFERROR(IF(Loan_Not_Paid*Values_Entered,Interest,""), "")</f>
        <v/>
      </c>
      <c r="H166" s="301" t="str">
        <f>IFERROR(IF(Loan_Not_Paid*Values_Entered,Ending_Balance,""), "")</f>
        <v/>
      </c>
    </row>
    <row r="167" spans="2:8" x14ac:dyDescent="0.2">
      <c r="B167" s="299" t="str">
        <f>IFERROR(IF(Loan_Not_Paid*Values_Entered,Payment_Number,""), "")</f>
        <v/>
      </c>
      <c r="C167" s="300" t="str">
        <f>IFERROR(IF(Loan_Not_Paid*Values_Entered,Payment_Date,""), "")</f>
        <v/>
      </c>
      <c r="D167" s="301" t="str">
        <f>IFERROR(IF(Loan_Not_Paid*Values_Entered,Beginning_Balance,""), "")</f>
        <v/>
      </c>
      <c r="E167" s="301" t="str">
        <f>IFERROR(IF(Loan_Not_Paid*Values_Entered,Monthly_Payment,""), "")</f>
        <v/>
      </c>
      <c r="F167" s="301" t="str">
        <f>IFERROR(IF(Loan_Not_Paid*Values_Entered,Principal,""), "")</f>
        <v/>
      </c>
      <c r="G167" s="301" t="str">
        <f>IFERROR(IF(Loan_Not_Paid*Values_Entered,Interest,""), "")</f>
        <v/>
      </c>
      <c r="H167" s="301" t="str">
        <f>IFERROR(IF(Loan_Not_Paid*Values_Entered,Ending_Balance,""), "")</f>
        <v/>
      </c>
    </row>
    <row r="168" spans="2:8" x14ac:dyDescent="0.2">
      <c r="B168" s="299" t="str">
        <f>IFERROR(IF(Loan_Not_Paid*Values_Entered,Payment_Number,""), "")</f>
        <v/>
      </c>
      <c r="C168" s="300" t="str">
        <f>IFERROR(IF(Loan_Not_Paid*Values_Entered,Payment_Date,""), "")</f>
        <v/>
      </c>
      <c r="D168" s="301" t="str">
        <f>IFERROR(IF(Loan_Not_Paid*Values_Entered,Beginning_Balance,""), "")</f>
        <v/>
      </c>
      <c r="E168" s="301" t="str">
        <f>IFERROR(IF(Loan_Not_Paid*Values_Entered,Monthly_Payment,""), "")</f>
        <v/>
      </c>
      <c r="F168" s="301" t="str">
        <f>IFERROR(IF(Loan_Not_Paid*Values_Entered,Principal,""), "")</f>
        <v/>
      </c>
      <c r="G168" s="301" t="str">
        <f>IFERROR(IF(Loan_Not_Paid*Values_Entered,Interest,""), "")</f>
        <v/>
      </c>
      <c r="H168" s="301" t="str">
        <f>IFERROR(IF(Loan_Not_Paid*Values_Entered,Ending_Balance,""), "")</f>
        <v/>
      </c>
    </row>
    <row r="169" spans="2:8" x14ac:dyDescent="0.2">
      <c r="B169" s="299" t="str">
        <f>IFERROR(IF(Loan_Not_Paid*Values_Entered,Payment_Number,""), "")</f>
        <v/>
      </c>
      <c r="C169" s="300" t="str">
        <f>IFERROR(IF(Loan_Not_Paid*Values_Entered,Payment_Date,""), "")</f>
        <v/>
      </c>
      <c r="D169" s="301" t="str">
        <f>IFERROR(IF(Loan_Not_Paid*Values_Entered,Beginning_Balance,""), "")</f>
        <v/>
      </c>
      <c r="E169" s="301" t="str">
        <f>IFERROR(IF(Loan_Not_Paid*Values_Entered,Monthly_Payment,""), "")</f>
        <v/>
      </c>
      <c r="F169" s="301" t="str">
        <f>IFERROR(IF(Loan_Not_Paid*Values_Entered,Principal,""), "")</f>
        <v/>
      </c>
      <c r="G169" s="301" t="str">
        <f>IFERROR(IF(Loan_Not_Paid*Values_Entered,Interest,""), "")</f>
        <v/>
      </c>
      <c r="H169" s="301" t="str">
        <f>IFERROR(IF(Loan_Not_Paid*Values_Entered,Ending_Balance,""), "")</f>
        <v/>
      </c>
    </row>
    <row r="170" spans="2:8" x14ac:dyDescent="0.2">
      <c r="B170" s="299" t="str">
        <f>IFERROR(IF(Loan_Not_Paid*Values_Entered,Payment_Number,""), "")</f>
        <v/>
      </c>
      <c r="C170" s="300" t="str">
        <f>IFERROR(IF(Loan_Not_Paid*Values_Entered,Payment_Date,""), "")</f>
        <v/>
      </c>
      <c r="D170" s="301" t="str">
        <f>IFERROR(IF(Loan_Not_Paid*Values_Entered,Beginning_Balance,""), "")</f>
        <v/>
      </c>
      <c r="E170" s="301" t="str">
        <f>IFERROR(IF(Loan_Not_Paid*Values_Entered,Monthly_Payment,""), "")</f>
        <v/>
      </c>
      <c r="F170" s="301" t="str">
        <f>IFERROR(IF(Loan_Not_Paid*Values_Entered,Principal,""), "")</f>
        <v/>
      </c>
      <c r="G170" s="301" t="str">
        <f>IFERROR(IF(Loan_Not_Paid*Values_Entered,Interest,""), "")</f>
        <v/>
      </c>
      <c r="H170" s="301" t="str">
        <f>IFERROR(IF(Loan_Not_Paid*Values_Entered,Ending_Balance,""), "")</f>
        <v/>
      </c>
    </row>
    <row r="171" spans="2:8" x14ac:dyDescent="0.2">
      <c r="B171" s="299" t="str">
        <f>IFERROR(IF(Loan_Not_Paid*Values_Entered,Payment_Number,""), "")</f>
        <v/>
      </c>
      <c r="C171" s="300" t="str">
        <f>IFERROR(IF(Loan_Not_Paid*Values_Entered,Payment_Date,""), "")</f>
        <v/>
      </c>
      <c r="D171" s="301" t="str">
        <f>IFERROR(IF(Loan_Not_Paid*Values_Entered,Beginning_Balance,""), "")</f>
        <v/>
      </c>
      <c r="E171" s="301" t="str">
        <f>IFERROR(IF(Loan_Not_Paid*Values_Entered,Monthly_Payment,""), "")</f>
        <v/>
      </c>
      <c r="F171" s="301" t="str">
        <f>IFERROR(IF(Loan_Not_Paid*Values_Entered,Principal,""), "")</f>
        <v/>
      </c>
      <c r="G171" s="301" t="str">
        <f>IFERROR(IF(Loan_Not_Paid*Values_Entered,Interest,""), "")</f>
        <v/>
      </c>
      <c r="H171" s="301" t="str">
        <f>IFERROR(IF(Loan_Not_Paid*Values_Entered,Ending_Balance,""), "")</f>
        <v/>
      </c>
    </row>
    <row r="172" spans="2:8" x14ac:dyDescent="0.2">
      <c r="B172" s="299" t="str">
        <f>IFERROR(IF(Loan_Not_Paid*Values_Entered,Payment_Number,""), "")</f>
        <v/>
      </c>
      <c r="C172" s="300" t="str">
        <f>IFERROR(IF(Loan_Not_Paid*Values_Entered,Payment_Date,""), "")</f>
        <v/>
      </c>
      <c r="D172" s="301" t="str">
        <f>IFERROR(IF(Loan_Not_Paid*Values_Entered,Beginning_Balance,""), "")</f>
        <v/>
      </c>
      <c r="E172" s="301" t="str">
        <f>IFERROR(IF(Loan_Not_Paid*Values_Entered,Monthly_Payment,""), "")</f>
        <v/>
      </c>
      <c r="F172" s="301" t="str">
        <f>IFERROR(IF(Loan_Not_Paid*Values_Entered,Principal,""), "")</f>
        <v/>
      </c>
      <c r="G172" s="301" t="str">
        <f>IFERROR(IF(Loan_Not_Paid*Values_Entered,Interest,""), "")</f>
        <v/>
      </c>
      <c r="H172" s="301" t="str">
        <f>IFERROR(IF(Loan_Not_Paid*Values_Entered,Ending_Balance,""), "")</f>
        <v/>
      </c>
    </row>
    <row r="173" spans="2:8" x14ac:dyDescent="0.2">
      <c r="B173" s="299" t="str">
        <f>IFERROR(IF(Loan_Not_Paid*Values_Entered,Payment_Number,""), "")</f>
        <v/>
      </c>
      <c r="C173" s="300" t="str">
        <f>IFERROR(IF(Loan_Not_Paid*Values_Entered,Payment_Date,""), "")</f>
        <v/>
      </c>
      <c r="D173" s="301" t="str">
        <f>IFERROR(IF(Loan_Not_Paid*Values_Entered,Beginning_Balance,""), "")</f>
        <v/>
      </c>
      <c r="E173" s="301" t="str">
        <f>IFERROR(IF(Loan_Not_Paid*Values_Entered,Monthly_Payment,""), "")</f>
        <v/>
      </c>
      <c r="F173" s="301" t="str">
        <f>IFERROR(IF(Loan_Not_Paid*Values_Entered,Principal,""), "")</f>
        <v/>
      </c>
      <c r="G173" s="301" t="str">
        <f>IFERROR(IF(Loan_Not_Paid*Values_Entered,Interest,""), "")</f>
        <v/>
      </c>
      <c r="H173" s="301" t="str">
        <f>IFERROR(IF(Loan_Not_Paid*Values_Entered,Ending_Balance,""), "")</f>
        <v/>
      </c>
    </row>
    <row r="174" spans="2:8" x14ac:dyDescent="0.2">
      <c r="B174" s="299" t="str">
        <f>IFERROR(IF(Loan_Not_Paid*Values_Entered,Payment_Number,""), "")</f>
        <v/>
      </c>
      <c r="C174" s="300" t="str">
        <f>IFERROR(IF(Loan_Not_Paid*Values_Entered,Payment_Date,""), "")</f>
        <v/>
      </c>
      <c r="D174" s="301" t="str">
        <f>IFERROR(IF(Loan_Not_Paid*Values_Entered,Beginning_Balance,""), "")</f>
        <v/>
      </c>
      <c r="E174" s="301" t="str">
        <f>IFERROR(IF(Loan_Not_Paid*Values_Entered,Monthly_Payment,""), "")</f>
        <v/>
      </c>
      <c r="F174" s="301" t="str">
        <f>IFERROR(IF(Loan_Not_Paid*Values_Entered,Principal,""), "")</f>
        <v/>
      </c>
      <c r="G174" s="301" t="str">
        <f>IFERROR(IF(Loan_Not_Paid*Values_Entered,Interest,""), "")</f>
        <v/>
      </c>
      <c r="H174" s="301" t="str">
        <f>IFERROR(IF(Loan_Not_Paid*Values_Entered,Ending_Balance,""), "")</f>
        <v/>
      </c>
    </row>
    <row r="175" spans="2:8" x14ac:dyDescent="0.2">
      <c r="B175" s="299" t="str">
        <f>IFERROR(IF(Loan_Not_Paid*Values_Entered,Payment_Number,""), "")</f>
        <v/>
      </c>
      <c r="C175" s="300" t="str">
        <f>IFERROR(IF(Loan_Not_Paid*Values_Entered,Payment_Date,""), "")</f>
        <v/>
      </c>
      <c r="D175" s="301" t="str">
        <f>IFERROR(IF(Loan_Not_Paid*Values_Entered,Beginning_Balance,""), "")</f>
        <v/>
      </c>
      <c r="E175" s="301" t="str">
        <f>IFERROR(IF(Loan_Not_Paid*Values_Entered,Monthly_Payment,""), "")</f>
        <v/>
      </c>
      <c r="F175" s="301" t="str">
        <f>IFERROR(IF(Loan_Not_Paid*Values_Entered,Principal,""), "")</f>
        <v/>
      </c>
      <c r="G175" s="301" t="str">
        <f>IFERROR(IF(Loan_Not_Paid*Values_Entered,Interest,""), "")</f>
        <v/>
      </c>
      <c r="H175" s="301" t="str">
        <f>IFERROR(IF(Loan_Not_Paid*Values_Entered,Ending_Balance,""), "")</f>
        <v/>
      </c>
    </row>
    <row r="176" spans="2:8" x14ac:dyDescent="0.2">
      <c r="B176" s="299" t="str">
        <f>IFERROR(IF(Loan_Not_Paid*Values_Entered,Payment_Number,""), "")</f>
        <v/>
      </c>
      <c r="C176" s="300" t="str">
        <f>IFERROR(IF(Loan_Not_Paid*Values_Entered,Payment_Date,""), "")</f>
        <v/>
      </c>
      <c r="D176" s="301" t="str">
        <f>IFERROR(IF(Loan_Not_Paid*Values_Entered,Beginning_Balance,""), "")</f>
        <v/>
      </c>
      <c r="E176" s="301" t="str">
        <f>IFERROR(IF(Loan_Not_Paid*Values_Entered,Monthly_Payment,""), "")</f>
        <v/>
      </c>
      <c r="F176" s="301" t="str">
        <f>IFERROR(IF(Loan_Not_Paid*Values_Entered,Principal,""), "")</f>
        <v/>
      </c>
      <c r="G176" s="301" t="str">
        <f>IFERROR(IF(Loan_Not_Paid*Values_Entered,Interest,""), "")</f>
        <v/>
      </c>
      <c r="H176" s="301" t="str">
        <f>IFERROR(IF(Loan_Not_Paid*Values_Entered,Ending_Balance,""), "")</f>
        <v/>
      </c>
    </row>
    <row r="177" spans="2:8" x14ac:dyDescent="0.2">
      <c r="B177" s="299" t="str">
        <f>IFERROR(IF(Loan_Not_Paid*Values_Entered,Payment_Number,""), "")</f>
        <v/>
      </c>
      <c r="C177" s="300" t="str">
        <f>IFERROR(IF(Loan_Not_Paid*Values_Entered,Payment_Date,""), "")</f>
        <v/>
      </c>
      <c r="D177" s="301" t="str">
        <f>IFERROR(IF(Loan_Not_Paid*Values_Entered,Beginning_Balance,""), "")</f>
        <v/>
      </c>
      <c r="E177" s="301" t="str">
        <f>IFERROR(IF(Loan_Not_Paid*Values_Entered,Monthly_Payment,""), "")</f>
        <v/>
      </c>
      <c r="F177" s="301" t="str">
        <f>IFERROR(IF(Loan_Not_Paid*Values_Entered,Principal,""), "")</f>
        <v/>
      </c>
      <c r="G177" s="301" t="str">
        <f>IFERROR(IF(Loan_Not_Paid*Values_Entered,Interest,""), "")</f>
        <v/>
      </c>
      <c r="H177" s="301" t="str">
        <f>IFERROR(IF(Loan_Not_Paid*Values_Entered,Ending_Balance,""), "")</f>
        <v/>
      </c>
    </row>
    <row r="178" spans="2:8" x14ac:dyDescent="0.2">
      <c r="B178" s="299" t="str">
        <f>IFERROR(IF(Loan_Not_Paid*Values_Entered,Payment_Number,""), "")</f>
        <v/>
      </c>
      <c r="C178" s="300" t="str">
        <f>IFERROR(IF(Loan_Not_Paid*Values_Entered,Payment_Date,""), "")</f>
        <v/>
      </c>
      <c r="D178" s="301" t="str">
        <f>IFERROR(IF(Loan_Not_Paid*Values_Entered,Beginning_Balance,""), "")</f>
        <v/>
      </c>
      <c r="E178" s="301" t="str">
        <f>IFERROR(IF(Loan_Not_Paid*Values_Entered,Monthly_Payment,""), "")</f>
        <v/>
      </c>
      <c r="F178" s="301" t="str">
        <f>IFERROR(IF(Loan_Not_Paid*Values_Entered,Principal,""), "")</f>
        <v/>
      </c>
      <c r="G178" s="301" t="str">
        <f>IFERROR(IF(Loan_Not_Paid*Values_Entered,Interest,""), "")</f>
        <v/>
      </c>
      <c r="H178" s="301" t="str">
        <f>IFERROR(IF(Loan_Not_Paid*Values_Entered,Ending_Balance,""), "")</f>
        <v/>
      </c>
    </row>
    <row r="179" spans="2:8" x14ac:dyDescent="0.2">
      <c r="B179" s="299" t="str">
        <f>IFERROR(IF(Loan_Not_Paid*Values_Entered,Payment_Number,""), "")</f>
        <v/>
      </c>
      <c r="C179" s="300" t="str">
        <f>IFERROR(IF(Loan_Not_Paid*Values_Entered,Payment_Date,""), "")</f>
        <v/>
      </c>
      <c r="D179" s="301" t="str">
        <f>IFERROR(IF(Loan_Not_Paid*Values_Entered,Beginning_Balance,""), "")</f>
        <v/>
      </c>
      <c r="E179" s="301" t="str">
        <f>IFERROR(IF(Loan_Not_Paid*Values_Entered,Monthly_Payment,""), "")</f>
        <v/>
      </c>
      <c r="F179" s="301" t="str">
        <f>IFERROR(IF(Loan_Not_Paid*Values_Entered,Principal,""), "")</f>
        <v/>
      </c>
      <c r="G179" s="301" t="str">
        <f>IFERROR(IF(Loan_Not_Paid*Values_Entered,Interest,""), "")</f>
        <v/>
      </c>
      <c r="H179" s="301" t="str">
        <f>IFERROR(IF(Loan_Not_Paid*Values_Entered,Ending_Balance,""), "")</f>
        <v/>
      </c>
    </row>
    <row r="180" spans="2:8" x14ac:dyDescent="0.2">
      <c r="B180" s="299" t="str">
        <f>IFERROR(IF(Loan_Not_Paid*Values_Entered,Payment_Number,""), "")</f>
        <v/>
      </c>
      <c r="C180" s="300" t="str">
        <f>IFERROR(IF(Loan_Not_Paid*Values_Entered,Payment_Date,""), "")</f>
        <v/>
      </c>
      <c r="D180" s="301" t="str">
        <f>IFERROR(IF(Loan_Not_Paid*Values_Entered,Beginning_Balance,""), "")</f>
        <v/>
      </c>
      <c r="E180" s="301" t="str">
        <f>IFERROR(IF(Loan_Not_Paid*Values_Entered,Monthly_Payment,""), "")</f>
        <v/>
      </c>
      <c r="F180" s="301" t="str">
        <f>IFERROR(IF(Loan_Not_Paid*Values_Entered,Principal,""), "")</f>
        <v/>
      </c>
      <c r="G180" s="301" t="str">
        <f>IFERROR(IF(Loan_Not_Paid*Values_Entered,Interest,""), "")</f>
        <v/>
      </c>
      <c r="H180" s="301" t="str">
        <f>IFERROR(IF(Loan_Not_Paid*Values_Entered,Ending_Balance,""), "")</f>
        <v/>
      </c>
    </row>
    <row r="181" spans="2:8" x14ac:dyDescent="0.2">
      <c r="B181" s="299" t="str">
        <f>IFERROR(IF(Loan_Not_Paid*Values_Entered,Payment_Number,""), "")</f>
        <v/>
      </c>
      <c r="C181" s="300" t="str">
        <f>IFERROR(IF(Loan_Not_Paid*Values_Entered,Payment_Date,""), "")</f>
        <v/>
      </c>
      <c r="D181" s="301" t="str">
        <f>IFERROR(IF(Loan_Not_Paid*Values_Entered,Beginning_Balance,""), "")</f>
        <v/>
      </c>
      <c r="E181" s="301" t="str">
        <f>IFERROR(IF(Loan_Not_Paid*Values_Entered,Monthly_Payment,""), "")</f>
        <v/>
      </c>
      <c r="F181" s="301" t="str">
        <f>IFERROR(IF(Loan_Not_Paid*Values_Entered,Principal,""), "")</f>
        <v/>
      </c>
      <c r="G181" s="301" t="str">
        <f>IFERROR(IF(Loan_Not_Paid*Values_Entered,Interest,""), "")</f>
        <v/>
      </c>
      <c r="H181" s="301" t="str">
        <f>IFERROR(IF(Loan_Not_Paid*Values_Entered,Ending_Balance,""), "")</f>
        <v/>
      </c>
    </row>
    <row r="182" spans="2:8" x14ac:dyDescent="0.2">
      <c r="B182" s="299" t="str">
        <f>IFERROR(IF(Loan_Not_Paid*Values_Entered,Payment_Number,""), "")</f>
        <v/>
      </c>
      <c r="C182" s="300" t="str">
        <f>IFERROR(IF(Loan_Not_Paid*Values_Entered,Payment_Date,""), "")</f>
        <v/>
      </c>
      <c r="D182" s="301" t="str">
        <f>IFERROR(IF(Loan_Not_Paid*Values_Entered,Beginning_Balance,""), "")</f>
        <v/>
      </c>
      <c r="E182" s="301" t="str">
        <f>IFERROR(IF(Loan_Not_Paid*Values_Entered,Monthly_Payment,""), "")</f>
        <v/>
      </c>
      <c r="F182" s="301" t="str">
        <f>IFERROR(IF(Loan_Not_Paid*Values_Entered,Principal,""), "")</f>
        <v/>
      </c>
      <c r="G182" s="301" t="str">
        <f>IFERROR(IF(Loan_Not_Paid*Values_Entered,Interest,""), "")</f>
        <v/>
      </c>
      <c r="H182" s="301" t="str">
        <f>IFERROR(IF(Loan_Not_Paid*Values_Entered,Ending_Balance,""), "")</f>
        <v/>
      </c>
    </row>
    <row r="183" spans="2:8" x14ac:dyDescent="0.2">
      <c r="B183" s="299" t="str">
        <f>IFERROR(IF(Loan_Not_Paid*Values_Entered,Payment_Number,""), "")</f>
        <v/>
      </c>
      <c r="C183" s="300" t="str">
        <f>IFERROR(IF(Loan_Not_Paid*Values_Entered,Payment_Date,""), "")</f>
        <v/>
      </c>
      <c r="D183" s="301" t="str">
        <f>IFERROR(IF(Loan_Not_Paid*Values_Entered,Beginning_Balance,""), "")</f>
        <v/>
      </c>
      <c r="E183" s="301" t="str">
        <f>IFERROR(IF(Loan_Not_Paid*Values_Entered,Monthly_Payment,""), "")</f>
        <v/>
      </c>
      <c r="F183" s="301" t="str">
        <f>IFERROR(IF(Loan_Not_Paid*Values_Entered,Principal,""), "")</f>
        <v/>
      </c>
      <c r="G183" s="301" t="str">
        <f>IFERROR(IF(Loan_Not_Paid*Values_Entered,Interest,""), "")</f>
        <v/>
      </c>
      <c r="H183" s="301" t="str">
        <f>IFERROR(IF(Loan_Not_Paid*Values_Entered,Ending_Balance,""), "")</f>
        <v/>
      </c>
    </row>
    <row r="184" spans="2:8" x14ac:dyDescent="0.2">
      <c r="B184" s="299" t="str">
        <f>IFERROR(IF(Loan_Not_Paid*Values_Entered,Payment_Number,""), "")</f>
        <v/>
      </c>
      <c r="C184" s="300" t="str">
        <f>IFERROR(IF(Loan_Not_Paid*Values_Entered,Payment_Date,""), "")</f>
        <v/>
      </c>
      <c r="D184" s="301" t="str">
        <f>IFERROR(IF(Loan_Not_Paid*Values_Entered,Beginning_Balance,""), "")</f>
        <v/>
      </c>
      <c r="E184" s="301" t="str">
        <f>IFERROR(IF(Loan_Not_Paid*Values_Entered,Monthly_Payment,""), "")</f>
        <v/>
      </c>
      <c r="F184" s="301" t="str">
        <f>IFERROR(IF(Loan_Not_Paid*Values_Entered,Principal,""), "")</f>
        <v/>
      </c>
      <c r="G184" s="301" t="str">
        <f>IFERROR(IF(Loan_Not_Paid*Values_Entered,Interest,""), "")</f>
        <v/>
      </c>
      <c r="H184" s="301" t="str">
        <f>IFERROR(IF(Loan_Not_Paid*Values_Entered,Ending_Balance,""), "")</f>
        <v/>
      </c>
    </row>
    <row r="185" spans="2:8" x14ac:dyDescent="0.2">
      <c r="B185" s="299" t="str">
        <f>IFERROR(IF(Loan_Not_Paid*Values_Entered,Payment_Number,""), "")</f>
        <v/>
      </c>
      <c r="C185" s="300" t="str">
        <f>IFERROR(IF(Loan_Not_Paid*Values_Entered,Payment_Date,""), "")</f>
        <v/>
      </c>
      <c r="D185" s="301" t="str">
        <f>IFERROR(IF(Loan_Not_Paid*Values_Entered,Beginning_Balance,""), "")</f>
        <v/>
      </c>
      <c r="E185" s="301" t="str">
        <f>IFERROR(IF(Loan_Not_Paid*Values_Entered,Monthly_Payment,""), "")</f>
        <v/>
      </c>
      <c r="F185" s="301" t="str">
        <f>IFERROR(IF(Loan_Not_Paid*Values_Entered,Principal,""), "")</f>
        <v/>
      </c>
      <c r="G185" s="301" t="str">
        <f>IFERROR(IF(Loan_Not_Paid*Values_Entered,Interest,""), "")</f>
        <v/>
      </c>
      <c r="H185" s="301" t="str">
        <f>IFERROR(IF(Loan_Not_Paid*Values_Entered,Ending_Balance,""), "")</f>
        <v/>
      </c>
    </row>
    <row r="186" spans="2:8" x14ac:dyDescent="0.2">
      <c r="B186" s="299" t="str">
        <f>IFERROR(IF(Loan_Not_Paid*Values_Entered,Payment_Number,""), "")</f>
        <v/>
      </c>
      <c r="C186" s="300" t="str">
        <f>IFERROR(IF(Loan_Not_Paid*Values_Entered,Payment_Date,""), "")</f>
        <v/>
      </c>
      <c r="D186" s="301" t="str">
        <f>IFERROR(IF(Loan_Not_Paid*Values_Entered,Beginning_Balance,""), "")</f>
        <v/>
      </c>
      <c r="E186" s="301" t="str">
        <f>IFERROR(IF(Loan_Not_Paid*Values_Entered,Monthly_Payment,""), "")</f>
        <v/>
      </c>
      <c r="F186" s="301" t="str">
        <f>IFERROR(IF(Loan_Not_Paid*Values_Entered,Principal,""), "")</f>
        <v/>
      </c>
      <c r="G186" s="301" t="str">
        <f>IFERROR(IF(Loan_Not_Paid*Values_Entered,Interest,""), "")</f>
        <v/>
      </c>
      <c r="H186" s="301" t="str">
        <f>IFERROR(IF(Loan_Not_Paid*Values_Entered,Ending_Balance,""), "")</f>
        <v/>
      </c>
    </row>
    <row r="187" spans="2:8" x14ac:dyDescent="0.2">
      <c r="B187" s="299" t="str">
        <f>IFERROR(IF(Loan_Not_Paid*Values_Entered,Payment_Number,""), "")</f>
        <v/>
      </c>
      <c r="C187" s="300" t="str">
        <f>IFERROR(IF(Loan_Not_Paid*Values_Entered,Payment_Date,""), "")</f>
        <v/>
      </c>
      <c r="D187" s="301" t="str">
        <f>IFERROR(IF(Loan_Not_Paid*Values_Entered,Beginning_Balance,""), "")</f>
        <v/>
      </c>
      <c r="E187" s="301" t="str">
        <f>IFERROR(IF(Loan_Not_Paid*Values_Entered,Monthly_Payment,""), "")</f>
        <v/>
      </c>
      <c r="F187" s="301" t="str">
        <f>IFERROR(IF(Loan_Not_Paid*Values_Entered,Principal,""), "")</f>
        <v/>
      </c>
      <c r="G187" s="301" t="str">
        <f>IFERROR(IF(Loan_Not_Paid*Values_Entered,Interest,""), "")</f>
        <v/>
      </c>
      <c r="H187" s="301" t="str">
        <f>IFERROR(IF(Loan_Not_Paid*Values_Entered,Ending_Balance,""), "")</f>
        <v/>
      </c>
    </row>
    <row r="188" spans="2:8" x14ac:dyDescent="0.2">
      <c r="B188" s="299" t="str">
        <f>IFERROR(IF(Loan_Not_Paid*Values_Entered,Payment_Number,""), "")</f>
        <v/>
      </c>
      <c r="C188" s="300" t="str">
        <f>IFERROR(IF(Loan_Not_Paid*Values_Entered,Payment_Date,""), "")</f>
        <v/>
      </c>
      <c r="D188" s="301" t="str">
        <f>IFERROR(IF(Loan_Not_Paid*Values_Entered,Beginning_Balance,""), "")</f>
        <v/>
      </c>
      <c r="E188" s="301" t="str">
        <f>IFERROR(IF(Loan_Not_Paid*Values_Entered,Monthly_Payment,""), "")</f>
        <v/>
      </c>
      <c r="F188" s="301" t="str">
        <f>IFERROR(IF(Loan_Not_Paid*Values_Entered,Principal,""), "")</f>
        <v/>
      </c>
      <c r="G188" s="301" t="str">
        <f>IFERROR(IF(Loan_Not_Paid*Values_Entered,Interest,""), "")</f>
        <v/>
      </c>
      <c r="H188" s="301" t="str">
        <f>IFERROR(IF(Loan_Not_Paid*Values_Entered,Ending_Balance,""), "")</f>
        <v/>
      </c>
    </row>
    <row r="189" spans="2:8" x14ac:dyDescent="0.2">
      <c r="B189" s="299" t="str">
        <f>IFERROR(IF(Loan_Not_Paid*Values_Entered,Payment_Number,""), "")</f>
        <v/>
      </c>
      <c r="C189" s="300" t="str">
        <f>IFERROR(IF(Loan_Not_Paid*Values_Entered,Payment_Date,""), "")</f>
        <v/>
      </c>
      <c r="D189" s="301" t="str">
        <f>IFERROR(IF(Loan_Not_Paid*Values_Entered,Beginning_Balance,""), "")</f>
        <v/>
      </c>
      <c r="E189" s="301" t="str">
        <f>IFERROR(IF(Loan_Not_Paid*Values_Entered,Monthly_Payment,""), "")</f>
        <v/>
      </c>
      <c r="F189" s="301" t="str">
        <f>IFERROR(IF(Loan_Not_Paid*Values_Entered,Principal,""), "")</f>
        <v/>
      </c>
      <c r="G189" s="301" t="str">
        <f>IFERROR(IF(Loan_Not_Paid*Values_Entered,Interest,""), "")</f>
        <v/>
      </c>
      <c r="H189" s="301" t="str">
        <f>IFERROR(IF(Loan_Not_Paid*Values_Entered,Ending_Balance,""), "")</f>
        <v/>
      </c>
    </row>
    <row r="190" spans="2:8" x14ac:dyDescent="0.2">
      <c r="B190" s="299" t="str">
        <f>IFERROR(IF(Loan_Not_Paid*Values_Entered,Payment_Number,""), "")</f>
        <v/>
      </c>
      <c r="C190" s="300" t="str">
        <f>IFERROR(IF(Loan_Not_Paid*Values_Entered,Payment_Date,""), "")</f>
        <v/>
      </c>
      <c r="D190" s="301" t="str">
        <f>IFERROR(IF(Loan_Not_Paid*Values_Entered,Beginning_Balance,""), "")</f>
        <v/>
      </c>
      <c r="E190" s="301" t="str">
        <f>IFERROR(IF(Loan_Not_Paid*Values_Entered,Monthly_Payment,""), "")</f>
        <v/>
      </c>
      <c r="F190" s="301" t="str">
        <f>IFERROR(IF(Loan_Not_Paid*Values_Entered,Principal,""), "")</f>
        <v/>
      </c>
      <c r="G190" s="301" t="str">
        <f>IFERROR(IF(Loan_Not_Paid*Values_Entered,Interest,""), "")</f>
        <v/>
      </c>
      <c r="H190" s="301" t="str">
        <f>IFERROR(IF(Loan_Not_Paid*Values_Entered,Ending_Balance,""), "")</f>
        <v/>
      </c>
    </row>
    <row r="191" spans="2:8" x14ac:dyDescent="0.2">
      <c r="B191" s="299" t="str">
        <f>IFERROR(IF(Loan_Not_Paid*Values_Entered,Payment_Number,""), "")</f>
        <v/>
      </c>
      <c r="C191" s="300" t="str">
        <f>IFERROR(IF(Loan_Not_Paid*Values_Entered,Payment_Date,""), "")</f>
        <v/>
      </c>
      <c r="D191" s="301" t="str">
        <f>IFERROR(IF(Loan_Not_Paid*Values_Entered,Beginning_Balance,""), "")</f>
        <v/>
      </c>
      <c r="E191" s="301" t="str">
        <f>IFERROR(IF(Loan_Not_Paid*Values_Entered,Monthly_Payment,""), "")</f>
        <v/>
      </c>
      <c r="F191" s="301" t="str">
        <f>IFERROR(IF(Loan_Not_Paid*Values_Entered,Principal,""), "")</f>
        <v/>
      </c>
      <c r="G191" s="301" t="str">
        <f>IFERROR(IF(Loan_Not_Paid*Values_Entered,Interest,""), "")</f>
        <v/>
      </c>
      <c r="H191" s="301" t="str">
        <f>IFERROR(IF(Loan_Not_Paid*Values_Entered,Ending_Balance,""), "")</f>
        <v/>
      </c>
    </row>
    <row r="192" spans="2:8" x14ac:dyDescent="0.2">
      <c r="B192" s="299" t="str">
        <f>IFERROR(IF(Loan_Not_Paid*Values_Entered,Payment_Number,""), "")</f>
        <v/>
      </c>
      <c r="C192" s="300" t="str">
        <f>IFERROR(IF(Loan_Not_Paid*Values_Entered,Payment_Date,""), "")</f>
        <v/>
      </c>
      <c r="D192" s="301" t="str">
        <f>IFERROR(IF(Loan_Not_Paid*Values_Entered,Beginning_Balance,""), "")</f>
        <v/>
      </c>
      <c r="E192" s="301" t="str">
        <f>IFERROR(IF(Loan_Not_Paid*Values_Entered,Monthly_Payment,""), "")</f>
        <v/>
      </c>
      <c r="F192" s="301" t="str">
        <f>IFERROR(IF(Loan_Not_Paid*Values_Entered,Principal,""), "")</f>
        <v/>
      </c>
      <c r="G192" s="301" t="str">
        <f>IFERROR(IF(Loan_Not_Paid*Values_Entered,Interest,""), "")</f>
        <v/>
      </c>
      <c r="H192" s="301" t="str">
        <f>IFERROR(IF(Loan_Not_Paid*Values_Entered,Ending_Balance,""), "")</f>
        <v/>
      </c>
    </row>
    <row r="193" spans="2:8" x14ac:dyDescent="0.2">
      <c r="B193" s="299" t="str">
        <f>IFERROR(IF(Loan_Not_Paid*Values_Entered,Payment_Number,""), "")</f>
        <v/>
      </c>
      <c r="C193" s="300" t="str">
        <f>IFERROR(IF(Loan_Not_Paid*Values_Entered,Payment_Date,""), "")</f>
        <v/>
      </c>
      <c r="D193" s="301" t="str">
        <f>IFERROR(IF(Loan_Not_Paid*Values_Entered,Beginning_Balance,""), "")</f>
        <v/>
      </c>
      <c r="E193" s="301" t="str">
        <f>IFERROR(IF(Loan_Not_Paid*Values_Entered,Monthly_Payment,""), "")</f>
        <v/>
      </c>
      <c r="F193" s="301" t="str">
        <f>IFERROR(IF(Loan_Not_Paid*Values_Entered,Principal,""), "")</f>
        <v/>
      </c>
      <c r="G193" s="301" t="str">
        <f>IFERROR(IF(Loan_Not_Paid*Values_Entered,Interest,""), "")</f>
        <v/>
      </c>
      <c r="H193" s="301" t="str">
        <f>IFERROR(IF(Loan_Not_Paid*Values_Entered,Ending_Balance,""), "")</f>
        <v/>
      </c>
    </row>
    <row r="194" spans="2:8" x14ac:dyDescent="0.2">
      <c r="B194" s="299" t="str">
        <f>IFERROR(IF(Loan_Not_Paid*Values_Entered,Payment_Number,""), "")</f>
        <v/>
      </c>
      <c r="C194" s="300" t="str">
        <f>IFERROR(IF(Loan_Not_Paid*Values_Entered,Payment_Date,""), "")</f>
        <v/>
      </c>
      <c r="D194" s="301" t="str">
        <f>IFERROR(IF(Loan_Not_Paid*Values_Entered,Beginning_Balance,""), "")</f>
        <v/>
      </c>
      <c r="E194" s="301" t="str">
        <f>IFERROR(IF(Loan_Not_Paid*Values_Entered,Monthly_Payment,""), "")</f>
        <v/>
      </c>
      <c r="F194" s="301" t="str">
        <f>IFERROR(IF(Loan_Not_Paid*Values_Entered,Principal,""), "")</f>
        <v/>
      </c>
      <c r="G194" s="301" t="str">
        <f>IFERROR(IF(Loan_Not_Paid*Values_Entered,Interest,""), "")</f>
        <v/>
      </c>
      <c r="H194" s="301" t="str">
        <f>IFERROR(IF(Loan_Not_Paid*Values_Entered,Ending_Balance,""), "")</f>
        <v/>
      </c>
    </row>
    <row r="195" spans="2:8" x14ac:dyDescent="0.2">
      <c r="B195" s="299" t="str">
        <f>IFERROR(IF(Loan_Not_Paid*Values_Entered,Payment_Number,""), "")</f>
        <v/>
      </c>
      <c r="C195" s="300" t="str">
        <f>IFERROR(IF(Loan_Not_Paid*Values_Entered,Payment_Date,""), "")</f>
        <v/>
      </c>
      <c r="D195" s="301" t="str">
        <f>IFERROR(IF(Loan_Not_Paid*Values_Entered,Beginning_Balance,""), "")</f>
        <v/>
      </c>
      <c r="E195" s="301" t="str">
        <f>IFERROR(IF(Loan_Not_Paid*Values_Entered,Monthly_Payment,""), "")</f>
        <v/>
      </c>
      <c r="F195" s="301" t="str">
        <f>IFERROR(IF(Loan_Not_Paid*Values_Entered,Principal,""), "")</f>
        <v/>
      </c>
      <c r="G195" s="301" t="str">
        <f>IFERROR(IF(Loan_Not_Paid*Values_Entered,Interest,""), "")</f>
        <v/>
      </c>
      <c r="H195" s="301" t="str">
        <f>IFERROR(IF(Loan_Not_Paid*Values_Entered,Ending_Balance,""), "")</f>
        <v/>
      </c>
    </row>
    <row r="196" spans="2:8" x14ac:dyDescent="0.2">
      <c r="B196" s="299" t="str">
        <f>IFERROR(IF(Loan_Not_Paid*Values_Entered,Payment_Number,""), "")</f>
        <v/>
      </c>
      <c r="C196" s="300" t="str">
        <f>IFERROR(IF(Loan_Not_Paid*Values_Entered,Payment_Date,""), "")</f>
        <v/>
      </c>
      <c r="D196" s="301" t="str">
        <f>IFERROR(IF(Loan_Not_Paid*Values_Entered,Beginning_Balance,""), "")</f>
        <v/>
      </c>
      <c r="E196" s="301" t="str">
        <f>IFERROR(IF(Loan_Not_Paid*Values_Entered,Monthly_Payment,""), "")</f>
        <v/>
      </c>
      <c r="F196" s="301" t="str">
        <f>IFERROR(IF(Loan_Not_Paid*Values_Entered,Principal,""), "")</f>
        <v/>
      </c>
      <c r="G196" s="301" t="str">
        <f>IFERROR(IF(Loan_Not_Paid*Values_Entered,Interest,""), "")</f>
        <v/>
      </c>
      <c r="H196" s="301" t="str">
        <f>IFERROR(IF(Loan_Not_Paid*Values_Entered,Ending_Balance,""), "")</f>
        <v/>
      </c>
    </row>
    <row r="197" spans="2:8" x14ac:dyDescent="0.2">
      <c r="B197" s="299" t="str">
        <f>IFERROR(IF(Loan_Not_Paid*Values_Entered,Payment_Number,""), "")</f>
        <v/>
      </c>
      <c r="C197" s="300" t="str">
        <f>IFERROR(IF(Loan_Not_Paid*Values_Entered,Payment_Date,""), "")</f>
        <v/>
      </c>
      <c r="D197" s="301" t="str">
        <f>IFERROR(IF(Loan_Not_Paid*Values_Entered,Beginning_Balance,""), "")</f>
        <v/>
      </c>
      <c r="E197" s="301" t="str">
        <f>IFERROR(IF(Loan_Not_Paid*Values_Entered,Monthly_Payment,""), "")</f>
        <v/>
      </c>
      <c r="F197" s="301" t="str">
        <f>IFERROR(IF(Loan_Not_Paid*Values_Entered,Principal,""), "")</f>
        <v/>
      </c>
      <c r="G197" s="301" t="str">
        <f>IFERROR(IF(Loan_Not_Paid*Values_Entered,Interest,""), "")</f>
        <v/>
      </c>
      <c r="H197" s="301" t="str">
        <f>IFERROR(IF(Loan_Not_Paid*Values_Entered,Ending_Balance,""), "")</f>
        <v/>
      </c>
    </row>
    <row r="198" spans="2:8" x14ac:dyDescent="0.2">
      <c r="B198" s="299" t="str">
        <f>IFERROR(IF(Loan_Not_Paid*Values_Entered,Payment_Number,""), "")</f>
        <v/>
      </c>
      <c r="C198" s="300" t="str">
        <f>IFERROR(IF(Loan_Not_Paid*Values_Entered,Payment_Date,""), "")</f>
        <v/>
      </c>
      <c r="D198" s="301" t="str">
        <f>IFERROR(IF(Loan_Not_Paid*Values_Entered,Beginning_Balance,""), "")</f>
        <v/>
      </c>
      <c r="E198" s="301" t="str">
        <f>IFERROR(IF(Loan_Not_Paid*Values_Entered,Monthly_Payment,""), "")</f>
        <v/>
      </c>
      <c r="F198" s="301" t="str">
        <f>IFERROR(IF(Loan_Not_Paid*Values_Entered,Principal,""), "")</f>
        <v/>
      </c>
      <c r="G198" s="301" t="str">
        <f>IFERROR(IF(Loan_Not_Paid*Values_Entered,Interest,""), "")</f>
        <v/>
      </c>
      <c r="H198" s="301" t="str">
        <f>IFERROR(IF(Loan_Not_Paid*Values_Entered,Ending_Balance,""), "")</f>
        <v/>
      </c>
    </row>
    <row r="199" spans="2:8" x14ac:dyDescent="0.2">
      <c r="B199" s="299" t="str">
        <f>IFERROR(IF(Loan_Not_Paid*Values_Entered,Payment_Number,""), "")</f>
        <v/>
      </c>
      <c r="C199" s="300" t="str">
        <f>IFERROR(IF(Loan_Not_Paid*Values_Entered,Payment_Date,""), "")</f>
        <v/>
      </c>
      <c r="D199" s="301" t="str">
        <f>IFERROR(IF(Loan_Not_Paid*Values_Entered,Beginning_Balance,""), "")</f>
        <v/>
      </c>
      <c r="E199" s="301" t="str">
        <f>IFERROR(IF(Loan_Not_Paid*Values_Entered,Monthly_Payment,""), "")</f>
        <v/>
      </c>
      <c r="F199" s="301" t="str">
        <f>IFERROR(IF(Loan_Not_Paid*Values_Entered,Principal,""), "")</f>
        <v/>
      </c>
      <c r="G199" s="301" t="str">
        <f>IFERROR(IF(Loan_Not_Paid*Values_Entered,Interest,""), "")</f>
        <v/>
      </c>
      <c r="H199" s="301" t="str">
        <f>IFERROR(IF(Loan_Not_Paid*Values_Entered,Ending_Balance,""), "")</f>
        <v/>
      </c>
    </row>
    <row r="200" spans="2:8" x14ac:dyDescent="0.2">
      <c r="B200" s="299" t="str">
        <f>IFERROR(IF(Loan_Not_Paid*Values_Entered,Payment_Number,""), "")</f>
        <v/>
      </c>
      <c r="C200" s="300" t="str">
        <f>IFERROR(IF(Loan_Not_Paid*Values_Entered,Payment_Date,""), "")</f>
        <v/>
      </c>
      <c r="D200" s="301" t="str">
        <f>IFERROR(IF(Loan_Not_Paid*Values_Entered,Beginning_Balance,""), "")</f>
        <v/>
      </c>
      <c r="E200" s="301" t="str">
        <f>IFERROR(IF(Loan_Not_Paid*Values_Entered,Monthly_Payment,""), "")</f>
        <v/>
      </c>
      <c r="F200" s="301" t="str">
        <f>IFERROR(IF(Loan_Not_Paid*Values_Entered,Principal,""), "")</f>
        <v/>
      </c>
      <c r="G200" s="301" t="str">
        <f>IFERROR(IF(Loan_Not_Paid*Values_Entered,Interest,""), "")</f>
        <v/>
      </c>
      <c r="H200" s="301" t="str">
        <f>IFERROR(IF(Loan_Not_Paid*Values_Entered,Ending_Balance,""), "")</f>
        <v/>
      </c>
    </row>
    <row r="201" spans="2:8" x14ac:dyDescent="0.2">
      <c r="B201" s="299" t="str">
        <f>IFERROR(IF(Loan_Not_Paid*Values_Entered,Payment_Number,""), "")</f>
        <v/>
      </c>
      <c r="C201" s="300" t="str">
        <f>IFERROR(IF(Loan_Not_Paid*Values_Entered,Payment_Date,""), "")</f>
        <v/>
      </c>
      <c r="D201" s="301" t="str">
        <f>IFERROR(IF(Loan_Not_Paid*Values_Entered,Beginning_Balance,""), "")</f>
        <v/>
      </c>
      <c r="E201" s="301" t="str">
        <f>IFERROR(IF(Loan_Not_Paid*Values_Entered,Monthly_Payment,""), "")</f>
        <v/>
      </c>
      <c r="F201" s="301" t="str">
        <f>IFERROR(IF(Loan_Not_Paid*Values_Entered,Principal,""), "")</f>
        <v/>
      </c>
      <c r="G201" s="301" t="str">
        <f>IFERROR(IF(Loan_Not_Paid*Values_Entered,Interest,""), "")</f>
        <v/>
      </c>
      <c r="H201" s="301" t="str">
        <f>IFERROR(IF(Loan_Not_Paid*Values_Entered,Ending_Balance,""), "")</f>
        <v/>
      </c>
    </row>
    <row r="202" spans="2:8" x14ac:dyDescent="0.2">
      <c r="B202" s="299" t="str">
        <f>IFERROR(IF(Loan_Not_Paid*Values_Entered,Payment_Number,""), "")</f>
        <v/>
      </c>
      <c r="C202" s="300" t="str">
        <f>IFERROR(IF(Loan_Not_Paid*Values_Entered,Payment_Date,""), "")</f>
        <v/>
      </c>
      <c r="D202" s="301" t="str">
        <f>IFERROR(IF(Loan_Not_Paid*Values_Entered,Beginning_Balance,""), "")</f>
        <v/>
      </c>
      <c r="E202" s="301" t="str">
        <f>IFERROR(IF(Loan_Not_Paid*Values_Entered,Monthly_Payment,""), "")</f>
        <v/>
      </c>
      <c r="F202" s="301" t="str">
        <f>IFERROR(IF(Loan_Not_Paid*Values_Entered,Principal,""), "")</f>
        <v/>
      </c>
      <c r="G202" s="301" t="str">
        <f>IFERROR(IF(Loan_Not_Paid*Values_Entered,Interest,""), "")</f>
        <v/>
      </c>
      <c r="H202" s="301" t="str">
        <f>IFERROR(IF(Loan_Not_Paid*Values_Entered,Ending_Balance,""), "")</f>
        <v/>
      </c>
    </row>
    <row r="203" spans="2:8" x14ac:dyDescent="0.2">
      <c r="B203" s="299" t="str">
        <f>IFERROR(IF(Loan_Not_Paid*Values_Entered,Payment_Number,""), "")</f>
        <v/>
      </c>
      <c r="C203" s="300" t="str">
        <f>IFERROR(IF(Loan_Not_Paid*Values_Entered,Payment_Date,""), "")</f>
        <v/>
      </c>
      <c r="D203" s="301" t="str">
        <f>IFERROR(IF(Loan_Not_Paid*Values_Entered,Beginning_Balance,""), "")</f>
        <v/>
      </c>
      <c r="E203" s="301" t="str">
        <f>IFERROR(IF(Loan_Not_Paid*Values_Entered,Monthly_Payment,""), "")</f>
        <v/>
      </c>
      <c r="F203" s="301" t="str">
        <f>IFERROR(IF(Loan_Not_Paid*Values_Entered,Principal,""), "")</f>
        <v/>
      </c>
      <c r="G203" s="301" t="str">
        <f>IFERROR(IF(Loan_Not_Paid*Values_Entered,Interest,""), "")</f>
        <v/>
      </c>
      <c r="H203" s="301" t="str">
        <f>IFERROR(IF(Loan_Not_Paid*Values_Entered,Ending_Balance,""), "")</f>
        <v/>
      </c>
    </row>
    <row r="204" spans="2:8" x14ac:dyDescent="0.2">
      <c r="B204" s="299" t="str">
        <f>IFERROR(IF(Loan_Not_Paid*Values_Entered,Payment_Number,""), "")</f>
        <v/>
      </c>
      <c r="C204" s="300" t="str">
        <f>IFERROR(IF(Loan_Not_Paid*Values_Entered,Payment_Date,""), "")</f>
        <v/>
      </c>
      <c r="D204" s="301" t="str">
        <f>IFERROR(IF(Loan_Not_Paid*Values_Entered,Beginning_Balance,""), "")</f>
        <v/>
      </c>
      <c r="E204" s="301" t="str">
        <f>IFERROR(IF(Loan_Not_Paid*Values_Entered,Monthly_Payment,""), "")</f>
        <v/>
      </c>
      <c r="F204" s="301" t="str">
        <f>IFERROR(IF(Loan_Not_Paid*Values_Entered,Principal,""), "")</f>
        <v/>
      </c>
      <c r="G204" s="301" t="str">
        <f>IFERROR(IF(Loan_Not_Paid*Values_Entered,Interest,""), "")</f>
        <v/>
      </c>
      <c r="H204" s="301" t="str">
        <f>IFERROR(IF(Loan_Not_Paid*Values_Entered,Ending_Balance,""), "")</f>
        <v/>
      </c>
    </row>
    <row r="205" spans="2:8" x14ac:dyDescent="0.2">
      <c r="B205" s="299" t="str">
        <f>IFERROR(IF(Loan_Not_Paid*Values_Entered,Payment_Number,""), "")</f>
        <v/>
      </c>
      <c r="C205" s="300" t="str">
        <f>IFERROR(IF(Loan_Not_Paid*Values_Entered,Payment_Date,""), "")</f>
        <v/>
      </c>
      <c r="D205" s="301" t="str">
        <f>IFERROR(IF(Loan_Not_Paid*Values_Entered,Beginning_Balance,""), "")</f>
        <v/>
      </c>
      <c r="E205" s="301" t="str">
        <f>IFERROR(IF(Loan_Not_Paid*Values_Entered,Monthly_Payment,""), "")</f>
        <v/>
      </c>
      <c r="F205" s="301" t="str">
        <f>IFERROR(IF(Loan_Not_Paid*Values_Entered,Principal,""), "")</f>
        <v/>
      </c>
      <c r="G205" s="301" t="str">
        <f>IFERROR(IF(Loan_Not_Paid*Values_Entered,Interest,""), "")</f>
        <v/>
      </c>
      <c r="H205" s="301" t="str">
        <f>IFERROR(IF(Loan_Not_Paid*Values_Entered,Ending_Balance,""), "")</f>
        <v/>
      </c>
    </row>
    <row r="206" spans="2:8" x14ac:dyDescent="0.2">
      <c r="B206" s="299" t="str">
        <f>IFERROR(IF(Loan_Not_Paid*Values_Entered,Payment_Number,""), "")</f>
        <v/>
      </c>
      <c r="C206" s="300" t="str">
        <f>IFERROR(IF(Loan_Not_Paid*Values_Entered,Payment_Date,""), "")</f>
        <v/>
      </c>
      <c r="D206" s="301" t="str">
        <f>IFERROR(IF(Loan_Not_Paid*Values_Entered,Beginning_Balance,""), "")</f>
        <v/>
      </c>
      <c r="E206" s="301" t="str">
        <f>IFERROR(IF(Loan_Not_Paid*Values_Entered,Monthly_Payment,""), "")</f>
        <v/>
      </c>
      <c r="F206" s="301" t="str">
        <f>IFERROR(IF(Loan_Not_Paid*Values_Entered,Principal,""), "")</f>
        <v/>
      </c>
      <c r="G206" s="301" t="str">
        <f>IFERROR(IF(Loan_Not_Paid*Values_Entered,Interest,""), "")</f>
        <v/>
      </c>
      <c r="H206" s="301" t="str">
        <f>IFERROR(IF(Loan_Not_Paid*Values_Entered,Ending_Balance,""), "")</f>
        <v/>
      </c>
    </row>
    <row r="207" spans="2:8" x14ac:dyDescent="0.2">
      <c r="B207" s="299" t="str">
        <f>IFERROR(IF(Loan_Not_Paid*Values_Entered,Payment_Number,""), "")</f>
        <v/>
      </c>
      <c r="C207" s="300" t="str">
        <f>IFERROR(IF(Loan_Not_Paid*Values_Entered,Payment_Date,""), "")</f>
        <v/>
      </c>
      <c r="D207" s="301" t="str">
        <f>IFERROR(IF(Loan_Not_Paid*Values_Entered,Beginning_Balance,""), "")</f>
        <v/>
      </c>
      <c r="E207" s="301" t="str">
        <f>IFERROR(IF(Loan_Not_Paid*Values_Entered,Monthly_Payment,""), "")</f>
        <v/>
      </c>
      <c r="F207" s="301" t="str">
        <f>IFERROR(IF(Loan_Not_Paid*Values_Entered,Principal,""), "")</f>
        <v/>
      </c>
      <c r="G207" s="301" t="str">
        <f>IFERROR(IF(Loan_Not_Paid*Values_Entered,Interest,""), "")</f>
        <v/>
      </c>
      <c r="H207" s="301" t="str">
        <f>IFERROR(IF(Loan_Not_Paid*Values_Entered,Ending_Balance,""), "")</f>
        <v/>
      </c>
    </row>
    <row r="208" spans="2:8" x14ac:dyDescent="0.2">
      <c r="B208" s="299" t="str">
        <f>IFERROR(IF(Loan_Not_Paid*Values_Entered,Payment_Number,""), "")</f>
        <v/>
      </c>
      <c r="C208" s="300" t="str">
        <f>IFERROR(IF(Loan_Not_Paid*Values_Entered,Payment_Date,""), "")</f>
        <v/>
      </c>
      <c r="D208" s="301" t="str">
        <f>IFERROR(IF(Loan_Not_Paid*Values_Entered,Beginning_Balance,""), "")</f>
        <v/>
      </c>
      <c r="E208" s="301" t="str">
        <f>IFERROR(IF(Loan_Not_Paid*Values_Entered,Monthly_Payment,""), "")</f>
        <v/>
      </c>
      <c r="F208" s="301" t="str">
        <f>IFERROR(IF(Loan_Not_Paid*Values_Entered,Principal,""), "")</f>
        <v/>
      </c>
      <c r="G208" s="301" t="str">
        <f>IFERROR(IF(Loan_Not_Paid*Values_Entered,Interest,""), "")</f>
        <v/>
      </c>
      <c r="H208" s="301" t="str">
        <f>IFERROR(IF(Loan_Not_Paid*Values_Entered,Ending_Balance,""), "")</f>
        <v/>
      </c>
    </row>
    <row r="209" spans="2:8" x14ac:dyDescent="0.2">
      <c r="B209" s="299" t="str">
        <f>IFERROR(IF(Loan_Not_Paid*Values_Entered,Payment_Number,""), "")</f>
        <v/>
      </c>
      <c r="C209" s="300" t="str">
        <f>IFERROR(IF(Loan_Not_Paid*Values_Entered,Payment_Date,""), "")</f>
        <v/>
      </c>
      <c r="D209" s="301" t="str">
        <f>IFERROR(IF(Loan_Not_Paid*Values_Entered,Beginning_Balance,""), "")</f>
        <v/>
      </c>
      <c r="E209" s="301" t="str">
        <f>IFERROR(IF(Loan_Not_Paid*Values_Entered,Monthly_Payment,""), "")</f>
        <v/>
      </c>
      <c r="F209" s="301" t="str">
        <f>IFERROR(IF(Loan_Not_Paid*Values_Entered,Principal,""), "")</f>
        <v/>
      </c>
      <c r="G209" s="301" t="str">
        <f>IFERROR(IF(Loan_Not_Paid*Values_Entered,Interest,""), "")</f>
        <v/>
      </c>
      <c r="H209" s="301" t="str">
        <f>IFERROR(IF(Loan_Not_Paid*Values_Entered,Ending_Balance,""), "")</f>
        <v/>
      </c>
    </row>
    <row r="210" spans="2:8" x14ac:dyDescent="0.2">
      <c r="B210" s="299" t="str">
        <f>IFERROR(IF(Loan_Not_Paid*Values_Entered,Payment_Number,""), "")</f>
        <v/>
      </c>
      <c r="C210" s="300" t="str">
        <f>IFERROR(IF(Loan_Not_Paid*Values_Entered,Payment_Date,""), "")</f>
        <v/>
      </c>
      <c r="D210" s="301" t="str">
        <f>IFERROR(IF(Loan_Not_Paid*Values_Entered,Beginning_Balance,""), "")</f>
        <v/>
      </c>
      <c r="E210" s="301" t="str">
        <f>IFERROR(IF(Loan_Not_Paid*Values_Entered,Monthly_Payment,""), "")</f>
        <v/>
      </c>
      <c r="F210" s="301" t="str">
        <f>IFERROR(IF(Loan_Not_Paid*Values_Entered,Principal,""), "")</f>
        <v/>
      </c>
      <c r="G210" s="301" t="str">
        <f>IFERROR(IF(Loan_Not_Paid*Values_Entered,Interest,""), "")</f>
        <v/>
      </c>
      <c r="H210" s="301" t="str">
        <f>IFERROR(IF(Loan_Not_Paid*Values_Entered,Ending_Balance,""), "")</f>
        <v/>
      </c>
    </row>
    <row r="211" spans="2:8" x14ac:dyDescent="0.2">
      <c r="B211" s="299" t="str">
        <f>IFERROR(IF(Loan_Not_Paid*Values_Entered,Payment_Number,""), "")</f>
        <v/>
      </c>
      <c r="C211" s="300" t="str">
        <f>IFERROR(IF(Loan_Not_Paid*Values_Entered,Payment_Date,""), "")</f>
        <v/>
      </c>
      <c r="D211" s="301" t="str">
        <f>IFERROR(IF(Loan_Not_Paid*Values_Entered,Beginning_Balance,""), "")</f>
        <v/>
      </c>
      <c r="E211" s="301" t="str">
        <f>IFERROR(IF(Loan_Not_Paid*Values_Entered,Monthly_Payment,""), "")</f>
        <v/>
      </c>
      <c r="F211" s="301" t="str">
        <f>IFERROR(IF(Loan_Not_Paid*Values_Entered,Principal,""), "")</f>
        <v/>
      </c>
      <c r="G211" s="301" t="str">
        <f>IFERROR(IF(Loan_Not_Paid*Values_Entered,Interest,""), "")</f>
        <v/>
      </c>
      <c r="H211" s="301" t="str">
        <f>IFERROR(IF(Loan_Not_Paid*Values_Entered,Ending_Balance,""), "")</f>
        <v/>
      </c>
    </row>
    <row r="212" spans="2:8" x14ac:dyDescent="0.2">
      <c r="B212" s="299" t="str">
        <f>IFERROR(IF(Loan_Not_Paid*Values_Entered,Payment_Number,""), "")</f>
        <v/>
      </c>
      <c r="C212" s="300" t="str">
        <f>IFERROR(IF(Loan_Not_Paid*Values_Entered,Payment_Date,""), "")</f>
        <v/>
      </c>
      <c r="D212" s="301" t="str">
        <f>IFERROR(IF(Loan_Not_Paid*Values_Entered,Beginning_Balance,""), "")</f>
        <v/>
      </c>
      <c r="E212" s="301" t="str">
        <f>IFERROR(IF(Loan_Not_Paid*Values_Entered,Monthly_Payment,""), "")</f>
        <v/>
      </c>
      <c r="F212" s="301" t="str">
        <f>IFERROR(IF(Loan_Not_Paid*Values_Entered,Principal,""), "")</f>
        <v/>
      </c>
      <c r="G212" s="301" t="str">
        <f>IFERROR(IF(Loan_Not_Paid*Values_Entered,Interest,""), "")</f>
        <v/>
      </c>
      <c r="H212" s="301" t="str">
        <f>IFERROR(IF(Loan_Not_Paid*Values_Entered,Ending_Balance,""), "")</f>
        <v/>
      </c>
    </row>
    <row r="213" spans="2:8" x14ac:dyDescent="0.2">
      <c r="B213" s="299" t="str">
        <f>IFERROR(IF(Loan_Not_Paid*Values_Entered,Payment_Number,""), "")</f>
        <v/>
      </c>
      <c r="C213" s="300" t="str">
        <f>IFERROR(IF(Loan_Not_Paid*Values_Entered,Payment_Date,""), "")</f>
        <v/>
      </c>
      <c r="D213" s="301" t="str">
        <f>IFERROR(IF(Loan_Not_Paid*Values_Entered,Beginning_Balance,""), "")</f>
        <v/>
      </c>
      <c r="E213" s="301" t="str">
        <f>IFERROR(IF(Loan_Not_Paid*Values_Entered,Monthly_Payment,""), "")</f>
        <v/>
      </c>
      <c r="F213" s="301" t="str">
        <f>IFERROR(IF(Loan_Not_Paid*Values_Entered,Principal,""), "")</f>
        <v/>
      </c>
      <c r="G213" s="301" t="str">
        <f>IFERROR(IF(Loan_Not_Paid*Values_Entered,Interest,""), "")</f>
        <v/>
      </c>
      <c r="H213" s="301" t="str">
        <f>IFERROR(IF(Loan_Not_Paid*Values_Entered,Ending_Balance,""), "")</f>
        <v/>
      </c>
    </row>
    <row r="214" spans="2:8" x14ac:dyDescent="0.2">
      <c r="B214" s="299" t="str">
        <f>IFERROR(IF(Loan_Not_Paid*Values_Entered,Payment_Number,""), "")</f>
        <v/>
      </c>
      <c r="C214" s="300" t="str">
        <f>IFERROR(IF(Loan_Not_Paid*Values_Entered,Payment_Date,""), "")</f>
        <v/>
      </c>
      <c r="D214" s="301" t="str">
        <f>IFERROR(IF(Loan_Not_Paid*Values_Entered,Beginning_Balance,""), "")</f>
        <v/>
      </c>
      <c r="E214" s="301" t="str">
        <f>IFERROR(IF(Loan_Not_Paid*Values_Entered,Monthly_Payment,""), "")</f>
        <v/>
      </c>
      <c r="F214" s="301" t="str">
        <f>IFERROR(IF(Loan_Not_Paid*Values_Entered,Principal,""), "")</f>
        <v/>
      </c>
      <c r="G214" s="301" t="str">
        <f>IFERROR(IF(Loan_Not_Paid*Values_Entered,Interest,""), "")</f>
        <v/>
      </c>
      <c r="H214" s="301" t="str">
        <f>IFERROR(IF(Loan_Not_Paid*Values_Entered,Ending_Balance,""), "")</f>
        <v/>
      </c>
    </row>
    <row r="215" spans="2:8" x14ac:dyDescent="0.2">
      <c r="B215" s="299" t="str">
        <f>IFERROR(IF(Loan_Not_Paid*Values_Entered,Payment_Number,""), "")</f>
        <v/>
      </c>
      <c r="C215" s="300" t="str">
        <f>IFERROR(IF(Loan_Not_Paid*Values_Entered,Payment_Date,""), "")</f>
        <v/>
      </c>
      <c r="D215" s="301" t="str">
        <f>IFERROR(IF(Loan_Not_Paid*Values_Entered,Beginning_Balance,""), "")</f>
        <v/>
      </c>
      <c r="E215" s="301" t="str">
        <f>IFERROR(IF(Loan_Not_Paid*Values_Entered,Monthly_Payment,""), "")</f>
        <v/>
      </c>
      <c r="F215" s="301" t="str">
        <f>IFERROR(IF(Loan_Not_Paid*Values_Entered,Principal,""), "")</f>
        <v/>
      </c>
      <c r="G215" s="301" t="str">
        <f>IFERROR(IF(Loan_Not_Paid*Values_Entered,Interest,""), "")</f>
        <v/>
      </c>
      <c r="H215" s="301" t="str">
        <f>IFERROR(IF(Loan_Not_Paid*Values_Entered,Ending_Balance,""), "")</f>
        <v/>
      </c>
    </row>
    <row r="216" spans="2:8" x14ac:dyDescent="0.2">
      <c r="B216" s="299" t="str">
        <f>IFERROR(IF(Loan_Not_Paid*Values_Entered,Payment_Number,""), "")</f>
        <v/>
      </c>
      <c r="C216" s="300" t="str">
        <f>IFERROR(IF(Loan_Not_Paid*Values_Entered,Payment_Date,""), "")</f>
        <v/>
      </c>
      <c r="D216" s="301" t="str">
        <f>IFERROR(IF(Loan_Not_Paid*Values_Entered,Beginning_Balance,""), "")</f>
        <v/>
      </c>
      <c r="E216" s="301" t="str">
        <f>IFERROR(IF(Loan_Not_Paid*Values_Entered,Monthly_Payment,""), "")</f>
        <v/>
      </c>
      <c r="F216" s="301" t="str">
        <f>IFERROR(IF(Loan_Not_Paid*Values_Entered,Principal,""), "")</f>
        <v/>
      </c>
      <c r="G216" s="301" t="str">
        <f>IFERROR(IF(Loan_Not_Paid*Values_Entered,Interest,""), "")</f>
        <v/>
      </c>
      <c r="H216" s="301" t="str">
        <f>IFERROR(IF(Loan_Not_Paid*Values_Entered,Ending_Balance,""), "")</f>
        <v/>
      </c>
    </row>
    <row r="217" spans="2:8" x14ac:dyDescent="0.2">
      <c r="B217" s="299" t="str">
        <f>IFERROR(IF(Loan_Not_Paid*Values_Entered,Payment_Number,""), "")</f>
        <v/>
      </c>
      <c r="C217" s="300" t="str">
        <f>IFERROR(IF(Loan_Not_Paid*Values_Entered,Payment_Date,""), "")</f>
        <v/>
      </c>
      <c r="D217" s="301" t="str">
        <f>IFERROR(IF(Loan_Not_Paid*Values_Entered,Beginning_Balance,""), "")</f>
        <v/>
      </c>
      <c r="E217" s="301" t="str">
        <f>IFERROR(IF(Loan_Not_Paid*Values_Entered,Monthly_Payment,""), "")</f>
        <v/>
      </c>
      <c r="F217" s="301" t="str">
        <f>IFERROR(IF(Loan_Not_Paid*Values_Entered,Principal,""), "")</f>
        <v/>
      </c>
      <c r="G217" s="301" t="str">
        <f>IFERROR(IF(Loan_Not_Paid*Values_Entered,Interest,""), "")</f>
        <v/>
      </c>
      <c r="H217" s="301" t="str">
        <f>IFERROR(IF(Loan_Not_Paid*Values_Entered,Ending_Balance,""), "")</f>
        <v/>
      </c>
    </row>
    <row r="218" spans="2:8" x14ac:dyDescent="0.2">
      <c r="B218" s="299" t="str">
        <f>IFERROR(IF(Loan_Not_Paid*Values_Entered,Payment_Number,""), "")</f>
        <v/>
      </c>
      <c r="C218" s="300" t="str">
        <f>IFERROR(IF(Loan_Not_Paid*Values_Entered,Payment_Date,""), "")</f>
        <v/>
      </c>
      <c r="D218" s="301" t="str">
        <f>IFERROR(IF(Loan_Not_Paid*Values_Entered,Beginning_Balance,""), "")</f>
        <v/>
      </c>
      <c r="E218" s="301" t="str">
        <f>IFERROR(IF(Loan_Not_Paid*Values_Entered,Monthly_Payment,""), "")</f>
        <v/>
      </c>
      <c r="F218" s="301" t="str">
        <f>IFERROR(IF(Loan_Not_Paid*Values_Entered,Principal,""), "")</f>
        <v/>
      </c>
      <c r="G218" s="301" t="str">
        <f>IFERROR(IF(Loan_Not_Paid*Values_Entered,Interest,""), "")</f>
        <v/>
      </c>
      <c r="H218" s="301" t="str">
        <f>IFERROR(IF(Loan_Not_Paid*Values_Entered,Ending_Balance,""), "")</f>
        <v/>
      </c>
    </row>
    <row r="219" spans="2:8" x14ac:dyDescent="0.2">
      <c r="B219" s="299" t="str">
        <f>IFERROR(IF(Loan_Not_Paid*Values_Entered,Payment_Number,""), "")</f>
        <v/>
      </c>
      <c r="C219" s="300" t="str">
        <f>IFERROR(IF(Loan_Not_Paid*Values_Entered,Payment_Date,""), "")</f>
        <v/>
      </c>
      <c r="D219" s="301" t="str">
        <f>IFERROR(IF(Loan_Not_Paid*Values_Entered,Beginning_Balance,""), "")</f>
        <v/>
      </c>
      <c r="E219" s="301" t="str">
        <f>IFERROR(IF(Loan_Not_Paid*Values_Entered,Monthly_Payment,""), "")</f>
        <v/>
      </c>
      <c r="F219" s="301" t="str">
        <f>IFERROR(IF(Loan_Not_Paid*Values_Entered,Principal,""), "")</f>
        <v/>
      </c>
      <c r="G219" s="301" t="str">
        <f>IFERROR(IF(Loan_Not_Paid*Values_Entered,Interest,""), "")</f>
        <v/>
      </c>
      <c r="H219" s="301" t="str">
        <f>IFERROR(IF(Loan_Not_Paid*Values_Entered,Ending_Balance,""), "")</f>
        <v/>
      </c>
    </row>
    <row r="220" spans="2:8" x14ac:dyDescent="0.2">
      <c r="B220" s="299" t="str">
        <f>IFERROR(IF(Loan_Not_Paid*Values_Entered,Payment_Number,""), "")</f>
        <v/>
      </c>
      <c r="C220" s="300" t="str">
        <f>IFERROR(IF(Loan_Not_Paid*Values_Entered,Payment_Date,""), "")</f>
        <v/>
      </c>
      <c r="D220" s="301" t="str">
        <f>IFERROR(IF(Loan_Not_Paid*Values_Entered,Beginning_Balance,""), "")</f>
        <v/>
      </c>
      <c r="E220" s="301" t="str">
        <f>IFERROR(IF(Loan_Not_Paid*Values_Entered,Monthly_Payment,""), "")</f>
        <v/>
      </c>
      <c r="F220" s="301" t="str">
        <f>IFERROR(IF(Loan_Not_Paid*Values_Entered,Principal,""), "")</f>
        <v/>
      </c>
      <c r="G220" s="301" t="str">
        <f>IFERROR(IF(Loan_Not_Paid*Values_Entered,Interest,""), "")</f>
        <v/>
      </c>
      <c r="H220" s="301" t="str">
        <f>IFERROR(IF(Loan_Not_Paid*Values_Entered,Ending_Balance,""), "")</f>
        <v/>
      </c>
    </row>
    <row r="221" spans="2:8" x14ac:dyDescent="0.2">
      <c r="B221" s="299" t="str">
        <f>IFERROR(IF(Loan_Not_Paid*Values_Entered,Payment_Number,""), "")</f>
        <v/>
      </c>
      <c r="C221" s="300" t="str">
        <f>IFERROR(IF(Loan_Not_Paid*Values_Entered,Payment_Date,""), "")</f>
        <v/>
      </c>
      <c r="D221" s="301" t="str">
        <f>IFERROR(IF(Loan_Not_Paid*Values_Entered,Beginning_Balance,""), "")</f>
        <v/>
      </c>
      <c r="E221" s="301" t="str">
        <f>IFERROR(IF(Loan_Not_Paid*Values_Entered,Monthly_Payment,""), "")</f>
        <v/>
      </c>
      <c r="F221" s="301" t="str">
        <f>IFERROR(IF(Loan_Not_Paid*Values_Entered,Principal,""), "")</f>
        <v/>
      </c>
      <c r="G221" s="301" t="str">
        <f>IFERROR(IF(Loan_Not_Paid*Values_Entered,Interest,""), "")</f>
        <v/>
      </c>
      <c r="H221" s="301" t="str">
        <f>IFERROR(IF(Loan_Not_Paid*Values_Entered,Ending_Balance,""), "")</f>
        <v/>
      </c>
    </row>
    <row r="222" spans="2:8" x14ac:dyDescent="0.2">
      <c r="B222" s="299" t="str">
        <f>IFERROR(IF(Loan_Not_Paid*Values_Entered,Payment_Number,""), "")</f>
        <v/>
      </c>
      <c r="C222" s="300" t="str">
        <f>IFERROR(IF(Loan_Not_Paid*Values_Entered,Payment_Date,""), "")</f>
        <v/>
      </c>
      <c r="D222" s="301" t="str">
        <f>IFERROR(IF(Loan_Not_Paid*Values_Entered,Beginning_Balance,""), "")</f>
        <v/>
      </c>
      <c r="E222" s="301" t="str">
        <f>IFERROR(IF(Loan_Not_Paid*Values_Entered,Monthly_Payment,""), "")</f>
        <v/>
      </c>
      <c r="F222" s="301" t="str">
        <f>IFERROR(IF(Loan_Not_Paid*Values_Entered,Principal,""), "")</f>
        <v/>
      </c>
      <c r="G222" s="301" t="str">
        <f>IFERROR(IF(Loan_Not_Paid*Values_Entered,Interest,""), "")</f>
        <v/>
      </c>
      <c r="H222" s="301" t="str">
        <f>IFERROR(IF(Loan_Not_Paid*Values_Entered,Ending_Balance,""), "")</f>
        <v/>
      </c>
    </row>
    <row r="223" spans="2:8" x14ac:dyDescent="0.2">
      <c r="B223" s="299" t="str">
        <f>IFERROR(IF(Loan_Not_Paid*Values_Entered,Payment_Number,""), "")</f>
        <v/>
      </c>
      <c r="C223" s="300" t="str">
        <f>IFERROR(IF(Loan_Not_Paid*Values_Entered,Payment_Date,""), "")</f>
        <v/>
      </c>
      <c r="D223" s="301" t="str">
        <f>IFERROR(IF(Loan_Not_Paid*Values_Entered,Beginning_Balance,""), "")</f>
        <v/>
      </c>
      <c r="E223" s="301" t="str">
        <f>IFERROR(IF(Loan_Not_Paid*Values_Entered,Monthly_Payment,""), "")</f>
        <v/>
      </c>
      <c r="F223" s="301" t="str">
        <f>IFERROR(IF(Loan_Not_Paid*Values_Entered,Principal,""), "")</f>
        <v/>
      </c>
      <c r="G223" s="301" t="str">
        <f>IFERROR(IF(Loan_Not_Paid*Values_Entered,Interest,""), "")</f>
        <v/>
      </c>
      <c r="H223" s="301" t="str">
        <f>IFERROR(IF(Loan_Not_Paid*Values_Entered,Ending_Balance,""), "")</f>
        <v/>
      </c>
    </row>
    <row r="224" spans="2:8" x14ac:dyDescent="0.2">
      <c r="B224" s="299" t="str">
        <f>IFERROR(IF(Loan_Not_Paid*Values_Entered,Payment_Number,""), "")</f>
        <v/>
      </c>
      <c r="C224" s="300" t="str">
        <f>IFERROR(IF(Loan_Not_Paid*Values_Entered,Payment_Date,""), "")</f>
        <v/>
      </c>
      <c r="D224" s="301" t="str">
        <f>IFERROR(IF(Loan_Not_Paid*Values_Entered,Beginning_Balance,""), "")</f>
        <v/>
      </c>
      <c r="E224" s="301" t="str">
        <f>IFERROR(IF(Loan_Not_Paid*Values_Entered,Monthly_Payment,""), "")</f>
        <v/>
      </c>
      <c r="F224" s="301" t="str">
        <f>IFERROR(IF(Loan_Not_Paid*Values_Entered,Principal,""), "")</f>
        <v/>
      </c>
      <c r="G224" s="301" t="str">
        <f>IFERROR(IF(Loan_Not_Paid*Values_Entered,Interest,""), "")</f>
        <v/>
      </c>
      <c r="H224" s="301" t="str">
        <f>IFERROR(IF(Loan_Not_Paid*Values_Entered,Ending_Balance,""), "")</f>
        <v/>
      </c>
    </row>
    <row r="225" spans="2:8" x14ac:dyDescent="0.2">
      <c r="B225" s="299" t="str">
        <f>IFERROR(IF(Loan_Not_Paid*Values_Entered,Payment_Number,""), "")</f>
        <v/>
      </c>
      <c r="C225" s="300" t="str">
        <f>IFERROR(IF(Loan_Not_Paid*Values_Entered,Payment_Date,""), "")</f>
        <v/>
      </c>
      <c r="D225" s="301" t="str">
        <f>IFERROR(IF(Loan_Not_Paid*Values_Entered,Beginning_Balance,""), "")</f>
        <v/>
      </c>
      <c r="E225" s="301" t="str">
        <f>IFERROR(IF(Loan_Not_Paid*Values_Entered,Monthly_Payment,""), "")</f>
        <v/>
      </c>
      <c r="F225" s="301" t="str">
        <f>IFERROR(IF(Loan_Not_Paid*Values_Entered,Principal,""), "")</f>
        <v/>
      </c>
      <c r="G225" s="301" t="str">
        <f>IFERROR(IF(Loan_Not_Paid*Values_Entered,Interest,""), "")</f>
        <v/>
      </c>
      <c r="H225" s="301" t="str">
        <f>IFERROR(IF(Loan_Not_Paid*Values_Entered,Ending_Balance,""), "")</f>
        <v/>
      </c>
    </row>
    <row r="226" spans="2:8" x14ac:dyDescent="0.2">
      <c r="B226" s="299" t="str">
        <f>IFERROR(IF(Loan_Not_Paid*Values_Entered,Payment_Number,""), "")</f>
        <v/>
      </c>
      <c r="C226" s="300" t="str">
        <f>IFERROR(IF(Loan_Not_Paid*Values_Entered,Payment_Date,""), "")</f>
        <v/>
      </c>
      <c r="D226" s="301" t="str">
        <f>IFERROR(IF(Loan_Not_Paid*Values_Entered,Beginning_Balance,""), "")</f>
        <v/>
      </c>
      <c r="E226" s="301" t="str">
        <f>IFERROR(IF(Loan_Not_Paid*Values_Entered,Monthly_Payment,""), "")</f>
        <v/>
      </c>
      <c r="F226" s="301" t="str">
        <f>IFERROR(IF(Loan_Not_Paid*Values_Entered,Principal,""), "")</f>
        <v/>
      </c>
      <c r="G226" s="301" t="str">
        <f>IFERROR(IF(Loan_Not_Paid*Values_Entered,Interest,""), "")</f>
        <v/>
      </c>
      <c r="H226" s="301" t="str">
        <f>IFERROR(IF(Loan_Not_Paid*Values_Entered,Ending_Balance,""), "")</f>
        <v/>
      </c>
    </row>
    <row r="227" spans="2:8" x14ac:dyDescent="0.2">
      <c r="B227" s="299" t="str">
        <f>IFERROR(IF(Loan_Not_Paid*Values_Entered,Payment_Number,""), "")</f>
        <v/>
      </c>
      <c r="C227" s="300" t="str">
        <f>IFERROR(IF(Loan_Not_Paid*Values_Entered,Payment_Date,""), "")</f>
        <v/>
      </c>
      <c r="D227" s="301" t="str">
        <f>IFERROR(IF(Loan_Not_Paid*Values_Entered,Beginning_Balance,""), "")</f>
        <v/>
      </c>
      <c r="E227" s="301" t="str">
        <f>IFERROR(IF(Loan_Not_Paid*Values_Entered,Monthly_Payment,""), "")</f>
        <v/>
      </c>
      <c r="F227" s="301" t="str">
        <f>IFERROR(IF(Loan_Not_Paid*Values_Entered,Principal,""), "")</f>
        <v/>
      </c>
      <c r="G227" s="301" t="str">
        <f>IFERROR(IF(Loan_Not_Paid*Values_Entered,Interest,""), "")</f>
        <v/>
      </c>
      <c r="H227" s="301" t="str">
        <f>IFERROR(IF(Loan_Not_Paid*Values_Entered,Ending_Balance,""), "")</f>
        <v/>
      </c>
    </row>
    <row r="228" spans="2:8" x14ac:dyDescent="0.2">
      <c r="B228" s="299" t="str">
        <f>IFERROR(IF(Loan_Not_Paid*Values_Entered,Payment_Number,""), "")</f>
        <v/>
      </c>
      <c r="C228" s="300" t="str">
        <f>IFERROR(IF(Loan_Not_Paid*Values_Entered,Payment_Date,""), "")</f>
        <v/>
      </c>
      <c r="D228" s="301" t="str">
        <f>IFERROR(IF(Loan_Not_Paid*Values_Entered,Beginning_Balance,""), "")</f>
        <v/>
      </c>
      <c r="E228" s="301" t="str">
        <f>IFERROR(IF(Loan_Not_Paid*Values_Entered,Monthly_Payment,""), "")</f>
        <v/>
      </c>
      <c r="F228" s="301" t="str">
        <f>IFERROR(IF(Loan_Not_Paid*Values_Entered,Principal,""), "")</f>
        <v/>
      </c>
      <c r="G228" s="301" t="str">
        <f>IFERROR(IF(Loan_Not_Paid*Values_Entered,Interest,""), "")</f>
        <v/>
      </c>
      <c r="H228" s="301" t="str">
        <f>IFERROR(IF(Loan_Not_Paid*Values_Entered,Ending_Balance,""), "")</f>
        <v/>
      </c>
    </row>
    <row r="229" spans="2:8" x14ac:dyDescent="0.2">
      <c r="B229" s="299" t="str">
        <f>IFERROR(IF(Loan_Not_Paid*Values_Entered,Payment_Number,""), "")</f>
        <v/>
      </c>
      <c r="C229" s="300" t="str">
        <f>IFERROR(IF(Loan_Not_Paid*Values_Entered,Payment_Date,""), "")</f>
        <v/>
      </c>
      <c r="D229" s="301" t="str">
        <f>IFERROR(IF(Loan_Not_Paid*Values_Entered,Beginning_Balance,""), "")</f>
        <v/>
      </c>
      <c r="E229" s="301" t="str">
        <f>IFERROR(IF(Loan_Not_Paid*Values_Entered,Monthly_Payment,""), "")</f>
        <v/>
      </c>
      <c r="F229" s="301" t="str">
        <f>IFERROR(IF(Loan_Not_Paid*Values_Entered,Principal,""), "")</f>
        <v/>
      </c>
      <c r="G229" s="301" t="str">
        <f>IFERROR(IF(Loan_Not_Paid*Values_Entered,Interest,""), "")</f>
        <v/>
      </c>
      <c r="H229" s="301" t="str">
        <f>IFERROR(IF(Loan_Not_Paid*Values_Entered,Ending_Balance,""), "")</f>
        <v/>
      </c>
    </row>
    <row r="230" spans="2:8" x14ac:dyDescent="0.2">
      <c r="B230" s="299" t="str">
        <f>IFERROR(IF(Loan_Not_Paid*Values_Entered,Payment_Number,""), "")</f>
        <v/>
      </c>
      <c r="C230" s="300" t="str">
        <f>IFERROR(IF(Loan_Not_Paid*Values_Entered,Payment_Date,""), "")</f>
        <v/>
      </c>
      <c r="D230" s="301" t="str">
        <f>IFERROR(IF(Loan_Not_Paid*Values_Entered,Beginning_Balance,""), "")</f>
        <v/>
      </c>
      <c r="E230" s="301" t="str">
        <f>IFERROR(IF(Loan_Not_Paid*Values_Entered,Monthly_Payment,""), "")</f>
        <v/>
      </c>
      <c r="F230" s="301" t="str">
        <f>IFERROR(IF(Loan_Not_Paid*Values_Entered,Principal,""), "")</f>
        <v/>
      </c>
      <c r="G230" s="301" t="str">
        <f>IFERROR(IF(Loan_Not_Paid*Values_Entered,Interest,""), "")</f>
        <v/>
      </c>
      <c r="H230" s="301" t="str">
        <f>IFERROR(IF(Loan_Not_Paid*Values_Entered,Ending_Balance,""), "")</f>
        <v/>
      </c>
    </row>
    <row r="231" spans="2:8" x14ac:dyDescent="0.2">
      <c r="B231" s="299" t="str">
        <f>IFERROR(IF(Loan_Not_Paid*Values_Entered,Payment_Number,""), "")</f>
        <v/>
      </c>
      <c r="C231" s="300" t="str">
        <f>IFERROR(IF(Loan_Not_Paid*Values_Entered,Payment_Date,""), "")</f>
        <v/>
      </c>
      <c r="D231" s="301" t="str">
        <f>IFERROR(IF(Loan_Not_Paid*Values_Entered,Beginning_Balance,""), "")</f>
        <v/>
      </c>
      <c r="E231" s="301" t="str">
        <f>IFERROR(IF(Loan_Not_Paid*Values_Entered,Monthly_Payment,""), "")</f>
        <v/>
      </c>
      <c r="F231" s="301" t="str">
        <f>IFERROR(IF(Loan_Not_Paid*Values_Entered,Principal,""), "")</f>
        <v/>
      </c>
      <c r="G231" s="301" t="str">
        <f>IFERROR(IF(Loan_Not_Paid*Values_Entered,Interest,""), "")</f>
        <v/>
      </c>
      <c r="H231" s="301" t="str">
        <f>IFERROR(IF(Loan_Not_Paid*Values_Entered,Ending_Balance,""), "")</f>
        <v/>
      </c>
    </row>
    <row r="232" spans="2:8" x14ac:dyDescent="0.2">
      <c r="B232" s="299" t="str">
        <f>IFERROR(IF(Loan_Not_Paid*Values_Entered,Payment_Number,""), "")</f>
        <v/>
      </c>
      <c r="C232" s="300" t="str">
        <f>IFERROR(IF(Loan_Not_Paid*Values_Entered,Payment_Date,""), "")</f>
        <v/>
      </c>
      <c r="D232" s="301" t="str">
        <f>IFERROR(IF(Loan_Not_Paid*Values_Entered,Beginning_Balance,""), "")</f>
        <v/>
      </c>
      <c r="E232" s="301" t="str">
        <f>IFERROR(IF(Loan_Not_Paid*Values_Entered,Monthly_Payment,""), "")</f>
        <v/>
      </c>
      <c r="F232" s="301" t="str">
        <f>IFERROR(IF(Loan_Not_Paid*Values_Entered,Principal,""), "")</f>
        <v/>
      </c>
      <c r="G232" s="301" t="str">
        <f>IFERROR(IF(Loan_Not_Paid*Values_Entered,Interest,""), "")</f>
        <v/>
      </c>
      <c r="H232" s="301" t="str">
        <f>IFERROR(IF(Loan_Not_Paid*Values_Entered,Ending_Balance,""), "")</f>
        <v/>
      </c>
    </row>
    <row r="233" spans="2:8" x14ac:dyDescent="0.2">
      <c r="B233" s="299" t="str">
        <f>IFERROR(IF(Loan_Not_Paid*Values_Entered,Payment_Number,""), "")</f>
        <v/>
      </c>
      <c r="C233" s="300" t="str">
        <f>IFERROR(IF(Loan_Not_Paid*Values_Entered,Payment_Date,""), "")</f>
        <v/>
      </c>
      <c r="D233" s="301" t="str">
        <f>IFERROR(IF(Loan_Not_Paid*Values_Entered,Beginning_Balance,""), "")</f>
        <v/>
      </c>
      <c r="E233" s="301" t="str">
        <f>IFERROR(IF(Loan_Not_Paid*Values_Entered,Monthly_Payment,""), "")</f>
        <v/>
      </c>
      <c r="F233" s="301" t="str">
        <f>IFERROR(IF(Loan_Not_Paid*Values_Entered,Principal,""), "")</f>
        <v/>
      </c>
      <c r="G233" s="301" t="str">
        <f>IFERROR(IF(Loan_Not_Paid*Values_Entered,Interest,""), "")</f>
        <v/>
      </c>
      <c r="H233" s="301" t="str">
        <f>IFERROR(IF(Loan_Not_Paid*Values_Entered,Ending_Balance,""), "")</f>
        <v/>
      </c>
    </row>
    <row r="234" spans="2:8" x14ac:dyDescent="0.2">
      <c r="B234" s="299" t="str">
        <f>IFERROR(IF(Loan_Not_Paid*Values_Entered,Payment_Number,""), "")</f>
        <v/>
      </c>
      <c r="C234" s="300" t="str">
        <f>IFERROR(IF(Loan_Not_Paid*Values_Entered,Payment_Date,""), "")</f>
        <v/>
      </c>
      <c r="D234" s="301" t="str">
        <f>IFERROR(IF(Loan_Not_Paid*Values_Entered,Beginning_Balance,""), "")</f>
        <v/>
      </c>
      <c r="E234" s="301" t="str">
        <f>IFERROR(IF(Loan_Not_Paid*Values_Entered,Monthly_Payment,""), "")</f>
        <v/>
      </c>
      <c r="F234" s="301" t="str">
        <f>IFERROR(IF(Loan_Not_Paid*Values_Entered,Principal,""), "")</f>
        <v/>
      </c>
      <c r="G234" s="301" t="str">
        <f>IFERROR(IF(Loan_Not_Paid*Values_Entered,Interest,""), "")</f>
        <v/>
      </c>
      <c r="H234" s="301" t="str">
        <f>IFERROR(IF(Loan_Not_Paid*Values_Entered,Ending_Balance,""), "")</f>
        <v/>
      </c>
    </row>
    <row r="235" spans="2:8" x14ac:dyDescent="0.2">
      <c r="B235" s="299" t="str">
        <f>IFERROR(IF(Loan_Not_Paid*Values_Entered,Payment_Number,""), "")</f>
        <v/>
      </c>
      <c r="C235" s="300" t="str">
        <f>IFERROR(IF(Loan_Not_Paid*Values_Entered,Payment_Date,""), "")</f>
        <v/>
      </c>
      <c r="D235" s="301" t="str">
        <f>IFERROR(IF(Loan_Not_Paid*Values_Entered,Beginning_Balance,""), "")</f>
        <v/>
      </c>
      <c r="E235" s="301" t="str">
        <f>IFERROR(IF(Loan_Not_Paid*Values_Entered,Monthly_Payment,""), "")</f>
        <v/>
      </c>
      <c r="F235" s="301" t="str">
        <f>IFERROR(IF(Loan_Not_Paid*Values_Entered,Principal,""), "")</f>
        <v/>
      </c>
      <c r="G235" s="301" t="str">
        <f>IFERROR(IF(Loan_Not_Paid*Values_Entered,Interest,""), "")</f>
        <v/>
      </c>
      <c r="H235" s="301" t="str">
        <f>IFERROR(IF(Loan_Not_Paid*Values_Entered,Ending_Balance,""), "")</f>
        <v/>
      </c>
    </row>
    <row r="236" spans="2:8" x14ac:dyDescent="0.2">
      <c r="B236" s="299" t="str">
        <f>IFERROR(IF(Loan_Not_Paid*Values_Entered,Payment_Number,""), "")</f>
        <v/>
      </c>
      <c r="C236" s="300" t="str">
        <f>IFERROR(IF(Loan_Not_Paid*Values_Entered,Payment_Date,""), "")</f>
        <v/>
      </c>
      <c r="D236" s="301" t="str">
        <f>IFERROR(IF(Loan_Not_Paid*Values_Entered,Beginning_Balance,""), "")</f>
        <v/>
      </c>
      <c r="E236" s="301" t="str">
        <f>IFERROR(IF(Loan_Not_Paid*Values_Entered,Monthly_Payment,""), "")</f>
        <v/>
      </c>
      <c r="F236" s="301" t="str">
        <f>IFERROR(IF(Loan_Not_Paid*Values_Entered,Principal,""), "")</f>
        <v/>
      </c>
      <c r="G236" s="301" t="str">
        <f>IFERROR(IF(Loan_Not_Paid*Values_Entered,Interest,""), "")</f>
        <v/>
      </c>
      <c r="H236" s="301" t="str">
        <f>IFERROR(IF(Loan_Not_Paid*Values_Entered,Ending_Balance,""), "")</f>
        <v/>
      </c>
    </row>
    <row r="237" spans="2:8" x14ac:dyDescent="0.2">
      <c r="B237" s="299" t="str">
        <f>IFERROR(IF(Loan_Not_Paid*Values_Entered,Payment_Number,""), "")</f>
        <v/>
      </c>
      <c r="C237" s="300" t="str">
        <f>IFERROR(IF(Loan_Not_Paid*Values_Entered,Payment_Date,""), "")</f>
        <v/>
      </c>
      <c r="D237" s="301" t="str">
        <f>IFERROR(IF(Loan_Not_Paid*Values_Entered,Beginning_Balance,""), "")</f>
        <v/>
      </c>
      <c r="E237" s="301" t="str">
        <f>IFERROR(IF(Loan_Not_Paid*Values_Entered,Monthly_Payment,""), "")</f>
        <v/>
      </c>
      <c r="F237" s="301" t="str">
        <f>IFERROR(IF(Loan_Not_Paid*Values_Entered,Principal,""), "")</f>
        <v/>
      </c>
      <c r="G237" s="301" t="str">
        <f>IFERROR(IF(Loan_Not_Paid*Values_Entered,Interest,""), "")</f>
        <v/>
      </c>
      <c r="H237" s="301" t="str">
        <f>IFERROR(IF(Loan_Not_Paid*Values_Entered,Ending_Balance,""), "")</f>
        <v/>
      </c>
    </row>
    <row r="238" spans="2:8" x14ac:dyDescent="0.2">
      <c r="B238" s="299" t="str">
        <f>IFERROR(IF(Loan_Not_Paid*Values_Entered,Payment_Number,""), "")</f>
        <v/>
      </c>
      <c r="C238" s="300" t="str">
        <f>IFERROR(IF(Loan_Not_Paid*Values_Entered,Payment_Date,""), "")</f>
        <v/>
      </c>
      <c r="D238" s="301" t="str">
        <f>IFERROR(IF(Loan_Not_Paid*Values_Entered,Beginning_Balance,""), "")</f>
        <v/>
      </c>
      <c r="E238" s="301" t="str">
        <f>IFERROR(IF(Loan_Not_Paid*Values_Entered,Monthly_Payment,""), "")</f>
        <v/>
      </c>
      <c r="F238" s="301" t="str">
        <f>IFERROR(IF(Loan_Not_Paid*Values_Entered,Principal,""), "")</f>
        <v/>
      </c>
      <c r="G238" s="301" t="str">
        <f>IFERROR(IF(Loan_Not_Paid*Values_Entered,Interest,""), "")</f>
        <v/>
      </c>
      <c r="H238" s="301" t="str">
        <f>IFERROR(IF(Loan_Not_Paid*Values_Entered,Ending_Balance,""), "")</f>
        <v/>
      </c>
    </row>
    <row r="239" spans="2:8" x14ac:dyDescent="0.2">
      <c r="B239" s="299" t="str">
        <f>IFERROR(IF(Loan_Not_Paid*Values_Entered,Payment_Number,""), "")</f>
        <v/>
      </c>
      <c r="C239" s="300" t="str">
        <f>IFERROR(IF(Loan_Not_Paid*Values_Entered,Payment_Date,""), "")</f>
        <v/>
      </c>
      <c r="D239" s="301" t="str">
        <f>IFERROR(IF(Loan_Not_Paid*Values_Entered,Beginning_Balance,""), "")</f>
        <v/>
      </c>
      <c r="E239" s="301" t="str">
        <f>IFERROR(IF(Loan_Not_Paid*Values_Entered,Monthly_Payment,""), "")</f>
        <v/>
      </c>
      <c r="F239" s="301" t="str">
        <f>IFERROR(IF(Loan_Not_Paid*Values_Entered,Principal,""), "")</f>
        <v/>
      </c>
      <c r="G239" s="301" t="str">
        <f>IFERROR(IF(Loan_Not_Paid*Values_Entered,Interest,""), "")</f>
        <v/>
      </c>
      <c r="H239" s="301" t="str">
        <f>IFERROR(IF(Loan_Not_Paid*Values_Entered,Ending_Balance,""), "")</f>
        <v/>
      </c>
    </row>
    <row r="240" spans="2:8" x14ac:dyDescent="0.2">
      <c r="B240" s="299" t="str">
        <f>IFERROR(IF(Loan_Not_Paid*Values_Entered,Payment_Number,""), "")</f>
        <v/>
      </c>
      <c r="C240" s="300" t="str">
        <f>IFERROR(IF(Loan_Not_Paid*Values_Entered,Payment_Date,""), "")</f>
        <v/>
      </c>
      <c r="D240" s="301" t="str">
        <f>IFERROR(IF(Loan_Not_Paid*Values_Entered,Beginning_Balance,""), "")</f>
        <v/>
      </c>
      <c r="E240" s="301" t="str">
        <f>IFERROR(IF(Loan_Not_Paid*Values_Entered,Monthly_Payment,""), "")</f>
        <v/>
      </c>
      <c r="F240" s="301" t="str">
        <f>IFERROR(IF(Loan_Not_Paid*Values_Entered,Principal,""), "")</f>
        <v/>
      </c>
      <c r="G240" s="301" t="str">
        <f>IFERROR(IF(Loan_Not_Paid*Values_Entered,Interest,""), "")</f>
        <v/>
      </c>
      <c r="H240" s="301" t="str">
        <f>IFERROR(IF(Loan_Not_Paid*Values_Entered,Ending_Balance,""), "")</f>
        <v/>
      </c>
    </row>
    <row r="241" spans="2:8" x14ac:dyDescent="0.2">
      <c r="B241" s="299" t="str">
        <f>IFERROR(IF(Loan_Not_Paid*Values_Entered,Payment_Number,""), "")</f>
        <v/>
      </c>
      <c r="C241" s="300" t="str">
        <f>IFERROR(IF(Loan_Not_Paid*Values_Entered,Payment_Date,""), "")</f>
        <v/>
      </c>
      <c r="D241" s="301" t="str">
        <f>IFERROR(IF(Loan_Not_Paid*Values_Entered,Beginning_Balance,""), "")</f>
        <v/>
      </c>
      <c r="E241" s="301" t="str">
        <f>IFERROR(IF(Loan_Not_Paid*Values_Entered,Monthly_Payment,""), "")</f>
        <v/>
      </c>
      <c r="F241" s="301" t="str">
        <f>IFERROR(IF(Loan_Not_Paid*Values_Entered,Principal,""), "")</f>
        <v/>
      </c>
      <c r="G241" s="301" t="str">
        <f>IFERROR(IF(Loan_Not_Paid*Values_Entered,Interest,""), "")</f>
        <v/>
      </c>
      <c r="H241" s="301" t="str">
        <f>IFERROR(IF(Loan_Not_Paid*Values_Entered,Ending_Balance,""), "")</f>
        <v/>
      </c>
    </row>
    <row r="242" spans="2:8" x14ac:dyDescent="0.2">
      <c r="B242" s="299" t="str">
        <f>IFERROR(IF(Loan_Not_Paid*Values_Entered,Payment_Number,""), "")</f>
        <v/>
      </c>
      <c r="C242" s="300" t="str">
        <f>IFERROR(IF(Loan_Not_Paid*Values_Entered,Payment_Date,""), "")</f>
        <v/>
      </c>
      <c r="D242" s="301" t="str">
        <f>IFERROR(IF(Loan_Not_Paid*Values_Entered,Beginning_Balance,""), "")</f>
        <v/>
      </c>
      <c r="E242" s="301" t="str">
        <f>IFERROR(IF(Loan_Not_Paid*Values_Entered,Monthly_Payment,""), "")</f>
        <v/>
      </c>
      <c r="F242" s="301" t="str">
        <f>IFERROR(IF(Loan_Not_Paid*Values_Entered,Principal,""), "")</f>
        <v/>
      </c>
      <c r="G242" s="301" t="str">
        <f>IFERROR(IF(Loan_Not_Paid*Values_Entered,Interest,""), "")</f>
        <v/>
      </c>
      <c r="H242" s="301" t="str">
        <f>IFERROR(IF(Loan_Not_Paid*Values_Entered,Ending_Balance,""), "")</f>
        <v/>
      </c>
    </row>
    <row r="243" spans="2:8" x14ac:dyDescent="0.2">
      <c r="B243" s="299" t="str">
        <f>IFERROR(IF(Loan_Not_Paid*Values_Entered,Payment_Number,""), "")</f>
        <v/>
      </c>
      <c r="C243" s="300" t="str">
        <f>IFERROR(IF(Loan_Not_Paid*Values_Entered,Payment_Date,""), "")</f>
        <v/>
      </c>
      <c r="D243" s="301" t="str">
        <f>IFERROR(IF(Loan_Not_Paid*Values_Entered,Beginning_Balance,""), "")</f>
        <v/>
      </c>
      <c r="E243" s="301" t="str">
        <f>IFERROR(IF(Loan_Not_Paid*Values_Entered,Monthly_Payment,""), "")</f>
        <v/>
      </c>
      <c r="F243" s="301" t="str">
        <f>IFERROR(IF(Loan_Not_Paid*Values_Entered,Principal,""), "")</f>
        <v/>
      </c>
      <c r="G243" s="301" t="str">
        <f>IFERROR(IF(Loan_Not_Paid*Values_Entered,Interest,""), "")</f>
        <v/>
      </c>
      <c r="H243" s="301" t="str">
        <f>IFERROR(IF(Loan_Not_Paid*Values_Entered,Ending_Balance,""), "")</f>
        <v/>
      </c>
    </row>
    <row r="244" spans="2:8" x14ac:dyDescent="0.2">
      <c r="B244" s="299" t="str">
        <f>IFERROR(IF(Loan_Not_Paid*Values_Entered,Payment_Number,""), "")</f>
        <v/>
      </c>
      <c r="C244" s="300" t="str">
        <f>IFERROR(IF(Loan_Not_Paid*Values_Entered,Payment_Date,""), "")</f>
        <v/>
      </c>
      <c r="D244" s="301" t="str">
        <f>IFERROR(IF(Loan_Not_Paid*Values_Entered,Beginning_Balance,""), "")</f>
        <v/>
      </c>
      <c r="E244" s="301" t="str">
        <f>IFERROR(IF(Loan_Not_Paid*Values_Entered,Monthly_Payment,""), "")</f>
        <v/>
      </c>
      <c r="F244" s="301" t="str">
        <f>IFERROR(IF(Loan_Not_Paid*Values_Entered,Principal,""), "")</f>
        <v/>
      </c>
      <c r="G244" s="301" t="str">
        <f>IFERROR(IF(Loan_Not_Paid*Values_Entered,Interest,""), "")</f>
        <v/>
      </c>
      <c r="H244" s="301" t="str">
        <f>IFERROR(IF(Loan_Not_Paid*Values_Entered,Ending_Balance,""), "")</f>
        <v/>
      </c>
    </row>
    <row r="245" spans="2:8" x14ac:dyDescent="0.2">
      <c r="B245" s="299" t="str">
        <f>IFERROR(IF(Loan_Not_Paid*Values_Entered,Payment_Number,""), "")</f>
        <v/>
      </c>
      <c r="C245" s="300" t="str">
        <f>IFERROR(IF(Loan_Not_Paid*Values_Entered,Payment_Date,""), "")</f>
        <v/>
      </c>
      <c r="D245" s="301" t="str">
        <f>IFERROR(IF(Loan_Not_Paid*Values_Entered,Beginning_Balance,""), "")</f>
        <v/>
      </c>
      <c r="E245" s="301" t="str">
        <f>IFERROR(IF(Loan_Not_Paid*Values_Entered,Monthly_Payment,""), "")</f>
        <v/>
      </c>
      <c r="F245" s="301" t="str">
        <f>IFERROR(IF(Loan_Not_Paid*Values_Entered,Principal,""), "")</f>
        <v/>
      </c>
      <c r="G245" s="301" t="str">
        <f>IFERROR(IF(Loan_Not_Paid*Values_Entered,Interest,""), "")</f>
        <v/>
      </c>
      <c r="H245" s="301" t="str">
        <f>IFERROR(IF(Loan_Not_Paid*Values_Entered,Ending_Balance,""), "")</f>
        <v/>
      </c>
    </row>
    <row r="246" spans="2:8" x14ac:dyDescent="0.2">
      <c r="B246" s="299" t="str">
        <f>IFERROR(IF(Loan_Not_Paid*Values_Entered,Payment_Number,""), "")</f>
        <v/>
      </c>
      <c r="C246" s="300" t="str">
        <f>IFERROR(IF(Loan_Not_Paid*Values_Entered,Payment_Date,""), "")</f>
        <v/>
      </c>
      <c r="D246" s="301" t="str">
        <f>IFERROR(IF(Loan_Not_Paid*Values_Entered,Beginning_Balance,""), "")</f>
        <v/>
      </c>
      <c r="E246" s="301" t="str">
        <f>IFERROR(IF(Loan_Not_Paid*Values_Entered,Monthly_Payment,""), "")</f>
        <v/>
      </c>
      <c r="F246" s="301" t="str">
        <f>IFERROR(IF(Loan_Not_Paid*Values_Entered,Principal,""), "")</f>
        <v/>
      </c>
      <c r="G246" s="301" t="str">
        <f>IFERROR(IF(Loan_Not_Paid*Values_Entered,Interest,""), "")</f>
        <v/>
      </c>
      <c r="H246" s="301" t="str">
        <f>IFERROR(IF(Loan_Not_Paid*Values_Entered,Ending_Balance,""), "")</f>
        <v/>
      </c>
    </row>
    <row r="247" spans="2:8" x14ac:dyDescent="0.2">
      <c r="B247" s="299" t="str">
        <f>IFERROR(IF(Loan_Not_Paid*Values_Entered,Payment_Number,""), "")</f>
        <v/>
      </c>
      <c r="C247" s="300" t="str">
        <f>IFERROR(IF(Loan_Not_Paid*Values_Entered,Payment_Date,""), "")</f>
        <v/>
      </c>
      <c r="D247" s="301" t="str">
        <f>IFERROR(IF(Loan_Not_Paid*Values_Entered,Beginning_Balance,""), "")</f>
        <v/>
      </c>
      <c r="E247" s="301" t="str">
        <f>IFERROR(IF(Loan_Not_Paid*Values_Entered,Monthly_Payment,""), "")</f>
        <v/>
      </c>
      <c r="F247" s="301" t="str">
        <f>IFERROR(IF(Loan_Not_Paid*Values_Entered,Principal,""), "")</f>
        <v/>
      </c>
      <c r="G247" s="301" t="str">
        <f>IFERROR(IF(Loan_Not_Paid*Values_Entered,Interest,""), "")</f>
        <v/>
      </c>
      <c r="H247" s="301" t="str">
        <f>IFERROR(IF(Loan_Not_Paid*Values_Entered,Ending_Balance,""), "")</f>
        <v/>
      </c>
    </row>
    <row r="248" spans="2:8" x14ac:dyDescent="0.2">
      <c r="B248" s="299" t="str">
        <f>IFERROR(IF(Loan_Not_Paid*Values_Entered,Payment_Number,""), "")</f>
        <v/>
      </c>
      <c r="C248" s="300" t="str">
        <f>IFERROR(IF(Loan_Not_Paid*Values_Entered,Payment_Date,""), "")</f>
        <v/>
      </c>
      <c r="D248" s="301" t="str">
        <f>IFERROR(IF(Loan_Not_Paid*Values_Entered,Beginning_Balance,""), "")</f>
        <v/>
      </c>
      <c r="E248" s="301" t="str">
        <f>IFERROR(IF(Loan_Not_Paid*Values_Entered,Monthly_Payment,""), "")</f>
        <v/>
      </c>
      <c r="F248" s="301" t="str">
        <f>IFERROR(IF(Loan_Not_Paid*Values_Entered,Principal,""), "")</f>
        <v/>
      </c>
      <c r="G248" s="301" t="str">
        <f>IFERROR(IF(Loan_Not_Paid*Values_Entered,Interest,""), "")</f>
        <v/>
      </c>
      <c r="H248" s="301" t="str">
        <f>IFERROR(IF(Loan_Not_Paid*Values_Entered,Ending_Balance,""), "")</f>
        <v/>
      </c>
    </row>
    <row r="249" spans="2:8" x14ac:dyDescent="0.2">
      <c r="B249" s="299" t="str">
        <f>IFERROR(IF(Loan_Not_Paid*Values_Entered,Payment_Number,""), "")</f>
        <v/>
      </c>
      <c r="C249" s="300" t="str">
        <f>IFERROR(IF(Loan_Not_Paid*Values_Entered,Payment_Date,""), "")</f>
        <v/>
      </c>
      <c r="D249" s="301" t="str">
        <f>IFERROR(IF(Loan_Not_Paid*Values_Entered,Beginning_Balance,""), "")</f>
        <v/>
      </c>
      <c r="E249" s="301" t="str">
        <f>IFERROR(IF(Loan_Not_Paid*Values_Entered,Monthly_Payment,""), "")</f>
        <v/>
      </c>
      <c r="F249" s="301" t="str">
        <f>IFERROR(IF(Loan_Not_Paid*Values_Entered,Principal,""), "")</f>
        <v/>
      </c>
      <c r="G249" s="301" t="str">
        <f>IFERROR(IF(Loan_Not_Paid*Values_Entered,Interest,""), "")</f>
        <v/>
      </c>
      <c r="H249" s="301" t="str">
        <f>IFERROR(IF(Loan_Not_Paid*Values_Entered,Ending_Balance,""), "")</f>
        <v/>
      </c>
    </row>
    <row r="250" spans="2:8" x14ac:dyDescent="0.2">
      <c r="B250" s="299" t="str">
        <f>IFERROR(IF(Loan_Not_Paid*Values_Entered,Payment_Number,""), "")</f>
        <v/>
      </c>
      <c r="C250" s="300" t="str">
        <f>IFERROR(IF(Loan_Not_Paid*Values_Entered,Payment_Date,""), "")</f>
        <v/>
      </c>
      <c r="D250" s="301" t="str">
        <f>IFERROR(IF(Loan_Not_Paid*Values_Entered,Beginning_Balance,""), "")</f>
        <v/>
      </c>
      <c r="E250" s="301" t="str">
        <f>IFERROR(IF(Loan_Not_Paid*Values_Entered,Monthly_Payment,""), "")</f>
        <v/>
      </c>
      <c r="F250" s="301" t="str">
        <f>IFERROR(IF(Loan_Not_Paid*Values_Entered,Principal,""), "")</f>
        <v/>
      </c>
      <c r="G250" s="301" t="str">
        <f>IFERROR(IF(Loan_Not_Paid*Values_Entered,Interest,""), "")</f>
        <v/>
      </c>
      <c r="H250" s="301" t="str">
        <f>IFERROR(IF(Loan_Not_Paid*Values_Entered,Ending_Balance,""), "")</f>
        <v/>
      </c>
    </row>
    <row r="251" spans="2:8" x14ac:dyDescent="0.2">
      <c r="B251" s="299" t="str">
        <f>IFERROR(IF(Loan_Not_Paid*Values_Entered,Payment_Number,""), "")</f>
        <v/>
      </c>
      <c r="C251" s="300" t="str">
        <f>IFERROR(IF(Loan_Not_Paid*Values_Entered,Payment_Date,""), "")</f>
        <v/>
      </c>
      <c r="D251" s="301" t="str">
        <f>IFERROR(IF(Loan_Not_Paid*Values_Entered,Beginning_Balance,""), "")</f>
        <v/>
      </c>
      <c r="E251" s="301" t="str">
        <f>IFERROR(IF(Loan_Not_Paid*Values_Entered,Monthly_Payment,""), "")</f>
        <v/>
      </c>
      <c r="F251" s="301" t="str">
        <f>IFERROR(IF(Loan_Not_Paid*Values_Entered,Principal,""), "")</f>
        <v/>
      </c>
      <c r="G251" s="301" t="str">
        <f>IFERROR(IF(Loan_Not_Paid*Values_Entered,Interest,""), "")</f>
        <v/>
      </c>
      <c r="H251" s="301" t="str">
        <f>IFERROR(IF(Loan_Not_Paid*Values_Entered,Ending_Balance,""), "")</f>
        <v/>
      </c>
    </row>
    <row r="252" spans="2:8" x14ac:dyDescent="0.2">
      <c r="B252" s="299" t="str">
        <f>IFERROR(IF(Loan_Not_Paid*Values_Entered,Payment_Number,""), "")</f>
        <v/>
      </c>
      <c r="C252" s="300" t="str">
        <f>IFERROR(IF(Loan_Not_Paid*Values_Entered,Payment_Date,""), "")</f>
        <v/>
      </c>
      <c r="D252" s="301" t="str">
        <f>IFERROR(IF(Loan_Not_Paid*Values_Entered,Beginning_Balance,""), "")</f>
        <v/>
      </c>
      <c r="E252" s="301" t="str">
        <f>IFERROR(IF(Loan_Not_Paid*Values_Entered,Monthly_Payment,""), "")</f>
        <v/>
      </c>
      <c r="F252" s="301" t="str">
        <f>IFERROR(IF(Loan_Not_Paid*Values_Entered,Principal,""), "")</f>
        <v/>
      </c>
      <c r="G252" s="301" t="str">
        <f>IFERROR(IF(Loan_Not_Paid*Values_Entered,Interest,""), "")</f>
        <v/>
      </c>
      <c r="H252" s="301" t="str">
        <f>IFERROR(IF(Loan_Not_Paid*Values_Entered,Ending_Balance,""), "")</f>
        <v/>
      </c>
    </row>
    <row r="253" spans="2:8" x14ac:dyDescent="0.2">
      <c r="B253" s="299" t="str">
        <f>IFERROR(IF(Loan_Not_Paid*Values_Entered,Payment_Number,""), "")</f>
        <v/>
      </c>
      <c r="C253" s="300" t="str">
        <f>IFERROR(IF(Loan_Not_Paid*Values_Entered,Payment_Date,""), "")</f>
        <v/>
      </c>
      <c r="D253" s="301" t="str">
        <f>IFERROR(IF(Loan_Not_Paid*Values_Entered,Beginning_Balance,""), "")</f>
        <v/>
      </c>
      <c r="E253" s="301" t="str">
        <f>IFERROR(IF(Loan_Not_Paid*Values_Entered,Monthly_Payment,""), "")</f>
        <v/>
      </c>
      <c r="F253" s="301" t="str">
        <f>IFERROR(IF(Loan_Not_Paid*Values_Entered,Principal,""), "")</f>
        <v/>
      </c>
      <c r="G253" s="301" t="str">
        <f>IFERROR(IF(Loan_Not_Paid*Values_Entered,Interest,""), "")</f>
        <v/>
      </c>
      <c r="H253" s="301" t="str">
        <f>IFERROR(IF(Loan_Not_Paid*Values_Entered,Ending_Balance,""), "")</f>
        <v/>
      </c>
    </row>
    <row r="254" spans="2:8" x14ac:dyDescent="0.2">
      <c r="B254" s="299" t="str">
        <f>IFERROR(IF(Loan_Not_Paid*Values_Entered,Payment_Number,""), "")</f>
        <v/>
      </c>
      <c r="C254" s="300" t="str">
        <f>IFERROR(IF(Loan_Not_Paid*Values_Entered,Payment_Date,""), "")</f>
        <v/>
      </c>
      <c r="D254" s="301" t="str">
        <f>IFERROR(IF(Loan_Not_Paid*Values_Entered,Beginning_Balance,""), "")</f>
        <v/>
      </c>
      <c r="E254" s="301" t="str">
        <f>IFERROR(IF(Loan_Not_Paid*Values_Entered,Monthly_Payment,""), "")</f>
        <v/>
      </c>
      <c r="F254" s="301" t="str">
        <f>IFERROR(IF(Loan_Not_Paid*Values_Entered,Principal,""), "")</f>
        <v/>
      </c>
      <c r="G254" s="301" t="str">
        <f>IFERROR(IF(Loan_Not_Paid*Values_Entered,Interest,""), "")</f>
        <v/>
      </c>
      <c r="H254" s="301" t="str">
        <f>IFERROR(IF(Loan_Not_Paid*Values_Entered,Ending_Balance,""), "")</f>
        <v/>
      </c>
    </row>
    <row r="255" spans="2:8" x14ac:dyDescent="0.2">
      <c r="B255" s="299" t="str">
        <f>IFERROR(IF(Loan_Not_Paid*Values_Entered,Payment_Number,""), "")</f>
        <v/>
      </c>
      <c r="C255" s="300" t="str">
        <f>IFERROR(IF(Loan_Not_Paid*Values_Entered,Payment_Date,""), "")</f>
        <v/>
      </c>
      <c r="D255" s="301" t="str">
        <f>IFERROR(IF(Loan_Not_Paid*Values_Entered,Beginning_Balance,""), "")</f>
        <v/>
      </c>
      <c r="E255" s="301" t="str">
        <f>IFERROR(IF(Loan_Not_Paid*Values_Entered,Monthly_Payment,""), "")</f>
        <v/>
      </c>
      <c r="F255" s="301" t="str">
        <f>IFERROR(IF(Loan_Not_Paid*Values_Entered,Principal,""), "")</f>
        <v/>
      </c>
      <c r="G255" s="301" t="str">
        <f>IFERROR(IF(Loan_Not_Paid*Values_Entered,Interest,""), "")</f>
        <v/>
      </c>
      <c r="H255" s="301" t="str">
        <f>IFERROR(IF(Loan_Not_Paid*Values_Entered,Ending_Balance,""), "")</f>
        <v/>
      </c>
    </row>
    <row r="256" spans="2:8" x14ac:dyDescent="0.2">
      <c r="B256" s="299" t="str">
        <f>IFERROR(IF(Loan_Not_Paid*Values_Entered,Payment_Number,""), "")</f>
        <v/>
      </c>
      <c r="C256" s="300" t="str">
        <f>IFERROR(IF(Loan_Not_Paid*Values_Entered,Payment_Date,""), "")</f>
        <v/>
      </c>
      <c r="D256" s="301" t="str">
        <f>IFERROR(IF(Loan_Not_Paid*Values_Entered,Beginning_Balance,""), "")</f>
        <v/>
      </c>
      <c r="E256" s="301" t="str">
        <f>IFERROR(IF(Loan_Not_Paid*Values_Entered,Monthly_Payment,""), "")</f>
        <v/>
      </c>
      <c r="F256" s="301" t="str">
        <f>IFERROR(IF(Loan_Not_Paid*Values_Entered,Principal,""), "")</f>
        <v/>
      </c>
      <c r="G256" s="301" t="str">
        <f>IFERROR(IF(Loan_Not_Paid*Values_Entered,Interest,""), "")</f>
        <v/>
      </c>
      <c r="H256" s="301" t="str">
        <f>IFERROR(IF(Loan_Not_Paid*Values_Entered,Ending_Balance,""), "")</f>
        <v/>
      </c>
    </row>
    <row r="257" spans="2:8" x14ac:dyDescent="0.2">
      <c r="B257" s="299" t="str">
        <f>IFERROR(IF(Loan_Not_Paid*Values_Entered,Payment_Number,""), "")</f>
        <v/>
      </c>
      <c r="C257" s="300" t="str">
        <f>IFERROR(IF(Loan_Not_Paid*Values_Entered,Payment_Date,""), "")</f>
        <v/>
      </c>
      <c r="D257" s="301" t="str">
        <f>IFERROR(IF(Loan_Not_Paid*Values_Entered,Beginning_Balance,""), "")</f>
        <v/>
      </c>
      <c r="E257" s="301" t="str">
        <f>IFERROR(IF(Loan_Not_Paid*Values_Entered,Monthly_Payment,""), "")</f>
        <v/>
      </c>
      <c r="F257" s="301" t="str">
        <f>IFERROR(IF(Loan_Not_Paid*Values_Entered,Principal,""), "")</f>
        <v/>
      </c>
      <c r="G257" s="301" t="str">
        <f>IFERROR(IF(Loan_Not_Paid*Values_Entered,Interest,""), "")</f>
        <v/>
      </c>
      <c r="H257" s="301" t="str">
        <f>IFERROR(IF(Loan_Not_Paid*Values_Entered,Ending_Balance,""), "")</f>
        <v/>
      </c>
    </row>
    <row r="258" spans="2:8" x14ac:dyDescent="0.2">
      <c r="B258" s="299" t="str">
        <f>IFERROR(IF(Loan_Not_Paid*Values_Entered,Payment_Number,""), "")</f>
        <v/>
      </c>
      <c r="C258" s="300" t="str">
        <f>IFERROR(IF(Loan_Not_Paid*Values_Entered,Payment_Date,""), "")</f>
        <v/>
      </c>
      <c r="D258" s="301" t="str">
        <f>IFERROR(IF(Loan_Not_Paid*Values_Entered,Beginning_Balance,""), "")</f>
        <v/>
      </c>
      <c r="E258" s="301" t="str">
        <f>IFERROR(IF(Loan_Not_Paid*Values_Entered,Monthly_Payment,""), "")</f>
        <v/>
      </c>
      <c r="F258" s="301" t="str">
        <f>IFERROR(IF(Loan_Not_Paid*Values_Entered,Principal,""), "")</f>
        <v/>
      </c>
      <c r="G258" s="301" t="str">
        <f>IFERROR(IF(Loan_Not_Paid*Values_Entered,Interest,""), "")</f>
        <v/>
      </c>
      <c r="H258" s="301" t="str">
        <f>IFERROR(IF(Loan_Not_Paid*Values_Entered,Ending_Balance,""), "")</f>
        <v/>
      </c>
    </row>
    <row r="259" spans="2:8" x14ac:dyDescent="0.2">
      <c r="B259" s="299" t="str">
        <f>IFERROR(IF(Loan_Not_Paid*Values_Entered,Payment_Number,""), "")</f>
        <v/>
      </c>
      <c r="C259" s="300" t="str">
        <f>IFERROR(IF(Loan_Not_Paid*Values_Entered,Payment_Date,""), "")</f>
        <v/>
      </c>
      <c r="D259" s="301" t="str">
        <f>IFERROR(IF(Loan_Not_Paid*Values_Entered,Beginning_Balance,""), "")</f>
        <v/>
      </c>
      <c r="E259" s="301" t="str">
        <f>IFERROR(IF(Loan_Not_Paid*Values_Entered,Monthly_Payment,""), "")</f>
        <v/>
      </c>
      <c r="F259" s="301" t="str">
        <f>IFERROR(IF(Loan_Not_Paid*Values_Entered,Principal,""), "")</f>
        <v/>
      </c>
      <c r="G259" s="301" t="str">
        <f>IFERROR(IF(Loan_Not_Paid*Values_Entered,Interest,""), "")</f>
        <v/>
      </c>
      <c r="H259" s="301" t="str">
        <f>IFERROR(IF(Loan_Not_Paid*Values_Entered,Ending_Balance,""), "")</f>
        <v/>
      </c>
    </row>
    <row r="260" spans="2:8" x14ac:dyDescent="0.2">
      <c r="B260" s="299" t="str">
        <f>IFERROR(IF(Loan_Not_Paid*Values_Entered,Payment_Number,""), "")</f>
        <v/>
      </c>
      <c r="C260" s="300" t="str">
        <f>IFERROR(IF(Loan_Not_Paid*Values_Entered,Payment_Date,""), "")</f>
        <v/>
      </c>
      <c r="D260" s="301" t="str">
        <f>IFERROR(IF(Loan_Not_Paid*Values_Entered,Beginning_Balance,""), "")</f>
        <v/>
      </c>
      <c r="E260" s="301" t="str">
        <f>IFERROR(IF(Loan_Not_Paid*Values_Entered,Monthly_Payment,""), "")</f>
        <v/>
      </c>
      <c r="F260" s="301" t="str">
        <f>IFERROR(IF(Loan_Not_Paid*Values_Entered,Principal,""), "")</f>
        <v/>
      </c>
      <c r="G260" s="301" t="str">
        <f>IFERROR(IF(Loan_Not_Paid*Values_Entered,Interest,""), "")</f>
        <v/>
      </c>
      <c r="H260" s="301" t="str">
        <f>IFERROR(IF(Loan_Not_Paid*Values_Entered,Ending_Balance,""), "")</f>
        <v/>
      </c>
    </row>
    <row r="261" spans="2:8" x14ac:dyDescent="0.2">
      <c r="B261" s="299" t="str">
        <f>IFERROR(IF(Loan_Not_Paid*Values_Entered,Payment_Number,""), "")</f>
        <v/>
      </c>
      <c r="C261" s="300" t="str">
        <f>IFERROR(IF(Loan_Not_Paid*Values_Entered,Payment_Date,""), "")</f>
        <v/>
      </c>
      <c r="D261" s="301" t="str">
        <f>IFERROR(IF(Loan_Not_Paid*Values_Entered,Beginning_Balance,""), "")</f>
        <v/>
      </c>
      <c r="E261" s="301" t="str">
        <f>IFERROR(IF(Loan_Not_Paid*Values_Entered,Monthly_Payment,""), "")</f>
        <v/>
      </c>
      <c r="F261" s="301" t="str">
        <f>IFERROR(IF(Loan_Not_Paid*Values_Entered,Principal,""), "")</f>
        <v/>
      </c>
      <c r="G261" s="301" t="str">
        <f>IFERROR(IF(Loan_Not_Paid*Values_Entered,Interest,""), "")</f>
        <v/>
      </c>
      <c r="H261" s="301" t="str">
        <f>IFERROR(IF(Loan_Not_Paid*Values_Entered,Ending_Balance,""), "")</f>
        <v/>
      </c>
    </row>
    <row r="262" spans="2:8" x14ac:dyDescent="0.2">
      <c r="B262" s="299" t="str">
        <f>IFERROR(IF(Loan_Not_Paid*Values_Entered,Payment_Number,""), "")</f>
        <v/>
      </c>
      <c r="C262" s="300" t="str">
        <f>IFERROR(IF(Loan_Not_Paid*Values_Entered,Payment_Date,""), "")</f>
        <v/>
      </c>
      <c r="D262" s="301" t="str">
        <f>IFERROR(IF(Loan_Not_Paid*Values_Entered,Beginning_Balance,""), "")</f>
        <v/>
      </c>
      <c r="E262" s="301" t="str">
        <f>IFERROR(IF(Loan_Not_Paid*Values_Entered,Monthly_Payment,""), "")</f>
        <v/>
      </c>
      <c r="F262" s="301" t="str">
        <f>IFERROR(IF(Loan_Not_Paid*Values_Entered,Principal,""), "")</f>
        <v/>
      </c>
      <c r="G262" s="301" t="str">
        <f>IFERROR(IF(Loan_Not_Paid*Values_Entered,Interest,""), "")</f>
        <v/>
      </c>
      <c r="H262" s="301" t="str">
        <f>IFERROR(IF(Loan_Not_Paid*Values_Entered,Ending_Balance,""), "")</f>
        <v/>
      </c>
    </row>
  </sheetData>
  <sheetProtection selectLockedCells="1"/>
  <mergeCells count="21">
    <mergeCell ref="B3:O3"/>
    <mergeCell ref="B5:H8"/>
    <mergeCell ref="G21:H21"/>
    <mergeCell ref="G23:H23"/>
    <mergeCell ref="G24:H24"/>
    <mergeCell ref="G16:H16"/>
    <mergeCell ref="G22:H22"/>
    <mergeCell ref="G17:H17"/>
    <mergeCell ref="G18:H18"/>
    <mergeCell ref="G19:H19"/>
    <mergeCell ref="G20:H20"/>
    <mergeCell ref="B25:D25"/>
    <mergeCell ref="B16:E16"/>
    <mergeCell ref="B17:D17"/>
    <mergeCell ref="B18:D18"/>
    <mergeCell ref="B19:D19"/>
    <mergeCell ref="B20:D20"/>
    <mergeCell ref="B22:D22"/>
    <mergeCell ref="B23:D23"/>
    <mergeCell ref="B24:D24"/>
    <mergeCell ref="B21:D21"/>
  </mergeCells>
  <conditionalFormatting sqref="B27:B262">
    <cfRule type="expression" dxfId="14" priority="22" stopIfTrue="1">
      <formula>NOT(Loan_Not_Paid)</formula>
    </cfRule>
    <cfRule type="expression" dxfId="13" priority="23" stopIfTrue="1">
      <formula>IF(ROW(B27)=Last_Row,TRUE,FALSE)</formula>
    </cfRule>
  </conditionalFormatting>
  <conditionalFormatting sqref="C27:G262">
    <cfRule type="expression" dxfId="12" priority="20" stopIfTrue="1">
      <formula>NOT(Loan_Not_Paid)</formula>
    </cfRule>
    <cfRule type="expression" dxfId="11" priority="21" stopIfTrue="1">
      <formula>IF(ROW(C27)=Last_Row,TRUE,FALSE)</formula>
    </cfRule>
  </conditionalFormatting>
  <conditionalFormatting sqref="G23">
    <cfRule type="expression" dxfId="10" priority="5">
      <formula>ISBLANK($G$20)</formula>
    </cfRule>
  </conditionalFormatting>
  <conditionalFormatting sqref="G19:H19">
    <cfRule type="expression" dxfId="9" priority="7">
      <formula>ISBLANK($G$18)</formula>
    </cfRule>
  </conditionalFormatting>
  <conditionalFormatting sqref="G20:H20">
    <cfRule type="expression" dxfId="8" priority="1">
      <formula>$G$18="No"</formula>
    </cfRule>
    <cfRule type="expression" dxfId="7" priority="2">
      <formula>ISBLANK($G$18)</formula>
    </cfRule>
  </conditionalFormatting>
  <conditionalFormatting sqref="G21:H21">
    <cfRule type="expression" dxfId="6" priority="3">
      <formula>ISBLANK($G$20)</formula>
    </cfRule>
  </conditionalFormatting>
  <conditionalFormatting sqref="G22:H22">
    <cfRule type="expression" dxfId="5" priority="14">
      <formula>ISBLANK($G$20)</formula>
    </cfRule>
  </conditionalFormatting>
  <conditionalFormatting sqref="G24:H24">
    <cfRule type="expression" dxfId="4" priority="4">
      <formula>ISBLANK($G$20)</formula>
    </cfRule>
  </conditionalFormatting>
  <conditionalFormatting sqref="H27:H262">
    <cfRule type="expression" dxfId="3" priority="24" stopIfTrue="1">
      <formula>NOT(Loan_Not_Paid)</formula>
    </cfRule>
    <cfRule type="expression" dxfId="2" priority="25" stopIfTrue="1">
      <formula>IF(ROW(H27)=Last_Row,TRUE,FALSE)</formula>
    </cfRule>
  </conditionalFormatting>
  <dataValidations xWindow="468" yWindow="413" count="26">
    <dataValidation allowBlank="1" showErrorMessage="1" sqref="A4:A7 B3:O3 B18:D18 C5:D10 B15 H5:H15 E13:E14 G17 G19:G20 G21:G22 E5:G12 C15:G15 B5:B10" xr:uid="{F5719553-8F33-4B77-8E56-0EAC3BB79861}"/>
    <dataValidation allowBlank="1" showInputMessage="1" showErrorMessage="1" prompt="Enter Loan amount in cell at right" sqref="B17:D17" xr:uid="{F10681FC-43C7-4D7F-A7EF-D9FEA363027B}"/>
    <dataValidation allowBlank="1" showInputMessage="1" showErrorMessage="1" prompt="Enter Loan amount in this cell" sqref="E17" xr:uid="{44D954CA-B113-4419-9FB4-C4DCE9266647}"/>
    <dataValidation allowBlank="1" showInputMessage="1" showErrorMessage="1" prompt="Enter Loan period in years in cell at right" sqref="B19:D19" xr:uid="{1A5AD217-1A20-4193-BB9B-86BFEA68E85F}"/>
    <dataValidation type="whole" allowBlank="1" showInputMessage="1" showErrorMessage="1" prompt="Enter Loan period 12 to 60 months in this cell" sqref="E19" xr:uid="{7A7CD462-8F57-4D90-B399-60F92953D57E}">
      <formula1>12</formula1>
      <formula2>60</formula2>
    </dataValidation>
    <dataValidation allowBlank="1" showInputMessage="1" showErrorMessage="1" prompt="Enter Start date of loan in cell at right" sqref="B20:D20" xr:uid="{62C0E21F-82AD-435E-812D-780E3537D607}"/>
    <dataValidation allowBlank="1" showInputMessage="1" showErrorMessage="1" prompt="Enter Start date of loan in this cell" sqref="E20" xr:uid="{BBACE9C8-6292-4F60-9E3F-973DD9AF74FF}"/>
    <dataValidation allowBlank="1" showInputMessage="1" showErrorMessage="1" prompt="Monthly payment is automatically calculated in cell at right" sqref="B21:D21" xr:uid="{3F6D8683-11BB-4E76-9B89-A28F9F391792}"/>
    <dataValidation allowBlank="1" showInputMessage="1" showErrorMessage="1" prompt="Monthly payment is automatically calculated in this cell" sqref="E21" xr:uid="{C4903C96-7EB1-4151-A595-7DED5E6B211A}"/>
    <dataValidation allowBlank="1" showInputMessage="1" showErrorMessage="1" prompt="Number of payments is automatically calculated in cell at right" sqref="B22:D22" xr:uid="{8598CA46-25E0-4487-95CD-1243841DC09B}"/>
    <dataValidation allowBlank="1" showInputMessage="1" showErrorMessage="1" prompt="Number of payments is automatically calculated in this cell" sqref="E22" xr:uid="{4BE50AEC-290F-4F99-84E4-77F14F594594}"/>
    <dataValidation allowBlank="1" showInputMessage="1" showErrorMessage="1" prompt="Total interest is automatically calculated in cell at right" sqref="B23:D23" xr:uid="{4D905414-57EC-4114-86EB-7391F8158BD5}"/>
    <dataValidation allowBlank="1" showInputMessage="1" showErrorMessage="1" prompt="Total interest is automatically calculated in this cell" sqref="E23" xr:uid="{85BDE7D6-BA98-48E6-8AF4-BBD1086C7149}"/>
    <dataValidation allowBlank="1" showInputMessage="1" showErrorMessage="1" prompt="Total cost of loan is automatically calculated in cell at right" sqref="B24:D25" xr:uid="{2863A9A6-5037-4E6A-B976-B4C04FC065DF}"/>
    <dataValidation allowBlank="1" showInputMessage="1" showErrorMessage="1" prompt="Total cost of loan is automatically calculated in this cell" sqref="E24" xr:uid="{768B50A2-A6CB-41E7-9E82-1E2FF41529FE}"/>
    <dataValidation allowBlank="1" showInputMessage="1" showErrorMessage="1" prompt="Enter values in cells E3 through E6 for each description in column B. Values in cells E8 through E11 are automatically calculated" sqref="B16" xr:uid="{A44F1497-22C0-4362-927B-253C13F4EFDD}"/>
    <dataValidation allowBlank="1" showInputMessage="1" showErrorMessage="1" prompt="Payment Number is automatically updated in this column under this heading" sqref="B26" xr:uid="{3B85EE8D-198B-445A-896D-651C10C636EA}"/>
    <dataValidation allowBlank="1" showInputMessage="1" showErrorMessage="1" prompt="Payment Date is automatically updated in this column under this heading" sqref="C26" xr:uid="{F77631F2-D546-497E-B517-CD9FA2682AF5}"/>
    <dataValidation allowBlank="1" showInputMessage="1" showErrorMessage="1" prompt="Beginning Balance is automatically calculated in this column under this heading" sqref="D26" xr:uid="{A5E3D4CF-8EAE-446F-9C0B-16FCA4707A1A}"/>
    <dataValidation allowBlank="1" showInputMessage="1" showErrorMessage="1" prompt="Payment amount is automatically calculated in this column under this heading" sqref="E26" xr:uid="{A762C1D9-D350-4E0B-8858-39CE167146B4}"/>
    <dataValidation allowBlank="1" showInputMessage="1" showErrorMessage="1" prompt="Principal amount is automatically updated in this column under this heading" sqref="F26" xr:uid="{1B059FA0-D697-4597-8280-E60003686340}"/>
    <dataValidation allowBlank="1" showInputMessage="1" showErrorMessage="1" prompt="Interest amount is automatically updated in this column under this heading" sqref="G26" xr:uid="{B67D0BE3-25A5-49E8-AACD-3FCCB5FF5A2B}"/>
    <dataValidation allowBlank="1" showInputMessage="1" showErrorMessage="1" prompt="Ending Balance is automatically updated in this column under this heading" sqref="H26" xr:uid="{907763D3-0566-4B4F-A266-1F8BE9C7EE3B}"/>
    <dataValidation allowBlank="1" showInputMessage="1" showErrorMessage="1" prompt="Enter Annual interest rate in this cell" sqref="E18" xr:uid="{69F0010C-5389-4229-B403-BD34E5072346}"/>
    <dataValidation allowBlank="1" showErrorMessage="1" prompt="Create a loan repayment schedule using this Loan calculator and amortisation worksheet. Total interest and total payments are automatically calculated" sqref="A8:A15" xr:uid="{FAD2DDC5-6A55-4580-84A1-BB7E604A0635}"/>
    <dataValidation type="list" allowBlank="1" showErrorMessage="1" prompt="Please select from the dropdown menu" sqref="G18:H18" xr:uid="{7F3FF293-7D98-4444-9B18-D4BA0C773E0E}">
      <formula1>$K$18:$K$20</formula1>
    </dataValidation>
  </dataValidations>
  <printOptions horizontalCentered="1"/>
  <pageMargins left="0.5" right="0.5" top="1" bottom="1" header="0.5" footer="0.5"/>
  <pageSetup paperSize="9" scale="97" fitToHeight="0" orientation="portrait" r:id="rId1"/>
  <headerFooter differentFirst="1">
    <oddFooter>Page &amp;P of &amp;N</oddFooter>
  </headerFooter>
  <rowBreaks count="6" manualBreakCount="6">
    <brk id="46" max="16383" man="1"/>
    <brk id="85" max="16383" man="1"/>
    <brk id="124" max="16383" man="1"/>
    <brk id="163" max="16383" man="1"/>
    <brk id="202" max="16383" man="1"/>
    <brk id="241" max="16383"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sheetPr>
  <dimension ref="A1:S77"/>
  <sheetViews>
    <sheetView showGridLines="0" topLeftCell="A12" zoomScale="90" zoomScaleNormal="90" zoomScaleSheetLayoutView="100" workbookViewId="0">
      <selection activeCell="J8" sqref="J8"/>
    </sheetView>
  </sheetViews>
  <sheetFormatPr defaultColWidth="11.375" defaultRowHeight="14.25" x14ac:dyDescent="0.2"/>
  <cols>
    <col min="1" max="1" width="4.625" style="225" customWidth="1"/>
    <col min="2" max="2" width="38.625" style="227" customWidth="1"/>
    <col min="3" max="3" width="35.875" style="227" customWidth="1"/>
    <col min="4" max="4" width="7.625" style="227" customWidth="1"/>
    <col min="5" max="5" width="32.125" style="227" customWidth="1"/>
    <col min="6" max="6" width="5.375" style="227" customWidth="1"/>
    <col min="7" max="7" width="29.625" style="227" customWidth="1"/>
    <col min="8" max="8" width="4.625" style="225" customWidth="1"/>
    <col min="9" max="17" width="11.625" style="227" customWidth="1"/>
    <col min="18" max="18" width="5.875" style="227" customWidth="1"/>
    <col min="19" max="19" width="14" style="227" customWidth="1"/>
    <col min="20" max="20" width="2.625" style="227" customWidth="1"/>
    <col min="21" max="255" width="11.375" style="227"/>
    <col min="256" max="256" width="5.125" style="227" customWidth="1"/>
    <col min="257" max="257" width="41.125" style="227" customWidth="1"/>
    <col min="258" max="258" width="10" style="227" customWidth="1"/>
    <col min="259" max="259" width="11.5" style="227" customWidth="1"/>
    <col min="260" max="260" width="11.625" style="227" customWidth="1"/>
    <col min="261" max="261" width="12.375" style="227" customWidth="1"/>
    <col min="262" max="262" width="12.125" style="227" customWidth="1"/>
    <col min="263" max="263" width="12.5" style="227" customWidth="1"/>
    <col min="264" max="264" width="11.125" style="227" customWidth="1"/>
    <col min="265" max="511" width="11.375" style="227"/>
    <col min="512" max="512" width="5.125" style="227" customWidth="1"/>
    <col min="513" max="513" width="41.125" style="227" customWidth="1"/>
    <col min="514" max="514" width="10" style="227" customWidth="1"/>
    <col min="515" max="515" width="11.5" style="227" customWidth="1"/>
    <col min="516" max="516" width="11.625" style="227" customWidth="1"/>
    <col min="517" max="517" width="12.375" style="227" customWidth="1"/>
    <col min="518" max="518" width="12.125" style="227" customWidth="1"/>
    <col min="519" max="519" width="12.5" style="227" customWidth="1"/>
    <col min="520" max="520" width="11.125" style="227" customWidth="1"/>
    <col min="521" max="767" width="11.375" style="227"/>
    <col min="768" max="768" width="5.125" style="227" customWidth="1"/>
    <col min="769" max="769" width="41.125" style="227" customWidth="1"/>
    <col min="770" max="770" width="10" style="227" customWidth="1"/>
    <col min="771" max="771" width="11.5" style="227" customWidth="1"/>
    <col min="772" max="772" width="11.625" style="227" customWidth="1"/>
    <col min="773" max="773" width="12.375" style="227" customWidth="1"/>
    <col min="774" max="774" width="12.125" style="227" customWidth="1"/>
    <col min="775" max="775" width="12.5" style="227" customWidth="1"/>
    <col min="776" max="776" width="11.125" style="227" customWidth="1"/>
    <col min="777" max="1023" width="11.375" style="227"/>
    <col min="1024" max="1024" width="5.125" style="227" customWidth="1"/>
    <col min="1025" max="1025" width="41.125" style="227" customWidth="1"/>
    <col min="1026" max="1026" width="10" style="227" customWidth="1"/>
    <col min="1027" max="1027" width="11.5" style="227" customWidth="1"/>
    <col min="1028" max="1028" width="11.625" style="227" customWidth="1"/>
    <col min="1029" max="1029" width="12.375" style="227" customWidth="1"/>
    <col min="1030" max="1030" width="12.125" style="227" customWidth="1"/>
    <col min="1031" max="1031" width="12.5" style="227" customWidth="1"/>
    <col min="1032" max="1032" width="11.125" style="227" customWidth="1"/>
    <col min="1033" max="1279" width="11.375" style="227"/>
    <col min="1280" max="1280" width="5.125" style="227" customWidth="1"/>
    <col min="1281" max="1281" width="41.125" style="227" customWidth="1"/>
    <col min="1282" max="1282" width="10" style="227" customWidth="1"/>
    <col min="1283" max="1283" width="11.5" style="227" customWidth="1"/>
    <col min="1284" max="1284" width="11.625" style="227" customWidth="1"/>
    <col min="1285" max="1285" width="12.375" style="227" customWidth="1"/>
    <col min="1286" max="1286" width="12.125" style="227" customWidth="1"/>
    <col min="1287" max="1287" width="12.5" style="227" customWidth="1"/>
    <col min="1288" max="1288" width="11.125" style="227" customWidth="1"/>
    <col min="1289" max="1535" width="11.375" style="227"/>
    <col min="1536" max="1536" width="5.125" style="227" customWidth="1"/>
    <col min="1537" max="1537" width="41.125" style="227" customWidth="1"/>
    <col min="1538" max="1538" width="10" style="227" customWidth="1"/>
    <col min="1539" max="1539" width="11.5" style="227" customWidth="1"/>
    <col min="1540" max="1540" width="11.625" style="227" customWidth="1"/>
    <col min="1541" max="1541" width="12.375" style="227" customWidth="1"/>
    <col min="1542" max="1542" width="12.125" style="227" customWidth="1"/>
    <col min="1543" max="1543" width="12.5" style="227" customWidth="1"/>
    <col min="1544" max="1544" width="11.125" style="227" customWidth="1"/>
    <col min="1545" max="1791" width="11.375" style="227"/>
    <col min="1792" max="1792" width="5.125" style="227" customWidth="1"/>
    <col min="1793" max="1793" width="41.125" style="227" customWidth="1"/>
    <col min="1794" max="1794" width="10" style="227" customWidth="1"/>
    <col min="1795" max="1795" width="11.5" style="227" customWidth="1"/>
    <col min="1796" max="1796" width="11.625" style="227" customWidth="1"/>
    <col min="1797" max="1797" width="12.375" style="227" customWidth="1"/>
    <col min="1798" max="1798" width="12.125" style="227" customWidth="1"/>
    <col min="1799" max="1799" width="12.5" style="227" customWidth="1"/>
    <col min="1800" max="1800" width="11.125" style="227" customWidth="1"/>
    <col min="1801" max="2047" width="11.375" style="227"/>
    <col min="2048" max="2048" width="5.125" style="227" customWidth="1"/>
    <col min="2049" max="2049" width="41.125" style="227" customWidth="1"/>
    <col min="2050" max="2050" width="10" style="227" customWidth="1"/>
    <col min="2051" max="2051" width="11.5" style="227" customWidth="1"/>
    <col min="2052" max="2052" width="11.625" style="227" customWidth="1"/>
    <col min="2053" max="2053" width="12.375" style="227" customWidth="1"/>
    <col min="2054" max="2054" width="12.125" style="227" customWidth="1"/>
    <col min="2055" max="2055" width="12.5" style="227" customWidth="1"/>
    <col min="2056" max="2056" width="11.125" style="227" customWidth="1"/>
    <col min="2057" max="2303" width="11.375" style="227"/>
    <col min="2304" max="2304" width="5.125" style="227" customWidth="1"/>
    <col min="2305" max="2305" width="41.125" style="227" customWidth="1"/>
    <col min="2306" max="2306" width="10" style="227" customWidth="1"/>
    <col min="2307" max="2307" width="11.5" style="227" customWidth="1"/>
    <col min="2308" max="2308" width="11.625" style="227" customWidth="1"/>
    <col min="2309" max="2309" width="12.375" style="227" customWidth="1"/>
    <col min="2310" max="2310" width="12.125" style="227" customWidth="1"/>
    <col min="2311" max="2311" width="12.5" style="227" customWidth="1"/>
    <col min="2312" max="2312" width="11.125" style="227" customWidth="1"/>
    <col min="2313" max="2559" width="11.375" style="227"/>
    <col min="2560" max="2560" width="5.125" style="227" customWidth="1"/>
    <col min="2561" max="2561" width="41.125" style="227" customWidth="1"/>
    <col min="2562" max="2562" width="10" style="227" customWidth="1"/>
    <col min="2563" max="2563" width="11.5" style="227" customWidth="1"/>
    <col min="2564" max="2564" width="11.625" style="227" customWidth="1"/>
    <col min="2565" max="2565" width="12.375" style="227" customWidth="1"/>
    <col min="2566" max="2566" width="12.125" style="227" customWidth="1"/>
    <col min="2567" max="2567" width="12.5" style="227" customWidth="1"/>
    <col min="2568" max="2568" width="11.125" style="227" customWidth="1"/>
    <col min="2569" max="2815" width="11.375" style="227"/>
    <col min="2816" max="2816" width="5.125" style="227" customWidth="1"/>
    <col min="2817" max="2817" width="41.125" style="227" customWidth="1"/>
    <col min="2818" max="2818" width="10" style="227" customWidth="1"/>
    <col min="2819" max="2819" width="11.5" style="227" customWidth="1"/>
    <col min="2820" max="2820" width="11.625" style="227" customWidth="1"/>
    <col min="2821" max="2821" width="12.375" style="227" customWidth="1"/>
    <col min="2822" max="2822" width="12.125" style="227" customWidth="1"/>
    <col min="2823" max="2823" width="12.5" style="227" customWidth="1"/>
    <col min="2824" max="2824" width="11.125" style="227" customWidth="1"/>
    <col min="2825" max="3071" width="11.375" style="227"/>
    <col min="3072" max="3072" width="5.125" style="227" customWidth="1"/>
    <col min="3073" max="3073" width="41.125" style="227" customWidth="1"/>
    <col min="3074" max="3074" width="10" style="227" customWidth="1"/>
    <col min="3075" max="3075" width="11.5" style="227" customWidth="1"/>
    <col min="3076" max="3076" width="11.625" style="227" customWidth="1"/>
    <col min="3077" max="3077" width="12.375" style="227" customWidth="1"/>
    <col min="3078" max="3078" width="12.125" style="227" customWidth="1"/>
    <col min="3079" max="3079" width="12.5" style="227" customWidth="1"/>
    <col min="3080" max="3080" width="11.125" style="227" customWidth="1"/>
    <col min="3081" max="3327" width="11.375" style="227"/>
    <col min="3328" max="3328" width="5.125" style="227" customWidth="1"/>
    <col min="3329" max="3329" width="41.125" style="227" customWidth="1"/>
    <col min="3330" max="3330" width="10" style="227" customWidth="1"/>
    <col min="3331" max="3331" width="11.5" style="227" customWidth="1"/>
    <col min="3332" max="3332" width="11.625" style="227" customWidth="1"/>
    <col min="3333" max="3333" width="12.375" style="227" customWidth="1"/>
    <col min="3334" max="3334" width="12.125" style="227" customWidth="1"/>
    <col min="3335" max="3335" width="12.5" style="227" customWidth="1"/>
    <col min="3336" max="3336" width="11.125" style="227" customWidth="1"/>
    <col min="3337" max="3583" width="11.375" style="227"/>
    <col min="3584" max="3584" width="5.125" style="227" customWidth="1"/>
    <col min="3585" max="3585" width="41.125" style="227" customWidth="1"/>
    <col min="3586" max="3586" width="10" style="227" customWidth="1"/>
    <col min="3587" max="3587" width="11.5" style="227" customWidth="1"/>
    <col min="3588" max="3588" width="11.625" style="227" customWidth="1"/>
    <col min="3589" max="3589" width="12.375" style="227" customWidth="1"/>
    <col min="3590" max="3590" width="12.125" style="227" customWidth="1"/>
    <col min="3591" max="3591" width="12.5" style="227" customWidth="1"/>
    <col min="3592" max="3592" width="11.125" style="227" customWidth="1"/>
    <col min="3593" max="3839" width="11.375" style="227"/>
    <col min="3840" max="3840" width="5.125" style="227" customWidth="1"/>
    <col min="3841" max="3841" width="41.125" style="227" customWidth="1"/>
    <col min="3842" max="3842" width="10" style="227" customWidth="1"/>
    <col min="3843" max="3843" width="11.5" style="227" customWidth="1"/>
    <col min="3844" max="3844" width="11.625" style="227" customWidth="1"/>
    <col min="3845" max="3845" width="12.375" style="227" customWidth="1"/>
    <col min="3846" max="3846" width="12.125" style="227" customWidth="1"/>
    <col min="3847" max="3847" width="12.5" style="227" customWidth="1"/>
    <col min="3848" max="3848" width="11.125" style="227" customWidth="1"/>
    <col min="3849" max="4095" width="11.375" style="227"/>
    <col min="4096" max="4096" width="5.125" style="227" customWidth="1"/>
    <col min="4097" max="4097" width="41.125" style="227" customWidth="1"/>
    <col min="4098" max="4098" width="10" style="227" customWidth="1"/>
    <col min="4099" max="4099" width="11.5" style="227" customWidth="1"/>
    <col min="4100" max="4100" width="11.625" style="227" customWidth="1"/>
    <col min="4101" max="4101" width="12.375" style="227" customWidth="1"/>
    <col min="4102" max="4102" width="12.125" style="227" customWidth="1"/>
    <col min="4103" max="4103" width="12.5" style="227" customWidth="1"/>
    <col min="4104" max="4104" width="11.125" style="227" customWidth="1"/>
    <col min="4105" max="4351" width="11.375" style="227"/>
    <col min="4352" max="4352" width="5.125" style="227" customWidth="1"/>
    <col min="4353" max="4353" width="41.125" style="227" customWidth="1"/>
    <col min="4354" max="4354" width="10" style="227" customWidth="1"/>
    <col min="4355" max="4355" width="11.5" style="227" customWidth="1"/>
    <col min="4356" max="4356" width="11.625" style="227" customWidth="1"/>
    <col min="4357" max="4357" width="12.375" style="227" customWidth="1"/>
    <col min="4358" max="4358" width="12.125" style="227" customWidth="1"/>
    <col min="4359" max="4359" width="12.5" style="227" customWidth="1"/>
    <col min="4360" max="4360" width="11.125" style="227" customWidth="1"/>
    <col min="4361" max="4607" width="11.375" style="227"/>
    <col min="4608" max="4608" width="5.125" style="227" customWidth="1"/>
    <col min="4609" max="4609" width="41.125" style="227" customWidth="1"/>
    <col min="4610" max="4610" width="10" style="227" customWidth="1"/>
    <col min="4611" max="4611" width="11.5" style="227" customWidth="1"/>
    <col min="4612" max="4612" width="11.625" style="227" customWidth="1"/>
    <col min="4613" max="4613" width="12.375" style="227" customWidth="1"/>
    <col min="4614" max="4614" width="12.125" style="227" customWidth="1"/>
    <col min="4615" max="4615" width="12.5" style="227" customWidth="1"/>
    <col min="4616" max="4616" width="11.125" style="227" customWidth="1"/>
    <col min="4617" max="4863" width="11.375" style="227"/>
    <col min="4864" max="4864" width="5.125" style="227" customWidth="1"/>
    <col min="4865" max="4865" width="41.125" style="227" customWidth="1"/>
    <col min="4866" max="4866" width="10" style="227" customWidth="1"/>
    <col min="4867" max="4867" width="11.5" style="227" customWidth="1"/>
    <col min="4868" max="4868" width="11.625" style="227" customWidth="1"/>
    <col min="4869" max="4869" width="12.375" style="227" customWidth="1"/>
    <col min="4870" max="4870" width="12.125" style="227" customWidth="1"/>
    <col min="4871" max="4871" width="12.5" style="227" customWidth="1"/>
    <col min="4872" max="4872" width="11.125" style="227" customWidth="1"/>
    <col min="4873" max="5119" width="11.375" style="227"/>
    <col min="5120" max="5120" width="5.125" style="227" customWidth="1"/>
    <col min="5121" max="5121" width="41.125" style="227" customWidth="1"/>
    <col min="5122" max="5122" width="10" style="227" customWidth="1"/>
    <col min="5123" max="5123" width="11.5" style="227" customWidth="1"/>
    <col min="5124" max="5124" width="11.625" style="227" customWidth="1"/>
    <col min="5125" max="5125" width="12.375" style="227" customWidth="1"/>
    <col min="5126" max="5126" width="12.125" style="227" customWidth="1"/>
    <col min="5127" max="5127" width="12.5" style="227" customWidth="1"/>
    <col min="5128" max="5128" width="11.125" style="227" customWidth="1"/>
    <col min="5129" max="5375" width="11.375" style="227"/>
    <col min="5376" max="5376" width="5.125" style="227" customWidth="1"/>
    <col min="5377" max="5377" width="41.125" style="227" customWidth="1"/>
    <col min="5378" max="5378" width="10" style="227" customWidth="1"/>
    <col min="5379" max="5379" width="11.5" style="227" customWidth="1"/>
    <col min="5380" max="5380" width="11.625" style="227" customWidth="1"/>
    <col min="5381" max="5381" width="12.375" style="227" customWidth="1"/>
    <col min="5382" max="5382" width="12.125" style="227" customWidth="1"/>
    <col min="5383" max="5383" width="12.5" style="227" customWidth="1"/>
    <col min="5384" max="5384" width="11.125" style="227" customWidth="1"/>
    <col min="5385" max="5631" width="11.375" style="227"/>
    <col min="5632" max="5632" width="5.125" style="227" customWidth="1"/>
    <col min="5633" max="5633" width="41.125" style="227" customWidth="1"/>
    <col min="5634" max="5634" width="10" style="227" customWidth="1"/>
    <col min="5635" max="5635" width="11.5" style="227" customWidth="1"/>
    <col min="5636" max="5636" width="11.625" style="227" customWidth="1"/>
    <col min="5637" max="5637" width="12.375" style="227" customWidth="1"/>
    <col min="5638" max="5638" width="12.125" style="227" customWidth="1"/>
    <col min="5639" max="5639" width="12.5" style="227" customWidth="1"/>
    <col min="5640" max="5640" width="11.125" style="227" customWidth="1"/>
    <col min="5641" max="5887" width="11.375" style="227"/>
    <col min="5888" max="5888" width="5.125" style="227" customWidth="1"/>
    <col min="5889" max="5889" width="41.125" style="227" customWidth="1"/>
    <col min="5890" max="5890" width="10" style="227" customWidth="1"/>
    <col min="5891" max="5891" width="11.5" style="227" customWidth="1"/>
    <col min="5892" max="5892" width="11.625" style="227" customWidth="1"/>
    <col min="5893" max="5893" width="12.375" style="227" customWidth="1"/>
    <col min="5894" max="5894" width="12.125" style="227" customWidth="1"/>
    <col min="5895" max="5895" width="12.5" style="227" customWidth="1"/>
    <col min="5896" max="5896" width="11.125" style="227" customWidth="1"/>
    <col min="5897" max="6143" width="11.375" style="227"/>
    <col min="6144" max="6144" width="5.125" style="227" customWidth="1"/>
    <col min="6145" max="6145" width="41.125" style="227" customWidth="1"/>
    <col min="6146" max="6146" width="10" style="227" customWidth="1"/>
    <col min="6147" max="6147" width="11.5" style="227" customWidth="1"/>
    <col min="6148" max="6148" width="11.625" style="227" customWidth="1"/>
    <col min="6149" max="6149" width="12.375" style="227" customWidth="1"/>
    <col min="6150" max="6150" width="12.125" style="227" customWidth="1"/>
    <col min="6151" max="6151" width="12.5" style="227" customWidth="1"/>
    <col min="6152" max="6152" width="11.125" style="227" customWidth="1"/>
    <col min="6153" max="6399" width="11.375" style="227"/>
    <col min="6400" max="6400" width="5.125" style="227" customWidth="1"/>
    <col min="6401" max="6401" width="41.125" style="227" customWidth="1"/>
    <col min="6402" max="6402" width="10" style="227" customWidth="1"/>
    <col min="6403" max="6403" width="11.5" style="227" customWidth="1"/>
    <col min="6404" max="6404" width="11.625" style="227" customWidth="1"/>
    <col min="6405" max="6405" width="12.375" style="227" customWidth="1"/>
    <col min="6406" max="6406" width="12.125" style="227" customWidth="1"/>
    <col min="6407" max="6407" width="12.5" style="227" customWidth="1"/>
    <col min="6408" max="6408" width="11.125" style="227" customWidth="1"/>
    <col min="6409" max="6655" width="11.375" style="227"/>
    <col min="6656" max="6656" width="5.125" style="227" customWidth="1"/>
    <col min="6657" max="6657" width="41.125" style="227" customWidth="1"/>
    <col min="6658" max="6658" width="10" style="227" customWidth="1"/>
    <col min="6659" max="6659" width="11.5" style="227" customWidth="1"/>
    <col min="6660" max="6660" width="11.625" style="227" customWidth="1"/>
    <col min="6661" max="6661" width="12.375" style="227" customWidth="1"/>
    <col min="6662" max="6662" width="12.125" style="227" customWidth="1"/>
    <col min="6663" max="6663" width="12.5" style="227" customWidth="1"/>
    <col min="6664" max="6664" width="11.125" style="227" customWidth="1"/>
    <col min="6665" max="6911" width="11.375" style="227"/>
    <col min="6912" max="6912" width="5.125" style="227" customWidth="1"/>
    <col min="6913" max="6913" width="41.125" style="227" customWidth="1"/>
    <col min="6914" max="6914" width="10" style="227" customWidth="1"/>
    <col min="6915" max="6915" width="11.5" style="227" customWidth="1"/>
    <col min="6916" max="6916" width="11.625" style="227" customWidth="1"/>
    <col min="6917" max="6917" width="12.375" style="227" customWidth="1"/>
    <col min="6918" max="6918" width="12.125" style="227" customWidth="1"/>
    <col min="6919" max="6919" width="12.5" style="227" customWidth="1"/>
    <col min="6920" max="6920" width="11.125" style="227" customWidth="1"/>
    <col min="6921" max="7167" width="11.375" style="227"/>
    <col min="7168" max="7168" width="5.125" style="227" customWidth="1"/>
    <col min="7169" max="7169" width="41.125" style="227" customWidth="1"/>
    <col min="7170" max="7170" width="10" style="227" customWidth="1"/>
    <col min="7171" max="7171" width="11.5" style="227" customWidth="1"/>
    <col min="7172" max="7172" width="11.625" style="227" customWidth="1"/>
    <col min="7173" max="7173" width="12.375" style="227" customWidth="1"/>
    <col min="7174" max="7174" width="12.125" style="227" customWidth="1"/>
    <col min="7175" max="7175" width="12.5" style="227" customWidth="1"/>
    <col min="7176" max="7176" width="11.125" style="227" customWidth="1"/>
    <col min="7177" max="7423" width="11.375" style="227"/>
    <col min="7424" max="7424" width="5.125" style="227" customWidth="1"/>
    <col min="7425" max="7425" width="41.125" style="227" customWidth="1"/>
    <col min="7426" max="7426" width="10" style="227" customWidth="1"/>
    <col min="7427" max="7427" width="11.5" style="227" customWidth="1"/>
    <col min="7428" max="7428" width="11.625" style="227" customWidth="1"/>
    <col min="7429" max="7429" width="12.375" style="227" customWidth="1"/>
    <col min="7430" max="7430" width="12.125" style="227" customWidth="1"/>
    <col min="7431" max="7431" width="12.5" style="227" customWidth="1"/>
    <col min="7432" max="7432" width="11.125" style="227" customWidth="1"/>
    <col min="7433" max="7679" width="11.375" style="227"/>
    <col min="7680" max="7680" width="5.125" style="227" customWidth="1"/>
    <col min="7681" max="7681" width="41.125" style="227" customWidth="1"/>
    <col min="7682" max="7682" width="10" style="227" customWidth="1"/>
    <col min="7683" max="7683" width="11.5" style="227" customWidth="1"/>
    <col min="7684" max="7684" width="11.625" style="227" customWidth="1"/>
    <col min="7685" max="7685" width="12.375" style="227" customWidth="1"/>
    <col min="7686" max="7686" width="12.125" style="227" customWidth="1"/>
    <col min="7687" max="7687" width="12.5" style="227" customWidth="1"/>
    <col min="7688" max="7688" width="11.125" style="227" customWidth="1"/>
    <col min="7689" max="7935" width="11.375" style="227"/>
    <col min="7936" max="7936" width="5.125" style="227" customWidth="1"/>
    <col min="7937" max="7937" width="41.125" style="227" customWidth="1"/>
    <col min="7938" max="7938" width="10" style="227" customWidth="1"/>
    <col min="7939" max="7939" width="11.5" style="227" customWidth="1"/>
    <col min="7940" max="7940" width="11.625" style="227" customWidth="1"/>
    <col min="7941" max="7941" width="12.375" style="227" customWidth="1"/>
    <col min="7942" max="7942" width="12.125" style="227" customWidth="1"/>
    <col min="7943" max="7943" width="12.5" style="227" customWidth="1"/>
    <col min="7944" max="7944" width="11.125" style="227" customWidth="1"/>
    <col min="7945" max="8191" width="11.375" style="227"/>
    <col min="8192" max="8192" width="5.125" style="227" customWidth="1"/>
    <col min="8193" max="8193" width="41.125" style="227" customWidth="1"/>
    <col min="8194" max="8194" width="10" style="227" customWidth="1"/>
    <col min="8195" max="8195" width="11.5" style="227" customWidth="1"/>
    <col min="8196" max="8196" width="11.625" style="227" customWidth="1"/>
    <col min="8197" max="8197" width="12.375" style="227" customWidth="1"/>
    <col min="8198" max="8198" width="12.125" style="227" customWidth="1"/>
    <col min="8199" max="8199" width="12.5" style="227" customWidth="1"/>
    <col min="8200" max="8200" width="11.125" style="227" customWidth="1"/>
    <col min="8201" max="8447" width="11.375" style="227"/>
    <col min="8448" max="8448" width="5.125" style="227" customWidth="1"/>
    <col min="8449" max="8449" width="41.125" style="227" customWidth="1"/>
    <col min="8450" max="8450" width="10" style="227" customWidth="1"/>
    <col min="8451" max="8451" width="11.5" style="227" customWidth="1"/>
    <col min="8452" max="8452" width="11.625" style="227" customWidth="1"/>
    <col min="8453" max="8453" width="12.375" style="227" customWidth="1"/>
    <col min="8454" max="8454" width="12.125" style="227" customWidth="1"/>
    <col min="8455" max="8455" width="12.5" style="227" customWidth="1"/>
    <col min="8456" max="8456" width="11.125" style="227" customWidth="1"/>
    <col min="8457" max="8703" width="11.375" style="227"/>
    <col min="8704" max="8704" width="5.125" style="227" customWidth="1"/>
    <col min="8705" max="8705" width="41.125" style="227" customWidth="1"/>
    <col min="8706" max="8706" width="10" style="227" customWidth="1"/>
    <col min="8707" max="8707" width="11.5" style="227" customWidth="1"/>
    <col min="8708" max="8708" width="11.625" style="227" customWidth="1"/>
    <col min="8709" max="8709" width="12.375" style="227" customWidth="1"/>
    <col min="8710" max="8710" width="12.125" style="227" customWidth="1"/>
    <col min="8711" max="8711" width="12.5" style="227" customWidth="1"/>
    <col min="8712" max="8712" width="11.125" style="227" customWidth="1"/>
    <col min="8713" max="8959" width="11.375" style="227"/>
    <col min="8960" max="8960" width="5.125" style="227" customWidth="1"/>
    <col min="8961" max="8961" width="41.125" style="227" customWidth="1"/>
    <col min="8962" max="8962" width="10" style="227" customWidth="1"/>
    <col min="8963" max="8963" width="11.5" style="227" customWidth="1"/>
    <col min="8964" max="8964" width="11.625" style="227" customWidth="1"/>
    <col min="8965" max="8965" width="12.375" style="227" customWidth="1"/>
    <col min="8966" max="8966" width="12.125" style="227" customWidth="1"/>
    <col min="8967" max="8967" width="12.5" style="227" customWidth="1"/>
    <col min="8968" max="8968" width="11.125" style="227" customWidth="1"/>
    <col min="8969" max="9215" width="11.375" style="227"/>
    <col min="9216" max="9216" width="5.125" style="227" customWidth="1"/>
    <col min="9217" max="9217" width="41.125" style="227" customWidth="1"/>
    <col min="9218" max="9218" width="10" style="227" customWidth="1"/>
    <col min="9219" max="9219" width="11.5" style="227" customWidth="1"/>
    <col min="9220" max="9220" width="11.625" style="227" customWidth="1"/>
    <col min="9221" max="9221" width="12.375" style="227" customWidth="1"/>
    <col min="9222" max="9222" width="12.125" style="227" customWidth="1"/>
    <col min="9223" max="9223" width="12.5" style="227" customWidth="1"/>
    <col min="9224" max="9224" width="11.125" style="227" customWidth="1"/>
    <col min="9225" max="9471" width="11.375" style="227"/>
    <col min="9472" max="9472" width="5.125" style="227" customWidth="1"/>
    <col min="9473" max="9473" width="41.125" style="227" customWidth="1"/>
    <col min="9474" max="9474" width="10" style="227" customWidth="1"/>
    <col min="9475" max="9475" width="11.5" style="227" customWidth="1"/>
    <col min="9476" max="9476" width="11.625" style="227" customWidth="1"/>
    <col min="9477" max="9477" width="12.375" style="227" customWidth="1"/>
    <col min="9478" max="9478" width="12.125" style="227" customWidth="1"/>
    <col min="9479" max="9479" width="12.5" style="227" customWidth="1"/>
    <col min="9480" max="9480" width="11.125" style="227" customWidth="1"/>
    <col min="9481" max="9727" width="11.375" style="227"/>
    <col min="9728" max="9728" width="5.125" style="227" customWidth="1"/>
    <col min="9729" max="9729" width="41.125" style="227" customWidth="1"/>
    <col min="9730" max="9730" width="10" style="227" customWidth="1"/>
    <col min="9731" max="9731" width="11.5" style="227" customWidth="1"/>
    <col min="9732" max="9732" width="11.625" style="227" customWidth="1"/>
    <col min="9733" max="9733" width="12.375" style="227" customWidth="1"/>
    <col min="9734" max="9734" width="12.125" style="227" customWidth="1"/>
    <col min="9735" max="9735" width="12.5" style="227" customWidth="1"/>
    <col min="9736" max="9736" width="11.125" style="227" customWidth="1"/>
    <col min="9737" max="9983" width="11.375" style="227"/>
    <col min="9984" max="9984" width="5.125" style="227" customWidth="1"/>
    <col min="9985" max="9985" width="41.125" style="227" customWidth="1"/>
    <col min="9986" max="9986" width="10" style="227" customWidth="1"/>
    <col min="9987" max="9987" width="11.5" style="227" customWidth="1"/>
    <col min="9988" max="9988" width="11.625" style="227" customWidth="1"/>
    <col min="9989" max="9989" width="12.375" style="227" customWidth="1"/>
    <col min="9990" max="9990" width="12.125" style="227" customWidth="1"/>
    <col min="9991" max="9991" width="12.5" style="227" customWidth="1"/>
    <col min="9992" max="9992" width="11.125" style="227" customWidth="1"/>
    <col min="9993" max="10239" width="11.375" style="227"/>
    <col min="10240" max="10240" width="5.125" style="227" customWidth="1"/>
    <col min="10241" max="10241" width="41.125" style="227" customWidth="1"/>
    <col min="10242" max="10242" width="10" style="227" customWidth="1"/>
    <col min="10243" max="10243" width="11.5" style="227" customWidth="1"/>
    <col min="10244" max="10244" width="11.625" style="227" customWidth="1"/>
    <col min="10245" max="10245" width="12.375" style="227" customWidth="1"/>
    <col min="10246" max="10246" width="12.125" style="227" customWidth="1"/>
    <col min="10247" max="10247" width="12.5" style="227" customWidth="1"/>
    <col min="10248" max="10248" width="11.125" style="227" customWidth="1"/>
    <col min="10249" max="10495" width="11.375" style="227"/>
    <col min="10496" max="10496" width="5.125" style="227" customWidth="1"/>
    <col min="10497" max="10497" width="41.125" style="227" customWidth="1"/>
    <col min="10498" max="10498" width="10" style="227" customWidth="1"/>
    <col min="10499" max="10499" width="11.5" style="227" customWidth="1"/>
    <col min="10500" max="10500" width="11.625" style="227" customWidth="1"/>
    <col min="10501" max="10501" width="12.375" style="227" customWidth="1"/>
    <col min="10502" max="10502" width="12.125" style="227" customWidth="1"/>
    <col min="10503" max="10503" width="12.5" style="227" customWidth="1"/>
    <col min="10504" max="10504" width="11.125" style="227" customWidth="1"/>
    <col min="10505" max="10751" width="11.375" style="227"/>
    <col min="10752" max="10752" width="5.125" style="227" customWidth="1"/>
    <col min="10753" max="10753" width="41.125" style="227" customWidth="1"/>
    <col min="10754" max="10754" width="10" style="227" customWidth="1"/>
    <col min="10755" max="10755" width="11.5" style="227" customWidth="1"/>
    <col min="10756" max="10756" width="11.625" style="227" customWidth="1"/>
    <col min="10757" max="10757" width="12.375" style="227" customWidth="1"/>
    <col min="10758" max="10758" width="12.125" style="227" customWidth="1"/>
    <col min="10759" max="10759" width="12.5" style="227" customWidth="1"/>
    <col min="10760" max="10760" width="11.125" style="227" customWidth="1"/>
    <col min="10761" max="11007" width="11.375" style="227"/>
    <col min="11008" max="11008" width="5.125" style="227" customWidth="1"/>
    <col min="11009" max="11009" width="41.125" style="227" customWidth="1"/>
    <col min="11010" max="11010" width="10" style="227" customWidth="1"/>
    <col min="11011" max="11011" width="11.5" style="227" customWidth="1"/>
    <col min="11012" max="11012" width="11.625" style="227" customWidth="1"/>
    <col min="11013" max="11013" width="12.375" style="227" customWidth="1"/>
    <col min="11014" max="11014" width="12.125" style="227" customWidth="1"/>
    <col min="11015" max="11015" width="12.5" style="227" customWidth="1"/>
    <col min="11016" max="11016" width="11.125" style="227" customWidth="1"/>
    <col min="11017" max="11263" width="11.375" style="227"/>
    <col min="11264" max="11264" width="5.125" style="227" customWidth="1"/>
    <col min="11265" max="11265" width="41.125" style="227" customWidth="1"/>
    <col min="11266" max="11266" width="10" style="227" customWidth="1"/>
    <col min="11267" max="11267" width="11.5" style="227" customWidth="1"/>
    <col min="11268" max="11268" width="11.625" style="227" customWidth="1"/>
    <col min="11269" max="11269" width="12.375" style="227" customWidth="1"/>
    <col min="11270" max="11270" width="12.125" style="227" customWidth="1"/>
    <col min="11271" max="11271" width="12.5" style="227" customWidth="1"/>
    <col min="11272" max="11272" width="11.125" style="227" customWidth="1"/>
    <col min="11273" max="11519" width="11.375" style="227"/>
    <col min="11520" max="11520" width="5.125" style="227" customWidth="1"/>
    <col min="11521" max="11521" width="41.125" style="227" customWidth="1"/>
    <col min="11522" max="11522" width="10" style="227" customWidth="1"/>
    <col min="11523" max="11523" width="11.5" style="227" customWidth="1"/>
    <col min="11524" max="11524" width="11.625" style="227" customWidth="1"/>
    <col min="11525" max="11525" width="12.375" style="227" customWidth="1"/>
    <col min="11526" max="11526" width="12.125" style="227" customWidth="1"/>
    <col min="11527" max="11527" width="12.5" style="227" customWidth="1"/>
    <col min="11528" max="11528" width="11.125" style="227" customWidth="1"/>
    <col min="11529" max="11775" width="11.375" style="227"/>
    <col min="11776" max="11776" width="5.125" style="227" customWidth="1"/>
    <col min="11777" max="11777" width="41.125" style="227" customWidth="1"/>
    <col min="11778" max="11778" width="10" style="227" customWidth="1"/>
    <col min="11779" max="11779" width="11.5" style="227" customWidth="1"/>
    <col min="11780" max="11780" width="11.625" style="227" customWidth="1"/>
    <col min="11781" max="11781" width="12.375" style="227" customWidth="1"/>
    <col min="11782" max="11782" width="12.125" style="227" customWidth="1"/>
    <col min="11783" max="11783" width="12.5" style="227" customWidth="1"/>
    <col min="11784" max="11784" width="11.125" style="227" customWidth="1"/>
    <col min="11785" max="12031" width="11.375" style="227"/>
    <col min="12032" max="12032" width="5.125" style="227" customWidth="1"/>
    <col min="12033" max="12033" width="41.125" style="227" customWidth="1"/>
    <col min="12034" max="12034" width="10" style="227" customWidth="1"/>
    <col min="12035" max="12035" width="11.5" style="227" customWidth="1"/>
    <col min="12036" max="12036" width="11.625" style="227" customWidth="1"/>
    <col min="12037" max="12037" width="12.375" style="227" customWidth="1"/>
    <col min="12038" max="12038" width="12.125" style="227" customWidth="1"/>
    <col min="12039" max="12039" width="12.5" style="227" customWidth="1"/>
    <col min="12040" max="12040" width="11.125" style="227" customWidth="1"/>
    <col min="12041" max="12287" width="11.375" style="227"/>
    <col min="12288" max="12288" width="5.125" style="227" customWidth="1"/>
    <col min="12289" max="12289" width="41.125" style="227" customWidth="1"/>
    <col min="12290" max="12290" width="10" style="227" customWidth="1"/>
    <col min="12291" max="12291" width="11.5" style="227" customWidth="1"/>
    <col min="12292" max="12292" width="11.625" style="227" customWidth="1"/>
    <col min="12293" max="12293" width="12.375" style="227" customWidth="1"/>
    <col min="12294" max="12294" width="12.125" style="227" customWidth="1"/>
    <col min="12295" max="12295" width="12.5" style="227" customWidth="1"/>
    <col min="12296" max="12296" width="11.125" style="227" customWidth="1"/>
    <col min="12297" max="12543" width="11.375" style="227"/>
    <col min="12544" max="12544" width="5.125" style="227" customWidth="1"/>
    <col min="12545" max="12545" width="41.125" style="227" customWidth="1"/>
    <col min="12546" max="12546" width="10" style="227" customWidth="1"/>
    <col min="12547" max="12547" width="11.5" style="227" customWidth="1"/>
    <col min="12548" max="12548" width="11.625" style="227" customWidth="1"/>
    <col min="12549" max="12549" width="12.375" style="227" customWidth="1"/>
    <col min="12550" max="12550" width="12.125" style="227" customWidth="1"/>
    <col min="12551" max="12551" width="12.5" style="227" customWidth="1"/>
    <col min="12552" max="12552" width="11.125" style="227" customWidth="1"/>
    <col min="12553" max="12799" width="11.375" style="227"/>
    <col min="12800" max="12800" width="5.125" style="227" customWidth="1"/>
    <col min="12801" max="12801" width="41.125" style="227" customWidth="1"/>
    <col min="12802" max="12802" width="10" style="227" customWidth="1"/>
    <col min="12803" max="12803" width="11.5" style="227" customWidth="1"/>
    <col min="12804" max="12804" width="11.625" style="227" customWidth="1"/>
    <col min="12805" max="12805" width="12.375" style="227" customWidth="1"/>
    <col min="12806" max="12806" width="12.125" style="227" customWidth="1"/>
    <col min="12807" max="12807" width="12.5" style="227" customWidth="1"/>
    <col min="12808" max="12808" width="11.125" style="227" customWidth="1"/>
    <col min="12809" max="13055" width="11.375" style="227"/>
    <col min="13056" max="13056" width="5.125" style="227" customWidth="1"/>
    <col min="13057" max="13057" width="41.125" style="227" customWidth="1"/>
    <col min="13058" max="13058" width="10" style="227" customWidth="1"/>
    <col min="13059" max="13059" width="11.5" style="227" customWidth="1"/>
    <col min="13060" max="13060" width="11.625" style="227" customWidth="1"/>
    <col min="13061" max="13061" width="12.375" style="227" customWidth="1"/>
    <col min="13062" max="13062" width="12.125" style="227" customWidth="1"/>
    <col min="13063" max="13063" width="12.5" style="227" customWidth="1"/>
    <col min="13064" max="13064" width="11.125" style="227" customWidth="1"/>
    <col min="13065" max="13311" width="11.375" style="227"/>
    <col min="13312" max="13312" width="5.125" style="227" customWidth="1"/>
    <col min="13313" max="13313" width="41.125" style="227" customWidth="1"/>
    <col min="13314" max="13314" width="10" style="227" customWidth="1"/>
    <col min="13315" max="13315" width="11.5" style="227" customWidth="1"/>
    <col min="13316" max="13316" width="11.625" style="227" customWidth="1"/>
    <col min="13317" max="13317" width="12.375" style="227" customWidth="1"/>
    <col min="13318" max="13318" width="12.125" style="227" customWidth="1"/>
    <col min="13319" max="13319" width="12.5" style="227" customWidth="1"/>
    <col min="13320" max="13320" width="11.125" style="227" customWidth="1"/>
    <col min="13321" max="13567" width="11.375" style="227"/>
    <col min="13568" max="13568" width="5.125" style="227" customWidth="1"/>
    <col min="13569" max="13569" width="41.125" style="227" customWidth="1"/>
    <col min="13570" max="13570" width="10" style="227" customWidth="1"/>
    <col min="13571" max="13571" width="11.5" style="227" customWidth="1"/>
    <col min="13572" max="13572" width="11.625" style="227" customWidth="1"/>
    <col min="13573" max="13573" width="12.375" style="227" customWidth="1"/>
    <col min="13574" max="13574" width="12.125" style="227" customWidth="1"/>
    <col min="13575" max="13575" width="12.5" style="227" customWidth="1"/>
    <col min="13576" max="13576" width="11.125" style="227" customWidth="1"/>
    <col min="13577" max="13823" width="11.375" style="227"/>
    <col min="13824" max="13824" width="5.125" style="227" customWidth="1"/>
    <col min="13825" max="13825" width="41.125" style="227" customWidth="1"/>
    <col min="13826" max="13826" width="10" style="227" customWidth="1"/>
    <col min="13827" max="13827" width="11.5" style="227" customWidth="1"/>
    <col min="13828" max="13828" width="11.625" style="227" customWidth="1"/>
    <col min="13829" max="13829" width="12.375" style="227" customWidth="1"/>
    <col min="13830" max="13830" width="12.125" style="227" customWidth="1"/>
    <col min="13831" max="13831" width="12.5" style="227" customWidth="1"/>
    <col min="13832" max="13832" width="11.125" style="227" customWidth="1"/>
    <col min="13833" max="14079" width="11.375" style="227"/>
    <col min="14080" max="14080" width="5.125" style="227" customWidth="1"/>
    <col min="14081" max="14081" width="41.125" style="227" customWidth="1"/>
    <col min="14082" max="14082" width="10" style="227" customWidth="1"/>
    <col min="14083" max="14083" width="11.5" style="227" customWidth="1"/>
    <col min="14084" max="14084" width="11.625" style="227" customWidth="1"/>
    <col min="14085" max="14085" width="12.375" style="227" customWidth="1"/>
    <col min="14086" max="14086" width="12.125" style="227" customWidth="1"/>
    <col min="14087" max="14087" width="12.5" style="227" customWidth="1"/>
    <col min="14088" max="14088" width="11.125" style="227" customWidth="1"/>
    <col min="14089" max="14335" width="11.375" style="227"/>
    <col min="14336" max="14336" width="5.125" style="227" customWidth="1"/>
    <col min="14337" max="14337" width="41.125" style="227" customWidth="1"/>
    <col min="14338" max="14338" width="10" style="227" customWidth="1"/>
    <col min="14339" max="14339" width="11.5" style="227" customWidth="1"/>
    <col min="14340" max="14340" width="11.625" style="227" customWidth="1"/>
    <col min="14341" max="14341" width="12.375" style="227" customWidth="1"/>
    <col min="14342" max="14342" width="12.125" style="227" customWidth="1"/>
    <col min="14343" max="14343" width="12.5" style="227" customWidth="1"/>
    <col min="14344" max="14344" width="11.125" style="227" customWidth="1"/>
    <col min="14345" max="14591" width="11.375" style="227"/>
    <col min="14592" max="14592" width="5.125" style="227" customWidth="1"/>
    <col min="14593" max="14593" width="41.125" style="227" customWidth="1"/>
    <col min="14594" max="14594" width="10" style="227" customWidth="1"/>
    <col min="14595" max="14595" width="11.5" style="227" customWidth="1"/>
    <col min="14596" max="14596" width="11.625" style="227" customWidth="1"/>
    <col min="14597" max="14597" width="12.375" style="227" customWidth="1"/>
    <col min="14598" max="14598" width="12.125" style="227" customWidth="1"/>
    <col min="14599" max="14599" width="12.5" style="227" customWidth="1"/>
    <col min="14600" max="14600" width="11.125" style="227" customWidth="1"/>
    <col min="14601" max="14847" width="11.375" style="227"/>
    <col min="14848" max="14848" width="5.125" style="227" customWidth="1"/>
    <col min="14849" max="14849" width="41.125" style="227" customWidth="1"/>
    <col min="14850" max="14850" width="10" style="227" customWidth="1"/>
    <col min="14851" max="14851" width="11.5" style="227" customWidth="1"/>
    <col min="14852" max="14852" width="11.625" style="227" customWidth="1"/>
    <col min="14853" max="14853" width="12.375" style="227" customWidth="1"/>
    <col min="14854" max="14854" width="12.125" style="227" customWidth="1"/>
    <col min="14855" max="14855" width="12.5" style="227" customWidth="1"/>
    <col min="14856" max="14856" width="11.125" style="227" customWidth="1"/>
    <col min="14857" max="15103" width="11.375" style="227"/>
    <col min="15104" max="15104" width="5.125" style="227" customWidth="1"/>
    <col min="15105" max="15105" width="41.125" style="227" customWidth="1"/>
    <col min="15106" max="15106" width="10" style="227" customWidth="1"/>
    <col min="15107" max="15107" width="11.5" style="227" customWidth="1"/>
    <col min="15108" max="15108" width="11.625" style="227" customWidth="1"/>
    <col min="15109" max="15109" width="12.375" style="227" customWidth="1"/>
    <col min="15110" max="15110" width="12.125" style="227" customWidth="1"/>
    <col min="15111" max="15111" width="12.5" style="227" customWidth="1"/>
    <col min="15112" max="15112" width="11.125" style="227" customWidth="1"/>
    <col min="15113" max="15359" width="11.375" style="227"/>
    <col min="15360" max="15360" width="5.125" style="227" customWidth="1"/>
    <col min="15361" max="15361" width="41.125" style="227" customWidth="1"/>
    <col min="15362" max="15362" width="10" style="227" customWidth="1"/>
    <col min="15363" max="15363" width="11.5" style="227" customWidth="1"/>
    <col min="15364" max="15364" width="11.625" style="227" customWidth="1"/>
    <col min="15365" max="15365" width="12.375" style="227" customWidth="1"/>
    <col min="15366" max="15366" width="12.125" style="227" customWidth="1"/>
    <col min="15367" max="15367" width="12.5" style="227" customWidth="1"/>
    <col min="15368" max="15368" width="11.125" style="227" customWidth="1"/>
    <col min="15369" max="15615" width="11.375" style="227"/>
    <col min="15616" max="15616" width="5.125" style="227" customWidth="1"/>
    <col min="15617" max="15617" width="41.125" style="227" customWidth="1"/>
    <col min="15618" max="15618" width="10" style="227" customWidth="1"/>
    <col min="15619" max="15619" width="11.5" style="227" customWidth="1"/>
    <col min="15620" max="15620" width="11.625" style="227" customWidth="1"/>
    <col min="15621" max="15621" width="12.375" style="227" customWidth="1"/>
    <col min="15622" max="15622" width="12.125" style="227" customWidth="1"/>
    <col min="15623" max="15623" width="12.5" style="227" customWidth="1"/>
    <col min="15624" max="15624" width="11.125" style="227" customWidth="1"/>
    <col min="15625" max="15871" width="11.375" style="227"/>
    <col min="15872" max="15872" width="5.125" style="227" customWidth="1"/>
    <col min="15873" max="15873" width="41.125" style="227" customWidth="1"/>
    <col min="15874" max="15874" width="10" style="227" customWidth="1"/>
    <col min="15875" max="15875" width="11.5" style="227" customWidth="1"/>
    <col min="15876" max="15876" width="11.625" style="227" customWidth="1"/>
    <col min="15877" max="15877" width="12.375" style="227" customWidth="1"/>
    <col min="15878" max="15878" width="12.125" style="227" customWidth="1"/>
    <col min="15879" max="15879" width="12.5" style="227" customWidth="1"/>
    <col min="15880" max="15880" width="11.125" style="227" customWidth="1"/>
    <col min="15881" max="16127" width="11.375" style="227"/>
    <col min="16128" max="16128" width="5.125" style="227" customWidth="1"/>
    <col min="16129" max="16129" width="41.125" style="227" customWidth="1"/>
    <col min="16130" max="16130" width="10" style="227" customWidth="1"/>
    <col min="16131" max="16131" width="11.5" style="227" customWidth="1"/>
    <col min="16132" max="16132" width="11.625" style="227" customWidth="1"/>
    <col min="16133" max="16133" width="12.375" style="227" customWidth="1"/>
    <col min="16134" max="16134" width="12.125" style="227" customWidth="1"/>
    <col min="16135" max="16135" width="12.5" style="227" customWidth="1"/>
    <col min="16136" max="16136" width="11.125" style="227" customWidth="1"/>
    <col min="16137" max="16384" width="11.375" style="227"/>
  </cols>
  <sheetData>
    <row r="1" spans="1:19" s="225" customFormat="1" ht="16.5" customHeight="1" thickBot="1" x14ac:dyDescent="0.25">
      <c r="A1" s="302"/>
      <c r="B1" s="303"/>
      <c r="C1" s="303"/>
      <c r="D1" s="303"/>
      <c r="E1" s="303"/>
      <c r="F1" s="303"/>
      <c r="G1" s="303"/>
      <c r="H1" s="302"/>
      <c r="I1" s="302"/>
      <c r="J1" s="302"/>
      <c r="K1" s="302"/>
      <c r="L1" s="302"/>
      <c r="M1" s="302"/>
      <c r="N1" s="302"/>
      <c r="O1" s="302"/>
      <c r="P1" s="302"/>
      <c r="Q1" s="302"/>
      <c r="R1" s="302"/>
      <c r="S1" s="302"/>
    </row>
    <row r="2" spans="1:19" ht="22.5" customHeight="1" thickTop="1" x14ac:dyDescent="0.25">
      <c r="A2" s="302"/>
      <c r="B2" s="302"/>
      <c r="C2" s="302"/>
      <c r="D2" s="302"/>
      <c r="E2" s="302"/>
      <c r="F2" s="302"/>
      <c r="G2" s="302"/>
      <c r="H2" s="302"/>
      <c r="I2" s="226"/>
      <c r="J2" s="226"/>
      <c r="K2" s="226"/>
      <c r="L2" s="292"/>
      <c r="M2" s="292"/>
      <c r="N2" s="292"/>
      <c r="O2" s="292"/>
      <c r="P2" s="292"/>
      <c r="Q2" s="292"/>
      <c r="R2" s="292"/>
      <c r="S2" s="292"/>
    </row>
    <row r="3" spans="1:19" ht="22.5" customHeight="1" x14ac:dyDescent="0.25">
      <c r="A3" s="302"/>
      <c r="B3" s="228" t="s">
        <v>165</v>
      </c>
      <c r="C3" s="302"/>
      <c r="D3" s="302"/>
      <c r="E3" s="302"/>
      <c r="F3" s="302"/>
      <c r="G3" s="302"/>
      <c r="H3" s="302"/>
      <c r="I3" s="226"/>
      <c r="J3" s="226"/>
      <c r="K3" s="226"/>
      <c r="L3" s="292"/>
      <c r="M3" s="292"/>
      <c r="N3" s="292"/>
      <c r="O3" s="292"/>
      <c r="P3" s="292"/>
      <c r="Q3" s="292"/>
      <c r="R3" s="292"/>
      <c r="S3" s="292"/>
    </row>
    <row r="4" spans="1:19" ht="22.5" customHeight="1" x14ac:dyDescent="0.25">
      <c r="A4" s="302"/>
      <c r="B4" s="228"/>
      <c r="C4" s="302"/>
      <c r="D4" s="302"/>
      <c r="E4" s="302"/>
      <c r="F4" s="302"/>
      <c r="G4" s="302"/>
      <c r="H4" s="302"/>
      <c r="I4" s="226"/>
      <c r="J4" s="226"/>
      <c r="K4" s="226"/>
      <c r="L4" s="292"/>
      <c r="M4" s="292"/>
      <c r="N4" s="292"/>
      <c r="O4" s="292"/>
      <c r="P4" s="292"/>
      <c r="Q4" s="292"/>
      <c r="R4" s="292"/>
      <c r="S4" s="292"/>
    </row>
    <row r="5" spans="1:19" ht="22.5" customHeight="1" x14ac:dyDescent="0.25">
      <c r="A5" s="302"/>
      <c r="B5" s="297" t="s">
        <v>12</v>
      </c>
      <c r="C5" s="434" t="str">
        <f>IF(ISBLANK(Guidance!$E$3),"",Guidance!$E$3)</f>
        <v/>
      </c>
      <c r="D5" s="435"/>
      <c r="E5" s="435"/>
      <c r="F5" s="435"/>
      <c r="G5" s="435"/>
      <c r="H5" s="435"/>
      <c r="I5" s="435"/>
      <c r="J5" s="435"/>
      <c r="K5" s="226"/>
      <c r="L5" s="292"/>
      <c r="M5" s="292"/>
      <c r="N5" s="292"/>
      <c r="O5" s="292"/>
      <c r="P5" s="292"/>
      <c r="Q5" s="292"/>
      <c r="R5" s="292"/>
      <c r="S5" s="292"/>
    </row>
    <row r="6" spans="1:19" ht="22.5" customHeight="1" x14ac:dyDescent="0.25">
      <c r="A6" s="302"/>
      <c r="B6" s="297" t="s">
        <v>13</v>
      </c>
      <c r="C6" s="434" t="str">
        <f>IF(ISBLANK(Guidance!$E$4),"",Guidance!$E$4)</f>
        <v/>
      </c>
      <c r="D6" s="435"/>
      <c r="E6" s="435"/>
      <c r="F6" s="435"/>
      <c r="G6" s="435"/>
      <c r="H6" s="435"/>
      <c r="I6" s="435"/>
      <c r="J6" s="435"/>
      <c r="K6" s="226"/>
      <c r="L6" s="292"/>
      <c r="M6" s="292"/>
      <c r="N6" s="292"/>
      <c r="O6" s="292"/>
      <c r="P6" s="292"/>
      <c r="Q6" s="292"/>
      <c r="R6" s="292"/>
      <c r="S6" s="292"/>
    </row>
    <row r="7" spans="1:19" ht="22.5" customHeight="1" thickBot="1" x14ac:dyDescent="0.3">
      <c r="A7" s="302"/>
      <c r="B7" s="229"/>
      <c r="C7" s="302"/>
      <c r="D7" s="302"/>
      <c r="E7" s="302"/>
      <c r="F7" s="302"/>
      <c r="G7" s="302"/>
      <c r="H7" s="5"/>
      <c r="I7" s="226"/>
      <c r="J7" s="226"/>
      <c r="K7" s="226"/>
      <c r="L7" s="292"/>
      <c r="M7" s="292"/>
      <c r="N7" s="292"/>
      <c r="O7" s="292"/>
      <c r="P7" s="292"/>
      <c r="Q7" s="292"/>
      <c r="R7" s="292"/>
      <c r="S7" s="292"/>
    </row>
    <row r="8" spans="1:19" ht="22.5" customHeight="1" x14ac:dyDescent="0.25">
      <c r="A8" s="302"/>
      <c r="B8" s="875" t="s">
        <v>166</v>
      </c>
      <c r="C8" s="876"/>
      <c r="D8" s="876"/>
      <c r="E8" s="876"/>
      <c r="F8" s="876"/>
      <c r="G8" s="877"/>
      <c r="H8" s="5"/>
      <c r="I8" s="226"/>
      <c r="J8" s="226"/>
      <c r="K8" s="226"/>
      <c r="L8" s="292"/>
      <c r="M8" s="292"/>
      <c r="N8" s="292"/>
      <c r="O8" s="292"/>
      <c r="P8" s="292"/>
      <c r="Q8" s="292"/>
      <c r="R8" s="292"/>
      <c r="S8" s="292"/>
    </row>
    <row r="9" spans="1:19" ht="22.5" customHeight="1" x14ac:dyDescent="0.25">
      <c r="A9" s="302"/>
      <c r="B9" s="878"/>
      <c r="C9" s="879"/>
      <c r="D9" s="879"/>
      <c r="E9" s="879"/>
      <c r="F9" s="879"/>
      <c r="G9" s="880"/>
      <c r="H9" s="5"/>
      <c r="I9" s="226"/>
      <c r="J9" s="226"/>
      <c r="K9" s="226"/>
      <c r="L9" s="292"/>
      <c r="M9" s="292"/>
      <c r="N9" s="292"/>
      <c r="O9" s="292"/>
      <c r="P9" s="292"/>
      <c r="Q9" s="292"/>
      <c r="R9" s="292"/>
      <c r="S9" s="292"/>
    </row>
    <row r="10" spans="1:19" ht="22.5" customHeight="1" x14ac:dyDescent="0.25">
      <c r="A10" s="302"/>
      <c r="B10" s="878"/>
      <c r="C10" s="879"/>
      <c r="D10" s="879"/>
      <c r="E10" s="879"/>
      <c r="F10" s="879"/>
      <c r="G10" s="880"/>
      <c r="H10" s="5"/>
      <c r="I10" s="226"/>
      <c r="J10" s="226"/>
      <c r="K10" s="226"/>
      <c r="L10" s="292"/>
      <c r="M10" s="292"/>
      <c r="N10" s="292"/>
      <c r="O10" s="292"/>
      <c r="P10" s="292"/>
      <c r="Q10" s="292"/>
      <c r="R10" s="292"/>
      <c r="S10" s="292"/>
    </row>
    <row r="11" spans="1:19" ht="22.5" customHeight="1" x14ac:dyDescent="0.25">
      <c r="A11" s="302"/>
      <c r="B11" s="878"/>
      <c r="C11" s="879"/>
      <c r="D11" s="879"/>
      <c r="E11" s="879"/>
      <c r="F11" s="879"/>
      <c r="G11" s="880"/>
      <c r="H11" s="5"/>
      <c r="I11" s="226"/>
      <c r="J11" s="226"/>
      <c r="K11" s="226"/>
      <c r="L11" s="292"/>
      <c r="M11" s="292"/>
      <c r="N11" s="292"/>
      <c r="O11" s="292"/>
      <c r="P11" s="292"/>
      <c r="Q11" s="292"/>
      <c r="R11" s="292"/>
      <c r="S11" s="292"/>
    </row>
    <row r="12" spans="1:19" ht="22.5" customHeight="1" x14ac:dyDescent="0.25">
      <c r="A12" s="302"/>
      <c r="B12" s="878"/>
      <c r="C12" s="879"/>
      <c r="D12" s="879"/>
      <c r="E12" s="879"/>
      <c r="F12" s="879"/>
      <c r="G12" s="880"/>
      <c r="H12" s="5"/>
      <c r="I12" s="226"/>
      <c r="J12" s="226"/>
      <c r="K12" s="226"/>
      <c r="L12" s="292"/>
      <c r="M12" s="292"/>
      <c r="N12" s="292"/>
      <c r="O12" s="292"/>
      <c r="P12" s="292"/>
      <c r="Q12" s="292"/>
      <c r="R12" s="292"/>
      <c r="S12" s="292"/>
    </row>
    <row r="13" spans="1:19" ht="22.5" customHeight="1" x14ac:dyDescent="0.25">
      <c r="A13" s="302"/>
      <c r="B13" s="878"/>
      <c r="C13" s="879"/>
      <c r="D13" s="879"/>
      <c r="E13" s="879"/>
      <c r="F13" s="879"/>
      <c r="G13" s="880"/>
      <c r="H13" s="5"/>
      <c r="I13" s="226"/>
      <c r="J13" s="226"/>
      <c r="K13" s="226"/>
      <c r="L13" s="292"/>
      <c r="M13" s="292"/>
      <c r="N13" s="292"/>
      <c r="O13" s="292"/>
      <c r="P13" s="292"/>
      <c r="Q13" s="292"/>
      <c r="R13" s="292"/>
      <c r="S13" s="292"/>
    </row>
    <row r="14" spans="1:19" ht="22.5" customHeight="1" x14ac:dyDescent="0.25">
      <c r="A14" s="302"/>
      <c r="B14" s="878"/>
      <c r="C14" s="879"/>
      <c r="D14" s="879"/>
      <c r="E14" s="879"/>
      <c r="F14" s="879"/>
      <c r="G14" s="880"/>
      <c r="H14" s="5"/>
      <c r="I14" s="226"/>
      <c r="J14" s="226"/>
      <c r="K14" s="226"/>
      <c r="L14" s="292"/>
      <c r="M14" s="292"/>
      <c r="N14" s="292"/>
      <c r="O14" s="292"/>
      <c r="P14" s="292"/>
      <c r="Q14" s="292"/>
      <c r="R14" s="292"/>
      <c r="S14" s="292"/>
    </row>
    <row r="15" spans="1:19" ht="22.5" customHeight="1" x14ac:dyDescent="0.25">
      <c r="A15" s="302"/>
      <c r="B15" s="878"/>
      <c r="C15" s="879"/>
      <c r="D15" s="879"/>
      <c r="E15" s="879"/>
      <c r="F15" s="879"/>
      <c r="G15" s="880"/>
      <c r="H15" s="5"/>
      <c r="I15" s="226"/>
      <c r="J15" s="226"/>
      <c r="K15" s="226"/>
      <c r="L15" s="292"/>
      <c r="M15" s="292"/>
      <c r="N15" s="292"/>
      <c r="O15" s="292"/>
      <c r="P15" s="292"/>
      <c r="Q15" s="292"/>
      <c r="R15" s="292"/>
      <c r="S15" s="292"/>
    </row>
    <row r="16" spans="1:19" ht="22.5" customHeight="1" x14ac:dyDescent="0.25">
      <c r="A16" s="302"/>
      <c r="B16" s="878"/>
      <c r="C16" s="879"/>
      <c r="D16" s="879"/>
      <c r="E16" s="879"/>
      <c r="F16" s="879"/>
      <c r="G16" s="880"/>
      <c r="H16" s="5"/>
      <c r="I16" s="226"/>
      <c r="J16" s="226"/>
      <c r="K16" s="226"/>
      <c r="L16" s="292"/>
      <c r="M16" s="292"/>
      <c r="N16" s="292"/>
      <c r="O16" s="292"/>
      <c r="P16" s="292"/>
      <c r="Q16" s="292"/>
      <c r="R16" s="292"/>
      <c r="S16" s="292"/>
    </row>
    <row r="17" spans="1:19" ht="22.7" customHeight="1" x14ac:dyDescent="0.25">
      <c r="A17" s="302"/>
      <c r="B17" s="878"/>
      <c r="C17" s="879"/>
      <c r="D17" s="879"/>
      <c r="E17" s="879"/>
      <c r="F17" s="879"/>
      <c r="G17" s="880"/>
      <c r="H17" s="5"/>
      <c r="I17" s="226"/>
      <c r="J17" s="226"/>
      <c r="K17" s="226"/>
      <c r="L17" s="292"/>
      <c r="M17" s="292"/>
      <c r="N17" s="292"/>
      <c r="O17" s="292"/>
      <c r="P17" s="292"/>
      <c r="Q17" s="292"/>
      <c r="R17" s="292"/>
      <c r="S17" s="292"/>
    </row>
    <row r="18" spans="1:19" ht="27.75" customHeight="1" thickBot="1" x14ac:dyDescent="0.3">
      <c r="A18" s="302"/>
      <c r="B18" s="881"/>
      <c r="C18" s="882"/>
      <c r="D18" s="882"/>
      <c r="E18" s="882"/>
      <c r="F18" s="882"/>
      <c r="G18" s="883"/>
      <c r="H18" s="5"/>
      <c r="I18" s="226"/>
      <c r="J18" s="226"/>
      <c r="K18" s="226"/>
      <c r="L18" s="292"/>
      <c r="M18" s="292"/>
      <c r="N18" s="292"/>
      <c r="O18" s="292"/>
      <c r="P18" s="292"/>
      <c r="Q18" s="292"/>
      <c r="R18" s="292"/>
      <c r="S18" s="292"/>
    </row>
    <row r="19" spans="1:19" ht="23.45" customHeight="1" x14ac:dyDescent="0.25">
      <c r="A19" s="302"/>
      <c r="B19" s="41"/>
      <c r="C19" s="302"/>
      <c r="D19" s="302"/>
      <c r="E19" s="302"/>
      <c r="F19" s="9" t="s">
        <v>144</v>
      </c>
      <c r="G19" s="10"/>
      <c r="H19" s="302"/>
      <c r="I19" s="230"/>
      <c r="J19" s="230"/>
      <c r="K19" s="230"/>
      <c r="L19" s="292"/>
      <c r="M19" s="292"/>
      <c r="N19" s="292"/>
      <c r="O19" s="292"/>
      <c r="P19" s="292"/>
      <c r="Q19" s="292"/>
      <c r="R19" s="292"/>
      <c r="S19" s="292"/>
    </row>
    <row r="20" spans="1:19" ht="25.5" x14ac:dyDescent="0.25">
      <c r="A20" s="302"/>
      <c r="B20" s="41"/>
      <c r="C20" s="302"/>
      <c r="D20" s="302"/>
      <c r="E20" s="302"/>
      <c r="F20" s="29"/>
      <c r="G20" s="11" t="s">
        <v>167</v>
      </c>
      <c r="H20" s="302"/>
      <c r="I20" s="230"/>
      <c r="J20" s="230"/>
      <c r="K20" s="230"/>
      <c r="L20" s="292"/>
      <c r="M20" s="292"/>
      <c r="N20" s="292"/>
      <c r="O20" s="292"/>
      <c r="P20" s="292"/>
      <c r="Q20" s="292"/>
      <c r="R20" s="292"/>
      <c r="S20" s="292"/>
    </row>
    <row r="21" spans="1:19" ht="25.5" x14ac:dyDescent="0.2">
      <c r="A21" s="302"/>
      <c r="B21" s="41"/>
      <c r="C21" s="302"/>
      <c r="D21" s="302"/>
      <c r="E21" s="302"/>
      <c r="F21" s="34"/>
      <c r="G21" s="11" t="s">
        <v>168</v>
      </c>
      <c r="H21" s="302"/>
      <c r="I21" s="292"/>
      <c r="J21" s="292"/>
      <c r="K21" s="292"/>
      <c r="L21" s="292"/>
      <c r="M21" s="292"/>
      <c r="N21" s="292"/>
      <c r="O21" s="292"/>
      <c r="P21" s="292"/>
      <c r="Q21" s="292"/>
      <c r="R21" s="292"/>
      <c r="S21" s="292"/>
    </row>
    <row r="22" spans="1:19" s="225" customFormat="1" ht="23.45" customHeight="1" thickBot="1" x14ac:dyDescent="0.25">
      <c r="A22" s="302"/>
      <c r="B22" s="231"/>
      <c r="C22" s="303"/>
      <c r="D22" s="231"/>
      <c r="E22" s="304"/>
      <c r="F22" s="303"/>
      <c r="G22" s="303"/>
      <c r="H22" s="302"/>
      <c r="I22" s="302"/>
      <c r="J22" s="302"/>
      <c r="K22" s="302"/>
      <c r="L22" s="302"/>
      <c r="M22" s="302"/>
      <c r="N22" s="302"/>
      <c r="O22" s="302"/>
      <c r="P22" s="302"/>
      <c r="Q22" s="302"/>
      <c r="R22" s="302"/>
      <c r="S22" s="302"/>
    </row>
    <row r="23" spans="1:19" s="225" customFormat="1" ht="24.75" customHeight="1" thickTop="1" thickBot="1" x14ac:dyDescent="0.25">
      <c r="A23" s="302"/>
      <c r="B23" s="302"/>
      <c r="C23" s="302"/>
      <c r="D23" s="302"/>
      <c r="E23" s="302"/>
      <c r="F23" s="302"/>
      <c r="G23" s="302"/>
      <c r="H23" s="302"/>
      <c r="I23" s="302"/>
      <c r="J23" s="302"/>
      <c r="K23" s="302"/>
      <c r="L23" s="302"/>
      <c r="M23" s="302"/>
      <c r="N23" s="302"/>
      <c r="O23" s="302"/>
      <c r="P23" s="302"/>
      <c r="Q23" s="302"/>
      <c r="R23" s="302"/>
      <c r="S23" s="302"/>
    </row>
    <row r="24" spans="1:19" s="225" customFormat="1" ht="30" customHeight="1" x14ac:dyDescent="0.2">
      <c r="A24" s="302"/>
      <c r="B24" s="107" t="s">
        <v>169</v>
      </c>
      <c r="C24" s="874" t="s">
        <v>170</v>
      </c>
      <c r="D24" s="874"/>
      <c r="E24" s="108" t="s">
        <v>171</v>
      </c>
      <c r="F24" s="302"/>
      <c r="G24" s="118" t="s">
        <v>172</v>
      </c>
      <c r="H24" s="302"/>
      <c r="I24" s="302"/>
      <c r="J24" s="302"/>
      <c r="K24" s="302"/>
      <c r="L24" s="302"/>
      <c r="M24" s="302"/>
      <c r="N24" s="302"/>
      <c r="O24" s="302"/>
      <c r="P24" s="302"/>
      <c r="Q24" s="302"/>
      <c r="R24" s="302"/>
      <c r="S24" s="302"/>
    </row>
    <row r="25" spans="1:19" x14ac:dyDescent="0.2">
      <c r="A25" s="302"/>
      <c r="B25" s="109" t="s">
        <v>173</v>
      </c>
      <c r="C25" s="840"/>
      <c r="D25" s="841"/>
      <c r="E25" s="112">
        <v>0</v>
      </c>
      <c r="F25" s="12"/>
      <c r="G25" s="119">
        <f t="shared" ref="G25:G32" si="0">E25*12</f>
        <v>0</v>
      </c>
      <c r="H25" s="302"/>
      <c r="I25" s="292"/>
      <c r="J25" s="292"/>
      <c r="K25" s="292"/>
      <c r="L25" s="292"/>
      <c r="M25" s="292"/>
      <c r="N25" s="292"/>
      <c r="O25" s="292"/>
      <c r="P25" s="292"/>
      <c r="Q25" s="292"/>
      <c r="R25" s="292"/>
      <c r="S25" s="292"/>
    </row>
    <row r="26" spans="1:19" x14ac:dyDescent="0.2">
      <c r="A26" s="302"/>
      <c r="B26" s="111" t="s">
        <v>174</v>
      </c>
      <c r="C26" s="844"/>
      <c r="D26" s="845"/>
      <c r="E26" s="351">
        <v>0</v>
      </c>
      <c r="F26" s="12"/>
      <c r="G26" s="120">
        <f t="shared" si="0"/>
        <v>0</v>
      </c>
      <c r="H26" s="302"/>
      <c r="I26" s="292"/>
      <c r="J26" s="292"/>
      <c r="K26" s="292"/>
      <c r="L26" s="292"/>
      <c r="M26" s="292"/>
      <c r="N26" s="292"/>
      <c r="O26" s="292"/>
      <c r="P26" s="292"/>
      <c r="Q26" s="292"/>
      <c r="R26" s="292"/>
      <c r="S26" s="292"/>
    </row>
    <row r="27" spans="1:19" x14ac:dyDescent="0.2">
      <c r="A27" s="302"/>
      <c r="B27" s="109" t="s">
        <v>175</v>
      </c>
      <c r="C27" s="840"/>
      <c r="D27" s="841"/>
      <c r="E27" s="110">
        <v>0</v>
      </c>
      <c r="F27" s="12"/>
      <c r="G27" s="121">
        <f t="shared" si="0"/>
        <v>0</v>
      </c>
      <c r="H27" s="302"/>
      <c r="I27" s="292"/>
      <c r="J27" s="292"/>
      <c r="K27" s="292"/>
      <c r="L27" s="292"/>
      <c r="M27" s="292"/>
      <c r="N27" s="292"/>
      <c r="O27" s="292"/>
      <c r="P27" s="292"/>
      <c r="Q27" s="292"/>
      <c r="R27" s="292"/>
      <c r="S27" s="292"/>
    </row>
    <row r="28" spans="1:19" x14ac:dyDescent="0.2">
      <c r="A28" s="302"/>
      <c r="B28" s="113" t="s">
        <v>175</v>
      </c>
      <c r="C28" s="842"/>
      <c r="D28" s="843"/>
      <c r="E28" s="114">
        <v>0</v>
      </c>
      <c r="F28" s="12"/>
      <c r="G28" s="122">
        <f t="shared" si="0"/>
        <v>0</v>
      </c>
      <c r="H28" s="302"/>
      <c r="I28" s="292"/>
      <c r="J28" s="292"/>
      <c r="K28" s="292"/>
      <c r="L28" s="292"/>
      <c r="M28" s="292"/>
      <c r="N28" s="292"/>
      <c r="O28" s="292"/>
      <c r="P28" s="292"/>
      <c r="Q28" s="292"/>
      <c r="R28" s="292"/>
      <c r="S28" s="292"/>
    </row>
    <row r="29" spans="1:19" x14ac:dyDescent="0.2">
      <c r="A29" s="302"/>
      <c r="B29" s="115" t="s">
        <v>175</v>
      </c>
      <c r="C29" s="859"/>
      <c r="D29" s="860"/>
      <c r="E29" s="112">
        <v>0</v>
      </c>
      <c r="F29" s="12"/>
      <c r="G29" s="120">
        <f t="shared" si="0"/>
        <v>0</v>
      </c>
      <c r="H29" s="302"/>
      <c r="I29" s="292"/>
      <c r="J29" s="292"/>
      <c r="K29" s="292"/>
      <c r="L29" s="292"/>
      <c r="M29" s="292"/>
      <c r="N29" s="292"/>
      <c r="O29" s="292"/>
      <c r="P29" s="292"/>
      <c r="Q29" s="292"/>
      <c r="R29" s="292"/>
      <c r="S29" s="292"/>
    </row>
    <row r="30" spans="1:19" ht="15" thickBot="1" x14ac:dyDescent="0.25">
      <c r="A30" s="302"/>
      <c r="B30" s="116" t="s">
        <v>175</v>
      </c>
      <c r="C30" s="872"/>
      <c r="D30" s="873"/>
      <c r="E30" s="352">
        <v>0</v>
      </c>
      <c r="F30" s="12"/>
      <c r="G30" s="123">
        <f t="shared" si="0"/>
        <v>0</v>
      </c>
      <c r="H30" s="302"/>
      <c r="I30" s="292"/>
      <c r="J30" s="292"/>
      <c r="K30" s="292"/>
      <c r="L30" s="292"/>
      <c r="M30" s="292"/>
      <c r="N30" s="292"/>
      <c r="O30" s="292"/>
      <c r="P30" s="292"/>
      <c r="Q30" s="292"/>
      <c r="R30" s="292"/>
      <c r="S30" s="292"/>
    </row>
    <row r="31" spans="1:19" ht="15" thickBot="1" x14ac:dyDescent="0.25">
      <c r="A31" s="302"/>
      <c r="B31" s="116" t="s">
        <v>175</v>
      </c>
      <c r="C31" s="870"/>
      <c r="D31" s="871"/>
      <c r="E31" s="112">
        <v>0</v>
      </c>
      <c r="F31" s="12"/>
      <c r="G31" s="123">
        <f t="shared" ref="G31" si="1">E31*12</f>
        <v>0</v>
      </c>
      <c r="H31" s="302"/>
      <c r="I31" s="292"/>
      <c r="J31" s="292"/>
      <c r="K31" s="292"/>
      <c r="L31" s="292"/>
      <c r="M31" s="292"/>
      <c r="N31" s="292"/>
      <c r="O31" s="292"/>
      <c r="P31" s="292"/>
      <c r="Q31" s="292"/>
      <c r="R31" s="292"/>
      <c r="S31" s="292"/>
    </row>
    <row r="32" spans="1:19" ht="15" thickBot="1" x14ac:dyDescent="0.25">
      <c r="A32" s="302"/>
      <c r="B32" s="116" t="s">
        <v>175</v>
      </c>
      <c r="C32" s="861"/>
      <c r="D32" s="862"/>
      <c r="E32" s="353">
        <v>0</v>
      </c>
      <c r="F32" s="12"/>
      <c r="G32" s="123">
        <f t="shared" si="0"/>
        <v>0</v>
      </c>
      <c r="H32" s="302"/>
      <c r="I32" s="292"/>
      <c r="J32" s="292"/>
      <c r="K32" s="292"/>
      <c r="L32" s="292"/>
      <c r="M32" s="292"/>
      <c r="N32" s="292"/>
      <c r="O32" s="292"/>
      <c r="P32" s="292"/>
      <c r="Q32" s="292"/>
      <c r="R32" s="292"/>
      <c r="S32" s="292"/>
    </row>
    <row r="33" spans="1:19" ht="15.95" customHeight="1" thickBot="1" x14ac:dyDescent="0.25">
      <c r="A33" s="302"/>
      <c r="B33" s="863" t="s">
        <v>176</v>
      </c>
      <c r="C33" s="864"/>
      <c r="D33" s="865"/>
      <c r="E33" s="117">
        <f>SUM(E25:E32)</f>
        <v>0</v>
      </c>
      <c r="F33" s="12"/>
      <c r="G33" s="124">
        <f>SUM(G25:G32)</f>
        <v>0</v>
      </c>
      <c r="H33" s="302"/>
      <c r="I33" s="292"/>
      <c r="J33" s="292"/>
      <c r="K33" s="292"/>
      <c r="L33" s="292"/>
      <c r="M33" s="292"/>
      <c r="N33" s="292"/>
      <c r="O33" s="292"/>
      <c r="P33" s="292"/>
      <c r="Q33" s="292"/>
      <c r="R33" s="292"/>
      <c r="S33" s="292"/>
    </row>
    <row r="34" spans="1:19" ht="28.5" customHeight="1" thickBot="1" x14ac:dyDescent="0.25">
      <c r="A34" s="302"/>
      <c r="B34" s="302"/>
      <c r="C34" s="302"/>
      <c r="D34" s="302"/>
      <c r="E34" s="305"/>
      <c r="F34" s="232"/>
      <c r="G34" s="305"/>
      <c r="H34" s="302"/>
      <c r="I34" s="292"/>
      <c r="J34" s="292"/>
      <c r="K34" s="292"/>
      <c r="L34" s="292"/>
      <c r="M34" s="292"/>
      <c r="N34" s="292"/>
      <c r="O34" s="292"/>
      <c r="P34" s="292"/>
      <c r="Q34" s="292"/>
      <c r="R34" s="292"/>
      <c r="S34" s="292"/>
    </row>
    <row r="35" spans="1:19" s="225" customFormat="1" ht="30" customHeight="1" x14ac:dyDescent="0.2">
      <c r="A35" s="302"/>
      <c r="B35" s="125" t="s">
        <v>177</v>
      </c>
      <c r="C35" s="866" t="s">
        <v>170</v>
      </c>
      <c r="D35" s="867"/>
      <c r="E35" s="126" t="s">
        <v>178</v>
      </c>
      <c r="F35" s="305"/>
      <c r="G35" s="133" t="s">
        <v>179</v>
      </c>
      <c r="H35" s="302"/>
      <c r="I35" s="302"/>
      <c r="J35" s="302"/>
      <c r="K35" s="292"/>
      <c r="L35" s="302"/>
      <c r="M35" s="302"/>
      <c r="N35" s="302"/>
      <c r="O35" s="302"/>
      <c r="P35" s="302"/>
      <c r="Q35" s="302"/>
      <c r="R35" s="302"/>
      <c r="S35" s="302"/>
    </row>
    <row r="36" spans="1:19" x14ac:dyDescent="0.2">
      <c r="A36" s="302"/>
      <c r="B36" s="127" t="s">
        <v>180</v>
      </c>
      <c r="C36" s="868"/>
      <c r="D36" s="869"/>
      <c r="E36" s="128">
        <v>0</v>
      </c>
      <c r="F36" s="12"/>
      <c r="G36" s="121">
        <f t="shared" ref="G36:G56" si="2">E36*12</f>
        <v>0</v>
      </c>
      <c r="H36" s="302"/>
      <c r="I36" s="292"/>
      <c r="J36" s="292"/>
      <c r="K36" s="292"/>
      <c r="L36" s="292"/>
      <c r="M36" s="292"/>
      <c r="N36" s="292"/>
      <c r="O36" s="292"/>
      <c r="P36" s="292"/>
      <c r="Q36" s="292"/>
      <c r="R36" s="292"/>
      <c r="S36" s="292"/>
    </row>
    <row r="37" spans="1:19" x14ac:dyDescent="0.2">
      <c r="A37" s="302"/>
      <c r="B37" s="129" t="s">
        <v>181</v>
      </c>
      <c r="C37" s="840"/>
      <c r="D37" s="841"/>
      <c r="E37" s="128">
        <v>0</v>
      </c>
      <c r="F37" s="12"/>
      <c r="G37" s="122">
        <f t="shared" si="2"/>
        <v>0</v>
      </c>
      <c r="H37" s="302"/>
      <c r="I37" s="292"/>
      <c r="J37" s="292"/>
      <c r="K37" s="292"/>
      <c r="L37" s="292"/>
      <c r="M37" s="292"/>
      <c r="N37" s="292"/>
      <c r="O37" s="292"/>
      <c r="P37" s="292"/>
      <c r="Q37" s="292"/>
      <c r="R37" s="292"/>
      <c r="S37" s="292"/>
    </row>
    <row r="38" spans="1:19" x14ac:dyDescent="0.2">
      <c r="A38" s="302"/>
      <c r="B38" s="130" t="s">
        <v>182</v>
      </c>
      <c r="C38" s="840"/>
      <c r="D38" s="841"/>
      <c r="E38" s="128">
        <v>0</v>
      </c>
      <c r="F38" s="12"/>
      <c r="G38" s="122">
        <f t="shared" si="2"/>
        <v>0</v>
      </c>
      <c r="H38" s="302"/>
      <c r="I38" s="292"/>
      <c r="J38" s="292"/>
      <c r="K38" s="292"/>
      <c r="L38" s="292"/>
      <c r="M38" s="292"/>
      <c r="N38" s="292"/>
      <c r="O38" s="292"/>
      <c r="P38" s="292"/>
      <c r="Q38" s="292"/>
      <c r="R38" s="292"/>
      <c r="S38" s="292"/>
    </row>
    <row r="39" spans="1:19" x14ac:dyDescent="0.2">
      <c r="A39" s="302"/>
      <c r="B39" s="127" t="s">
        <v>183</v>
      </c>
      <c r="C39" s="842"/>
      <c r="D39" s="843"/>
      <c r="E39" s="128">
        <v>0</v>
      </c>
      <c r="F39" s="12"/>
      <c r="G39" s="122">
        <f t="shared" si="2"/>
        <v>0</v>
      </c>
      <c r="H39" s="302"/>
      <c r="I39" s="292"/>
      <c r="J39" s="292"/>
      <c r="K39" s="292"/>
      <c r="L39" s="292"/>
      <c r="M39" s="292"/>
      <c r="N39" s="292"/>
      <c r="O39" s="292"/>
      <c r="P39" s="292"/>
      <c r="Q39" s="292"/>
      <c r="R39" s="292"/>
      <c r="S39" s="292"/>
    </row>
    <row r="40" spans="1:19" x14ac:dyDescent="0.2">
      <c r="A40" s="302"/>
      <c r="B40" s="109" t="s">
        <v>184</v>
      </c>
      <c r="C40" s="840"/>
      <c r="D40" s="841"/>
      <c r="E40" s="128">
        <v>0</v>
      </c>
      <c r="F40" s="12"/>
      <c r="G40" s="122">
        <f t="shared" si="2"/>
        <v>0</v>
      </c>
      <c r="H40" s="302"/>
      <c r="I40" s="292"/>
      <c r="J40" s="292"/>
      <c r="K40" s="292"/>
      <c r="L40" s="292"/>
      <c r="M40" s="292"/>
      <c r="N40" s="292"/>
      <c r="O40" s="292"/>
      <c r="P40" s="292"/>
      <c r="Q40" s="292"/>
      <c r="R40" s="292"/>
      <c r="S40" s="292"/>
    </row>
    <row r="41" spans="1:19" x14ac:dyDescent="0.2">
      <c r="A41" s="302"/>
      <c r="B41" s="109" t="s">
        <v>185</v>
      </c>
      <c r="C41" s="840"/>
      <c r="D41" s="841"/>
      <c r="E41" s="128">
        <v>0</v>
      </c>
      <c r="F41" s="12"/>
      <c r="G41" s="122">
        <f t="shared" si="2"/>
        <v>0</v>
      </c>
      <c r="H41" s="302"/>
      <c r="I41" s="292"/>
      <c r="J41" s="292"/>
      <c r="K41" s="292"/>
      <c r="L41" s="292"/>
      <c r="M41" s="292"/>
      <c r="N41" s="292"/>
      <c r="O41" s="292"/>
      <c r="P41" s="292"/>
      <c r="Q41" s="292"/>
      <c r="R41" s="292"/>
      <c r="S41" s="292"/>
    </row>
    <row r="42" spans="1:19" x14ac:dyDescent="0.2">
      <c r="A42" s="302"/>
      <c r="B42" s="113" t="s">
        <v>186</v>
      </c>
      <c r="C42" s="842"/>
      <c r="D42" s="843"/>
      <c r="E42" s="128">
        <v>0</v>
      </c>
      <c r="F42" s="12"/>
      <c r="G42" s="122">
        <f t="shared" si="2"/>
        <v>0</v>
      </c>
      <c r="H42" s="302"/>
      <c r="I42" s="292"/>
      <c r="J42" s="292"/>
      <c r="K42" s="292"/>
      <c r="L42" s="292"/>
      <c r="M42" s="292"/>
      <c r="N42" s="292"/>
      <c r="O42" s="292"/>
      <c r="P42" s="292"/>
      <c r="Q42" s="292"/>
      <c r="R42" s="292"/>
      <c r="S42" s="292"/>
    </row>
    <row r="43" spans="1:19" ht="15" thickBot="1" x14ac:dyDescent="0.25">
      <c r="A43" s="302"/>
      <c r="B43" s="109" t="s">
        <v>187</v>
      </c>
      <c r="C43" s="840"/>
      <c r="D43" s="841"/>
      <c r="E43" s="128">
        <v>0</v>
      </c>
      <c r="F43" s="12"/>
      <c r="G43" s="122">
        <f t="shared" si="2"/>
        <v>0</v>
      </c>
      <c r="H43" s="302"/>
      <c r="I43" s="292"/>
      <c r="J43" s="292"/>
      <c r="K43" s="292"/>
      <c r="L43" s="292"/>
      <c r="M43" s="292"/>
      <c r="N43" s="292"/>
      <c r="O43" s="292"/>
      <c r="P43" s="292"/>
      <c r="Q43" s="233"/>
      <c r="R43" s="292"/>
      <c r="S43" s="292"/>
    </row>
    <row r="44" spans="1:19" ht="15" thickBot="1" x14ac:dyDescent="0.25">
      <c r="A44" s="302"/>
      <c r="B44" s="113" t="s">
        <v>188</v>
      </c>
      <c r="C44" s="842"/>
      <c r="D44" s="843"/>
      <c r="E44" s="128">
        <v>0</v>
      </c>
      <c r="F44" s="12"/>
      <c r="G44" s="136">
        <f t="shared" si="2"/>
        <v>0</v>
      </c>
      <c r="H44" s="306"/>
      <c r="I44" s="292"/>
      <c r="J44" s="292"/>
      <c r="K44" s="292"/>
      <c r="L44" s="292"/>
      <c r="M44" s="292"/>
      <c r="N44" s="292"/>
      <c r="O44" s="292"/>
      <c r="P44" s="292"/>
      <c r="Q44" s="233"/>
      <c r="R44" s="292"/>
      <c r="S44" s="292"/>
    </row>
    <row r="45" spans="1:19" x14ac:dyDescent="0.2">
      <c r="A45" s="302"/>
      <c r="B45" s="115" t="s">
        <v>189</v>
      </c>
      <c r="C45" s="844"/>
      <c r="D45" s="845"/>
      <c r="E45" s="128">
        <v>0</v>
      </c>
      <c r="F45" s="12"/>
      <c r="G45" s="122">
        <f t="shared" si="2"/>
        <v>0</v>
      </c>
      <c r="H45" s="302"/>
      <c r="I45" s="292"/>
      <c r="J45" s="292"/>
      <c r="K45" s="292"/>
      <c r="L45" s="292"/>
      <c r="M45" s="292"/>
      <c r="N45" s="292"/>
      <c r="O45" s="292"/>
      <c r="P45" s="292"/>
      <c r="Q45" s="233"/>
      <c r="R45" s="292"/>
      <c r="S45" s="292"/>
    </row>
    <row r="46" spans="1:19" x14ac:dyDescent="0.2">
      <c r="A46" s="302"/>
      <c r="B46" s="109" t="s">
        <v>190</v>
      </c>
      <c r="C46" s="840"/>
      <c r="D46" s="841"/>
      <c r="E46" s="128">
        <v>0</v>
      </c>
      <c r="F46" s="12"/>
      <c r="G46" s="122">
        <f t="shared" si="2"/>
        <v>0</v>
      </c>
      <c r="H46" s="302"/>
      <c r="I46" s="292"/>
      <c r="J46" s="292"/>
      <c r="K46" s="292"/>
      <c r="L46" s="292"/>
      <c r="M46" s="292"/>
      <c r="N46" s="292"/>
      <c r="O46" s="292"/>
      <c r="P46" s="292"/>
      <c r="Q46" s="233"/>
      <c r="R46" s="292"/>
      <c r="S46" s="292"/>
    </row>
    <row r="47" spans="1:19" x14ac:dyDescent="0.2">
      <c r="A47" s="302"/>
      <c r="B47" s="109" t="s">
        <v>191</v>
      </c>
      <c r="C47" s="840"/>
      <c r="D47" s="841"/>
      <c r="E47" s="128">
        <v>0</v>
      </c>
      <c r="F47" s="12"/>
      <c r="G47" s="120">
        <f t="shared" si="2"/>
        <v>0</v>
      </c>
      <c r="H47" s="302"/>
      <c r="I47" s="292"/>
      <c r="J47" s="292"/>
      <c r="K47" s="292"/>
      <c r="L47" s="292"/>
      <c r="M47" s="292"/>
      <c r="N47" s="292"/>
      <c r="O47" s="292"/>
      <c r="P47" s="292"/>
      <c r="Q47" s="233"/>
      <c r="R47" s="292"/>
      <c r="S47" s="292"/>
    </row>
    <row r="48" spans="1:19" x14ac:dyDescent="0.2">
      <c r="A48" s="302"/>
      <c r="B48" s="109" t="s">
        <v>192</v>
      </c>
      <c r="C48" s="840"/>
      <c r="D48" s="841"/>
      <c r="E48" s="128">
        <v>0</v>
      </c>
      <c r="F48" s="12"/>
      <c r="G48" s="122">
        <f t="shared" si="2"/>
        <v>0</v>
      </c>
      <c r="H48" s="302"/>
      <c r="I48" s="292"/>
      <c r="J48" s="292"/>
      <c r="K48" s="292"/>
      <c r="L48" s="292"/>
      <c r="M48" s="292"/>
      <c r="N48" s="292"/>
      <c r="O48" s="292"/>
      <c r="P48" s="292"/>
      <c r="Q48" s="233"/>
      <c r="R48" s="292"/>
      <c r="S48" s="292"/>
    </row>
    <row r="49" spans="1:19" x14ac:dyDescent="0.2">
      <c r="A49" s="302"/>
      <c r="B49" s="109" t="s">
        <v>193</v>
      </c>
      <c r="C49" s="840"/>
      <c r="D49" s="841"/>
      <c r="E49" s="128">
        <v>0</v>
      </c>
      <c r="F49" s="12"/>
      <c r="G49" s="122">
        <f t="shared" si="2"/>
        <v>0</v>
      </c>
      <c r="H49" s="302"/>
      <c r="I49" s="292"/>
      <c r="J49" s="292"/>
      <c r="K49" s="292"/>
      <c r="L49" s="292"/>
      <c r="M49" s="292"/>
      <c r="N49" s="292"/>
      <c r="O49" s="292"/>
      <c r="P49" s="292"/>
      <c r="Q49" s="233"/>
      <c r="R49" s="292"/>
      <c r="S49" s="292"/>
    </row>
    <row r="50" spans="1:19" x14ac:dyDescent="0.2">
      <c r="A50" s="302"/>
      <c r="B50" s="113" t="s">
        <v>175</v>
      </c>
      <c r="C50" s="842"/>
      <c r="D50" s="843"/>
      <c r="E50" s="128">
        <v>0</v>
      </c>
      <c r="F50" s="12"/>
      <c r="G50" s="120">
        <f t="shared" si="2"/>
        <v>0</v>
      </c>
      <c r="H50" s="302"/>
      <c r="I50" s="292"/>
      <c r="J50" s="292"/>
      <c r="K50" s="292"/>
      <c r="L50" s="292"/>
      <c r="M50" s="292"/>
      <c r="N50" s="292"/>
      <c r="O50" s="292"/>
      <c r="P50" s="292"/>
      <c r="Q50" s="233"/>
      <c r="R50" s="292"/>
      <c r="S50" s="292"/>
    </row>
    <row r="51" spans="1:19" x14ac:dyDescent="0.2">
      <c r="A51" s="302"/>
      <c r="B51" s="113" t="s">
        <v>175</v>
      </c>
      <c r="C51" s="840"/>
      <c r="D51" s="841"/>
      <c r="E51" s="128">
        <v>0</v>
      </c>
      <c r="F51" s="12"/>
      <c r="G51" s="134">
        <f t="shared" ref="G51:G52" si="3">E51*12</f>
        <v>0</v>
      </c>
      <c r="H51" s="302"/>
      <c r="I51" s="292"/>
      <c r="J51" s="292"/>
      <c r="K51" s="292"/>
      <c r="L51" s="292"/>
      <c r="M51" s="292"/>
      <c r="N51" s="292"/>
      <c r="O51" s="292"/>
      <c r="P51" s="292"/>
      <c r="Q51" s="233"/>
      <c r="R51" s="292"/>
      <c r="S51" s="292"/>
    </row>
    <row r="52" spans="1:19" x14ac:dyDescent="0.2">
      <c r="A52" s="302"/>
      <c r="B52" s="113" t="s">
        <v>175</v>
      </c>
      <c r="C52" s="840"/>
      <c r="D52" s="841"/>
      <c r="E52" s="128">
        <v>0</v>
      </c>
      <c r="F52" s="12"/>
      <c r="G52" s="134">
        <f t="shared" si="3"/>
        <v>0</v>
      </c>
      <c r="H52" s="302"/>
      <c r="I52" s="292"/>
      <c r="J52" s="292"/>
      <c r="K52" s="292"/>
      <c r="L52" s="292"/>
      <c r="M52" s="292"/>
      <c r="N52" s="292"/>
      <c r="O52" s="292"/>
      <c r="P52" s="292"/>
      <c r="Q52" s="233"/>
      <c r="R52" s="292"/>
      <c r="S52" s="292"/>
    </row>
    <row r="53" spans="1:19" x14ac:dyDescent="0.2">
      <c r="A53" s="302"/>
      <c r="B53" s="113" t="s">
        <v>175</v>
      </c>
      <c r="C53" s="840"/>
      <c r="D53" s="841"/>
      <c r="E53" s="128">
        <v>0</v>
      </c>
      <c r="F53" s="12"/>
      <c r="G53" s="134">
        <f t="shared" ref="G53" si="4">E53*12</f>
        <v>0</v>
      </c>
      <c r="H53" s="302"/>
      <c r="I53" s="292"/>
      <c r="J53" s="292"/>
      <c r="K53" s="292"/>
      <c r="L53" s="292"/>
      <c r="M53" s="292"/>
      <c r="N53" s="292"/>
      <c r="O53" s="292"/>
      <c r="P53" s="292"/>
      <c r="Q53" s="233"/>
      <c r="R53" s="292"/>
      <c r="S53" s="292"/>
    </row>
    <row r="54" spans="1:19" x14ac:dyDescent="0.2">
      <c r="A54" s="302"/>
      <c r="B54" s="113" t="s">
        <v>175</v>
      </c>
      <c r="C54" s="840"/>
      <c r="D54" s="841"/>
      <c r="E54" s="128">
        <v>0</v>
      </c>
      <c r="F54" s="12"/>
      <c r="G54" s="134">
        <f t="shared" si="2"/>
        <v>0</v>
      </c>
      <c r="H54" s="302"/>
      <c r="I54" s="292"/>
      <c r="J54" s="292"/>
      <c r="K54" s="292"/>
      <c r="L54" s="292"/>
      <c r="M54" s="292"/>
      <c r="N54" s="292"/>
      <c r="O54" s="292"/>
      <c r="P54" s="292"/>
      <c r="Q54" s="233"/>
      <c r="R54" s="292"/>
      <c r="S54" s="292"/>
    </row>
    <row r="55" spans="1:19" x14ac:dyDescent="0.2">
      <c r="A55" s="302"/>
      <c r="B55" s="113" t="s">
        <v>175</v>
      </c>
      <c r="C55" s="856"/>
      <c r="D55" s="841"/>
      <c r="E55" s="128">
        <v>0</v>
      </c>
      <c r="F55" s="12"/>
      <c r="G55" s="121">
        <f t="shared" si="2"/>
        <v>0</v>
      </c>
      <c r="H55" s="302"/>
      <c r="I55" s="292"/>
      <c r="J55" s="292"/>
      <c r="K55" s="292"/>
      <c r="L55" s="292"/>
      <c r="M55" s="292"/>
      <c r="N55" s="292"/>
      <c r="O55" s="292"/>
      <c r="P55" s="292"/>
      <c r="Q55" s="233"/>
      <c r="R55" s="292"/>
      <c r="S55" s="292"/>
    </row>
    <row r="56" spans="1:19" ht="15" thickBot="1" x14ac:dyDescent="0.25">
      <c r="A56" s="302"/>
      <c r="B56" s="113" t="s">
        <v>175</v>
      </c>
      <c r="C56" s="857"/>
      <c r="D56" s="858"/>
      <c r="E56" s="131">
        <v>0</v>
      </c>
      <c r="F56" s="12"/>
      <c r="G56" s="135">
        <f t="shared" si="2"/>
        <v>0</v>
      </c>
      <c r="H56" s="302"/>
      <c r="I56" s="292"/>
      <c r="J56" s="292"/>
      <c r="K56" s="292"/>
      <c r="L56" s="292"/>
      <c r="M56" s="292"/>
      <c r="N56" s="292"/>
      <c r="O56" s="292"/>
      <c r="P56" s="292"/>
      <c r="Q56" s="233"/>
      <c r="R56" s="292"/>
      <c r="S56" s="292"/>
    </row>
    <row r="57" spans="1:19" ht="15" customHeight="1" thickBot="1" x14ac:dyDescent="0.25">
      <c r="A57" s="302"/>
      <c r="B57" s="430" t="s">
        <v>194</v>
      </c>
      <c r="C57" s="855"/>
      <c r="D57" s="431"/>
      <c r="E57" s="132">
        <f>SUM(E36:E56)</f>
        <v>0</v>
      </c>
      <c r="F57" s="12"/>
      <c r="G57" s="124">
        <f>SUM(G36:G56)</f>
        <v>0</v>
      </c>
      <c r="H57" s="302"/>
      <c r="I57" s="292"/>
      <c r="J57" s="292"/>
      <c r="K57" s="292"/>
      <c r="L57" s="292"/>
      <c r="M57" s="292"/>
      <c r="N57" s="292"/>
      <c r="O57" s="292"/>
      <c r="P57" s="292"/>
      <c r="Q57" s="292"/>
      <c r="R57" s="292"/>
      <c r="S57" s="292"/>
    </row>
    <row r="58" spans="1:19" ht="31.5" customHeight="1" thickBot="1" x14ac:dyDescent="0.25">
      <c r="A58" s="302"/>
      <c r="B58" s="302"/>
      <c r="C58" s="302"/>
      <c r="D58" s="302"/>
      <c r="E58" s="234"/>
      <c r="F58" s="232"/>
      <c r="G58" s="234"/>
      <c r="H58" s="302"/>
      <c r="I58" s="292"/>
      <c r="J58" s="292"/>
      <c r="K58" s="292"/>
      <c r="L58" s="292"/>
      <c r="M58" s="292"/>
      <c r="N58" s="292"/>
      <c r="O58" s="292"/>
      <c r="P58" s="292"/>
      <c r="Q58" s="292"/>
      <c r="R58" s="292"/>
      <c r="S58" s="292"/>
    </row>
    <row r="59" spans="1:19" ht="31.5" customHeight="1" x14ac:dyDescent="0.2">
      <c r="A59" s="302"/>
      <c r="B59" s="302"/>
      <c r="C59" s="302"/>
      <c r="D59" s="302"/>
      <c r="E59" s="137" t="s">
        <v>195</v>
      </c>
      <c r="F59" s="305"/>
      <c r="G59" s="137" t="s">
        <v>196</v>
      </c>
      <c r="H59" s="302"/>
      <c r="I59" s="292"/>
      <c r="J59" s="292"/>
      <c r="K59" s="292"/>
      <c r="L59" s="292"/>
      <c r="M59" s="292"/>
      <c r="N59" s="292"/>
      <c r="O59" s="292"/>
      <c r="P59" s="292"/>
      <c r="Q59" s="292"/>
      <c r="R59" s="292"/>
      <c r="S59" s="292"/>
    </row>
    <row r="60" spans="1:19" s="238" customFormat="1" ht="28.5" customHeight="1" thickBot="1" x14ac:dyDescent="0.25">
      <c r="A60" s="235"/>
      <c r="B60" s="302"/>
      <c r="C60" s="302"/>
      <c r="D60" s="302"/>
      <c r="E60" s="138">
        <f>E33-E57</f>
        <v>0</v>
      </c>
      <c r="F60" s="13"/>
      <c r="G60" s="138">
        <f>G33-G57</f>
        <v>0</v>
      </c>
      <c r="H60" s="236"/>
      <c r="I60" s="237"/>
      <c r="J60" s="237"/>
      <c r="K60" s="237"/>
      <c r="L60" s="237"/>
      <c r="M60" s="237"/>
      <c r="N60" s="237"/>
      <c r="O60" s="237"/>
      <c r="P60" s="237"/>
      <c r="Q60" s="237"/>
      <c r="R60" s="237"/>
      <c r="S60" s="237"/>
    </row>
    <row r="61" spans="1:19" s="225" customFormat="1" x14ac:dyDescent="0.2">
      <c r="A61" s="302"/>
      <c r="B61" s="302"/>
      <c r="C61" s="302"/>
      <c r="D61" s="302"/>
      <c r="E61" s="307"/>
      <c r="F61" s="302"/>
      <c r="G61" s="302"/>
      <c r="H61" s="302"/>
      <c r="I61" s="302"/>
      <c r="J61" s="302"/>
      <c r="K61" s="302"/>
      <c r="L61" s="302"/>
      <c r="M61" s="302"/>
      <c r="N61" s="302"/>
      <c r="O61" s="302"/>
      <c r="P61" s="302"/>
      <c r="Q61" s="302"/>
      <c r="R61" s="302"/>
      <c r="S61" s="302"/>
    </row>
    <row r="62" spans="1:19" s="225" customFormat="1" ht="15" thickBot="1" x14ac:dyDescent="0.25">
      <c r="A62" s="302"/>
      <c r="B62" s="302"/>
      <c r="C62" s="302"/>
      <c r="D62" s="302"/>
      <c r="E62" s="302"/>
      <c r="F62" s="302"/>
      <c r="G62" s="302"/>
      <c r="H62" s="302"/>
      <c r="I62" s="302"/>
      <c r="J62" s="302"/>
      <c r="K62" s="302"/>
      <c r="L62" s="302"/>
      <c r="M62" s="302"/>
      <c r="N62" s="302"/>
      <c r="O62" s="302"/>
      <c r="P62" s="302"/>
      <c r="Q62" s="302"/>
      <c r="R62" s="302"/>
      <c r="S62" s="302"/>
    </row>
    <row r="63" spans="1:19" s="225" customFormat="1" ht="18.75" thickBot="1" x14ac:dyDescent="0.25">
      <c r="A63" s="302"/>
      <c r="B63" s="852" t="s">
        <v>197</v>
      </c>
      <c r="C63" s="853"/>
      <c r="D63" s="853"/>
      <c r="E63" s="853"/>
      <c r="F63" s="853"/>
      <c r="G63" s="854"/>
      <c r="H63" s="302"/>
      <c r="I63" s="302"/>
      <c r="J63" s="302"/>
      <c r="K63" s="302"/>
      <c r="L63" s="302"/>
      <c r="M63" s="302"/>
      <c r="N63" s="302"/>
      <c r="O63" s="302"/>
      <c r="P63" s="302"/>
      <c r="Q63" s="302"/>
      <c r="R63" s="302"/>
      <c r="S63" s="302"/>
    </row>
    <row r="64" spans="1:19" s="225" customFormat="1" ht="15" thickBot="1" x14ac:dyDescent="0.25">
      <c r="A64" s="302"/>
      <c r="B64" s="849" t="s">
        <v>198</v>
      </c>
      <c r="C64" s="850"/>
      <c r="D64" s="850"/>
      <c r="E64" s="850"/>
      <c r="F64" s="850"/>
      <c r="G64" s="851"/>
      <c r="H64" s="302"/>
      <c r="I64" s="302"/>
      <c r="J64" s="302"/>
      <c r="K64" s="302"/>
      <c r="L64" s="302"/>
      <c r="M64" s="302"/>
      <c r="N64" s="302"/>
      <c r="O64" s="302"/>
      <c r="P64" s="302"/>
      <c r="Q64" s="302"/>
      <c r="R64" s="302"/>
      <c r="S64" s="302"/>
    </row>
    <row r="65" spans="1:19" s="225" customFormat="1" ht="114.75" customHeight="1" thickBot="1" x14ac:dyDescent="0.25">
      <c r="A65" s="302"/>
      <c r="B65" s="846"/>
      <c r="C65" s="847"/>
      <c r="D65" s="847"/>
      <c r="E65" s="847"/>
      <c r="F65" s="847"/>
      <c r="G65" s="848"/>
      <c r="H65" s="302"/>
      <c r="I65" s="302"/>
      <c r="J65" s="302"/>
      <c r="K65" s="302"/>
      <c r="L65" s="302"/>
      <c r="M65" s="302"/>
      <c r="N65" s="302"/>
      <c r="O65" s="302"/>
      <c r="P65" s="302"/>
      <c r="Q65" s="302"/>
      <c r="R65" s="302"/>
      <c r="S65" s="302"/>
    </row>
    <row r="66" spans="1:19" s="225" customFormat="1" ht="15" x14ac:dyDescent="0.25">
      <c r="A66" s="302"/>
      <c r="B66" s="6"/>
      <c r="C66" s="6"/>
      <c r="D66" s="6"/>
      <c r="E66" s="302"/>
      <c r="F66" s="302"/>
      <c r="G66" s="302"/>
      <c r="H66" s="302"/>
      <c r="I66" s="302"/>
      <c r="J66" s="239"/>
      <c r="K66" s="302"/>
      <c r="L66" s="302"/>
      <c r="M66" s="302"/>
      <c r="N66" s="302"/>
      <c r="O66" s="302"/>
      <c r="P66" s="302"/>
      <c r="Q66" s="302"/>
      <c r="R66" s="302"/>
      <c r="S66" s="302"/>
    </row>
    <row r="67" spans="1:19" s="225" customFormat="1" x14ac:dyDescent="0.2">
      <c r="A67" s="302"/>
      <c r="B67" s="302"/>
      <c r="C67" s="302"/>
      <c r="D67" s="302"/>
      <c r="E67" s="302"/>
      <c r="F67" s="302"/>
      <c r="G67" s="302"/>
      <c r="H67" s="302"/>
      <c r="I67" s="302"/>
      <c r="J67" s="302"/>
      <c r="K67" s="302"/>
      <c r="L67" s="302"/>
      <c r="M67" s="302"/>
      <c r="N67" s="302"/>
      <c r="O67" s="302"/>
      <c r="P67" s="302"/>
      <c r="Q67" s="302"/>
      <c r="R67" s="302"/>
      <c r="S67" s="302"/>
    </row>
    <row r="68" spans="1:19" s="225" customFormat="1" x14ac:dyDescent="0.2">
      <c r="A68" s="302"/>
      <c r="B68" s="302"/>
      <c r="C68" s="302"/>
      <c r="D68" s="302"/>
      <c r="E68" s="302"/>
      <c r="F68" s="302"/>
      <c r="G68" s="302"/>
      <c r="H68" s="302"/>
      <c r="I68" s="302"/>
      <c r="J68" s="302"/>
      <c r="K68" s="302"/>
      <c r="L68" s="302"/>
      <c r="M68" s="302"/>
      <c r="N68" s="302"/>
      <c r="O68" s="302"/>
      <c r="P68" s="302"/>
      <c r="Q68" s="302"/>
      <c r="R68" s="302"/>
      <c r="S68" s="302"/>
    </row>
    <row r="69" spans="1:19" s="225" customFormat="1" x14ac:dyDescent="0.2">
      <c r="A69" s="302"/>
      <c r="B69" s="302"/>
      <c r="C69" s="302"/>
      <c r="D69" s="302"/>
      <c r="E69" s="302"/>
      <c r="F69" s="302"/>
      <c r="G69" s="302"/>
      <c r="H69" s="302"/>
      <c r="I69" s="302"/>
      <c r="J69" s="302"/>
      <c r="K69" s="302"/>
      <c r="L69" s="302"/>
      <c r="M69" s="302"/>
      <c r="N69" s="302"/>
      <c r="O69" s="302"/>
      <c r="P69" s="302"/>
      <c r="Q69" s="302"/>
      <c r="R69" s="302"/>
      <c r="S69" s="302"/>
    </row>
    <row r="70" spans="1:19" s="225" customFormat="1" x14ac:dyDescent="0.2">
      <c r="A70" s="302"/>
      <c r="B70" s="302"/>
      <c r="C70" s="302"/>
      <c r="D70" s="302"/>
      <c r="E70" s="302"/>
      <c r="F70" s="302"/>
      <c r="G70" s="302"/>
      <c r="H70" s="302"/>
      <c r="I70" s="302"/>
      <c r="J70" s="302"/>
      <c r="K70" s="302"/>
      <c r="L70" s="302"/>
      <c r="M70" s="302"/>
      <c r="N70" s="302"/>
      <c r="O70" s="302"/>
      <c r="P70" s="302"/>
      <c r="Q70" s="302"/>
      <c r="R70" s="302"/>
      <c r="S70" s="302"/>
    </row>
    <row r="71" spans="1:19" s="225" customFormat="1" x14ac:dyDescent="0.2">
      <c r="A71" s="302"/>
      <c r="B71" s="302"/>
      <c r="C71" s="302"/>
      <c r="D71" s="302"/>
      <c r="E71" s="302"/>
      <c r="F71" s="302"/>
      <c r="G71" s="302"/>
      <c r="H71" s="302"/>
      <c r="I71" s="302"/>
      <c r="J71" s="302"/>
      <c r="K71" s="302"/>
      <c r="L71" s="302"/>
      <c r="M71" s="302"/>
      <c r="N71" s="302"/>
      <c r="O71" s="302"/>
      <c r="P71" s="302"/>
      <c r="Q71" s="302"/>
      <c r="R71" s="302"/>
      <c r="S71" s="302"/>
    </row>
    <row r="72" spans="1:19" s="225" customFormat="1" x14ac:dyDescent="0.2">
      <c r="A72" s="302"/>
      <c r="B72" s="302"/>
      <c r="C72" s="302"/>
      <c r="D72" s="302"/>
      <c r="E72" s="302"/>
      <c r="F72" s="302"/>
      <c r="G72" s="302"/>
      <c r="H72" s="302"/>
      <c r="I72" s="302"/>
      <c r="J72" s="302"/>
      <c r="K72" s="302"/>
      <c r="L72" s="302"/>
      <c r="M72" s="302"/>
      <c r="N72" s="302"/>
      <c r="O72" s="302"/>
      <c r="P72" s="302"/>
      <c r="Q72" s="302"/>
      <c r="R72" s="302"/>
      <c r="S72" s="302"/>
    </row>
    <row r="73" spans="1:19" s="225" customFormat="1" x14ac:dyDescent="0.2">
      <c r="A73" s="302"/>
      <c r="B73" s="302"/>
      <c r="C73" s="302"/>
      <c r="D73" s="302"/>
      <c r="E73" s="302"/>
      <c r="F73" s="302"/>
      <c r="G73" s="302"/>
      <c r="H73" s="302"/>
      <c r="I73" s="302"/>
      <c r="J73" s="302"/>
      <c r="K73" s="302"/>
      <c r="L73" s="302"/>
      <c r="M73" s="302"/>
      <c r="N73" s="302"/>
      <c r="O73" s="302"/>
      <c r="P73" s="302"/>
      <c r="Q73" s="302"/>
      <c r="R73" s="302"/>
      <c r="S73" s="302"/>
    </row>
    <row r="74" spans="1:19" s="225" customFormat="1" x14ac:dyDescent="0.2">
      <c r="A74" s="302"/>
      <c r="B74" s="302"/>
      <c r="C74" s="302"/>
      <c r="D74" s="302"/>
      <c r="E74" s="302"/>
      <c r="F74" s="302"/>
      <c r="G74" s="302"/>
      <c r="H74" s="302"/>
      <c r="I74" s="302"/>
      <c r="J74" s="302"/>
      <c r="K74" s="302"/>
      <c r="L74" s="302"/>
      <c r="M74" s="302"/>
      <c r="N74" s="302"/>
      <c r="O74" s="302"/>
      <c r="P74" s="302"/>
      <c r="Q74" s="302"/>
      <c r="R74" s="302"/>
      <c r="S74" s="302"/>
    </row>
    <row r="75" spans="1:19" x14ac:dyDescent="0.2">
      <c r="A75" s="302"/>
      <c r="B75" s="292"/>
      <c r="C75" s="292"/>
      <c r="D75" s="292"/>
      <c r="E75" s="292"/>
      <c r="F75" s="292"/>
      <c r="G75" s="292"/>
      <c r="H75" s="302"/>
      <c r="I75" s="292"/>
      <c r="J75" s="292"/>
      <c r="K75" s="292"/>
      <c r="L75" s="292"/>
      <c r="M75" s="292"/>
      <c r="N75" s="292"/>
      <c r="O75" s="292"/>
      <c r="P75" s="292"/>
      <c r="Q75" s="292"/>
      <c r="R75" s="292"/>
      <c r="S75" s="292"/>
    </row>
    <row r="76" spans="1:19" x14ac:dyDescent="0.2">
      <c r="A76" s="302"/>
      <c r="B76" s="292"/>
      <c r="C76" s="292"/>
      <c r="D76" s="292"/>
      <c r="E76" s="292"/>
      <c r="F76" s="292"/>
      <c r="G76" s="292"/>
      <c r="H76" s="302"/>
      <c r="I76" s="292"/>
      <c r="J76" s="292"/>
      <c r="K76" s="292"/>
      <c r="L76" s="292"/>
      <c r="M76" s="292"/>
      <c r="N76" s="292"/>
      <c r="O76" s="292"/>
      <c r="P76" s="292"/>
      <c r="Q76" s="292"/>
      <c r="R76" s="292"/>
      <c r="S76" s="292"/>
    </row>
    <row r="77" spans="1:19" x14ac:dyDescent="0.2">
      <c r="A77" s="302"/>
      <c r="B77" s="292"/>
      <c r="C77" s="292"/>
      <c r="D77" s="292"/>
      <c r="E77" s="292"/>
      <c r="F77" s="292"/>
      <c r="G77" s="292"/>
      <c r="H77" s="302"/>
      <c r="I77" s="292"/>
      <c r="J77" s="292"/>
      <c r="K77" s="292"/>
      <c r="L77" s="292"/>
      <c r="M77" s="292"/>
      <c r="N77" s="292"/>
      <c r="O77" s="292"/>
      <c r="P77" s="292"/>
      <c r="Q77" s="292"/>
      <c r="R77" s="292"/>
      <c r="S77" s="292"/>
    </row>
  </sheetData>
  <sheetProtection selectLockedCells="1"/>
  <mergeCells count="39">
    <mergeCell ref="C5:J5"/>
    <mergeCell ref="C6:J6"/>
    <mergeCell ref="C24:D24"/>
    <mergeCell ref="C38:D38"/>
    <mergeCell ref="B8:G18"/>
    <mergeCell ref="C39:D39"/>
    <mergeCell ref="C40:D40"/>
    <mergeCell ref="C25:D25"/>
    <mergeCell ref="C26:D26"/>
    <mergeCell ref="C27:D27"/>
    <mergeCell ref="C28:D28"/>
    <mergeCell ref="C29:D29"/>
    <mergeCell ref="C32:D32"/>
    <mergeCell ref="B33:D33"/>
    <mergeCell ref="C35:D35"/>
    <mergeCell ref="C36:D36"/>
    <mergeCell ref="C37:D37"/>
    <mergeCell ref="C31:D31"/>
    <mergeCell ref="C30:D30"/>
    <mergeCell ref="C46:D46"/>
    <mergeCell ref="C47:D47"/>
    <mergeCell ref="B65:G65"/>
    <mergeCell ref="B64:G64"/>
    <mergeCell ref="B63:G63"/>
    <mergeCell ref="B57:D57"/>
    <mergeCell ref="C54:D54"/>
    <mergeCell ref="C55:D55"/>
    <mergeCell ref="C56:D56"/>
    <mergeCell ref="C51:D51"/>
    <mergeCell ref="C53:D53"/>
    <mergeCell ref="C52:D52"/>
    <mergeCell ref="C48:D48"/>
    <mergeCell ref="C49:D49"/>
    <mergeCell ref="C50:D50"/>
    <mergeCell ref="C41:D41"/>
    <mergeCell ref="C42:D42"/>
    <mergeCell ref="C43:D43"/>
    <mergeCell ref="C44:D44"/>
    <mergeCell ref="C45:D45"/>
  </mergeCells>
  <printOptions horizontalCentered="1"/>
  <pageMargins left="0.11811023622047245" right="0.11811023622047245" top="0.35433070866141736" bottom="0.15748031496062992" header="0.11811023622047245" footer="0.11811023622047245"/>
  <pageSetup paperSize="9" scale="56" orientation="portrait"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0F6C9-151F-472A-BBA9-4EA03344B46C}">
  <sheetPr>
    <tabColor theme="9"/>
  </sheetPr>
  <dimension ref="A1:AI107"/>
  <sheetViews>
    <sheetView zoomScale="80" zoomScaleNormal="80" zoomScaleSheetLayoutView="100" workbookViewId="0">
      <selection activeCell="L8" sqref="L8"/>
    </sheetView>
  </sheetViews>
  <sheetFormatPr defaultRowHeight="14.25" x14ac:dyDescent="0.2"/>
  <cols>
    <col min="1" max="1" width="3.5" style="240" customWidth="1"/>
    <col min="2" max="2" width="30" style="241" customWidth="1"/>
    <col min="3" max="6" width="25.625" style="241" customWidth="1"/>
    <col min="7" max="7" width="23.875" style="241" customWidth="1"/>
    <col min="8" max="8" width="25.625" style="241" customWidth="1"/>
    <col min="9" max="9" width="5.375" style="241" customWidth="1"/>
    <col min="10" max="10" width="33.875" style="241" customWidth="1"/>
    <col min="11" max="11" width="4.625" style="262" customWidth="1"/>
    <col min="12" max="12" width="19.375" style="262" customWidth="1"/>
    <col min="13" max="13" width="16.625" style="240" customWidth="1"/>
    <col min="14" max="14" width="18.875" style="240" customWidth="1"/>
    <col min="15" max="15" width="16.625" style="240" customWidth="1"/>
    <col min="16" max="17" width="8.625" style="240" customWidth="1"/>
    <col min="18" max="18" width="17.625" style="240" customWidth="1"/>
    <col min="19" max="35" width="8.625" style="240" customWidth="1"/>
    <col min="36" max="36" width="8.625" style="241" customWidth="1"/>
    <col min="37" max="255" width="7.625" style="241"/>
    <col min="256" max="256" width="1.5" style="241" customWidth="1"/>
    <col min="257" max="257" width="26.5" style="241" customWidth="1"/>
    <col min="258" max="258" width="16.875" style="241" customWidth="1"/>
    <col min="259" max="259" width="23.875" style="241" customWidth="1"/>
    <col min="260" max="260" width="20.5" style="241" customWidth="1"/>
    <col min="261" max="261" width="23" style="241" customWidth="1"/>
    <col min="262" max="262" width="28.125" style="241" customWidth="1"/>
    <col min="263" max="263" width="27.625" style="241" customWidth="1"/>
    <col min="264" max="264" width="15.5" style="241" customWidth="1"/>
    <col min="265" max="265" width="2" style="241" customWidth="1"/>
    <col min="266" max="266" width="21.625" style="241" customWidth="1"/>
    <col min="267" max="267" width="19" style="241" customWidth="1"/>
    <col min="268" max="268" width="17" style="241" customWidth="1"/>
    <col min="269" max="269" width="14.625" style="241" customWidth="1"/>
    <col min="270" max="270" width="16.625" style="241" customWidth="1"/>
    <col min="271" max="271" width="14.625" style="241" bestFit="1" customWidth="1"/>
    <col min="272" max="273" width="7.625" style="241"/>
    <col min="274" max="274" width="15.5" style="241" customWidth="1"/>
    <col min="275" max="511" width="7.625" style="241"/>
    <col min="512" max="512" width="1.5" style="241" customWidth="1"/>
    <col min="513" max="513" width="26.5" style="241" customWidth="1"/>
    <col min="514" max="514" width="16.875" style="241" customWidth="1"/>
    <col min="515" max="515" width="23.875" style="241" customWidth="1"/>
    <col min="516" max="516" width="20.5" style="241" customWidth="1"/>
    <col min="517" max="517" width="23" style="241" customWidth="1"/>
    <col min="518" max="518" width="28.125" style="241" customWidth="1"/>
    <col min="519" max="519" width="27.625" style="241" customWidth="1"/>
    <col min="520" max="520" width="15.5" style="241" customWidth="1"/>
    <col min="521" max="521" width="2" style="241" customWidth="1"/>
    <col min="522" max="522" width="21.625" style="241" customWidth="1"/>
    <col min="523" max="523" width="19" style="241" customWidth="1"/>
    <col min="524" max="524" width="17" style="241" customWidth="1"/>
    <col min="525" max="525" width="14.625" style="241" customWidth="1"/>
    <col min="526" max="526" width="16.625" style="241" customWidth="1"/>
    <col min="527" max="527" width="14.625" style="241" bestFit="1" customWidth="1"/>
    <col min="528" max="529" width="7.625" style="241"/>
    <col min="530" max="530" width="15.5" style="241" customWidth="1"/>
    <col min="531" max="767" width="7.625" style="241"/>
    <col min="768" max="768" width="1.5" style="241" customWidth="1"/>
    <col min="769" max="769" width="26.5" style="241" customWidth="1"/>
    <col min="770" max="770" width="16.875" style="241" customWidth="1"/>
    <col min="771" max="771" width="23.875" style="241" customWidth="1"/>
    <col min="772" max="772" width="20.5" style="241" customWidth="1"/>
    <col min="773" max="773" width="23" style="241" customWidth="1"/>
    <col min="774" max="774" width="28.125" style="241" customWidth="1"/>
    <col min="775" max="775" width="27.625" style="241" customWidth="1"/>
    <col min="776" max="776" width="15.5" style="241" customWidth="1"/>
    <col min="777" max="777" width="2" style="241" customWidth="1"/>
    <col min="778" max="778" width="21.625" style="241" customWidth="1"/>
    <col min="779" max="779" width="19" style="241" customWidth="1"/>
    <col min="780" max="780" width="17" style="241" customWidth="1"/>
    <col min="781" max="781" width="14.625" style="241" customWidth="1"/>
    <col min="782" max="782" width="16.625" style="241" customWidth="1"/>
    <col min="783" max="783" width="14.625" style="241" bestFit="1" customWidth="1"/>
    <col min="784" max="785" width="7.625" style="241"/>
    <col min="786" max="786" width="15.5" style="241" customWidth="1"/>
    <col min="787" max="1023" width="7.625" style="241"/>
    <col min="1024" max="1024" width="1.5" style="241" customWidth="1"/>
    <col min="1025" max="1025" width="26.5" style="241" customWidth="1"/>
    <col min="1026" max="1026" width="16.875" style="241" customWidth="1"/>
    <col min="1027" max="1027" width="23.875" style="241" customWidth="1"/>
    <col min="1028" max="1028" width="20.5" style="241" customWidth="1"/>
    <col min="1029" max="1029" width="23" style="241" customWidth="1"/>
    <col min="1030" max="1030" width="28.125" style="241" customWidth="1"/>
    <col min="1031" max="1031" width="27.625" style="241" customWidth="1"/>
    <col min="1032" max="1032" width="15.5" style="241" customWidth="1"/>
    <col min="1033" max="1033" width="2" style="241" customWidth="1"/>
    <col min="1034" max="1034" width="21.625" style="241" customWidth="1"/>
    <col min="1035" max="1035" width="19" style="241" customWidth="1"/>
    <col min="1036" max="1036" width="17" style="241" customWidth="1"/>
    <col min="1037" max="1037" width="14.625" style="241" customWidth="1"/>
    <col min="1038" max="1038" width="16.625" style="241" customWidth="1"/>
    <col min="1039" max="1039" width="14.625" style="241" bestFit="1" customWidth="1"/>
    <col min="1040" max="1041" width="7.625" style="241"/>
    <col min="1042" max="1042" width="15.5" style="241" customWidth="1"/>
    <col min="1043" max="1279" width="7.625" style="241"/>
    <col min="1280" max="1280" width="1.5" style="241" customWidth="1"/>
    <col min="1281" max="1281" width="26.5" style="241" customWidth="1"/>
    <col min="1282" max="1282" width="16.875" style="241" customWidth="1"/>
    <col min="1283" max="1283" width="23.875" style="241" customWidth="1"/>
    <col min="1284" max="1284" width="20.5" style="241" customWidth="1"/>
    <col min="1285" max="1285" width="23" style="241" customWidth="1"/>
    <col min="1286" max="1286" width="28.125" style="241" customWidth="1"/>
    <col min="1287" max="1287" width="27.625" style="241" customWidth="1"/>
    <col min="1288" max="1288" width="15.5" style="241" customWidth="1"/>
    <col min="1289" max="1289" width="2" style="241" customWidth="1"/>
    <col min="1290" max="1290" width="21.625" style="241" customWidth="1"/>
    <col min="1291" max="1291" width="19" style="241" customWidth="1"/>
    <col min="1292" max="1292" width="17" style="241" customWidth="1"/>
    <col min="1293" max="1293" width="14.625" style="241" customWidth="1"/>
    <col min="1294" max="1294" width="16.625" style="241" customWidth="1"/>
    <col min="1295" max="1295" width="14.625" style="241" bestFit="1" customWidth="1"/>
    <col min="1296" max="1297" width="7.625" style="241"/>
    <col min="1298" max="1298" width="15.5" style="241" customWidth="1"/>
    <col min="1299" max="1535" width="7.625" style="241"/>
    <col min="1536" max="1536" width="1.5" style="241" customWidth="1"/>
    <col min="1537" max="1537" width="26.5" style="241" customWidth="1"/>
    <col min="1538" max="1538" width="16.875" style="241" customWidth="1"/>
    <col min="1539" max="1539" width="23.875" style="241" customWidth="1"/>
    <col min="1540" max="1540" width="20.5" style="241" customWidth="1"/>
    <col min="1541" max="1541" width="23" style="241" customWidth="1"/>
    <col min="1542" max="1542" width="28.125" style="241" customWidth="1"/>
    <col min="1543" max="1543" width="27.625" style="241" customWidth="1"/>
    <col min="1544" max="1544" width="15.5" style="241" customWidth="1"/>
    <col min="1545" max="1545" width="2" style="241" customWidth="1"/>
    <col min="1546" max="1546" width="21.625" style="241" customWidth="1"/>
    <col min="1547" max="1547" width="19" style="241" customWidth="1"/>
    <col min="1548" max="1548" width="17" style="241" customWidth="1"/>
    <col min="1549" max="1549" width="14.625" style="241" customWidth="1"/>
    <col min="1550" max="1550" width="16.625" style="241" customWidth="1"/>
    <col min="1551" max="1551" width="14.625" style="241" bestFit="1" customWidth="1"/>
    <col min="1552" max="1553" width="7.625" style="241"/>
    <col min="1554" max="1554" width="15.5" style="241" customWidth="1"/>
    <col min="1555" max="1791" width="7.625" style="241"/>
    <col min="1792" max="1792" width="1.5" style="241" customWidth="1"/>
    <col min="1793" max="1793" width="26.5" style="241" customWidth="1"/>
    <col min="1794" max="1794" width="16.875" style="241" customWidth="1"/>
    <col min="1795" max="1795" width="23.875" style="241" customWidth="1"/>
    <col min="1796" max="1796" width="20.5" style="241" customWidth="1"/>
    <col min="1797" max="1797" width="23" style="241" customWidth="1"/>
    <col min="1798" max="1798" width="28.125" style="241" customWidth="1"/>
    <col min="1799" max="1799" width="27.625" style="241" customWidth="1"/>
    <col min="1800" max="1800" width="15.5" style="241" customWidth="1"/>
    <col min="1801" max="1801" width="2" style="241" customWidth="1"/>
    <col min="1802" max="1802" width="21.625" style="241" customWidth="1"/>
    <col min="1803" max="1803" width="19" style="241" customWidth="1"/>
    <col min="1804" max="1804" width="17" style="241" customWidth="1"/>
    <col min="1805" max="1805" width="14.625" style="241" customWidth="1"/>
    <col min="1806" max="1806" width="16.625" style="241" customWidth="1"/>
    <col min="1807" max="1807" width="14.625" style="241" bestFit="1" customWidth="1"/>
    <col min="1808" max="1809" width="7.625" style="241"/>
    <col min="1810" max="1810" width="15.5" style="241" customWidth="1"/>
    <col min="1811" max="2047" width="7.625" style="241"/>
    <col min="2048" max="2048" width="1.5" style="241" customWidth="1"/>
    <col min="2049" max="2049" width="26.5" style="241" customWidth="1"/>
    <col min="2050" max="2050" width="16.875" style="241" customWidth="1"/>
    <col min="2051" max="2051" width="23.875" style="241" customWidth="1"/>
    <col min="2052" max="2052" width="20.5" style="241" customWidth="1"/>
    <col min="2053" max="2053" width="23" style="241" customWidth="1"/>
    <col min="2054" max="2054" width="28.125" style="241" customWidth="1"/>
    <col min="2055" max="2055" width="27.625" style="241" customWidth="1"/>
    <col min="2056" max="2056" width="15.5" style="241" customWidth="1"/>
    <col min="2057" max="2057" width="2" style="241" customWidth="1"/>
    <col min="2058" max="2058" width="21.625" style="241" customWidth="1"/>
    <col min="2059" max="2059" width="19" style="241" customWidth="1"/>
    <col min="2060" max="2060" width="17" style="241" customWidth="1"/>
    <col min="2061" max="2061" width="14.625" style="241" customWidth="1"/>
    <col min="2062" max="2062" width="16.625" style="241" customWidth="1"/>
    <col min="2063" max="2063" width="14.625" style="241" bestFit="1" customWidth="1"/>
    <col min="2064" max="2065" width="7.625" style="241"/>
    <col min="2066" max="2066" width="15.5" style="241" customWidth="1"/>
    <col min="2067" max="2303" width="7.625" style="241"/>
    <col min="2304" max="2304" width="1.5" style="241" customWidth="1"/>
    <col min="2305" max="2305" width="26.5" style="241" customWidth="1"/>
    <col min="2306" max="2306" width="16.875" style="241" customWidth="1"/>
    <col min="2307" max="2307" width="23.875" style="241" customWidth="1"/>
    <col min="2308" max="2308" width="20.5" style="241" customWidth="1"/>
    <col min="2309" max="2309" width="23" style="241" customWidth="1"/>
    <col min="2310" max="2310" width="28.125" style="241" customWidth="1"/>
    <col min="2311" max="2311" width="27.625" style="241" customWidth="1"/>
    <col min="2312" max="2312" width="15.5" style="241" customWidth="1"/>
    <col min="2313" max="2313" width="2" style="241" customWidth="1"/>
    <col min="2314" max="2314" width="21.625" style="241" customWidth="1"/>
    <col min="2315" max="2315" width="19" style="241" customWidth="1"/>
    <col min="2316" max="2316" width="17" style="241" customWidth="1"/>
    <col min="2317" max="2317" width="14.625" style="241" customWidth="1"/>
    <col min="2318" max="2318" width="16.625" style="241" customWidth="1"/>
    <col min="2319" max="2319" width="14.625" style="241" bestFit="1" customWidth="1"/>
    <col min="2320" max="2321" width="7.625" style="241"/>
    <col min="2322" max="2322" width="15.5" style="241" customWidth="1"/>
    <col min="2323" max="2559" width="7.625" style="241"/>
    <col min="2560" max="2560" width="1.5" style="241" customWidth="1"/>
    <col min="2561" max="2561" width="26.5" style="241" customWidth="1"/>
    <col min="2562" max="2562" width="16.875" style="241" customWidth="1"/>
    <col min="2563" max="2563" width="23.875" style="241" customWidth="1"/>
    <col min="2564" max="2564" width="20.5" style="241" customWidth="1"/>
    <col min="2565" max="2565" width="23" style="241" customWidth="1"/>
    <col min="2566" max="2566" width="28.125" style="241" customWidth="1"/>
    <col min="2567" max="2567" width="27.625" style="241" customWidth="1"/>
    <col min="2568" max="2568" width="15.5" style="241" customWidth="1"/>
    <col min="2569" max="2569" width="2" style="241" customWidth="1"/>
    <col min="2570" max="2570" width="21.625" style="241" customWidth="1"/>
    <col min="2571" max="2571" width="19" style="241" customWidth="1"/>
    <col min="2572" max="2572" width="17" style="241" customWidth="1"/>
    <col min="2573" max="2573" width="14.625" style="241" customWidth="1"/>
    <col min="2574" max="2574" width="16.625" style="241" customWidth="1"/>
    <col min="2575" max="2575" width="14.625" style="241" bestFit="1" customWidth="1"/>
    <col min="2576" max="2577" width="7.625" style="241"/>
    <col min="2578" max="2578" width="15.5" style="241" customWidth="1"/>
    <col min="2579" max="2815" width="7.625" style="241"/>
    <col min="2816" max="2816" width="1.5" style="241" customWidth="1"/>
    <col min="2817" max="2817" width="26.5" style="241" customWidth="1"/>
    <col min="2818" max="2818" width="16.875" style="241" customWidth="1"/>
    <col min="2819" max="2819" width="23.875" style="241" customWidth="1"/>
    <col min="2820" max="2820" width="20.5" style="241" customWidth="1"/>
    <col min="2821" max="2821" width="23" style="241" customWidth="1"/>
    <col min="2822" max="2822" width="28.125" style="241" customWidth="1"/>
    <col min="2823" max="2823" width="27.625" style="241" customWidth="1"/>
    <col min="2824" max="2824" width="15.5" style="241" customWidth="1"/>
    <col min="2825" max="2825" width="2" style="241" customWidth="1"/>
    <col min="2826" max="2826" width="21.625" style="241" customWidth="1"/>
    <col min="2827" max="2827" width="19" style="241" customWidth="1"/>
    <col min="2828" max="2828" width="17" style="241" customWidth="1"/>
    <col min="2829" max="2829" width="14.625" style="241" customWidth="1"/>
    <col min="2830" max="2830" width="16.625" style="241" customWidth="1"/>
    <col min="2831" max="2831" width="14.625" style="241" bestFit="1" customWidth="1"/>
    <col min="2832" max="2833" width="7.625" style="241"/>
    <col min="2834" max="2834" width="15.5" style="241" customWidth="1"/>
    <col min="2835" max="3071" width="7.625" style="241"/>
    <col min="3072" max="3072" width="1.5" style="241" customWidth="1"/>
    <col min="3073" max="3073" width="26.5" style="241" customWidth="1"/>
    <col min="3074" max="3074" width="16.875" style="241" customWidth="1"/>
    <col min="3075" max="3075" width="23.875" style="241" customWidth="1"/>
    <col min="3076" max="3076" width="20.5" style="241" customWidth="1"/>
    <col min="3077" max="3077" width="23" style="241" customWidth="1"/>
    <col min="3078" max="3078" width="28.125" style="241" customWidth="1"/>
    <col min="3079" max="3079" width="27.625" style="241" customWidth="1"/>
    <col min="3080" max="3080" width="15.5" style="241" customWidth="1"/>
    <col min="3081" max="3081" width="2" style="241" customWidth="1"/>
    <col min="3082" max="3082" width="21.625" style="241" customWidth="1"/>
    <col min="3083" max="3083" width="19" style="241" customWidth="1"/>
    <col min="3084" max="3084" width="17" style="241" customWidth="1"/>
    <col min="3085" max="3085" width="14.625" style="241" customWidth="1"/>
    <col min="3086" max="3086" width="16.625" style="241" customWidth="1"/>
    <col min="3087" max="3087" width="14.625" style="241" bestFit="1" customWidth="1"/>
    <col min="3088" max="3089" width="7.625" style="241"/>
    <col min="3090" max="3090" width="15.5" style="241" customWidth="1"/>
    <col min="3091" max="3327" width="7.625" style="241"/>
    <col min="3328" max="3328" width="1.5" style="241" customWidth="1"/>
    <col min="3329" max="3329" width="26.5" style="241" customWidth="1"/>
    <col min="3330" max="3330" width="16.875" style="241" customWidth="1"/>
    <col min="3331" max="3331" width="23.875" style="241" customWidth="1"/>
    <col min="3332" max="3332" width="20.5" style="241" customWidth="1"/>
    <col min="3333" max="3333" width="23" style="241" customWidth="1"/>
    <col min="3334" max="3334" width="28.125" style="241" customWidth="1"/>
    <col min="3335" max="3335" width="27.625" style="241" customWidth="1"/>
    <col min="3336" max="3336" width="15.5" style="241" customWidth="1"/>
    <col min="3337" max="3337" width="2" style="241" customWidth="1"/>
    <col min="3338" max="3338" width="21.625" style="241" customWidth="1"/>
    <col min="3339" max="3339" width="19" style="241" customWidth="1"/>
    <col min="3340" max="3340" width="17" style="241" customWidth="1"/>
    <col min="3341" max="3341" width="14.625" style="241" customWidth="1"/>
    <col min="3342" max="3342" width="16.625" style="241" customWidth="1"/>
    <col min="3343" max="3343" width="14.625" style="241" bestFit="1" customWidth="1"/>
    <col min="3344" max="3345" width="7.625" style="241"/>
    <col min="3346" max="3346" width="15.5" style="241" customWidth="1"/>
    <col min="3347" max="3583" width="7.625" style="241"/>
    <col min="3584" max="3584" width="1.5" style="241" customWidth="1"/>
    <col min="3585" max="3585" width="26.5" style="241" customWidth="1"/>
    <col min="3586" max="3586" width="16.875" style="241" customWidth="1"/>
    <col min="3587" max="3587" width="23.875" style="241" customWidth="1"/>
    <col min="3588" max="3588" width="20.5" style="241" customWidth="1"/>
    <col min="3589" max="3589" width="23" style="241" customWidth="1"/>
    <col min="3590" max="3590" width="28.125" style="241" customWidth="1"/>
    <col min="3591" max="3591" width="27.625" style="241" customWidth="1"/>
    <col min="3592" max="3592" width="15.5" style="241" customWidth="1"/>
    <col min="3593" max="3593" width="2" style="241" customWidth="1"/>
    <col min="3594" max="3594" width="21.625" style="241" customWidth="1"/>
    <col min="3595" max="3595" width="19" style="241" customWidth="1"/>
    <col min="3596" max="3596" width="17" style="241" customWidth="1"/>
    <col min="3597" max="3597" width="14.625" style="241" customWidth="1"/>
    <col min="3598" max="3598" width="16.625" style="241" customWidth="1"/>
    <col min="3599" max="3599" width="14.625" style="241" bestFit="1" customWidth="1"/>
    <col min="3600" max="3601" width="7.625" style="241"/>
    <col min="3602" max="3602" width="15.5" style="241" customWidth="1"/>
    <col min="3603" max="3839" width="7.625" style="241"/>
    <col min="3840" max="3840" width="1.5" style="241" customWidth="1"/>
    <col min="3841" max="3841" width="26.5" style="241" customWidth="1"/>
    <col min="3842" max="3842" width="16.875" style="241" customWidth="1"/>
    <col min="3843" max="3843" width="23.875" style="241" customWidth="1"/>
    <col min="3844" max="3844" width="20.5" style="241" customWidth="1"/>
    <col min="3845" max="3845" width="23" style="241" customWidth="1"/>
    <col min="3846" max="3846" width="28.125" style="241" customWidth="1"/>
    <col min="3847" max="3847" width="27.625" style="241" customWidth="1"/>
    <col min="3848" max="3848" width="15.5" style="241" customWidth="1"/>
    <col min="3849" max="3849" width="2" style="241" customWidth="1"/>
    <col min="3850" max="3850" width="21.625" style="241" customWidth="1"/>
    <col min="3851" max="3851" width="19" style="241" customWidth="1"/>
    <col min="3852" max="3852" width="17" style="241" customWidth="1"/>
    <col min="3853" max="3853" width="14.625" style="241" customWidth="1"/>
    <col min="3854" max="3854" width="16.625" style="241" customWidth="1"/>
    <col min="3855" max="3855" width="14.625" style="241" bestFit="1" customWidth="1"/>
    <col min="3856" max="3857" width="7.625" style="241"/>
    <col min="3858" max="3858" width="15.5" style="241" customWidth="1"/>
    <col min="3859" max="4095" width="7.625" style="241"/>
    <col min="4096" max="4096" width="1.5" style="241" customWidth="1"/>
    <col min="4097" max="4097" width="26.5" style="241" customWidth="1"/>
    <col min="4098" max="4098" width="16.875" style="241" customWidth="1"/>
    <col min="4099" max="4099" width="23.875" style="241" customWidth="1"/>
    <col min="4100" max="4100" width="20.5" style="241" customWidth="1"/>
    <col min="4101" max="4101" width="23" style="241" customWidth="1"/>
    <col min="4102" max="4102" width="28.125" style="241" customWidth="1"/>
    <col min="4103" max="4103" width="27.625" style="241" customWidth="1"/>
    <col min="4104" max="4104" width="15.5" style="241" customWidth="1"/>
    <col min="4105" max="4105" width="2" style="241" customWidth="1"/>
    <col min="4106" max="4106" width="21.625" style="241" customWidth="1"/>
    <col min="4107" max="4107" width="19" style="241" customWidth="1"/>
    <col min="4108" max="4108" width="17" style="241" customWidth="1"/>
    <col min="4109" max="4109" width="14.625" style="241" customWidth="1"/>
    <col min="4110" max="4110" width="16.625" style="241" customWidth="1"/>
    <col min="4111" max="4111" width="14.625" style="241" bestFit="1" customWidth="1"/>
    <col min="4112" max="4113" width="7.625" style="241"/>
    <col min="4114" max="4114" width="15.5" style="241" customWidth="1"/>
    <col min="4115" max="4351" width="7.625" style="241"/>
    <col min="4352" max="4352" width="1.5" style="241" customWidth="1"/>
    <col min="4353" max="4353" width="26.5" style="241" customWidth="1"/>
    <col min="4354" max="4354" width="16.875" style="241" customWidth="1"/>
    <col min="4355" max="4355" width="23.875" style="241" customWidth="1"/>
    <col min="4356" max="4356" width="20.5" style="241" customWidth="1"/>
    <col min="4357" max="4357" width="23" style="241" customWidth="1"/>
    <col min="4358" max="4358" width="28.125" style="241" customWidth="1"/>
    <col min="4359" max="4359" width="27.625" style="241" customWidth="1"/>
    <col min="4360" max="4360" width="15.5" style="241" customWidth="1"/>
    <col min="4361" max="4361" width="2" style="241" customWidth="1"/>
    <col min="4362" max="4362" width="21.625" style="241" customWidth="1"/>
    <col min="4363" max="4363" width="19" style="241" customWidth="1"/>
    <col min="4364" max="4364" width="17" style="241" customWidth="1"/>
    <col min="4365" max="4365" width="14.625" style="241" customWidth="1"/>
    <col min="4366" max="4366" width="16.625" style="241" customWidth="1"/>
    <col min="4367" max="4367" width="14.625" style="241" bestFit="1" customWidth="1"/>
    <col min="4368" max="4369" width="7.625" style="241"/>
    <col min="4370" max="4370" width="15.5" style="241" customWidth="1"/>
    <col min="4371" max="4607" width="7.625" style="241"/>
    <col min="4608" max="4608" width="1.5" style="241" customWidth="1"/>
    <col min="4609" max="4609" width="26.5" style="241" customWidth="1"/>
    <col min="4610" max="4610" width="16.875" style="241" customWidth="1"/>
    <col min="4611" max="4611" width="23.875" style="241" customWidth="1"/>
    <col min="4612" max="4612" width="20.5" style="241" customWidth="1"/>
    <col min="4613" max="4613" width="23" style="241" customWidth="1"/>
    <col min="4614" max="4614" width="28.125" style="241" customWidth="1"/>
    <col min="4615" max="4615" width="27.625" style="241" customWidth="1"/>
    <col min="4616" max="4616" width="15.5" style="241" customWidth="1"/>
    <col min="4617" max="4617" width="2" style="241" customWidth="1"/>
    <col min="4618" max="4618" width="21.625" style="241" customWidth="1"/>
    <col min="4619" max="4619" width="19" style="241" customWidth="1"/>
    <col min="4620" max="4620" width="17" style="241" customWidth="1"/>
    <col min="4621" max="4621" width="14.625" style="241" customWidth="1"/>
    <col min="4622" max="4622" width="16.625" style="241" customWidth="1"/>
    <col min="4623" max="4623" width="14.625" style="241" bestFit="1" customWidth="1"/>
    <col min="4624" max="4625" width="7.625" style="241"/>
    <col min="4626" max="4626" width="15.5" style="241" customWidth="1"/>
    <col min="4627" max="4863" width="7.625" style="241"/>
    <col min="4864" max="4864" width="1.5" style="241" customWidth="1"/>
    <col min="4865" max="4865" width="26.5" style="241" customWidth="1"/>
    <col min="4866" max="4866" width="16.875" style="241" customWidth="1"/>
    <col min="4867" max="4867" width="23.875" style="241" customWidth="1"/>
    <col min="4868" max="4868" width="20.5" style="241" customWidth="1"/>
    <col min="4869" max="4869" width="23" style="241" customWidth="1"/>
    <col min="4870" max="4870" width="28.125" style="241" customWidth="1"/>
    <col min="4871" max="4871" width="27.625" style="241" customWidth="1"/>
    <col min="4872" max="4872" width="15.5" style="241" customWidth="1"/>
    <col min="4873" max="4873" width="2" style="241" customWidth="1"/>
    <col min="4874" max="4874" width="21.625" style="241" customWidth="1"/>
    <col min="4875" max="4875" width="19" style="241" customWidth="1"/>
    <col min="4876" max="4876" width="17" style="241" customWidth="1"/>
    <col min="4877" max="4877" width="14.625" style="241" customWidth="1"/>
    <col min="4878" max="4878" width="16.625" style="241" customWidth="1"/>
    <col min="4879" max="4879" width="14.625" style="241" bestFit="1" customWidth="1"/>
    <col min="4880" max="4881" width="7.625" style="241"/>
    <col min="4882" max="4882" width="15.5" style="241" customWidth="1"/>
    <col min="4883" max="5119" width="7.625" style="241"/>
    <col min="5120" max="5120" width="1.5" style="241" customWidth="1"/>
    <col min="5121" max="5121" width="26.5" style="241" customWidth="1"/>
    <col min="5122" max="5122" width="16.875" style="241" customWidth="1"/>
    <col min="5123" max="5123" width="23.875" style="241" customWidth="1"/>
    <col min="5124" max="5124" width="20.5" style="241" customWidth="1"/>
    <col min="5125" max="5125" width="23" style="241" customWidth="1"/>
    <col min="5126" max="5126" width="28.125" style="241" customWidth="1"/>
    <col min="5127" max="5127" width="27.625" style="241" customWidth="1"/>
    <col min="5128" max="5128" width="15.5" style="241" customWidth="1"/>
    <col min="5129" max="5129" width="2" style="241" customWidth="1"/>
    <col min="5130" max="5130" width="21.625" style="241" customWidth="1"/>
    <col min="5131" max="5131" width="19" style="241" customWidth="1"/>
    <col min="5132" max="5132" width="17" style="241" customWidth="1"/>
    <col min="5133" max="5133" width="14.625" style="241" customWidth="1"/>
    <col min="5134" max="5134" width="16.625" style="241" customWidth="1"/>
    <col min="5135" max="5135" width="14.625" style="241" bestFit="1" customWidth="1"/>
    <col min="5136" max="5137" width="7.625" style="241"/>
    <col min="5138" max="5138" width="15.5" style="241" customWidth="1"/>
    <col min="5139" max="5375" width="7.625" style="241"/>
    <col min="5376" max="5376" width="1.5" style="241" customWidth="1"/>
    <col min="5377" max="5377" width="26.5" style="241" customWidth="1"/>
    <col min="5378" max="5378" width="16.875" style="241" customWidth="1"/>
    <col min="5379" max="5379" width="23.875" style="241" customWidth="1"/>
    <col min="5380" max="5380" width="20.5" style="241" customWidth="1"/>
    <col min="5381" max="5381" width="23" style="241" customWidth="1"/>
    <col min="5382" max="5382" width="28.125" style="241" customWidth="1"/>
    <col min="5383" max="5383" width="27.625" style="241" customWidth="1"/>
    <col min="5384" max="5384" width="15.5" style="241" customWidth="1"/>
    <col min="5385" max="5385" width="2" style="241" customWidth="1"/>
    <col min="5386" max="5386" width="21.625" style="241" customWidth="1"/>
    <col min="5387" max="5387" width="19" style="241" customWidth="1"/>
    <col min="5388" max="5388" width="17" style="241" customWidth="1"/>
    <col min="5389" max="5389" width="14.625" style="241" customWidth="1"/>
    <col min="5390" max="5390" width="16.625" style="241" customWidth="1"/>
    <col min="5391" max="5391" width="14.625" style="241" bestFit="1" customWidth="1"/>
    <col min="5392" max="5393" width="7.625" style="241"/>
    <col min="5394" max="5394" width="15.5" style="241" customWidth="1"/>
    <col min="5395" max="5631" width="7.625" style="241"/>
    <col min="5632" max="5632" width="1.5" style="241" customWidth="1"/>
    <col min="5633" max="5633" width="26.5" style="241" customWidth="1"/>
    <col min="5634" max="5634" width="16.875" style="241" customWidth="1"/>
    <col min="5635" max="5635" width="23.875" style="241" customWidth="1"/>
    <col min="5636" max="5636" width="20.5" style="241" customWidth="1"/>
    <col min="5637" max="5637" width="23" style="241" customWidth="1"/>
    <col min="5638" max="5638" width="28.125" style="241" customWidth="1"/>
    <col min="5639" max="5639" width="27.625" style="241" customWidth="1"/>
    <col min="5640" max="5640" width="15.5" style="241" customWidth="1"/>
    <col min="5641" max="5641" width="2" style="241" customWidth="1"/>
    <col min="5642" max="5642" width="21.625" style="241" customWidth="1"/>
    <col min="5643" max="5643" width="19" style="241" customWidth="1"/>
    <col min="5644" max="5644" width="17" style="241" customWidth="1"/>
    <col min="5645" max="5645" width="14.625" style="241" customWidth="1"/>
    <col min="5646" max="5646" width="16.625" style="241" customWidth="1"/>
    <col min="5647" max="5647" width="14.625" style="241" bestFit="1" customWidth="1"/>
    <col min="5648" max="5649" width="7.625" style="241"/>
    <col min="5650" max="5650" width="15.5" style="241" customWidth="1"/>
    <col min="5651" max="5887" width="7.625" style="241"/>
    <col min="5888" max="5888" width="1.5" style="241" customWidth="1"/>
    <col min="5889" max="5889" width="26.5" style="241" customWidth="1"/>
    <col min="5890" max="5890" width="16.875" style="241" customWidth="1"/>
    <col min="5891" max="5891" width="23.875" style="241" customWidth="1"/>
    <col min="5892" max="5892" width="20.5" style="241" customWidth="1"/>
    <col min="5893" max="5893" width="23" style="241" customWidth="1"/>
    <col min="5894" max="5894" width="28.125" style="241" customWidth="1"/>
    <col min="5895" max="5895" width="27.625" style="241" customWidth="1"/>
    <col min="5896" max="5896" width="15.5" style="241" customWidth="1"/>
    <col min="5897" max="5897" width="2" style="241" customWidth="1"/>
    <col min="5898" max="5898" width="21.625" style="241" customWidth="1"/>
    <col min="5899" max="5899" width="19" style="241" customWidth="1"/>
    <col min="5900" max="5900" width="17" style="241" customWidth="1"/>
    <col min="5901" max="5901" width="14.625" style="241" customWidth="1"/>
    <col min="5902" max="5902" width="16.625" style="241" customWidth="1"/>
    <col min="5903" max="5903" width="14.625" style="241" bestFit="1" customWidth="1"/>
    <col min="5904" max="5905" width="7.625" style="241"/>
    <col min="5906" max="5906" width="15.5" style="241" customWidth="1"/>
    <col min="5907" max="6143" width="7.625" style="241"/>
    <col min="6144" max="6144" width="1.5" style="241" customWidth="1"/>
    <col min="6145" max="6145" width="26.5" style="241" customWidth="1"/>
    <col min="6146" max="6146" width="16.875" style="241" customWidth="1"/>
    <col min="6147" max="6147" width="23.875" style="241" customWidth="1"/>
    <col min="6148" max="6148" width="20.5" style="241" customWidth="1"/>
    <col min="6149" max="6149" width="23" style="241" customWidth="1"/>
    <col min="6150" max="6150" width="28.125" style="241" customWidth="1"/>
    <col min="6151" max="6151" width="27.625" style="241" customWidth="1"/>
    <col min="6152" max="6152" width="15.5" style="241" customWidth="1"/>
    <col min="6153" max="6153" width="2" style="241" customWidth="1"/>
    <col min="6154" max="6154" width="21.625" style="241" customWidth="1"/>
    <col min="6155" max="6155" width="19" style="241" customWidth="1"/>
    <col min="6156" max="6156" width="17" style="241" customWidth="1"/>
    <col min="6157" max="6157" width="14.625" style="241" customWidth="1"/>
    <col min="6158" max="6158" width="16.625" style="241" customWidth="1"/>
    <col min="6159" max="6159" width="14.625" style="241" bestFit="1" customWidth="1"/>
    <col min="6160" max="6161" width="7.625" style="241"/>
    <col min="6162" max="6162" width="15.5" style="241" customWidth="1"/>
    <col min="6163" max="6399" width="7.625" style="241"/>
    <col min="6400" max="6400" width="1.5" style="241" customWidth="1"/>
    <col min="6401" max="6401" width="26.5" style="241" customWidth="1"/>
    <col min="6402" max="6402" width="16.875" style="241" customWidth="1"/>
    <col min="6403" max="6403" width="23.875" style="241" customWidth="1"/>
    <col min="6404" max="6404" width="20.5" style="241" customWidth="1"/>
    <col min="6405" max="6405" width="23" style="241" customWidth="1"/>
    <col min="6406" max="6406" width="28.125" style="241" customWidth="1"/>
    <col min="6407" max="6407" width="27.625" style="241" customWidth="1"/>
    <col min="6408" max="6408" width="15.5" style="241" customWidth="1"/>
    <col min="6409" max="6409" width="2" style="241" customWidth="1"/>
    <col min="6410" max="6410" width="21.625" style="241" customWidth="1"/>
    <col min="6411" max="6411" width="19" style="241" customWidth="1"/>
    <col min="6412" max="6412" width="17" style="241" customWidth="1"/>
    <col min="6413" max="6413" width="14.625" style="241" customWidth="1"/>
    <col min="6414" max="6414" width="16.625" style="241" customWidth="1"/>
    <col min="6415" max="6415" width="14.625" style="241" bestFit="1" customWidth="1"/>
    <col min="6416" max="6417" width="7.625" style="241"/>
    <col min="6418" max="6418" width="15.5" style="241" customWidth="1"/>
    <col min="6419" max="6655" width="7.625" style="241"/>
    <col min="6656" max="6656" width="1.5" style="241" customWidth="1"/>
    <col min="6657" max="6657" width="26.5" style="241" customWidth="1"/>
    <col min="6658" max="6658" width="16.875" style="241" customWidth="1"/>
    <col min="6659" max="6659" width="23.875" style="241" customWidth="1"/>
    <col min="6660" max="6660" width="20.5" style="241" customWidth="1"/>
    <col min="6661" max="6661" width="23" style="241" customWidth="1"/>
    <col min="6662" max="6662" width="28.125" style="241" customWidth="1"/>
    <col min="6663" max="6663" width="27.625" style="241" customWidth="1"/>
    <col min="6664" max="6664" width="15.5" style="241" customWidth="1"/>
    <col min="6665" max="6665" width="2" style="241" customWidth="1"/>
    <col min="6666" max="6666" width="21.625" style="241" customWidth="1"/>
    <col min="6667" max="6667" width="19" style="241" customWidth="1"/>
    <col min="6668" max="6668" width="17" style="241" customWidth="1"/>
    <col min="6669" max="6669" width="14.625" style="241" customWidth="1"/>
    <col min="6670" max="6670" width="16.625" style="241" customWidth="1"/>
    <col min="6671" max="6671" width="14.625" style="241" bestFit="1" customWidth="1"/>
    <col min="6672" max="6673" width="7.625" style="241"/>
    <col min="6674" max="6674" width="15.5" style="241" customWidth="1"/>
    <col min="6675" max="6911" width="7.625" style="241"/>
    <col min="6912" max="6912" width="1.5" style="241" customWidth="1"/>
    <col min="6913" max="6913" width="26.5" style="241" customWidth="1"/>
    <col min="6914" max="6914" width="16.875" style="241" customWidth="1"/>
    <col min="6915" max="6915" width="23.875" style="241" customWidth="1"/>
    <col min="6916" max="6916" width="20.5" style="241" customWidth="1"/>
    <col min="6917" max="6917" width="23" style="241" customWidth="1"/>
    <col min="6918" max="6918" width="28.125" style="241" customWidth="1"/>
    <col min="6919" max="6919" width="27.625" style="241" customWidth="1"/>
    <col min="6920" max="6920" width="15.5" style="241" customWidth="1"/>
    <col min="6921" max="6921" width="2" style="241" customWidth="1"/>
    <col min="6922" max="6922" width="21.625" style="241" customWidth="1"/>
    <col min="6923" max="6923" width="19" style="241" customWidth="1"/>
    <col min="6924" max="6924" width="17" style="241" customWidth="1"/>
    <col min="6925" max="6925" width="14.625" style="241" customWidth="1"/>
    <col min="6926" max="6926" width="16.625" style="241" customWidth="1"/>
    <col min="6927" max="6927" width="14.625" style="241" bestFit="1" customWidth="1"/>
    <col min="6928" max="6929" width="7.625" style="241"/>
    <col min="6930" max="6930" width="15.5" style="241" customWidth="1"/>
    <col min="6931" max="7167" width="7.625" style="241"/>
    <col min="7168" max="7168" width="1.5" style="241" customWidth="1"/>
    <col min="7169" max="7169" width="26.5" style="241" customWidth="1"/>
    <col min="7170" max="7170" width="16.875" style="241" customWidth="1"/>
    <col min="7171" max="7171" width="23.875" style="241" customWidth="1"/>
    <col min="7172" max="7172" width="20.5" style="241" customWidth="1"/>
    <col min="7173" max="7173" width="23" style="241" customWidth="1"/>
    <col min="7174" max="7174" width="28.125" style="241" customWidth="1"/>
    <col min="7175" max="7175" width="27.625" style="241" customWidth="1"/>
    <col min="7176" max="7176" width="15.5" style="241" customWidth="1"/>
    <col min="7177" max="7177" width="2" style="241" customWidth="1"/>
    <col min="7178" max="7178" width="21.625" style="241" customWidth="1"/>
    <col min="7179" max="7179" width="19" style="241" customWidth="1"/>
    <col min="7180" max="7180" width="17" style="241" customWidth="1"/>
    <col min="7181" max="7181" width="14.625" style="241" customWidth="1"/>
    <col min="7182" max="7182" width="16.625" style="241" customWidth="1"/>
    <col min="7183" max="7183" width="14.625" style="241" bestFit="1" customWidth="1"/>
    <col min="7184" max="7185" width="7.625" style="241"/>
    <col min="7186" max="7186" width="15.5" style="241" customWidth="1"/>
    <col min="7187" max="7423" width="7.625" style="241"/>
    <col min="7424" max="7424" width="1.5" style="241" customWidth="1"/>
    <col min="7425" max="7425" width="26.5" style="241" customWidth="1"/>
    <col min="7426" max="7426" width="16.875" style="241" customWidth="1"/>
    <col min="7427" max="7427" width="23.875" style="241" customWidth="1"/>
    <col min="7428" max="7428" width="20.5" style="241" customWidth="1"/>
    <col min="7429" max="7429" width="23" style="241" customWidth="1"/>
    <col min="7430" max="7430" width="28.125" style="241" customWidth="1"/>
    <col min="7431" max="7431" width="27.625" style="241" customWidth="1"/>
    <col min="7432" max="7432" width="15.5" style="241" customWidth="1"/>
    <col min="7433" max="7433" width="2" style="241" customWidth="1"/>
    <col min="7434" max="7434" width="21.625" style="241" customWidth="1"/>
    <col min="7435" max="7435" width="19" style="241" customWidth="1"/>
    <col min="7436" max="7436" width="17" style="241" customWidth="1"/>
    <col min="7437" max="7437" width="14.625" style="241" customWidth="1"/>
    <col min="7438" max="7438" width="16.625" style="241" customWidth="1"/>
    <col min="7439" max="7439" width="14.625" style="241" bestFit="1" customWidth="1"/>
    <col min="7440" max="7441" width="7.625" style="241"/>
    <col min="7442" max="7442" width="15.5" style="241" customWidth="1"/>
    <col min="7443" max="7679" width="7.625" style="241"/>
    <col min="7680" max="7680" width="1.5" style="241" customWidth="1"/>
    <col min="7681" max="7681" width="26.5" style="241" customWidth="1"/>
    <col min="7682" max="7682" width="16.875" style="241" customWidth="1"/>
    <col min="7683" max="7683" width="23.875" style="241" customWidth="1"/>
    <col min="7684" max="7684" width="20.5" style="241" customWidth="1"/>
    <col min="7685" max="7685" width="23" style="241" customWidth="1"/>
    <col min="7686" max="7686" width="28.125" style="241" customWidth="1"/>
    <col min="7687" max="7687" width="27.625" style="241" customWidth="1"/>
    <col min="7688" max="7688" width="15.5" style="241" customWidth="1"/>
    <col min="7689" max="7689" width="2" style="241" customWidth="1"/>
    <col min="7690" max="7690" width="21.625" style="241" customWidth="1"/>
    <col min="7691" max="7691" width="19" style="241" customWidth="1"/>
    <col min="7692" max="7692" width="17" style="241" customWidth="1"/>
    <col min="7693" max="7693" width="14.625" style="241" customWidth="1"/>
    <col min="7694" max="7694" width="16.625" style="241" customWidth="1"/>
    <col min="7695" max="7695" width="14.625" style="241" bestFit="1" customWidth="1"/>
    <col min="7696" max="7697" width="7.625" style="241"/>
    <col min="7698" max="7698" width="15.5" style="241" customWidth="1"/>
    <col min="7699" max="7935" width="7.625" style="241"/>
    <col min="7936" max="7936" width="1.5" style="241" customWidth="1"/>
    <col min="7937" max="7937" width="26.5" style="241" customWidth="1"/>
    <col min="7938" max="7938" width="16.875" style="241" customWidth="1"/>
    <col min="7939" max="7939" width="23.875" style="241" customWidth="1"/>
    <col min="7940" max="7940" width="20.5" style="241" customWidth="1"/>
    <col min="7941" max="7941" width="23" style="241" customWidth="1"/>
    <col min="7942" max="7942" width="28.125" style="241" customWidth="1"/>
    <col min="7943" max="7943" width="27.625" style="241" customWidth="1"/>
    <col min="7944" max="7944" width="15.5" style="241" customWidth="1"/>
    <col min="7945" max="7945" width="2" style="241" customWidth="1"/>
    <col min="7946" max="7946" width="21.625" style="241" customWidth="1"/>
    <col min="7947" max="7947" width="19" style="241" customWidth="1"/>
    <col min="7948" max="7948" width="17" style="241" customWidth="1"/>
    <col min="7949" max="7949" width="14.625" style="241" customWidth="1"/>
    <col min="7950" max="7950" width="16.625" style="241" customWidth="1"/>
    <col min="7951" max="7951" width="14.625" style="241" bestFit="1" customWidth="1"/>
    <col min="7952" max="7953" width="7.625" style="241"/>
    <col min="7954" max="7954" width="15.5" style="241" customWidth="1"/>
    <col min="7955" max="8191" width="7.625" style="241"/>
    <col min="8192" max="8192" width="1.5" style="241" customWidth="1"/>
    <col min="8193" max="8193" width="26.5" style="241" customWidth="1"/>
    <col min="8194" max="8194" width="16.875" style="241" customWidth="1"/>
    <col min="8195" max="8195" width="23.875" style="241" customWidth="1"/>
    <col min="8196" max="8196" width="20.5" style="241" customWidth="1"/>
    <col min="8197" max="8197" width="23" style="241" customWidth="1"/>
    <col min="8198" max="8198" width="28.125" style="241" customWidth="1"/>
    <col min="8199" max="8199" width="27.625" style="241" customWidth="1"/>
    <col min="8200" max="8200" width="15.5" style="241" customWidth="1"/>
    <col min="8201" max="8201" width="2" style="241" customWidth="1"/>
    <col min="8202" max="8202" width="21.625" style="241" customWidth="1"/>
    <col min="8203" max="8203" width="19" style="241" customWidth="1"/>
    <col min="8204" max="8204" width="17" style="241" customWidth="1"/>
    <col min="8205" max="8205" width="14.625" style="241" customWidth="1"/>
    <col min="8206" max="8206" width="16.625" style="241" customWidth="1"/>
    <col min="8207" max="8207" width="14.625" style="241" bestFit="1" customWidth="1"/>
    <col min="8208" max="8209" width="7.625" style="241"/>
    <col min="8210" max="8210" width="15.5" style="241" customWidth="1"/>
    <col min="8211" max="8447" width="7.625" style="241"/>
    <col min="8448" max="8448" width="1.5" style="241" customWidth="1"/>
    <col min="8449" max="8449" width="26.5" style="241" customWidth="1"/>
    <col min="8450" max="8450" width="16.875" style="241" customWidth="1"/>
    <col min="8451" max="8451" width="23.875" style="241" customWidth="1"/>
    <col min="8452" max="8452" width="20.5" style="241" customWidth="1"/>
    <col min="8453" max="8453" width="23" style="241" customWidth="1"/>
    <col min="8454" max="8454" width="28.125" style="241" customWidth="1"/>
    <col min="8455" max="8455" width="27.625" style="241" customWidth="1"/>
    <col min="8456" max="8456" width="15.5" style="241" customWidth="1"/>
    <col min="8457" max="8457" width="2" style="241" customWidth="1"/>
    <col min="8458" max="8458" width="21.625" style="241" customWidth="1"/>
    <col min="8459" max="8459" width="19" style="241" customWidth="1"/>
    <col min="8460" max="8460" width="17" style="241" customWidth="1"/>
    <col min="8461" max="8461" width="14.625" style="241" customWidth="1"/>
    <col min="8462" max="8462" width="16.625" style="241" customWidth="1"/>
    <col min="8463" max="8463" width="14.625" style="241" bestFit="1" customWidth="1"/>
    <col min="8464" max="8465" width="7.625" style="241"/>
    <col min="8466" max="8466" width="15.5" style="241" customWidth="1"/>
    <col min="8467" max="8703" width="7.625" style="241"/>
    <col min="8704" max="8704" width="1.5" style="241" customWidth="1"/>
    <col min="8705" max="8705" width="26.5" style="241" customWidth="1"/>
    <col min="8706" max="8706" width="16.875" style="241" customWidth="1"/>
    <col min="8707" max="8707" width="23.875" style="241" customWidth="1"/>
    <col min="8708" max="8708" width="20.5" style="241" customWidth="1"/>
    <col min="8709" max="8709" width="23" style="241" customWidth="1"/>
    <col min="8710" max="8710" width="28.125" style="241" customWidth="1"/>
    <col min="8711" max="8711" width="27.625" style="241" customWidth="1"/>
    <col min="8712" max="8712" width="15.5" style="241" customWidth="1"/>
    <col min="8713" max="8713" width="2" style="241" customWidth="1"/>
    <col min="8714" max="8714" width="21.625" style="241" customWidth="1"/>
    <col min="8715" max="8715" width="19" style="241" customWidth="1"/>
    <col min="8716" max="8716" width="17" style="241" customWidth="1"/>
    <col min="8717" max="8717" width="14.625" style="241" customWidth="1"/>
    <col min="8718" max="8718" width="16.625" style="241" customWidth="1"/>
    <col min="8719" max="8719" width="14.625" style="241" bestFit="1" customWidth="1"/>
    <col min="8720" max="8721" width="7.625" style="241"/>
    <col min="8722" max="8722" width="15.5" style="241" customWidth="1"/>
    <col min="8723" max="8959" width="7.625" style="241"/>
    <col min="8960" max="8960" width="1.5" style="241" customWidth="1"/>
    <col min="8961" max="8961" width="26.5" style="241" customWidth="1"/>
    <col min="8962" max="8962" width="16.875" style="241" customWidth="1"/>
    <col min="8963" max="8963" width="23.875" style="241" customWidth="1"/>
    <col min="8964" max="8964" width="20.5" style="241" customWidth="1"/>
    <col min="8965" max="8965" width="23" style="241" customWidth="1"/>
    <col min="8966" max="8966" width="28.125" style="241" customWidth="1"/>
    <col min="8967" max="8967" width="27.625" style="241" customWidth="1"/>
    <col min="8968" max="8968" width="15.5" style="241" customWidth="1"/>
    <col min="8969" max="8969" width="2" style="241" customWidth="1"/>
    <col min="8970" max="8970" width="21.625" style="241" customWidth="1"/>
    <col min="8971" max="8971" width="19" style="241" customWidth="1"/>
    <col min="8972" max="8972" width="17" style="241" customWidth="1"/>
    <col min="8973" max="8973" width="14.625" style="241" customWidth="1"/>
    <col min="8974" max="8974" width="16.625" style="241" customWidth="1"/>
    <col min="8975" max="8975" width="14.625" style="241" bestFit="1" customWidth="1"/>
    <col min="8976" max="8977" width="7.625" style="241"/>
    <col min="8978" max="8978" width="15.5" style="241" customWidth="1"/>
    <col min="8979" max="9215" width="7.625" style="241"/>
    <col min="9216" max="9216" width="1.5" style="241" customWidth="1"/>
    <col min="9217" max="9217" width="26.5" style="241" customWidth="1"/>
    <col min="9218" max="9218" width="16.875" style="241" customWidth="1"/>
    <col min="9219" max="9219" width="23.875" style="241" customWidth="1"/>
    <col min="9220" max="9220" width="20.5" style="241" customWidth="1"/>
    <col min="9221" max="9221" width="23" style="241" customWidth="1"/>
    <col min="9222" max="9222" width="28.125" style="241" customWidth="1"/>
    <col min="9223" max="9223" width="27.625" style="241" customWidth="1"/>
    <col min="9224" max="9224" width="15.5" style="241" customWidth="1"/>
    <col min="9225" max="9225" width="2" style="241" customWidth="1"/>
    <col min="9226" max="9226" width="21.625" style="241" customWidth="1"/>
    <col min="9227" max="9227" width="19" style="241" customWidth="1"/>
    <col min="9228" max="9228" width="17" style="241" customWidth="1"/>
    <col min="9229" max="9229" width="14.625" style="241" customWidth="1"/>
    <col min="9230" max="9230" width="16.625" style="241" customWidth="1"/>
    <col min="9231" max="9231" width="14.625" style="241" bestFit="1" customWidth="1"/>
    <col min="9232" max="9233" width="7.625" style="241"/>
    <col min="9234" max="9234" width="15.5" style="241" customWidth="1"/>
    <col min="9235" max="9471" width="7.625" style="241"/>
    <col min="9472" max="9472" width="1.5" style="241" customWidth="1"/>
    <col min="9473" max="9473" width="26.5" style="241" customWidth="1"/>
    <col min="9474" max="9474" width="16.875" style="241" customWidth="1"/>
    <col min="9475" max="9475" width="23.875" style="241" customWidth="1"/>
    <col min="9476" max="9476" width="20.5" style="241" customWidth="1"/>
    <col min="9477" max="9477" width="23" style="241" customWidth="1"/>
    <col min="9478" max="9478" width="28.125" style="241" customWidth="1"/>
    <col min="9479" max="9479" width="27.625" style="241" customWidth="1"/>
    <col min="9480" max="9480" width="15.5" style="241" customWidth="1"/>
    <col min="9481" max="9481" width="2" style="241" customWidth="1"/>
    <col min="9482" max="9482" width="21.625" style="241" customWidth="1"/>
    <col min="9483" max="9483" width="19" style="241" customWidth="1"/>
    <col min="9484" max="9484" width="17" style="241" customWidth="1"/>
    <col min="9485" max="9485" width="14.625" style="241" customWidth="1"/>
    <col min="9486" max="9486" width="16.625" style="241" customWidth="1"/>
    <col min="9487" max="9487" width="14.625" style="241" bestFit="1" customWidth="1"/>
    <col min="9488" max="9489" width="7.625" style="241"/>
    <col min="9490" max="9490" width="15.5" style="241" customWidth="1"/>
    <col min="9491" max="9727" width="7.625" style="241"/>
    <col min="9728" max="9728" width="1.5" style="241" customWidth="1"/>
    <col min="9729" max="9729" width="26.5" style="241" customWidth="1"/>
    <col min="9730" max="9730" width="16.875" style="241" customWidth="1"/>
    <col min="9731" max="9731" width="23.875" style="241" customWidth="1"/>
    <col min="9732" max="9732" width="20.5" style="241" customWidth="1"/>
    <col min="9733" max="9733" width="23" style="241" customWidth="1"/>
    <col min="9734" max="9734" width="28.125" style="241" customWidth="1"/>
    <col min="9735" max="9735" width="27.625" style="241" customWidth="1"/>
    <col min="9736" max="9736" width="15.5" style="241" customWidth="1"/>
    <col min="9737" max="9737" width="2" style="241" customWidth="1"/>
    <col min="9738" max="9738" width="21.625" style="241" customWidth="1"/>
    <col min="9739" max="9739" width="19" style="241" customWidth="1"/>
    <col min="9740" max="9740" width="17" style="241" customWidth="1"/>
    <col min="9741" max="9741" width="14.625" style="241" customWidth="1"/>
    <col min="9742" max="9742" width="16.625" style="241" customWidth="1"/>
    <col min="9743" max="9743" width="14.625" style="241" bestFit="1" customWidth="1"/>
    <col min="9744" max="9745" width="7.625" style="241"/>
    <col min="9746" max="9746" width="15.5" style="241" customWidth="1"/>
    <col min="9747" max="9983" width="7.625" style="241"/>
    <col min="9984" max="9984" width="1.5" style="241" customWidth="1"/>
    <col min="9985" max="9985" width="26.5" style="241" customWidth="1"/>
    <col min="9986" max="9986" width="16.875" style="241" customWidth="1"/>
    <col min="9987" max="9987" width="23.875" style="241" customWidth="1"/>
    <col min="9988" max="9988" width="20.5" style="241" customWidth="1"/>
    <col min="9989" max="9989" width="23" style="241" customWidth="1"/>
    <col min="9990" max="9990" width="28.125" style="241" customWidth="1"/>
    <col min="9991" max="9991" width="27.625" style="241" customWidth="1"/>
    <col min="9992" max="9992" width="15.5" style="241" customWidth="1"/>
    <col min="9993" max="9993" width="2" style="241" customWidth="1"/>
    <col min="9994" max="9994" width="21.625" style="241" customWidth="1"/>
    <col min="9995" max="9995" width="19" style="241" customWidth="1"/>
    <col min="9996" max="9996" width="17" style="241" customWidth="1"/>
    <col min="9997" max="9997" width="14.625" style="241" customWidth="1"/>
    <col min="9998" max="9998" width="16.625" style="241" customWidth="1"/>
    <col min="9999" max="9999" width="14.625" style="241" bestFit="1" customWidth="1"/>
    <col min="10000" max="10001" width="7.625" style="241"/>
    <col min="10002" max="10002" width="15.5" style="241" customWidth="1"/>
    <col min="10003" max="10239" width="7.625" style="241"/>
    <col min="10240" max="10240" width="1.5" style="241" customWidth="1"/>
    <col min="10241" max="10241" width="26.5" style="241" customWidth="1"/>
    <col min="10242" max="10242" width="16.875" style="241" customWidth="1"/>
    <col min="10243" max="10243" width="23.875" style="241" customWidth="1"/>
    <col min="10244" max="10244" width="20.5" style="241" customWidth="1"/>
    <col min="10245" max="10245" width="23" style="241" customWidth="1"/>
    <col min="10246" max="10246" width="28.125" style="241" customWidth="1"/>
    <col min="10247" max="10247" width="27.625" style="241" customWidth="1"/>
    <col min="10248" max="10248" width="15.5" style="241" customWidth="1"/>
    <col min="10249" max="10249" width="2" style="241" customWidth="1"/>
    <col min="10250" max="10250" width="21.625" style="241" customWidth="1"/>
    <col min="10251" max="10251" width="19" style="241" customWidth="1"/>
    <col min="10252" max="10252" width="17" style="241" customWidth="1"/>
    <col min="10253" max="10253" width="14.625" style="241" customWidth="1"/>
    <col min="10254" max="10254" width="16.625" style="241" customWidth="1"/>
    <col min="10255" max="10255" width="14.625" style="241" bestFit="1" customWidth="1"/>
    <col min="10256" max="10257" width="7.625" style="241"/>
    <col min="10258" max="10258" width="15.5" style="241" customWidth="1"/>
    <col min="10259" max="10495" width="7.625" style="241"/>
    <col min="10496" max="10496" width="1.5" style="241" customWidth="1"/>
    <col min="10497" max="10497" width="26.5" style="241" customWidth="1"/>
    <col min="10498" max="10498" width="16.875" style="241" customWidth="1"/>
    <col min="10499" max="10499" width="23.875" style="241" customWidth="1"/>
    <col min="10500" max="10500" width="20.5" style="241" customWidth="1"/>
    <col min="10501" max="10501" width="23" style="241" customWidth="1"/>
    <col min="10502" max="10502" width="28.125" style="241" customWidth="1"/>
    <col min="10503" max="10503" width="27.625" style="241" customWidth="1"/>
    <col min="10504" max="10504" width="15.5" style="241" customWidth="1"/>
    <col min="10505" max="10505" width="2" style="241" customWidth="1"/>
    <col min="10506" max="10506" width="21.625" style="241" customWidth="1"/>
    <col min="10507" max="10507" width="19" style="241" customWidth="1"/>
    <col min="10508" max="10508" width="17" style="241" customWidth="1"/>
    <col min="10509" max="10509" width="14.625" style="241" customWidth="1"/>
    <col min="10510" max="10510" width="16.625" style="241" customWidth="1"/>
    <col min="10511" max="10511" width="14.625" style="241" bestFit="1" customWidth="1"/>
    <col min="10512" max="10513" width="7.625" style="241"/>
    <col min="10514" max="10514" width="15.5" style="241" customWidth="1"/>
    <col min="10515" max="10751" width="7.625" style="241"/>
    <col min="10752" max="10752" width="1.5" style="241" customWidth="1"/>
    <col min="10753" max="10753" width="26.5" style="241" customWidth="1"/>
    <col min="10754" max="10754" width="16.875" style="241" customWidth="1"/>
    <col min="10755" max="10755" width="23.875" style="241" customWidth="1"/>
    <col min="10756" max="10756" width="20.5" style="241" customWidth="1"/>
    <col min="10757" max="10757" width="23" style="241" customWidth="1"/>
    <col min="10758" max="10758" width="28.125" style="241" customWidth="1"/>
    <col min="10759" max="10759" width="27.625" style="241" customWidth="1"/>
    <col min="10760" max="10760" width="15.5" style="241" customWidth="1"/>
    <col min="10761" max="10761" width="2" style="241" customWidth="1"/>
    <col min="10762" max="10762" width="21.625" style="241" customWidth="1"/>
    <col min="10763" max="10763" width="19" style="241" customWidth="1"/>
    <col min="10764" max="10764" width="17" style="241" customWidth="1"/>
    <col min="10765" max="10765" width="14.625" style="241" customWidth="1"/>
    <col min="10766" max="10766" width="16.625" style="241" customWidth="1"/>
    <col min="10767" max="10767" width="14.625" style="241" bestFit="1" customWidth="1"/>
    <col min="10768" max="10769" width="7.625" style="241"/>
    <col min="10770" max="10770" width="15.5" style="241" customWidth="1"/>
    <col min="10771" max="11007" width="7.625" style="241"/>
    <col min="11008" max="11008" width="1.5" style="241" customWidth="1"/>
    <col min="11009" max="11009" width="26.5" style="241" customWidth="1"/>
    <col min="11010" max="11010" width="16.875" style="241" customWidth="1"/>
    <col min="11011" max="11011" width="23.875" style="241" customWidth="1"/>
    <col min="11012" max="11012" width="20.5" style="241" customWidth="1"/>
    <col min="11013" max="11013" width="23" style="241" customWidth="1"/>
    <col min="11014" max="11014" width="28.125" style="241" customWidth="1"/>
    <col min="11015" max="11015" width="27.625" style="241" customWidth="1"/>
    <col min="11016" max="11016" width="15.5" style="241" customWidth="1"/>
    <col min="11017" max="11017" width="2" style="241" customWidth="1"/>
    <col min="11018" max="11018" width="21.625" style="241" customWidth="1"/>
    <col min="11019" max="11019" width="19" style="241" customWidth="1"/>
    <col min="11020" max="11020" width="17" style="241" customWidth="1"/>
    <col min="11021" max="11021" width="14.625" style="241" customWidth="1"/>
    <col min="11022" max="11022" width="16.625" style="241" customWidth="1"/>
    <col min="11023" max="11023" width="14.625" style="241" bestFit="1" customWidth="1"/>
    <col min="11024" max="11025" width="7.625" style="241"/>
    <col min="11026" max="11026" width="15.5" style="241" customWidth="1"/>
    <col min="11027" max="11263" width="7.625" style="241"/>
    <col min="11264" max="11264" width="1.5" style="241" customWidth="1"/>
    <col min="11265" max="11265" width="26.5" style="241" customWidth="1"/>
    <col min="11266" max="11266" width="16.875" style="241" customWidth="1"/>
    <col min="11267" max="11267" width="23.875" style="241" customWidth="1"/>
    <col min="11268" max="11268" width="20.5" style="241" customWidth="1"/>
    <col min="11269" max="11269" width="23" style="241" customWidth="1"/>
    <col min="11270" max="11270" width="28.125" style="241" customWidth="1"/>
    <col min="11271" max="11271" width="27.625" style="241" customWidth="1"/>
    <col min="11272" max="11272" width="15.5" style="241" customWidth="1"/>
    <col min="11273" max="11273" width="2" style="241" customWidth="1"/>
    <col min="11274" max="11274" width="21.625" style="241" customWidth="1"/>
    <col min="11275" max="11275" width="19" style="241" customWidth="1"/>
    <col min="11276" max="11276" width="17" style="241" customWidth="1"/>
    <col min="11277" max="11277" width="14.625" style="241" customWidth="1"/>
    <col min="11278" max="11278" width="16.625" style="241" customWidth="1"/>
    <col min="11279" max="11279" width="14.625" style="241" bestFit="1" customWidth="1"/>
    <col min="11280" max="11281" width="7.625" style="241"/>
    <col min="11282" max="11282" width="15.5" style="241" customWidth="1"/>
    <col min="11283" max="11519" width="7.625" style="241"/>
    <col min="11520" max="11520" width="1.5" style="241" customWidth="1"/>
    <col min="11521" max="11521" width="26.5" style="241" customWidth="1"/>
    <col min="11522" max="11522" width="16.875" style="241" customWidth="1"/>
    <col min="11523" max="11523" width="23.875" style="241" customWidth="1"/>
    <col min="11524" max="11524" width="20.5" style="241" customWidth="1"/>
    <col min="11525" max="11525" width="23" style="241" customWidth="1"/>
    <col min="11526" max="11526" width="28.125" style="241" customWidth="1"/>
    <col min="11527" max="11527" width="27.625" style="241" customWidth="1"/>
    <col min="11528" max="11528" width="15.5" style="241" customWidth="1"/>
    <col min="11529" max="11529" width="2" style="241" customWidth="1"/>
    <col min="11530" max="11530" width="21.625" style="241" customWidth="1"/>
    <col min="11531" max="11531" width="19" style="241" customWidth="1"/>
    <col min="11532" max="11532" width="17" style="241" customWidth="1"/>
    <col min="11533" max="11533" width="14.625" style="241" customWidth="1"/>
    <col min="11534" max="11534" width="16.625" style="241" customWidth="1"/>
    <col min="11535" max="11535" width="14.625" style="241" bestFit="1" customWidth="1"/>
    <col min="11536" max="11537" width="7.625" style="241"/>
    <col min="11538" max="11538" width="15.5" style="241" customWidth="1"/>
    <col min="11539" max="11775" width="7.625" style="241"/>
    <col min="11776" max="11776" width="1.5" style="241" customWidth="1"/>
    <col min="11777" max="11777" width="26.5" style="241" customWidth="1"/>
    <col min="11778" max="11778" width="16.875" style="241" customWidth="1"/>
    <col min="11779" max="11779" width="23.875" style="241" customWidth="1"/>
    <col min="11780" max="11780" width="20.5" style="241" customWidth="1"/>
    <col min="11781" max="11781" width="23" style="241" customWidth="1"/>
    <col min="11782" max="11782" width="28.125" style="241" customWidth="1"/>
    <col min="11783" max="11783" width="27.625" style="241" customWidth="1"/>
    <col min="11784" max="11784" width="15.5" style="241" customWidth="1"/>
    <col min="11785" max="11785" width="2" style="241" customWidth="1"/>
    <col min="11786" max="11786" width="21.625" style="241" customWidth="1"/>
    <col min="11787" max="11787" width="19" style="241" customWidth="1"/>
    <col min="11788" max="11788" width="17" style="241" customWidth="1"/>
    <col min="11789" max="11789" width="14.625" style="241" customWidth="1"/>
    <col min="11790" max="11790" width="16.625" style="241" customWidth="1"/>
    <col min="11791" max="11791" width="14.625" style="241" bestFit="1" customWidth="1"/>
    <col min="11792" max="11793" width="7.625" style="241"/>
    <col min="11794" max="11794" width="15.5" style="241" customWidth="1"/>
    <col min="11795" max="12031" width="7.625" style="241"/>
    <col min="12032" max="12032" width="1.5" style="241" customWidth="1"/>
    <col min="12033" max="12033" width="26.5" style="241" customWidth="1"/>
    <col min="12034" max="12034" width="16.875" style="241" customWidth="1"/>
    <col min="12035" max="12035" width="23.875" style="241" customWidth="1"/>
    <col min="12036" max="12036" width="20.5" style="241" customWidth="1"/>
    <col min="12037" max="12037" width="23" style="241" customWidth="1"/>
    <col min="12038" max="12038" width="28.125" style="241" customWidth="1"/>
    <col min="12039" max="12039" width="27.625" style="241" customWidth="1"/>
    <col min="12040" max="12040" width="15.5" style="241" customWidth="1"/>
    <col min="12041" max="12041" width="2" style="241" customWidth="1"/>
    <col min="12042" max="12042" width="21.625" style="241" customWidth="1"/>
    <col min="12043" max="12043" width="19" style="241" customWidth="1"/>
    <col min="12044" max="12044" width="17" style="241" customWidth="1"/>
    <col min="12045" max="12045" width="14.625" style="241" customWidth="1"/>
    <col min="12046" max="12046" width="16.625" style="241" customWidth="1"/>
    <col min="12047" max="12047" width="14.625" style="241" bestFit="1" customWidth="1"/>
    <col min="12048" max="12049" width="7.625" style="241"/>
    <col min="12050" max="12050" width="15.5" style="241" customWidth="1"/>
    <col min="12051" max="12287" width="7.625" style="241"/>
    <col min="12288" max="12288" width="1.5" style="241" customWidth="1"/>
    <col min="12289" max="12289" width="26.5" style="241" customWidth="1"/>
    <col min="12290" max="12290" width="16.875" style="241" customWidth="1"/>
    <col min="12291" max="12291" width="23.875" style="241" customWidth="1"/>
    <col min="12292" max="12292" width="20.5" style="241" customWidth="1"/>
    <col min="12293" max="12293" width="23" style="241" customWidth="1"/>
    <col min="12294" max="12294" width="28.125" style="241" customWidth="1"/>
    <col min="12295" max="12295" width="27.625" style="241" customWidth="1"/>
    <col min="12296" max="12296" width="15.5" style="241" customWidth="1"/>
    <col min="12297" max="12297" width="2" style="241" customWidth="1"/>
    <col min="12298" max="12298" width="21.625" style="241" customWidth="1"/>
    <col min="12299" max="12299" width="19" style="241" customWidth="1"/>
    <col min="12300" max="12300" width="17" style="241" customWidth="1"/>
    <col min="12301" max="12301" width="14.625" style="241" customWidth="1"/>
    <col min="12302" max="12302" width="16.625" style="241" customWidth="1"/>
    <col min="12303" max="12303" width="14.625" style="241" bestFit="1" customWidth="1"/>
    <col min="12304" max="12305" width="7.625" style="241"/>
    <col min="12306" max="12306" width="15.5" style="241" customWidth="1"/>
    <col min="12307" max="12543" width="7.625" style="241"/>
    <col min="12544" max="12544" width="1.5" style="241" customWidth="1"/>
    <col min="12545" max="12545" width="26.5" style="241" customWidth="1"/>
    <col min="12546" max="12546" width="16.875" style="241" customWidth="1"/>
    <col min="12547" max="12547" width="23.875" style="241" customWidth="1"/>
    <col min="12548" max="12548" width="20.5" style="241" customWidth="1"/>
    <col min="12549" max="12549" width="23" style="241" customWidth="1"/>
    <col min="12550" max="12550" width="28.125" style="241" customWidth="1"/>
    <col min="12551" max="12551" width="27.625" style="241" customWidth="1"/>
    <col min="12552" max="12552" width="15.5" style="241" customWidth="1"/>
    <col min="12553" max="12553" width="2" style="241" customWidth="1"/>
    <col min="12554" max="12554" width="21.625" style="241" customWidth="1"/>
    <col min="12555" max="12555" width="19" style="241" customWidth="1"/>
    <col min="12556" max="12556" width="17" style="241" customWidth="1"/>
    <col min="12557" max="12557" width="14.625" style="241" customWidth="1"/>
    <col min="12558" max="12558" width="16.625" style="241" customWidth="1"/>
    <col min="12559" max="12559" width="14.625" style="241" bestFit="1" customWidth="1"/>
    <col min="12560" max="12561" width="7.625" style="241"/>
    <col min="12562" max="12562" width="15.5" style="241" customWidth="1"/>
    <col min="12563" max="12799" width="7.625" style="241"/>
    <col min="12800" max="12800" width="1.5" style="241" customWidth="1"/>
    <col min="12801" max="12801" width="26.5" style="241" customWidth="1"/>
    <col min="12802" max="12802" width="16.875" style="241" customWidth="1"/>
    <col min="12803" max="12803" width="23.875" style="241" customWidth="1"/>
    <col min="12804" max="12804" width="20.5" style="241" customWidth="1"/>
    <col min="12805" max="12805" width="23" style="241" customWidth="1"/>
    <col min="12806" max="12806" width="28.125" style="241" customWidth="1"/>
    <col min="12807" max="12807" width="27.625" style="241" customWidth="1"/>
    <col min="12808" max="12808" width="15.5" style="241" customWidth="1"/>
    <col min="12809" max="12809" width="2" style="241" customWidth="1"/>
    <col min="12810" max="12810" width="21.625" style="241" customWidth="1"/>
    <col min="12811" max="12811" width="19" style="241" customWidth="1"/>
    <col min="12812" max="12812" width="17" style="241" customWidth="1"/>
    <col min="12813" max="12813" width="14.625" style="241" customWidth="1"/>
    <col min="12814" max="12814" width="16.625" style="241" customWidth="1"/>
    <col min="12815" max="12815" width="14.625" style="241" bestFit="1" customWidth="1"/>
    <col min="12816" max="12817" width="7.625" style="241"/>
    <col min="12818" max="12818" width="15.5" style="241" customWidth="1"/>
    <col min="12819" max="13055" width="7.625" style="241"/>
    <col min="13056" max="13056" width="1.5" style="241" customWidth="1"/>
    <col min="13057" max="13057" width="26.5" style="241" customWidth="1"/>
    <col min="13058" max="13058" width="16.875" style="241" customWidth="1"/>
    <col min="13059" max="13059" width="23.875" style="241" customWidth="1"/>
    <col min="13060" max="13060" width="20.5" style="241" customWidth="1"/>
    <col min="13061" max="13061" width="23" style="241" customWidth="1"/>
    <col min="13062" max="13062" width="28.125" style="241" customWidth="1"/>
    <col min="13063" max="13063" width="27.625" style="241" customWidth="1"/>
    <col min="13064" max="13064" width="15.5" style="241" customWidth="1"/>
    <col min="13065" max="13065" width="2" style="241" customWidth="1"/>
    <col min="13066" max="13066" width="21.625" style="241" customWidth="1"/>
    <col min="13067" max="13067" width="19" style="241" customWidth="1"/>
    <col min="13068" max="13068" width="17" style="241" customWidth="1"/>
    <col min="13069" max="13069" width="14.625" style="241" customWidth="1"/>
    <col min="13070" max="13070" width="16.625" style="241" customWidth="1"/>
    <col min="13071" max="13071" width="14.625" style="241" bestFit="1" customWidth="1"/>
    <col min="13072" max="13073" width="7.625" style="241"/>
    <col min="13074" max="13074" width="15.5" style="241" customWidth="1"/>
    <col min="13075" max="13311" width="7.625" style="241"/>
    <col min="13312" max="13312" width="1.5" style="241" customWidth="1"/>
    <col min="13313" max="13313" width="26.5" style="241" customWidth="1"/>
    <col min="13314" max="13314" width="16.875" style="241" customWidth="1"/>
    <col min="13315" max="13315" width="23.875" style="241" customWidth="1"/>
    <col min="13316" max="13316" width="20.5" style="241" customWidth="1"/>
    <col min="13317" max="13317" width="23" style="241" customWidth="1"/>
    <col min="13318" max="13318" width="28.125" style="241" customWidth="1"/>
    <col min="13319" max="13319" width="27.625" style="241" customWidth="1"/>
    <col min="13320" max="13320" width="15.5" style="241" customWidth="1"/>
    <col min="13321" max="13321" width="2" style="241" customWidth="1"/>
    <col min="13322" max="13322" width="21.625" style="241" customWidth="1"/>
    <col min="13323" max="13323" width="19" style="241" customWidth="1"/>
    <col min="13324" max="13324" width="17" style="241" customWidth="1"/>
    <col min="13325" max="13325" width="14.625" style="241" customWidth="1"/>
    <col min="13326" max="13326" width="16.625" style="241" customWidth="1"/>
    <col min="13327" max="13327" width="14.625" style="241" bestFit="1" customWidth="1"/>
    <col min="13328" max="13329" width="7.625" style="241"/>
    <col min="13330" max="13330" width="15.5" style="241" customWidth="1"/>
    <col min="13331" max="13567" width="7.625" style="241"/>
    <col min="13568" max="13568" width="1.5" style="241" customWidth="1"/>
    <col min="13569" max="13569" width="26.5" style="241" customWidth="1"/>
    <col min="13570" max="13570" width="16.875" style="241" customWidth="1"/>
    <col min="13571" max="13571" width="23.875" style="241" customWidth="1"/>
    <col min="13572" max="13572" width="20.5" style="241" customWidth="1"/>
    <col min="13573" max="13573" width="23" style="241" customWidth="1"/>
    <col min="13574" max="13574" width="28.125" style="241" customWidth="1"/>
    <col min="13575" max="13575" width="27.625" style="241" customWidth="1"/>
    <col min="13576" max="13576" width="15.5" style="241" customWidth="1"/>
    <col min="13577" max="13577" width="2" style="241" customWidth="1"/>
    <col min="13578" max="13578" width="21.625" style="241" customWidth="1"/>
    <col min="13579" max="13579" width="19" style="241" customWidth="1"/>
    <col min="13580" max="13580" width="17" style="241" customWidth="1"/>
    <col min="13581" max="13581" width="14.625" style="241" customWidth="1"/>
    <col min="13582" max="13582" width="16.625" style="241" customWidth="1"/>
    <col min="13583" max="13583" width="14.625" style="241" bestFit="1" customWidth="1"/>
    <col min="13584" max="13585" width="7.625" style="241"/>
    <col min="13586" max="13586" width="15.5" style="241" customWidth="1"/>
    <col min="13587" max="13823" width="7.625" style="241"/>
    <col min="13824" max="13824" width="1.5" style="241" customWidth="1"/>
    <col min="13825" max="13825" width="26.5" style="241" customWidth="1"/>
    <col min="13826" max="13826" width="16.875" style="241" customWidth="1"/>
    <col min="13827" max="13827" width="23.875" style="241" customWidth="1"/>
    <col min="13828" max="13828" width="20.5" style="241" customWidth="1"/>
    <col min="13829" max="13829" width="23" style="241" customWidth="1"/>
    <col min="13830" max="13830" width="28.125" style="241" customWidth="1"/>
    <col min="13831" max="13831" width="27.625" style="241" customWidth="1"/>
    <col min="13832" max="13832" width="15.5" style="241" customWidth="1"/>
    <col min="13833" max="13833" width="2" style="241" customWidth="1"/>
    <col min="13834" max="13834" width="21.625" style="241" customWidth="1"/>
    <col min="13835" max="13835" width="19" style="241" customWidth="1"/>
    <col min="13836" max="13836" width="17" style="241" customWidth="1"/>
    <col min="13837" max="13837" width="14.625" style="241" customWidth="1"/>
    <col min="13838" max="13838" width="16.625" style="241" customWidth="1"/>
    <col min="13839" max="13839" width="14.625" style="241" bestFit="1" customWidth="1"/>
    <col min="13840" max="13841" width="7.625" style="241"/>
    <col min="13842" max="13842" width="15.5" style="241" customWidth="1"/>
    <col min="13843" max="14079" width="7.625" style="241"/>
    <col min="14080" max="14080" width="1.5" style="241" customWidth="1"/>
    <col min="14081" max="14081" width="26.5" style="241" customWidth="1"/>
    <col min="14082" max="14082" width="16.875" style="241" customWidth="1"/>
    <col min="14083" max="14083" width="23.875" style="241" customWidth="1"/>
    <col min="14084" max="14084" width="20.5" style="241" customWidth="1"/>
    <col min="14085" max="14085" width="23" style="241" customWidth="1"/>
    <col min="14086" max="14086" width="28.125" style="241" customWidth="1"/>
    <col min="14087" max="14087" width="27.625" style="241" customWidth="1"/>
    <col min="14088" max="14088" width="15.5" style="241" customWidth="1"/>
    <col min="14089" max="14089" width="2" style="241" customWidth="1"/>
    <col min="14090" max="14090" width="21.625" style="241" customWidth="1"/>
    <col min="14091" max="14091" width="19" style="241" customWidth="1"/>
    <col min="14092" max="14092" width="17" style="241" customWidth="1"/>
    <col min="14093" max="14093" width="14.625" style="241" customWidth="1"/>
    <col min="14094" max="14094" width="16.625" style="241" customWidth="1"/>
    <col min="14095" max="14095" width="14.625" style="241" bestFit="1" customWidth="1"/>
    <col min="14096" max="14097" width="7.625" style="241"/>
    <col min="14098" max="14098" width="15.5" style="241" customWidth="1"/>
    <col min="14099" max="14335" width="7.625" style="241"/>
    <col min="14336" max="14336" width="1.5" style="241" customWidth="1"/>
    <col min="14337" max="14337" width="26.5" style="241" customWidth="1"/>
    <col min="14338" max="14338" width="16.875" style="241" customWidth="1"/>
    <col min="14339" max="14339" width="23.875" style="241" customWidth="1"/>
    <col min="14340" max="14340" width="20.5" style="241" customWidth="1"/>
    <col min="14341" max="14341" width="23" style="241" customWidth="1"/>
    <col min="14342" max="14342" width="28.125" style="241" customWidth="1"/>
    <col min="14343" max="14343" width="27.625" style="241" customWidth="1"/>
    <col min="14344" max="14344" width="15.5" style="241" customWidth="1"/>
    <col min="14345" max="14345" width="2" style="241" customWidth="1"/>
    <col min="14346" max="14346" width="21.625" style="241" customWidth="1"/>
    <col min="14347" max="14347" width="19" style="241" customWidth="1"/>
    <col min="14348" max="14348" width="17" style="241" customWidth="1"/>
    <col min="14349" max="14349" width="14.625" style="241" customWidth="1"/>
    <col min="14350" max="14350" width="16.625" style="241" customWidth="1"/>
    <col min="14351" max="14351" width="14.625" style="241" bestFit="1" customWidth="1"/>
    <col min="14352" max="14353" width="7.625" style="241"/>
    <col min="14354" max="14354" width="15.5" style="241" customWidth="1"/>
    <col min="14355" max="14591" width="7.625" style="241"/>
    <col min="14592" max="14592" width="1.5" style="241" customWidth="1"/>
    <col min="14593" max="14593" width="26.5" style="241" customWidth="1"/>
    <col min="14594" max="14594" width="16.875" style="241" customWidth="1"/>
    <col min="14595" max="14595" width="23.875" style="241" customWidth="1"/>
    <col min="14596" max="14596" width="20.5" style="241" customWidth="1"/>
    <col min="14597" max="14597" width="23" style="241" customWidth="1"/>
    <col min="14598" max="14598" width="28.125" style="241" customWidth="1"/>
    <col min="14599" max="14599" width="27.625" style="241" customWidth="1"/>
    <col min="14600" max="14600" width="15.5" style="241" customWidth="1"/>
    <col min="14601" max="14601" width="2" style="241" customWidth="1"/>
    <col min="14602" max="14602" width="21.625" style="241" customWidth="1"/>
    <col min="14603" max="14603" width="19" style="241" customWidth="1"/>
    <col min="14604" max="14604" width="17" style="241" customWidth="1"/>
    <col min="14605" max="14605" width="14.625" style="241" customWidth="1"/>
    <col min="14606" max="14606" width="16.625" style="241" customWidth="1"/>
    <col min="14607" max="14607" width="14.625" style="241" bestFit="1" customWidth="1"/>
    <col min="14608" max="14609" width="7.625" style="241"/>
    <col min="14610" max="14610" width="15.5" style="241" customWidth="1"/>
    <col min="14611" max="14847" width="7.625" style="241"/>
    <col min="14848" max="14848" width="1.5" style="241" customWidth="1"/>
    <col min="14849" max="14849" width="26.5" style="241" customWidth="1"/>
    <col min="14850" max="14850" width="16.875" style="241" customWidth="1"/>
    <col min="14851" max="14851" width="23.875" style="241" customWidth="1"/>
    <col min="14852" max="14852" width="20.5" style="241" customWidth="1"/>
    <col min="14853" max="14853" width="23" style="241" customWidth="1"/>
    <col min="14854" max="14854" width="28.125" style="241" customWidth="1"/>
    <col min="14855" max="14855" width="27.625" style="241" customWidth="1"/>
    <col min="14856" max="14856" width="15.5" style="241" customWidth="1"/>
    <col min="14857" max="14857" width="2" style="241" customWidth="1"/>
    <col min="14858" max="14858" width="21.625" style="241" customWidth="1"/>
    <col min="14859" max="14859" width="19" style="241" customWidth="1"/>
    <col min="14860" max="14860" width="17" style="241" customWidth="1"/>
    <col min="14861" max="14861" width="14.625" style="241" customWidth="1"/>
    <col min="14862" max="14862" width="16.625" style="241" customWidth="1"/>
    <col min="14863" max="14863" width="14.625" style="241" bestFit="1" customWidth="1"/>
    <col min="14864" max="14865" width="7.625" style="241"/>
    <col min="14866" max="14866" width="15.5" style="241" customWidth="1"/>
    <col min="14867" max="15103" width="7.625" style="241"/>
    <col min="15104" max="15104" width="1.5" style="241" customWidth="1"/>
    <col min="15105" max="15105" width="26.5" style="241" customWidth="1"/>
    <col min="15106" max="15106" width="16.875" style="241" customWidth="1"/>
    <col min="15107" max="15107" width="23.875" style="241" customWidth="1"/>
    <col min="15108" max="15108" width="20.5" style="241" customWidth="1"/>
    <col min="15109" max="15109" width="23" style="241" customWidth="1"/>
    <col min="15110" max="15110" width="28.125" style="241" customWidth="1"/>
    <col min="15111" max="15111" width="27.625" style="241" customWidth="1"/>
    <col min="15112" max="15112" width="15.5" style="241" customWidth="1"/>
    <col min="15113" max="15113" width="2" style="241" customWidth="1"/>
    <col min="15114" max="15114" width="21.625" style="241" customWidth="1"/>
    <col min="15115" max="15115" width="19" style="241" customWidth="1"/>
    <col min="15116" max="15116" width="17" style="241" customWidth="1"/>
    <col min="15117" max="15117" width="14.625" style="241" customWidth="1"/>
    <col min="15118" max="15118" width="16.625" style="241" customWidth="1"/>
    <col min="15119" max="15119" width="14.625" style="241" bestFit="1" customWidth="1"/>
    <col min="15120" max="15121" width="7.625" style="241"/>
    <col min="15122" max="15122" width="15.5" style="241" customWidth="1"/>
    <col min="15123" max="15359" width="7.625" style="241"/>
    <col min="15360" max="15360" width="1.5" style="241" customWidth="1"/>
    <col min="15361" max="15361" width="26.5" style="241" customWidth="1"/>
    <col min="15362" max="15362" width="16.875" style="241" customWidth="1"/>
    <col min="15363" max="15363" width="23.875" style="241" customWidth="1"/>
    <col min="15364" max="15364" width="20.5" style="241" customWidth="1"/>
    <col min="15365" max="15365" width="23" style="241" customWidth="1"/>
    <col min="15366" max="15366" width="28.125" style="241" customWidth="1"/>
    <col min="15367" max="15367" width="27.625" style="241" customWidth="1"/>
    <col min="15368" max="15368" width="15.5" style="241" customWidth="1"/>
    <col min="15369" max="15369" width="2" style="241" customWidth="1"/>
    <col min="15370" max="15370" width="21.625" style="241" customWidth="1"/>
    <col min="15371" max="15371" width="19" style="241" customWidth="1"/>
    <col min="15372" max="15372" width="17" style="241" customWidth="1"/>
    <col min="15373" max="15373" width="14.625" style="241" customWidth="1"/>
    <col min="15374" max="15374" width="16.625" style="241" customWidth="1"/>
    <col min="15375" max="15375" width="14.625" style="241" bestFit="1" customWidth="1"/>
    <col min="15376" max="15377" width="7.625" style="241"/>
    <col min="15378" max="15378" width="15.5" style="241" customWidth="1"/>
    <col min="15379" max="15615" width="7.625" style="241"/>
    <col min="15616" max="15616" width="1.5" style="241" customWidth="1"/>
    <col min="15617" max="15617" width="26.5" style="241" customWidth="1"/>
    <col min="15618" max="15618" width="16.875" style="241" customWidth="1"/>
    <col min="15619" max="15619" width="23.875" style="241" customWidth="1"/>
    <col min="15620" max="15620" width="20.5" style="241" customWidth="1"/>
    <col min="15621" max="15621" width="23" style="241" customWidth="1"/>
    <col min="15622" max="15622" width="28.125" style="241" customWidth="1"/>
    <col min="15623" max="15623" width="27.625" style="241" customWidth="1"/>
    <col min="15624" max="15624" width="15.5" style="241" customWidth="1"/>
    <col min="15625" max="15625" width="2" style="241" customWidth="1"/>
    <col min="15626" max="15626" width="21.625" style="241" customWidth="1"/>
    <col min="15627" max="15627" width="19" style="241" customWidth="1"/>
    <col min="15628" max="15628" width="17" style="241" customWidth="1"/>
    <col min="15629" max="15629" width="14.625" style="241" customWidth="1"/>
    <col min="15630" max="15630" width="16.625" style="241" customWidth="1"/>
    <col min="15631" max="15631" width="14.625" style="241" bestFit="1" customWidth="1"/>
    <col min="15632" max="15633" width="7.625" style="241"/>
    <col min="15634" max="15634" width="15.5" style="241" customWidth="1"/>
    <col min="15635" max="15871" width="7.625" style="241"/>
    <col min="15872" max="15872" width="1.5" style="241" customWidth="1"/>
    <col min="15873" max="15873" width="26.5" style="241" customWidth="1"/>
    <col min="15874" max="15874" width="16.875" style="241" customWidth="1"/>
    <col min="15875" max="15875" width="23.875" style="241" customWidth="1"/>
    <col min="15876" max="15876" width="20.5" style="241" customWidth="1"/>
    <col min="15877" max="15877" width="23" style="241" customWidth="1"/>
    <col min="15878" max="15878" width="28.125" style="241" customWidth="1"/>
    <col min="15879" max="15879" width="27.625" style="241" customWidth="1"/>
    <col min="15880" max="15880" width="15.5" style="241" customWidth="1"/>
    <col min="15881" max="15881" width="2" style="241" customWidth="1"/>
    <col min="15882" max="15882" width="21.625" style="241" customWidth="1"/>
    <col min="15883" max="15883" width="19" style="241" customWidth="1"/>
    <col min="15884" max="15884" width="17" style="241" customWidth="1"/>
    <col min="15885" max="15885" width="14.625" style="241" customWidth="1"/>
    <col min="15886" max="15886" width="16.625" style="241" customWidth="1"/>
    <col min="15887" max="15887" width="14.625" style="241" bestFit="1" customWidth="1"/>
    <col min="15888" max="15889" width="7.625" style="241"/>
    <col min="15890" max="15890" width="15.5" style="241" customWidth="1"/>
    <col min="15891" max="16127" width="7.625" style="241"/>
    <col min="16128" max="16128" width="1.5" style="241" customWidth="1"/>
    <col min="16129" max="16129" width="26.5" style="241" customWidth="1"/>
    <col min="16130" max="16130" width="16.875" style="241" customWidth="1"/>
    <col min="16131" max="16131" width="23.875" style="241" customWidth="1"/>
    <col min="16132" max="16132" width="20.5" style="241" customWidth="1"/>
    <col min="16133" max="16133" width="23" style="241" customWidth="1"/>
    <col min="16134" max="16134" width="28.125" style="241" customWidth="1"/>
    <col min="16135" max="16135" width="27.625" style="241" customWidth="1"/>
    <col min="16136" max="16136" width="15.5" style="241" customWidth="1"/>
    <col min="16137" max="16137" width="2" style="241" customWidth="1"/>
    <col min="16138" max="16138" width="21.625" style="241" customWidth="1"/>
    <col min="16139" max="16139" width="19" style="241" customWidth="1"/>
    <col min="16140" max="16140" width="17" style="241" customWidth="1"/>
    <col min="16141" max="16141" width="14.625" style="241" customWidth="1"/>
    <col min="16142" max="16142" width="16.625" style="241" customWidth="1"/>
    <col min="16143" max="16143" width="14.625" style="241" bestFit="1" customWidth="1"/>
    <col min="16144" max="16145" width="7.625" style="241"/>
    <col min="16146" max="16146" width="15.5" style="241" customWidth="1"/>
    <col min="16147" max="16384" width="7.625" style="241"/>
  </cols>
  <sheetData>
    <row r="1" spans="1:35" s="240" customFormat="1" ht="23.45" customHeight="1" thickBot="1" x14ac:dyDescent="0.25">
      <c r="A1" s="308"/>
      <c r="B1" s="309"/>
      <c r="C1" s="309"/>
      <c r="D1" s="309"/>
      <c r="E1" s="309"/>
      <c r="F1" s="309"/>
      <c r="G1" s="309"/>
      <c r="H1" s="309"/>
      <c r="I1" s="309"/>
      <c r="J1" s="303"/>
      <c r="K1" s="310"/>
      <c r="L1" s="310"/>
      <c r="M1" s="302"/>
      <c r="N1" s="302"/>
      <c r="O1" s="302"/>
      <c r="P1" s="302"/>
      <c r="Q1" s="302"/>
      <c r="R1" s="302"/>
      <c r="S1" s="302"/>
      <c r="T1" s="302"/>
      <c r="U1" s="302"/>
      <c r="V1" s="302"/>
      <c r="W1" s="302"/>
      <c r="X1" s="302"/>
      <c r="Y1" s="302"/>
      <c r="Z1" s="302"/>
      <c r="AA1" s="302"/>
      <c r="AB1" s="302"/>
      <c r="AC1" s="302"/>
      <c r="AD1" s="302"/>
      <c r="AE1" s="302"/>
      <c r="AF1" s="302"/>
      <c r="AG1" s="302"/>
      <c r="AH1" s="302"/>
      <c r="AI1" s="302"/>
    </row>
    <row r="2" spans="1:35" ht="23.45" customHeight="1" thickTop="1" x14ac:dyDescent="0.2">
      <c r="A2" s="302"/>
      <c r="B2" s="302"/>
      <c r="C2" s="311"/>
      <c r="D2" s="311"/>
      <c r="E2" s="308"/>
      <c r="F2" s="311"/>
      <c r="G2" s="312"/>
      <c r="H2" s="302"/>
      <c r="I2" s="308"/>
      <c r="J2" s="302"/>
      <c r="K2" s="310"/>
      <c r="L2" s="310"/>
      <c r="M2" s="302"/>
      <c r="N2" s="302"/>
      <c r="O2" s="302"/>
      <c r="P2" s="302"/>
      <c r="Q2" s="302"/>
      <c r="R2" s="302"/>
      <c r="S2" s="302"/>
      <c r="T2" s="302"/>
      <c r="U2" s="302"/>
      <c r="V2" s="302"/>
      <c r="W2" s="302"/>
      <c r="X2" s="302"/>
      <c r="Y2" s="302"/>
      <c r="Z2" s="302"/>
      <c r="AA2" s="302"/>
      <c r="AB2" s="302"/>
      <c r="AC2" s="302"/>
      <c r="AD2" s="302"/>
      <c r="AE2" s="302"/>
      <c r="AF2" s="302"/>
      <c r="AG2" s="302"/>
      <c r="AH2" s="302"/>
      <c r="AI2" s="302"/>
    </row>
    <row r="3" spans="1:35" ht="23.45" customHeight="1" x14ac:dyDescent="0.2">
      <c r="A3" s="302"/>
      <c r="B3" s="242" t="s">
        <v>199</v>
      </c>
      <c r="C3" s="312"/>
      <c r="D3" s="302"/>
      <c r="E3" s="292"/>
      <c r="F3" s="308"/>
      <c r="G3" s="312"/>
      <c r="H3" s="302"/>
      <c r="I3" s="308"/>
      <c r="J3" s="302"/>
      <c r="K3" s="310"/>
      <c r="L3" s="310"/>
      <c r="M3" s="302"/>
      <c r="N3" s="302"/>
      <c r="O3" s="302"/>
      <c r="P3" s="302"/>
      <c r="Q3" s="302"/>
      <c r="R3" s="302"/>
      <c r="S3" s="302"/>
      <c r="T3" s="302"/>
      <c r="U3" s="302"/>
      <c r="V3" s="302"/>
      <c r="W3" s="302"/>
      <c r="X3" s="302"/>
      <c r="Y3" s="302"/>
      <c r="Z3" s="302"/>
      <c r="AA3" s="302"/>
      <c r="AB3" s="302"/>
      <c r="AC3" s="302"/>
      <c r="AD3" s="302"/>
      <c r="AE3" s="302"/>
      <c r="AF3" s="302"/>
      <c r="AG3" s="302"/>
      <c r="AH3" s="302"/>
      <c r="AI3" s="302"/>
    </row>
    <row r="4" spans="1:35" ht="23.45" customHeight="1" x14ac:dyDescent="0.2">
      <c r="A4" s="302"/>
      <c r="B4" s="242"/>
      <c r="C4" s="312"/>
      <c r="D4" s="302"/>
      <c r="E4" s="292"/>
      <c r="F4" s="308"/>
      <c r="G4" s="312"/>
      <c r="H4" s="302"/>
      <c r="I4" s="308"/>
      <c r="J4" s="302"/>
      <c r="K4" s="310"/>
      <c r="L4" s="310"/>
      <c r="M4" s="302"/>
      <c r="N4" s="302"/>
      <c r="O4" s="302"/>
      <c r="P4" s="302"/>
      <c r="Q4" s="302"/>
      <c r="R4" s="302"/>
      <c r="S4" s="302"/>
      <c r="T4" s="302"/>
      <c r="U4" s="302"/>
      <c r="V4" s="302"/>
      <c r="W4" s="302"/>
      <c r="X4" s="302"/>
      <c r="Y4" s="302"/>
      <c r="Z4" s="302"/>
      <c r="AA4" s="302"/>
      <c r="AB4" s="302"/>
      <c r="AC4" s="302"/>
      <c r="AD4" s="302"/>
      <c r="AE4" s="302"/>
      <c r="AF4" s="302"/>
      <c r="AG4" s="302"/>
      <c r="AH4" s="302"/>
      <c r="AI4" s="302"/>
    </row>
    <row r="5" spans="1:35" ht="23.45" customHeight="1" x14ac:dyDescent="0.2">
      <c r="A5" s="302"/>
      <c r="B5" s="297" t="s">
        <v>12</v>
      </c>
      <c r="C5" s="434" t="str">
        <f>IF(ISBLANK(Guidance!$E$3),"",Guidance!$E$3)</f>
        <v/>
      </c>
      <c r="D5" s="435"/>
      <c r="E5" s="435"/>
      <c r="F5" s="435"/>
      <c r="G5" s="435"/>
      <c r="H5" s="435"/>
      <c r="I5" s="435"/>
      <c r="J5" s="435"/>
      <c r="K5" s="310"/>
      <c r="L5" s="310"/>
      <c r="M5" s="302"/>
      <c r="N5" s="302"/>
      <c r="O5" s="302"/>
      <c r="P5" s="302"/>
      <c r="Q5" s="302"/>
      <c r="R5" s="302"/>
      <c r="S5" s="302"/>
      <c r="T5" s="302"/>
      <c r="U5" s="302"/>
      <c r="V5" s="302"/>
      <c r="W5" s="302"/>
      <c r="X5" s="302"/>
      <c r="Y5" s="302"/>
      <c r="Z5" s="302"/>
      <c r="AA5" s="302"/>
      <c r="AB5" s="302"/>
      <c r="AC5" s="302"/>
      <c r="AD5" s="302"/>
      <c r="AE5" s="302"/>
      <c r="AF5" s="302"/>
      <c r="AG5" s="302"/>
      <c r="AH5" s="302"/>
      <c r="AI5" s="302"/>
    </row>
    <row r="6" spans="1:35" ht="23.45" customHeight="1" x14ac:dyDescent="0.2">
      <c r="A6" s="302"/>
      <c r="B6" s="297" t="s">
        <v>13</v>
      </c>
      <c r="C6" s="434" t="str">
        <f>IF(ISBLANK(Guidance!$E$4),"",Guidance!$E$4)</f>
        <v/>
      </c>
      <c r="D6" s="435"/>
      <c r="E6" s="435"/>
      <c r="F6" s="435"/>
      <c r="G6" s="435"/>
      <c r="H6" s="435"/>
      <c r="I6" s="435"/>
      <c r="J6" s="435"/>
      <c r="K6" s="310"/>
      <c r="L6" s="310"/>
      <c r="M6" s="302"/>
      <c r="N6" s="302"/>
      <c r="O6" s="302"/>
      <c r="P6" s="302"/>
      <c r="Q6" s="302"/>
      <c r="R6" s="302"/>
      <c r="S6" s="302"/>
      <c r="T6" s="302"/>
      <c r="U6" s="302"/>
      <c r="V6" s="302"/>
      <c r="W6" s="302"/>
      <c r="X6" s="302"/>
      <c r="Y6" s="302"/>
      <c r="Z6" s="302"/>
      <c r="AA6" s="302"/>
      <c r="AB6" s="302"/>
      <c r="AC6" s="302"/>
      <c r="AD6" s="302"/>
      <c r="AE6" s="302"/>
      <c r="AF6" s="302"/>
      <c r="AG6" s="302"/>
      <c r="AH6" s="302"/>
      <c r="AI6" s="302"/>
    </row>
    <row r="7" spans="1:35" ht="23.45" customHeight="1" thickBot="1" x14ac:dyDescent="0.25">
      <c r="A7" s="302"/>
      <c r="B7" s="302"/>
      <c r="C7" s="311"/>
      <c r="D7" s="311"/>
      <c r="E7" s="308"/>
      <c r="F7" s="311"/>
      <c r="G7" s="312"/>
      <c r="H7" s="302"/>
      <c r="I7" s="308"/>
      <c r="J7" s="302"/>
      <c r="K7" s="310"/>
      <c r="L7" s="310"/>
      <c r="M7" s="302"/>
      <c r="N7" s="302"/>
      <c r="O7" s="302"/>
      <c r="P7" s="302"/>
      <c r="Q7" s="302"/>
      <c r="R7" s="302"/>
      <c r="S7" s="302"/>
      <c r="T7" s="302"/>
      <c r="U7" s="302"/>
      <c r="V7" s="302"/>
      <c r="W7" s="302"/>
      <c r="X7" s="302"/>
      <c r="Y7" s="302"/>
      <c r="Z7" s="302"/>
      <c r="AA7" s="302"/>
      <c r="AB7" s="302"/>
      <c r="AC7" s="302"/>
      <c r="AD7" s="302"/>
      <c r="AE7" s="302"/>
      <c r="AF7" s="302"/>
      <c r="AG7" s="302"/>
      <c r="AH7" s="302"/>
      <c r="AI7" s="302"/>
    </row>
    <row r="8" spans="1:35" ht="23.45" customHeight="1" x14ac:dyDescent="0.2">
      <c r="A8" s="302"/>
      <c r="B8" s="895" t="s">
        <v>200</v>
      </c>
      <c r="C8" s="896"/>
      <c r="D8" s="896"/>
      <c r="E8" s="896"/>
      <c r="F8" s="896"/>
      <c r="G8" s="897"/>
      <c r="H8" s="313"/>
      <c r="I8" s="314"/>
      <c r="J8" s="313"/>
      <c r="K8" s="310"/>
      <c r="L8" s="310"/>
      <c r="M8" s="302"/>
      <c r="N8" s="302"/>
      <c r="O8" s="302"/>
      <c r="P8" s="302"/>
      <c r="Q8" s="302"/>
      <c r="R8" s="302"/>
      <c r="S8" s="302"/>
      <c r="T8" s="302"/>
      <c r="U8" s="302"/>
      <c r="V8" s="302"/>
      <c r="W8" s="302"/>
      <c r="X8" s="302"/>
      <c r="Y8" s="302"/>
      <c r="Z8" s="302"/>
      <c r="AA8" s="302"/>
      <c r="AB8" s="302"/>
      <c r="AC8" s="302"/>
      <c r="AD8" s="302"/>
      <c r="AE8" s="302"/>
      <c r="AF8" s="302"/>
      <c r="AG8" s="302"/>
      <c r="AH8" s="302"/>
      <c r="AI8" s="302"/>
    </row>
    <row r="9" spans="1:35" ht="23.45" customHeight="1" x14ac:dyDescent="0.2">
      <c r="A9" s="302"/>
      <c r="B9" s="898"/>
      <c r="C9" s="899"/>
      <c r="D9" s="899"/>
      <c r="E9" s="899"/>
      <c r="F9" s="899"/>
      <c r="G9" s="900"/>
      <c r="H9" s="302"/>
      <c r="I9" s="10" t="s">
        <v>144</v>
      </c>
      <c r="J9" s="302"/>
      <c r="K9" s="310"/>
      <c r="L9" s="310"/>
      <c r="M9" s="302"/>
      <c r="N9" s="302"/>
      <c r="O9" s="302"/>
      <c r="P9" s="302"/>
      <c r="Q9" s="302"/>
      <c r="R9" s="302"/>
      <c r="S9" s="302"/>
      <c r="T9" s="302"/>
      <c r="U9" s="302"/>
      <c r="V9" s="302"/>
      <c r="W9" s="302"/>
      <c r="X9" s="302"/>
      <c r="Y9" s="302"/>
      <c r="Z9" s="302"/>
      <c r="AA9" s="302"/>
      <c r="AB9" s="302"/>
      <c r="AC9" s="302"/>
      <c r="AD9" s="302"/>
      <c r="AE9" s="302"/>
      <c r="AF9" s="302"/>
      <c r="AG9" s="302"/>
      <c r="AH9" s="302"/>
      <c r="AI9" s="302"/>
    </row>
    <row r="10" spans="1:35" ht="30.75" customHeight="1" x14ac:dyDescent="0.2">
      <c r="A10" s="302"/>
      <c r="B10" s="898"/>
      <c r="C10" s="899"/>
      <c r="D10" s="899"/>
      <c r="E10" s="899"/>
      <c r="F10" s="899"/>
      <c r="G10" s="900"/>
      <c r="H10" s="302"/>
      <c r="I10" s="243"/>
      <c r="J10" s="244" t="s">
        <v>167</v>
      </c>
      <c r="K10" s="310"/>
      <c r="L10" s="310"/>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row>
    <row r="11" spans="1:35" ht="30" customHeight="1" x14ac:dyDescent="0.2">
      <c r="A11" s="302"/>
      <c r="B11" s="898"/>
      <c r="C11" s="899"/>
      <c r="D11" s="899"/>
      <c r="E11" s="899"/>
      <c r="F11" s="899"/>
      <c r="G11" s="900"/>
      <c r="H11" s="302"/>
      <c r="I11" s="245"/>
      <c r="J11" s="244" t="s">
        <v>168</v>
      </c>
      <c r="K11" s="310"/>
      <c r="L11" s="310"/>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row>
    <row r="12" spans="1:35" ht="30" customHeight="1" x14ac:dyDescent="0.2">
      <c r="A12" s="302"/>
      <c r="B12" s="898"/>
      <c r="C12" s="899"/>
      <c r="D12" s="899"/>
      <c r="E12" s="899"/>
      <c r="F12" s="899"/>
      <c r="G12" s="900"/>
      <c r="H12" s="302"/>
      <c r="I12" s="246"/>
      <c r="J12" s="247"/>
      <c r="K12" s="310"/>
      <c r="L12" s="310"/>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row>
    <row r="13" spans="1:35" ht="41.25" customHeight="1" thickBot="1" x14ac:dyDescent="0.25">
      <c r="A13" s="302"/>
      <c r="B13" s="901"/>
      <c r="C13" s="902"/>
      <c r="D13" s="902"/>
      <c r="E13" s="902"/>
      <c r="F13" s="902"/>
      <c r="G13" s="903"/>
      <c r="H13" s="302"/>
      <c r="I13" s="246"/>
      <c r="J13" s="247"/>
      <c r="K13" s="310"/>
      <c r="L13" s="310"/>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row>
    <row r="14" spans="1:35" ht="23.45" customHeight="1" thickBot="1" x14ac:dyDescent="0.25">
      <c r="A14" s="308"/>
      <c r="B14" s="315"/>
      <c r="C14" s="315"/>
      <c r="D14" s="315"/>
      <c r="E14" s="315"/>
      <c r="F14" s="315"/>
      <c r="G14" s="309"/>
      <c r="H14" s="316"/>
      <c r="I14" s="316"/>
      <c r="J14" s="309"/>
      <c r="K14" s="310"/>
      <c r="L14" s="310"/>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row>
    <row r="15" spans="1:35" s="240" customFormat="1" ht="23.45" customHeight="1" thickTop="1" thickBot="1" x14ac:dyDescent="0.25">
      <c r="A15" s="302"/>
      <c r="B15" s="308"/>
      <c r="C15" s="311"/>
      <c r="D15" s="311"/>
      <c r="E15" s="311"/>
      <c r="F15" s="311"/>
      <c r="G15" s="311"/>
      <c r="H15" s="311"/>
      <c r="I15" s="311"/>
      <c r="J15" s="302"/>
      <c r="K15" s="310"/>
      <c r="L15" s="310"/>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row>
    <row r="16" spans="1:35" s="240" customFormat="1" ht="23.45" customHeight="1" thickBot="1" x14ac:dyDescent="0.3">
      <c r="A16" s="302"/>
      <c r="B16" s="893" t="s">
        <v>201</v>
      </c>
      <c r="C16" s="894"/>
      <c r="D16" s="267"/>
      <c r="E16" s="302"/>
      <c r="F16" s="302"/>
      <c r="G16" s="302"/>
      <c r="H16" s="302"/>
      <c r="I16" s="302"/>
      <c r="J16" s="302"/>
      <c r="K16" s="310"/>
      <c r="L16" s="310"/>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row>
    <row r="17" spans="1:35" s="240" customFormat="1" ht="23.45" customHeight="1" x14ac:dyDescent="0.2">
      <c r="A17" s="302"/>
      <c r="B17" s="302"/>
      <c r="C17" s="302"/>
      <c r="D17" s="302"/>
      <c r="E17" s="302"/>
      <c r="F17" s="302"/>
      <c r="G17" s="302"/>
      <c r="H17" s="302"/>
      <c r="I17" s="302"/>
      <c r="J17" s="302"/>
      <c r="K17" s="310"/>
      <c r="L17" s="310"/>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row>
    <row r="18" spans="1:35" s="240" customFormat="1" ht="23.45" customHeight="1" x14ac:dyDescent="0.3">
      <c r="A18" s="302"/>
      <c r="B18" s="248" t="s">
        <v>202</v>
      </c>
      <c r="C18" s="302"/>
      <c r="D18" s="302"/>
      <c r="E18" s="302"/>
      <c r="F18" s="302"/>
      <c r="G18" s="302"/>
      <c r="H18" s="302"/>
      <c r="I18" s="302"/>
      <c r="J18" s="302"/>
      <c r="K18" s="310"/>
      <c r="L18" s="310"/>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row>
    <row r="19" spans="1:35" s="240" customFormat="1" ht="11.25" customHeight="1" thickBot="1" x14ac:dyDescent="0.35">
      <c r="A19" s="302"/>
      <c r="B19" s="249"/>
      <c r="C19" s="302"/>
      <c r="D19" s="302"/>
      <c r="E19" s="302"/>
      <c r="F19" s="302"/>
      <c r="G19" s="302"/>
      <c r="H19" s="302"/>
      <c r="I19" s="302"/>
      <c r="J19" s="302"/>
      <c r="K19" s="310"/>
      <c r="L19" s="310"/>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row>
    <row r="20" spans="1:35" ht="15" x14ac:dyDescent="0.25">
      <c r="A20" s="302"/>
      <c r="B20" s="250"/>
      <c r="C20" s="251" t="s">
        <v>203</v>
      </c>
      <c r="D20" s="251" t="s">
        <v>204</v>
      </c>
      <c r="E20" s="251" t="s">
        <v>205</v>
      </c>
      <c r="F20" s="252" t="s">
        <v>206</v>
      </c>
      <c r="G20" s="302"/>
      <c r="H20" s="302"/>
      <c r="I20" s="302"/>
      <c r="J20" s="224" t="s">
        <v>207</v>
      </c>
      <c r="K20" s="310"/>
      <c r="L20" s="310"/>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row>
    <row r="21" spans="1:35" ht="15" x14ac:dyDescent="0.25">
      <c r="A21" s="302"/>
      <c r="B21" s="253" t="s">
        <v>208</v>
      </c>
      <c r="C21" s="32"/>
      <c r="D21" s="32"/>
      <c r="E21" s="32"/>
      <c r="F21" s="139"/>
      <c r="G21" s="302"/>
      <c r="H21" s="302"/>
      <c r="I21" s="302"/>
      <c r="J21" s="217" t="s">
        <v>209</v>
      </c>
      <c r="K21" s="310"/>
      <c r="L21" s="310"/>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row>
    <row r="22" spans="1:35" ht="15" x14ac:dyDescent="0.25">
      <c r="A22" s="302"/>
      <c r="B22" s="254" t="s">
        <v>210</v>
      </c>
      <c r="C22" s="33"/>
      <c r="D22" s="33"/>
      <c r="E22" s="33"/>
      <c r="F22" s="33"/>
      <c r="G22" s="302"/>
      <c r="H22" s="302"/>
      <c r="I22" s="302"/>
      <c r="J22" s="218">
        <v>25</v>
      </c>
      <c r="K22" s="310"/>
      <c r="L22" s="310"/>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row>
    <row r="23" spans="1:35" ht="15" x14ac:dyDescent="0.25">
      <c r="A23" s="302"/>
      <c r="B23" s="254" t="s">
        <v>211</v>
      </c>
      <c r="C23" s="33"/>
      <c r="D23" s="33"/>
      <c r="E23" s="33"/>
      <c r="F23" s="33"/>
      <c r="G23" s="302"/>
      <c r="H23" s="302"/>
      <c r="I23" s="302"/>
      <c r="J23" s="218">
        <v>12</v>
      </c>
      <c r="K23" s="310"/>
      <c r="L23" s="310"/>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row>
    <row r="24" spans="1:35" ht="15.75" thickBot="1" x14ac:dyDescent="0.3">
      <c r="A24" s="302"/>
      <c r="B24" s="255" t="s">
        <v>212</v>
      </c>
      <c r="C24" s="140" t="str">
        <f>IFERROR(SUM(C22-C23)/C22,"")</f>
        <v/>
      </c>
      <c r="D24" s="140" t="str">
        <f t="shared" ref="D24:F24" si="0">IFERROR(SUM(D22-D23)/D22,"")</f>
        <v/>
      </c>
      <c r="E24" s="140" t="str">
        <f t="shared" si="0"/>
        <v/>
      </c>
      <c r="F24" s="140" t="str">
        <f t="shared" si="0"/>
        <v/>
      </c>
      <c r="G24" s="302"/>
      <c r="H24" s="302"/>
      <c r="I24" s="302"/>
      <c r="J24" s="219">
        <f>SUM(J22-J23)/J23</f>
        <v>1.0833333333333333</v>
      </c>
      <c r="K24" s="310"/>
      <c r="L24" s="310"/>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row>
    <row r="25" spans="1:35" s="240" customFormat="1" ht="18.75" customHeight="1" x14ac:dyDescent="0.2">
      <c r="A25" s="302"/>
      <c r="B25" s="256"/>
      <c r="C25" s="257"/>
      <c r="D25" s="257"/>
      <c r="E25" s="257"/>
      <c r="F25" s="257"/>
      <c r="G25" s="302"/>
      <c r="H25" s="302"/>
      <c r="I25" s="302"/>
      <c r="J25" s="302"/>
      <c r="K25" s="310"/>
      <c r="L25" s="310"/>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row>
    <row r="26" spans="1:35" s="240" customFormat="1" ht="18.75" customHeight="1" x14ac:dyDescent="0.3">
      <c r="A26" s="302"/>
      <c r="B26" s="248" t="s">
        <v>213</v>
      </c>
      <c r="C26" s="302"/>
      <c r="D26" s="302"/>
      <c r="E26" s="302"/>
      <c r="F26" s="302"/>
      <c r="G26" s="302"/>
      <c r="H26" s="302"/>
      <c r="I26" s="302"/>
      <c r="J26" s="302"/>
      <c r="K26" s="310"/>
      <c r="L26" s="310"/>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row>
    <row r="27" spans="1:35" s="240" customFormat="1" ht="18.75" customHeight="1" x14ac:dyDescent="0.2">
      <c r="A27" s="302"/>
      <c r="B27" s="258" t="s">
        <v>214</v>
      </c>
      <c r="C27" s="302"/>
      <c r="D27" s="302"/>
      <c r="E27" s="302"/>
      <c r="F27" s="302"/>
      <c r="G27" s="302"/>
      <c r="H27" s="302"/>
      <c r="I27" s="302"/>
      <c r="J27" s="302"/>
      <c r="K27" s="310"/>
      <c r="L27" s="310"/>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row>
    <row r="28" spans="1:35" s="240" customFormat="1" ht="11.25" customHeight="1" thickBot="1" x14ac:dyDescent="0.35">
      <c r="A28" s="302"/>
      <c r="B28" s="249"/>
      <c r="C28" s="302"/>
      <c r="D28" s="302"/>
      <c r="E28" s="302"/>
      <c r="F28" s="302"/>
      <c r="G28" s="302"/>
      <c r="H28" s="302"/>
      <c r="I28" s="302"/>
      <c r="J28" s="302"/>
      <c r="K28" s="310"/>
      <c r="L28" s="310"/>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row>
    <row r="29" spans="1:35" s="260" customFormat="1" ht="30" x14ac:dyDescent="0.2">
      <c r="A29" s="259"/>
      <c r="B29" s="141" t="s">
        <v>215</v>
      </c>
      <c r="C29" s="142" t="s">
        <v>203</v>
      </c>
      <c r="D29" s="142" t="s">
        <v>204</v>
      </c>
      <c r="E29" s="142" t="s">
        <v>205</v>
      </c>
      <c r="F29" s="143" t="s">
        <v>206</v>
      </c>
      <c r="G29" s="149" t="s">
        <v>216</v>
      </c>
      <c r="H29" s="149" t="s">
        <v>217</v>
      </c>
      <c r="I29" s="259"/>
      <c r="J29" s="222" t="s">
        <v>207</v>
      </c>
      <c r="K29" s="317"/>
      <c r="L29" s="317"/>
      <c r="M29" s="317"/>
      <c r="N29" s="317"/>
      <c r="O29" s="259"/>
      <c r="P29" s="259"/>
      <c r="Q29" s="259"/>
      <c r="R29" s="259"/>
      <c r="S29" s="259"/>
      <c r="T29" s="259"/>
      <c r="U29" s="259"/>
      <c r="V29" s="259"/>
      <c r="W29" s="259"/>
      <c r="X29" s="259"/>
      <c r="Y29" s="259"/>
      <c r="Z29" s="259"/>
      <c r="AA29" s="259"/>
      <c r="AB29" s="259"/>
      <c r="AC29" s="259"/>
      <c r="AD29" s="259"/>
      <c r="AE29" s="259"/>
      <c r="AF29" s="259"/>
      <c r="AG29" s="259"/>
      <c r="AH29" s="259"/>
      <c r="AI29" s="259"/>
    </row>
    <row r="30" spans="1:35" ht="15" x14ac:dyDescent="0.25">
      <c r="A30" s="302"/>
      <c r="B30" s="144">
        <v>1</v>
      </c>
      <c r="C30" s="86"/>
      <c r="D30" s="86"/>
      <c r="E30" s="86"/>
      <c r="F30" s="86"/>
      <c r="G30" s="334">
        <f t="shared" ref="G30:G41" si="1">SUM(C30:F30)</f>
        <v>0</v>
      </c>
      <c r="H30" s="263">
        <f>SUM(G30/30)</f>
        <v>0</v>
      </c>
      <c r="I30" s="302"/>
      <c r="J30" s="220">
        <v>30</v>
      </c>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row>
    <row r="31" spans="1:35" ht="15" x14ac:dyDescent="0.25">
      <c r="A31" s="302"/>
      <c r="B31" s="145">
        <v>2</v>
      </c>
      <c r="C31" s="86"/>
      <c r="D31" s="86"/>
      <c r="E31" s="86"/>
      <c r="F31" s="86"/>
      <c r="G31" s="334">
        <f t="shared" si="1"/>
        <v>0</v>
      </c>
      <c r="H31" s="263">
        <f>SUM(G31/30)</f>
        <v>0</v>
      </c>
      <c r="I31" s="302"/>
      <c r="J31" s="220">
        <v>28</v>
      </c>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row>
    <row r="32" spans="1:35" ht="15" x14ac:dyDescent="0.25">
      <c r="A32" s="302"/>
      <c r="B32" s="145">
        <v>3</v>
      </c>
      <c r="C32" s="86"/>
      <c r="D32" s="86"/>
      <c r="E32" s="86"/>
      <c r="F32" s="86"/>
      <c r="G32" s="334">
        <f t="shared" si="1"/>
        <v>0</v>
      </c>
      <c r="H32" s="263">
        <f>SUM(G32/30)</f>
        <v>0</v>
      </c>
      <c r="I32" s="302"/>
      <c r="J32" s="220">
        <v>30</v>
      </c>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row>
    <row r="33" spans="1:35" ht="15" x14ac:dyDescent="0.25">
      <c r="A33" s="302"/>
      <c r="B33" s="146">
        <v>4</v>
      </c>
      <c r="C33" s="86"/>
      <c r="D33" s="86"/>
      <c r="E33" s="86"/>
      <c r="F33" s="86"/>
      <c r="G33" s="335">
        <f t="shared" si="1"/>
        <v>0</v>
      </c>
      <c r="H33" s="264">
        <f>SUM(G33/30)</f>
        <v>0</v>
      </c>
      <c r="I33" s="302"/>
      <c r="J33" s="220">
        <v>45</v>
      </c>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row>
    <row r="34" spans="1:35" ht="15" x14ac:dyDescent="0.25">
      <c r="A34" s="302"/>
      <c r="B34" s="144">
        <v>5</v>
      </c>
      <c r="C34" s="86"/>
      <c r="D34" s="86"/>
      <c r="E34" s="86"/>
      <c r="F34" s="86"/>
      <c r="G34" s="336">
        <f t="shared" si="1"/>
        <v>0</v>
      </c>
      <c r="H34" s="265">
        <f t="shared" ref="H34:H41" si="2">SUM(G34/30)</f>
        <v>0</v>
      </c>
      <c r="I34" s="302"/>
      <c r="J34" s="220">
        <v>44</v>
      </c>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row>
    <row r="35" spans="1:35" ht="15" x14ac:dyDescent="0.25">
      <c r="A35" s="302"/>
      <c r="B35" s="146">
        <v>6</v>
      </c>
      <c r="C35" s="86"/>
      <c r="D35" s="86"/>
      <c r="E35" s="86"/>
      <c r="F35" s="86"/>
      <c r="G35" s="335">
        <f t="shared" si="1"/>
        <v>0</v>
      </c>
      <c r="H35" s="264">
        <f t="shared" si="2"/>
        <v>0</v>
      </c>
      <c r="I35" s="302"/>
      <c r="J35" s="220">
        <v>46</v>
      </c>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row>
    <row r="36" spans="1:35" ht="15" x14ac:dyDescent="0.25">
      <c r="A36" s="302"/>
      <c r="B36" s="144">
        <v>7</v>
      </c>
      <c r="C36" s="86"/>
      <c r="D36" s="86"/>
      <c r="E36" s="86"/>
      <c r="F36" s="86"/>
      <c r="G36" s="336">
        <f t="shared" si="1"/>
        <v>0</v>
      </c>
      <c r="H36" s="265">
        <f t="shared" si="2"/>
        <v>0</v>
      </c>
      <c r="I36" s="302"/>
      <c r="J36" s="220">
        <v>50</v>
      </c>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row>
    <row r="37" spans="1:35" ht="15" x14ac:dyDescent="0.25">
      <c r="A37" s="302"/>
      <c r="B37" s="145">
        <v>8</v>
      </c>
      <c r="C37" s="86"/>
      <c r="D37" s="86"/>
      <c r="E37" s="86"/>
      <c r="F37" s="86"/>
      <c r="G37" s="334">
        <f t="shared" si="1"/>
        <v>0</v>
      </c>
      <c r="H37" s="263">
        <f t="shared" si="2"/>
        <v>0</v>
      </c>
      <c r="I37" s="302"/>
      <c r="J37" s="220">
        <v>48</v>
      </c>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row>
    <row r="38" spans="1:35" ht="15" x14ac:dyDescent="0.25">
      <c r="A38" s="302"/>
      <c r="B38" s="144">
        <v>9</v>
      </c>
      <c r="C38" s="86"/>
      <c r="D38" s="86"/>
      <c r="E38" s="86"/>
      <c r="F38" s="86"/>
      <c r="G38" s="336">
        <f t="shared" si="1"/>
        <v>0</v>
      </c>
      <c r="H38" s="265">
        <f t="shared" si="2"/>
        <v>0</v>
      </c>
      <c r="I38" s="302"/>
      <c r="J38" s="220">
        <v>51</v>
      </c>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row>
    <row r="39" spans="1:35" ht="15" x14ac:dyDescent="0.25">
      <c r="A39" s="302"/>
      <c r="B39" s="146">
        <v>10</v>
      </c>
      <c r="C39" s="86"/>
      <c r="D39" s="86"/>
      <c r="E39" s="86"/>
      <c r="F39" s="86"/>
      <c r="G39" s="335">
        <f t="shared" si="1"/>
        <v>0</v>
      </c>
      <c r="H39" s="264">
        <f t="shared" si="2"/>
        <v>0</v>
      </c>
      <c r="I39" s="302"/>
      <c r="J39" s="220">
        <v>55</v>
      </c>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row>
    <row r="40" spans="1:35" ht="15" x14ac:dyDescent="0.25">
      <c r="A40" s="302"/>
      <c r="B40" s="144">
        <v>11</v>
      </c>
      <c r="C40" s="86"/>
      <c r="D40" s="86"/>
      <c r="E40" s="86"/>
      <c r="F40" s="86"/>
      <c r="G40" s="336">
        <f t="shared" si="1"/>
        <v>0</v>
      </c>
      <c r="H40" s="265">
        <f t="shared" si="2"/>
        <v>0</v>
      </c>
      <c r="I40" s="302"/>
      <c r="J40" s="220">
        <v>55</v>
      </c>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row>
    <row r="41" spans="1:35" ht="15.75" thickBot="1" x14ac:dyDescent="0.3">
      <c r="A41" s="302"/>
      <c r="B41" s="147">
        <v>12</v>
      </c>
      <c r="C41" s="148"/>
      <c r="D41" s="148"/>
      <c r="E41" s="148"/>
      <c r="F41" s="148"/>
      <c r="G41" s="337">
        <f t="shared" si="1"/>
        <v>0</v>
      </c>
      <c r="H41" s="266">
        <f t="shared" si="2"/>
        <v>0</v>
      </c>
      <c r="I41" s="302"/>
      <c r="J41" s="220">
        <v>60</v>
      </c>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row>
    <row r="42" spans="1:35" s="240" customFormat="1" ht="29.25" customHeight="1" x14ac:dyDescent="0.2">
      <c r="A42" s="302"/>
      <c r="B42" s="302"/>
      <c r="C42" s="318"/>
      <c r="D42" s="318"/>
      <c r="E42" s="318"/>
      <c r="F42" s="318"/>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row>
    <row r="43" spans="1:35" s="240" customFormat="1" ht="29.25" customHeight="1" x14ac:dyDescent="0.2">
      <c r="A43" s="302"/>
      <c r="B43" s="302"/>
      <c r="C43" s="318"/>
      <c r="D43" s="318"/>
      <c r="E43" s="318"/>
      <c r="F43" s="318"/>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row>
    <row r="44" spans="1:35" s="240" customFormat="1" ht="20.25" x14ac:dyDescent="0.3">
      <c r="A44" s="302"/>
      <c r="B44" s="248" t="s">
        <v>218</v>
      </c>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row>
    <row r="45" spans="1:35" s="240" customFormat="1" ht="15" x14ac:dyDescent="0.2">
      <c r="A45" s="302"/>
      <c r="B45" s="258" t="s">
        <v>219</v>
      </c>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row>
    <row r="46" spans="1:35" s="240" customFormat="1" ht="9.1999999999999993" customHeight="1" thickBot="1" x14ac:dyDescent="0.25">
      <c r="A46" s="302"/>
      <c r="B46" s="261"/>
      <c r="C46" s="302"/>
      <c r="D46" s="302"/>
      <c r="E46" s="302"/>
      <c r="F46" s="30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row>
    <row r="47" spans="1:35" ht="30" x14ac:dyDescent="0.2">
      <c r="A47" s="302"/>
      <c r="B47" s="150" t="s">
        <v>215</v>
      </c>
      <c r="C47" s="151" t="s">
        <v>203</v>
      </c>
      <c r="D47" s="152" t="s">
        <v>204</v>
      </c>
      <c r="E47" s="151" t="s">
        <v>205</v>
      </c>
      <c r="F47" s="143" t="s">
        <v>206</v>
      </c>
      <c r="G47" s="149" t="s">
        <v>220</v>
      </c>
      <c r="H47" s="149" t="s">
        <v>221</v>
      </c>
      <c r="I47" s="302"/>
      <c r="J47" s="223" t="s">
        <v>207</v>
      </c>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row>
    <row r="48" spans="1:35" ht="15" x14ac:dyDescent="0.25">
      <c r="A48" s="302"/>
      <c r="B48" s="144">
        <v>1</v>
      </c>
      <c r="C48" s="354">
        <f>SUM($C$22*C30)</f>
        <v>0</v>
      </c>
      <c r="D48" s="18">
        <f>SUM($D$22*D30)</f>
        <v>0</v>
      </c>
      <c r="E48" s="17">
        <f>SUM($E$22*E30)</f>
        <v>0</v>
      </c>
      <c r="F48" s="153">
        <f>SUM($F$22*F30)</f>
        <v>0</v>
      </c>
      <c r="G48" s="160">
        <f t="shared" ref="G48:G59" si="3">SUM(C48:F48)</f>
        <v>0</v>
      </c>
      <c r="H48" s="165">
        <f t="shared" ref="H48:H59" si="4">SUM(G48/30)</f>
        <v>0</v>
      </c>
      <c r="I48" s="302"/>
      <c r="J48" s="218">
        <f>SUM($J$22*J30)</f>
        <v>750</v>
      </c>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row>
    <row r="49" spans="1:35" ht="15" x14ac:dyDescent="0.25">
      <c r="A49" s="302"/>
      <c r="B49" s="145">
        <v>2</v>
      </c>
      <c r="C49" s="354">
        <f t="shared" ref="C49:C59" si="5">SUM($C$22*C31)</f>
        <v>0</v>
      </c>
      <c r="D49" s="20">
        <f>SUM($D$22*D31)</f>
        <v>0</v>
      </c>
      <c r="E49" s="19">
        <f>SUM($E$22*E31)</f>
        <v>0</v>
      </c>
      <c r="F49" s="154">
        <f>SUM($F$22*F31)</f>
        <v>0</v>
      </c>
      <c r="G49" s="161">
        <f t="shared" si="3"/>
        <v>0</v>
      </c>
      <c r="H49" s="166">
        <f t="shared" si="4"/>
        <v>0</v>
      </c>
      <c r="I49" s="302"/>
      <c r="J49" s="218">
        <f>SUM($J$22*J31)</f>
        <v>700</v>
      </c>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row>
    <row r="50" spans="1:35" ht="15" x14ac:dyDescent="0.25">
      <c r="A50" s="302"/>
      <c r="B50" s="144">
        <v>3</v>
      </c>
      <c r="C50" s="354">
        <f t="shared" si="5"/>
        <v>0</v>
      </c>
      <c r="D50" s="18">
        <f>SUM($D$22*D32)</f>
        <v>0</v>
      </c>
      <c r="E50" s="17">
        <f>SUM($E$22*E32)</f>
        <v>0</v>
      </c>
      <c r="F50" s="153">
        <f>SUM($F$22*F32)</f>
        <v>0</v>
      </c>
      <c r="G50" s="160">
        <f>SUM(C50:F50)</f>
        <v>0</v>
      </c>
      <c r="H50" s="165">
        <f>SUM(G50/30)</f>
        <v>0</v>
      </c>
      <c r="I50" s="302"/>
      <c r="J50" s="218"/>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row>
    <row r="51" spans="1:35" ht="15" x14ac:dyDescent="0.25">
      <c r="A51" s="302"/>
      <c r="B51" s="145">
        <v>4</v>
      </c>
      <c r="C51" s="354">
        <f t="shared" si="5"/>
        <v>0</v>
      </c>
      <c r="D51" s="20">
        <f t="shared" ref="D51:D59" si="6">SUM($D$22*D33)</f>
        <v>0</v>
      </c>
      <c r="E51" s="19">
        <f t="shared" ref="E51:E59" si="7">SUM($E$22*E33)</f>
        <v>0</v>
      </c>
      <c r="F51" s="154">
        <f t="shared" ref="F51:F59" si="8">SUM($F$22*F33)</f>
        <v>0</v>
      </c>
      <c r="G51" s="161">
        <f t="shared" si="3"/>
        <v>0</v>
      </c>
      <c r="H51" s="166">
        <f t="shared" si="4"/>
        <v>0</v>
      </c>
      <c r="I51" s="302"/>
      <c r="J51" s="218">
        <f t="shared" ref="J51:J59" si="9">SUM($J$22*J33)</f>
        <v>1125</v>
      </c>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row>
    <row r="52" spans="1:35" ht="15" x14ac:dyDescent="0.25">
      <c r="A52" s="302"/>
      <c r="B52" s="145">
        <v>5</v>
      </c>
      <c r="C52" s="354">
        <f t="shared" si="5"/>
        <v>0</v>
      </c>
      <c r="D52" s="20">
        <f t="shared" si="6"/>
        <v>0</v>
      </c>
      <c r="E52" s="19">
        <f t="shared" si="7"/>
        <v>0</v>
      </c>
      <c r="F52" s="154">
        <f t="shared" si="8"/>
        <v>0</v>
      </c>
      <c r="G52" s="161">
        <f t="shared" si="3"/>
        <v>0</v>
      </c>
      <c r="H52" s="166">
        <f t="shared" si="4"/>
        <v>0</v>
      </c>
      <c r="I52" s="302"/>
      <c r="J52" s="218">
        <f t="shared" si="9"/>
        <v>1100</v>
      </c>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row>
    <row r="53" spans="1:35" ht="15" x14ac:dyDescent="0.25">
      <c r="A53" s="302"/>
      <c r="B53" s="145">
        <v>6</v>
      </c>
      <c r="C53" s="354">
        <f t="shared" si="5"/>
        <v>0</v>
      </c>
      <c r="D53" s="20">
        <f t="shared" si="6"/>
        <v>0</v>
      </c>
      <c r="E53" s="19">
        <f t="shared" si="7"/>
        <v>0</v>
      </c>
      <c r="F53" s="154">
        <f t="shared" si="8"/>
        <v>0</v>
      </c>
      <c r="G53" s="161">
        <f t="shared" si="3"/>
        <v>0</v>
      </c>
      <c r="H53" s="166">
        <f t="shared" si="4"/>
        <v>0</v>
      </c>
      <c r="I53" s="302"/>
      <c r="J53" s="218">
        <f t="shared" si="9"/>
        <v>1150</v>
      </c>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row>
    <row r="54" spans="1:35" ht="15" x14ac:dyDescent="0.25">
      <c r="A54" s="302"/>
      <c r="B54" s="146">
        <v>7</v>
      </c>
      <c r="C54" s="354">
        <f t="shared" si="5"/>
        <v>0</v>
      </c>
      <c r="D54" s="22">
        <f t="shared" si="6"/>
        <v>0</v>
      </c>
      <c r="E54" s="21">
        <f t="shared" si="7"/>
        <v>0</v>
      </c>
      <c r="F54" s="155">
        <f t="shared" si="8"/>
        <v>0</v>
      </c>
      <c r="G54" s="162">
        <f t="shared" si="3"/>
        <v>0</v>
      </c>
      <c r="H54" s="167">
        <f t="shared" si="4"/>
        <v>0</v>
      </c>
      <c r="I54" s="302"/>
      <c r="J54" s="218">
        <f t="shared" si="9"/>
        <v>1250</v>
      </c>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row>
    <row r="55" spans="1:35" ht="15" x14ac:dyDescent="0.25">
      <c r="A55" s="302"/>
      <c r="B55" s="144">
        <v>8</v>
      </c>
      <c r="C55" s="354">
        <f t="shared" si="5"/>
        <v>0</v>
      </c>
      <c r="D55" s="18">
        <f t="shared" si="6"/>
        <v>0</v>
      </c>
      <c r="E55" s="17">
        <f t="shared" si="7"/>
        <v>0</v>
      </c>
      <c r="F55" s="153">
        <f t="shared" si="8"/>
        <v>0</v>
      </c>
      <c r="G55" s="160">
        <f t="shared" si="3"/>
        <v>0</v>
      </c>
      <c r="H55" s="165">
        <f t="shared" si="4"/>
        <v>0</v>
      </c>
      <c r="I55" s="302"/>
      <c r="J55" s="218">
        <f t="shared" si="9"/>
        <v>1200</v>
      </c>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row>
    <row r="56" spans="1:35" ht="15" x14ac:dyDescent="0.25">
      <c r="A56" s="302"/>
      <c r="B56" s="145">
        <v>9</v>
      </c>
      <c r="C56" s="354">
        <f t="shared" si="5"/>
        <v>0</v>
      </c>
      <c r="D56" s="20">
        <f t="shared" si="6"/>
        <v>0</v>
      </c>
      <c r="E56" s="19">
        <f t="shared" si="7"/>
        <v>0</v>
      </c>
      <c r="F56" s="154">
        <f t="shared" si="8"/>
        <v>0</v>
      </c>
      <c r="G56" s="161">
        <f t="shared" si="3"/>
        <v>0</v>
      </c>
      <c r="H56" s="166">
        <f t="shared" si="4"/>
        <v>0</v>
      </c>
      <c r="I56" s="302"/>
      <c r="J56" s="218">
        <f t="shared" si="9"/>
        <v>1275</v>
      </c>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row>
    <row r="57" spans="1:35" ht="15" x14ac:dyDescent="0.25">
      <c r="A57" s="302"/>
      <c r="B57" s="355">
        <v>10</v>
      </c>
      <c r="C57" s="354">
        <f t="shared" si="5"/>
        <v>0</v>
      </c>
      <c r="D57" s="24">
        <f t="shared" si="6"/>
        <v>0</v>
      </c>
      <c r="E57" s="23">
        <f t="shared" si="7"/>
        <v>0</v>
      </c>
      <c r="F57" s="156">
        <f t="shared" si="8"/>
        <v>0</v>
      </c>
      <c r="G57" s="163">
        <f t="shared" si="3"/>
        <v>0</v>
      </c>
      <c r="H57" s="168">
        <f t="shared" si="4"/>
        <v>0</v>
      </c>
      <c r="I57" s="302"/>
      <c r="J57" s="218">
        <f t="shared" si="9"/>
        <v>1375</v>
      </c>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row>
    <row r="58" spans="1:35" ht="15" x14ac:dyDescent="0.25">
      <c r="A58" s="302"/>
      <c r="B58" s="144">
        <v>11</v>
      </c>
      <c r="C58" s="354">
        <f t="shared" si="5"/>
        <v>0</v>
      </c>
      <c r="D58" s="18">
        <f t="shared" si="6"/>
        <v>0</v>
      </c>
      <c r="E58" s="17">
        <f t="shared" si="7"/>
        <v>0</v>
      </c>
      <c r="F58" s="153">
        <f t="shared" si="8"/>
        <v>0</v>
      </c>
      <c r="G58" s="160">
        <f t="shared" si="3"/>
        <v>0</v>
      </c>
      <c r="H58" s="165">
        <f t="shared" si="4"/>
        <v>0</v>
      </c>
      <c r="I58" s="302"/>
      <c r="J58" s="218">
        <f t="shared" si="9"/>
        <v>1375</v>
      </c>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row>
    <row r="59" spans="1:35" ht="15.75" thickBot="1" x14ac:dyDescent="0.3">
      <c r="A59" s="302"/>
      <c r="B59" s="147">
        <v>12</v>
      </c>
      <c r="C59" s="354">
        <f t="shared" si="5"/>
        <v>0</v>
      </c>
      <c r="D59" s="158">
        <f t="shared" si="6"/>
        <v>0</v>
      </c>
      <c r="E59" s="157">
        <f t="shared" si="7"/>
        <v>0</v>
      </c>
      <c r="F59" s="159">
        <f t="shared" si="8"/>
        <v>0</v>
      </c>
      <c r="G59" s="164">
        <f t="shared" si="3"/>
        <v>0</v>
      </c>
      <c r="H59" s="169">
        <f t="shared" si="4"/>
        <v>0</v>
      </c>
      <c r="I59" s="302"/>
      <c r="J59" s="218">
        <f t="shared" si="9"/>
        <v>1500</v>
      </c>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row>
    <row r="60" spans="1:35" s="240" customFormat="1" x14ac:dyDescent="0.2">
      <c r="A60" s="302"/>
      <c r="B60" s="302"/>
      <c r="C60" s="302"/>
      <c r="D60" s="302"/>
      <c r="E60" s="302"/>
      <c r="F60" s="302"/>
      <c r="G60" s="302"/>
      <c r="H60" s="302"/>
      <c r="I60" s="302"/>
      <c r="J60" s="302"/>
      <c r="K60" s="310"/>
      <c r="L60" s="310"/>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row>
    <row r="61" spans="1:35" s="240" customFormat="1" ht="20.25" x14ac:dyDescent="0.3">
      <c r="A61" s="302"/>
      <c r="B61" s="248" t="s">
        <v>222</v>
      </c>
      <c r="C61" s="302"/>
      <c r="D61" s="302"/>
      <c r="E61" s="302"/>
      <c r="F61" s="302"/>
      <c r="G61" s="302"/>
      <c r="H61" s="302"/>
      <c r="I61" s="302"/>
      <c r="J61" s="302"/>
      <c r="K61" s="310"/>
      <c r="L61" s="310"/>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row>
    <row r="62" spans="1:35" s="240" customFormat="1" ht="15" x14ac:dyDescent="0.2">
      <c r="A62" s="302"/>
      <c r="B62" s="258" t="s">
        <v>223</v>
      </c>
      <c r="C62" s="302"/>
      <c r="D62" s="302"/>
      <c r="E62" s="302"/>
      <c r="F62" s="302"/>
      <c r="G62" s="302"/>
      <c r="H62" s="302"/>
      <c r="I62" s="302"/>
      <c r="J62" s="302"/>
      <c r="K62" s="310"/>
      <c r="L62" s="310"/>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row>
    <row r="63" spans="1:35" s="240" customFormat="1" ht="9.1999999999999993" customHeight="1" thickBot="1" x14ac:dyDescent="0.35">
      <c r="A63" s="302"/>
      <c r="B63" s="249"/>
      <c r="C63" s="302"/>
      <c r="D63" s="302"/>
      <c r="E63" s="302"/>
      <c r="F63" s="302"/>
      <c r="G63" s="302"/>
      <c r="H63" s="302"/>
      <c r="I63" s="302"/>
      <c r="J63" s="302"/>
      <c r="K63" s="310"/>
      <c r="L63" s="310"/>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row>
    <row r="64" spans="1:35" ht="30" x14ac:dyDescent="0.2">
      <c r="A64" s="302"/>
      <c r="B64" s="141" t="s">
        <v>215</v>
      </c>
      <c r="C64" s="152" t="s">
        <v>203</v>
      </c>
      <c r="D64" s="151" t="s">
        <v>204</v>
      </c>
      <c r="E64" s="170" t="s">
        <v>205</v>
      </c>
      <c r="F64" s="171" t="s">
        <v>206</v>
      </c>
      <c r="G64" s="149" t="s">
        <v>224</v>
      </c>
      <c r="H64" s="149" t="s">
        <v>225</v>
      </c>
      <c r="I64" s="302"/>
      <c r="J64" s="222" t="s">
        <v>207</v>
      </c>
      <c r="K64" s="310"/>
      <c r="L64" s="310"/>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row>
    <row r="65" spans="1:35" ht="15" x14ac:dyDescent="0.25">
      <c r="A65" s="302"/>
      <c r="B65" s="144">
        <v>1</v>
      </c>
      <c r="C65" s="18">
        <f>SUM($C$23*C30)</f>
        <v>0</v>
      </c>
      <c r="D65" s="25">
        <f t="shared" ref="D65:D76" si="10">SUM($D$23*D30)</f>
        <v>0</v>
      </c>
      <c r="E65" s="26">
        <f t="shared" ref="E65:E76" si="11">SUM($E$23*E30)</f>
        <v>0</v>
      </c>
      <c r="F65" s="172">
        <f t="shared" ref="F65:F76" si="12">SUM($F$23*F30)</f>
        <v>0</v>
      </c>
      <c r="G65" s="177">
        <f t="shared" ref="G65:G76" si="13">SUM(C65:F65)</f>
        <v>0</v>
      </c>
      <c r="H65" s="180">
        <f t="shared" ref="H65:H76" si="14">SUM(G65/30)</f>
        <v>0</v>
      </c>
      <c r="I65" s="302"/>
      <c r="J65" s="221">
        <f>SUM($J$23*J30)</f>
        <v>360</v>
      </c>
      <c r="K65" s="310"/>
      <c r="L65" s="310"/>
      <c r="M65" s="302"/>
      <c r="N65" s="302"/>
      <c r="O65" s="302"/>
      <c r="P65" s="302"/>
      <c r="Q65" s="302"/>
      <c r="R65" s="302"/>
      <c r="S65" s="302"/>
      <c r="T65" s="302"/>
      <c r="U65" s="302"/>
      <c r="V65" s="302"/>
      <c r="W65" s="302"/>
      <c r="X65" s="302"/>
      <c r="Y65" s="302"/>
      <c r="Z65" s="302"/>
      <c r="AA65" s="302"/>
      <c r="AB65" s="302"/>
      <c r="AC65" s="302"/>
      <c r="AD65" s="302"/>
      <c r="AE65" s="302"/>
      <c r="AF65" s="302"/>
      <c r="AG65" s="302"/>
      <c r="AH65" s="302"/>
      <c r="AI65" s="302"/>
    </row>
    <row r="66" spans="1:35" ht="15" x14ac:dyDescent="0.25">
      <c r="A66" s="302"/>
      <c r="B66" s="144">
        <v>2</v>
      </c>
      <c r="C66" s="18">
        <f t="shared" ref="C66:C76" si="15">SUM($C$23*C31)</f>
        <v>0</v>
      </c>
      <c r="D66" s="25">
        <f t="shared" si="10"/>
        <v>0</v>
      </c>
      <c r="E66" s="26">
        <f t="shared" si="11"/>
        <v>0</v>
      </c>
      <c r="F66" s="172">
        <f t="shared" si="12"/>
        <v>0</v>
      </c>
      <c r="G66" s="177">
        <f t="shared" si="13"/>
        <v>0</v>
      </c>
      <c r="H66" s="180">
        <f t="shared" si="14"/>
        <v>0</v>
      </c>
      <c r="I66" s="302"/>
      <c r="J66" s="221">
        <f t="shared" ref="J66:J76" si="16">SUM($J$23*J31)</f>
        <v>336</v>
      </c>
      <c r="K66" s="310"/>
      <c r="L66" s="310"/>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row>
    <row r="67" spans="1:35" ht="15" x14ac:dyDescent="0.25">
      <c r="A67" s="302"/>
      <c r="B67" s="144">
        <v>3</v>
      </c>
      <c r="C67" s="18">
        <f t="shared" si="15"/>
        <v>0</v>
      </c>
      <c r="D67" s="25">
        <f t="shared" si="10"/>
        <v>0</v>
      </c>
      <c r="E67" s="26">
        <f t="shared" si="11"/>
        <v>0</v>
      </c>
      <c r="F67" s="172">
        <f t="shared" si="12"/>
        <v>0</v>
      </c>
      <c r="G67" s="177">
        <f t="shared" si="13"/>
        <v>0</v>
      </c>
      <c r="H67" s="180">
        <f t="shared" si="14"/>
        <v>0</v>
      </c>
      <c r="I67" s="302"/>
      <c r="J67" s="221">
        <f t="shared" si="16"/>
        <v>360</v>
      </c>
      <c r="K67" s="310"/>
      <c r="L67" s="310"/>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row>
    <row r="68" spans="1:35" ht="15" x14ac:dyDescent="0.25">
      <c r="A68" s="302"/>
      <c r="B68" s="144">
        <v>4</v>
      </c>
      <c r="C68" s="18">
        <f t="shared" si="15"/>
        <v>0</v>
      </c>
      <c r="D68" s="25">
        <f t="shared" si="10"/>
        <v>0</v>
      </c>
      <c r="E68" s="26">
        <f t="shared" si="11"/>
        <v>0</v>
      </c>
      <c r="F68" s="172">
        <f t="shared" si="12"/>
        <v>0</v>
      </c>
      <c r="G68" s="177">
        <f t="shared" si="13"/>
        <v>0</v>
      </c>
      <c r="H68" s="180">
        <f t="shared" si="14"/>
        <v>0</v>
      </c>
      <c r="I68" s="302"/>
      <c r="J68" s="221">
        <f t="shared" si="16"/>
        <v>540</v>
      </c>
      <c r="K68" s="310"/>
      <c r="L68" s="310"/>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row>
    <row r="69" spans="1:35" ht="15" x14ac:dyDescent="0.25">
      <c r="A69" s="302"/>
      <c r="B69" s="146">
        <v>5</v>
      </c>
      <c r="C69" s="18">
        <f t="shared" si="15"/>
        <v>0</v>
      </c>
      <c r="D69" s="27">
        <f t="shared" si="10"/>
        <v>0</v>
      </c>
      <c r="E69" s="28">
        <f t="shared" si="11"/>
        <v>0</v>
      </c>
      <c r="F69" s="173">
        <f t="shared" si="12"/>
        <v>0</v>
      </c>
      <c r="G69" s="178">
        <f t="shared" si="13"/>
        <v>0</v>
      </c>
      <c r="H69" s="181">
        <f t="shared" si="14"/>
        <v>0</v>
      </c>
      <c r="I69" s="302"/>
      <c r="J69" s="221">
        <f t="shared" si="16"/>
        <v>528</v>
      </c>
      <c r="K69" s="310"/>
      <c r="L69" s="310"/>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row>
    <row r="70" spans="1:35" ht="15" x14ac:dyDescent="0.25">
      <c r="A70" s="302"/>
      <c r="B70" s="144">
        <v>6</v>
      </c>
      <c r="C70" s="18">
        <f t="shared" si="15"/>
        <v>0</v>
      </c>
      <c r="D70" s="25">
        <f t="shared" si="10"/>
        <v>0</v>
      </c>
      <c r="E70" s="26">
        <f t="shared" si="11"/>
        <v>0</v>
      </c>
      <c r="F70" s="172">
        <f t="shared" si="12"/>
        <v>0</v>
      </c>
      <c r="G70" s="177">
        <f t="shared" si="13"/>
        <v>0</v>
      </c>
      <c r="H70" s="180">
        <f t="shared" si="14"/>
        <v>0</v>
      </c>
      <c r="I70" s="302"/>
      <c r="J70" s="221">
        <f t="shared" si="16"/>
        <v>552</v>
      </c>
      <c r="K70" s="310"/>
      <c r="L70" s="310"/>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row>
    <row r="71" spans="1:35" ht="15" x14ac:dyDescent="0.25">
      <c r="A71" s="302"/>
      <c r="B71" s="146">
        <v>7</v>
      </c>
      <c r="C71" s="18">
        <f t="shared" si="15"/>
        <v>0</v>
      </c>
      <c r="D71" s="27">
        <f t="shared" si="10"/>
        <v>0</v>
      </c>
      <c r="E71" s="28">
        <f t="shared" si="11"/>
        <v>0</v>
      </c>
      <c r="F71" s="173">
        <f t="shared" si="12"/>
        <v>0</v>
      </c>
      <c r="G71" s="178">
        <f t="shared" si="13"/>
        <v>0</v>
      </c>
      <c r="H71" s="181">
        <f t="shared" si="14"/>
        <v>0</v>
      </c>
      <c r="I71" s="302"/>
      <c r="J71" s="221">
        <f t="shared" si="16"/>
        <v>600</v>
      </c>
      <c r="K71" s="310"/>
      <c r="L71" s="310"/>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row>
    <row r="72" spans="1:35" ht="15" x14ac:dyDescent="0.25">
      <c r="A72" s="302"/>
      <c r="B72" s="144">
        <v>8</v>
      </c>
      <c r="C72" s="18">
        <f t="shared" si="15"/>
        <v>0</v>
      </c>
      <c r="D72" s="25">
        <f t="shared" si="10"/>
        <v>0</v>
      </c>
      <c r="E72" s="26">
        <f t="shared" si="11"/>
        <v>0</v>
      </c>
      <c r="F72" s="172">
        <f t="shared" si="12"/>
        <v>0</v>
      </c>
      <c r="G72" s="177">
        <f t="shared" si="13"/>
        <v>0</v>
      </c>
      <c r="H72" s="180">
        <f t="shared" si="14"/>
        <v>0</v>
      </c>
      <c r="I72" s="302"/>
      <c r="J72" s="221">
        <f t="shared" si="16"/>
        <v>576</v>
      </c>
      <c r="K72" s="310"/>
      <c r="L72" s="310"/>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row>
    <row r="73" spans="1:35" ht="15" x14ac:dyDescent="0.25">
      <c r="A73" s="302"/>
      <c r="B73" s="146">
        <v>9</v>
      </c>
      <c r="C73" s="18">
        <f t="shared" si="15"/>
        <v>0</v>
      </c>
      <c r="D73" s="27">
        <f t="shared" si="10"/>
        <v>0</v>
      </c>
      <c r="E73" s="28">
        <f t="shared" si="11"/>
        <v>0</v>
      </c>
      <c r="F73" s="173">
        <f t="shared" si="12"/>
        <v>0</v>
      </c>
      <c r="G73" s="178">
        <f t="shared" si="13"/>
        <v>0</v>
      </c>
      <c r="H73" s="181">
        <f t="shared" si="14"/>
        <v>0</v>
      </c>
      <c r="I73" s="302"/>
      <c r="J73" s="221">
        <f t="shared" si="16"/>
        <v>612</v>
      </c>
      <c r="K73" s="310"/>
      <c r="L73" s="310"/>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row>
    <row r="74" spans="1:35" ht="15" x14ac:dyDescent="0.25">
      <c r="A74" s="302"/>
      <c r="B74" s="144">
        <v>10</v>
      </c>
      <c r="C74" s="18">
        <f t="shared" si="15"/>
        <v>0</v>
      </c>
      <c r="D74" s="25">
        <f t="shared" si="10"/>
        <v>0</v>
      </c>
      <c r="E74" s="26">
        <f t="shared" si="11"/>
        <v>0</v>
      </c>
      <c r="F74" s="172">
        <f t="shared" si="12"/>
        <v>0</v>
      </c>
      <c r="G74" s="177">
        <f t="shared" si="13"/>
        <v>0</v>
      </c>
      <c r="H74" s="180">
        <f t="shared" si="14"/>
        <v>0</v>
      </c>
      <c r="I74" s="302"/>
      <c r="J74" s="221">
        <f t="shared" si="16"/>
        <v>660</v>
      </c>
      <c r="K74" s="310"/>
      <c r="L74" s="310"/>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row>
    <row r="75" spans="1:35" ht="15" x14ac:dyDescent="0.25">
      <c r="A75" s="302"/>
      <c r="B75" s="144">
        <v>11</v>
      </c>
      <c r="C75" s="18">
        <f t="shared" si="15"/>
        <v>0</v>
      </c>
      <c r="D75" s="25">
        <f t="shared" si="10"/>
        <v>0</v>
      </c>
      <c r="E75" s="26">
        <f t="shared" si="11"/>
        <v>0</v>
      </c>
      <c r="F75" s="172">
        <f t="shared" si="12"/>
        <v>0</v>
      </c>
      <c r="G75" s="177">
        <f t="shared" si="13"/>
        <v>0</v>
      </c>
      <c r="H75" s="180">
        <f t="shared" si="14"/>
        <v>0</v>
      </c>
      <c r="I75" s="302"/>
      <c r="J75" s="221">
        <f t="shared" si="16"/>
        <v>660</v>
      </c>
      <c r="K75" s="310"/>
      <c r="L75" s="310"/>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row>
    <row r="76" spans="1:35" s="240" customFormat="1" ht="15.75" thickBot="1" x14ac:dyDescent="0.3">
      <c r="A76" s="302"/>
      <c r="B76" s="147">
        <v>12</v>
      </c>
      <c r="C76" s="18">
        <f t="shared" si="15"/>
        <v>0</v>
      </c>
      <c r="D76" s="174">
        <f t="shared" si="10"/>
        <v>0</v>
      </c>
      <c r="E76" s="175">
        <f t="shared" si="11"/>
        <v>0</v>
      </c>
      <c r="F76" s="176">
        <f t="shared" si="12"/>
        <v>0</v>
      </c>
      <c r="G76" s="179">
        <f t="shared" si="13"/>
        <v>0</v>
      </c>
      <c r="H76" s="182">
        <f t="shared" si="14"/>
        <v>0</v>
      </c>
      <c r="I76" s="302"/>
      <c r="J76" s="221">
        <f t="shared" si="16"/>
        <v>720</v>
      </c>
      <c r="K76" s="310"/>
      <c r="L76" s="310"/>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row>
    <row r="77" spans="1:35" s="240" customFormat="1" x14ac:dyDescent="0.2">
      <c r="A77" s="302"/>
      <c r="B77" s="302"/>
      <c r="C77" s="302"/>
      <c r="D77" s="302"/>
      <c r="E77" s="302"/>
      <c r="F77" s="302"/>
      <c r="G77" s="302"/>
      <c r="H77" s="302"/>
      <c r="I77" s="302"/>
      <c r="J77" s="302"/>
      <c r="K77" s="310"/>
      <c r="L77" s="310"/>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row>
    <row r="78" spans="1:35" s="240" customFormat="1" x14ac:dyDescent="0.2">
      <c r="A78" s="302"/>
      <c r="B78" s="302"/>
      <c r="C78" s="302"/>
      <c r="D78" s="302"/>
      <c r="E78" s="302"/>
      <c r="F78" s="302"/>
      <c r="G78" s="302"/>
      <c r="H78" s="302"/>
      <c r="I78" s="302"/>
      <c r="J78" s="302"/>
      <c r="K78" s="310"/>
      <c r="L78" s="310"/>
      <c r="M78" s="302"/>
      <c r="N78" s="302"/>
      <c r="O78" s="302"/>
      <c r="P78" s="302"/>
      <c r="Q78" s="302"/>
      <c r="R78" s="302"/>
      <c r="S78" s="302"/>
      <c r="T78" s="302"/>
      <c r="U78" s="302"/>
      <c r="V78" s="302"/>
      <c r="W78" s="302"/>
      <c r="X78" s="302"/>
      <c r="Y78" s="302"/>
      <c r="Z78" s="302"/>
      <c r="AA78" s="302"/>
      <c r="AB78" s="302"/>
      <c r="AC78" s="302"/>
      <c r="AD78" s="302"/>
      <c r="AE78" s="302"/>
      <c r="AF78" s="302"/>
      <c r="AG78" s="302"/>
      <c r="AH78" s="302"/>
      <c r="AI78" s="302"/>
    </row>
    <row r="79" spans="1:35" s="240" customFormat="1" x14ac:dyDescent="0.2">
      <c r="A79" s="302"/>
      <c r="B79" s="302"/>
      <c r="C79" s="302"/>
      <c r="D79" s="302"/>
      <c r="E79" s="302"/>
      <c r="F79" s="302"/>
      <c r="G79" s="302"/>
      <c r="H79" s="302"/>
      <c r="I79" s="302"/>
      <c r="J79" s="302"/>
      <c r="K79" s="310"/>
      <c r="L79" s="310"/>
      <c r="M79" s="302"/>
      <c r="N79" s="302"/>
      <c r="O79" s="302"/>
      <c r="P79" s="302"/>
      <c r="Q79" s="302"/>
      <c r="R79" s="302"/>
      <c r="S79" s="302"/>
      <c r="T79" s="302"/>
      <c r="U79" s="302"/>
      <c r="V79" s="302"/>
      <c r="W79" s="302"/>
      <c r="X79" s="302"/>
      <c r="Y79" s="302"/>
      <c r="Z79" s="302"/>
      <c r="AA79" s="302"/>
      <c r="AB79" s="302"/>
      <c r="AC79" s="302"/>
      <c r="AD79" s="302"/>
      <c r="AE79" s="302"/>
      <c r="AF79" s="302"/>
      <c r="AG79" s="302"/>
      <c r="AH79" s="302"/>
      <c r="AI79" s="302"/>
    </row>
    <row r="80" spans="1:35" s="240" customFormat="1" ht="15" thickBot="1" x14ac:dyDescent="0.25">
      <c r="A80" s="302"/>
      <c r="B80" s="302"/>
      <c r="C80" s="302"/>
      <c r="D80" s="302"/>
      <c r="E80" s="302"/>
      <c r="F80" s="302"/>
      <c r="G80" s="302"/>
      <c r="H80" s="302"/>
      <c r="I80" s="302"/>
      <c r="J80" s="302"/>
      <c r="K80" s="310"/>
      <c r="L80" s="310"/>
      <c r="M80" s="302"/>
      <c r="N80" s="302"/>
      <c r="O80" s="302"/>
      <c r="P80" s="302"/>
      <c r="Q80" s="302"/>
      <c r="R80" s="302"/>
      <c r="S80" s="302"/>
      <c r="T80" s="302"/>
      <c r="U80" s="302"/>
      <c r="V80" s="302"/>
      <c r="W80" s="302"/>
      <c r="X80" s="302"/>
      <c r="Y80" s="302"/>
      <c r="Z80" s="302"/>
      <c r="AA80" s="302"/>
      <c r="AB80" s="302"/>
      <c r="AC80" s="302"/>
      <c r="AD80" s="302"/>
      <c r="AE80" s="302"/>
      <c r="AF80" s="302"/>
      <c r="AG80" s="302"/>
      <c r="AH80" s="302"/>
      <c r="AI80" s="302"/>
    </row>
    <row r="81" spans="1:19" s="240" customFormat="1" ht="18.75" thickBot="1" x14ac:dyDescent="0.25">
      <c r="A81" s="302"/>
      <c r="B81" s="447" t="s">
        <v>197</v>
      </c>
      <c r="C81" s="448"/>
      <c r="D81" s="448"/>
      <c r="E81" s="448"/>
      <c r="F81" s="448"/>
      <c r="G81" s="448"/>
      <c r="H81" s="448"/>
      <c r="I81" s="448"/>
      <c r="J81" s="448"/>
      <c r="K81" s="448"/>
      <c r="L81" s="449"/>
      <c r="M81" s="302"/>
      <c r="N81" s="302"/>
      <c r="O81" s="302"/>
      <c r="P81" s="302"/>
      <c r="Q81" s="302"/>
      <c r="R81" s="302"/>
      <c r="S81" s="302"/>
    </row>
    <row r="82" spans="1:19" s="240" customFormat="1" ht="15" thickBot="1" x14ac:dyDescent="0.25">
      <c r="A82" s="302"/>
      <c r="B82" s="420" t="s">
        <v>198</v>
      </c>
      <c r="C82" s="421"/>
      <c r="D82" s="421"/>
      <c r="E82" s="421"/>
      <c r="F82" s="421"/>
      <c r="G82" s="421"/>
      <c r="H82" s="421"/>
      <c r="I82" s="421"/>
      <c r="J82" s="421"/>
      <c r="K82" s="421"/>
      <c r="L82" s="422"/>
      <c r="M82" s="302"/>
      <c r="N82" s="302"/>
      <c r="O82" s="302"/>
      <c r="P82" s="302"/>
      <c r="Q82" s="302"/>
      <c r="R82" s="302"/>
      <c r="S82" s="302"/>
    </row>
    <row r="83" spans="1:19" s="240" customFormat="1" ht="15" customHeight="1" x14ac:dyDescent="0.2">
      <c r="A83" s="302"/>
      <c r="B83" s="884"/>
      <c r="C83" s="885"/>
      <c r="D83" s="885"/>
      <c r="E83" s="885"/>
      <c r="F83" s="885"/>
      <c r="G83" s="885"/>
      <c r="H83" s="885"/>
      <c r="I83" s="885"/>
      <c r="J83" s="885"/>
      <c r="K83" s="885"/>
      <c r="L83" s="886"/>
      <c r="M83" s="302"/>
      <c r="N83" s="302"/>
      <c r="O83" s="302"/>
      <c r="P83" s="302"/>
      <c r="Q83" s="302"/>
      <c r="R83" s="302"/>
      <c r="S83" s="302"/>
    </row>
    <row r="84" spans="1:19" s="240" customFormat="1" x14ac:dyDescent="0.2">
      <c r="A84" s="302"/>
      <c r="B84" s="887"/>
      <c r="C84" s="888"/>
      <c r="D84" s="888"/>
      <c r="E84" s="888"/>
      <c r="F84" s="888"/>
      <c r="G84" s="888"/>
      <c r="H84" s="888"/>
      <c r="I84" s="888"/>
      <c r="J84" s="888"/>
      <c r="K84" s="888"/>
      <c r="L84" s="889"/>
      <c r="M84" s="302"/>
      <c r="N84" s="302"/>
      <c r="O84" s="302"/>
      <c r="P84" s="302"/>
      <c r="Q84" s="302"/>
      <c r="R84" s="302"/>
      <c r="S84" s="302"/>
    </row>
    <row r="85" spans="1:19" s="240" customFormat="1" x14ac:dyDescent="0.2">
      <c r="A85" s="302"/>
      <c r="B85" s="887"/>
      <c r="C85" s="888"/>
      <c r="D85" s="888"/>
      <c r="E85" s="888"/>
      <c r="F85" s="888"/>
      <c r="G85" s="888"/>
      <c r="H85" s="888"/>
      <c r="I85" s="888"/>
      <c r="J85" s="888"/>
      <c r="K85" s="888"/>
      <c r="L85" s="889"/>
      <c r="M85" s="302"/>
      <c r="N85" s="302"/>
      <c r="O85" s="302"/>
      <c r="P85" s="302"/>
      <c r="Q85" s="302"/>
      <c r="R85" s="302"/>
      <c r="S85" s="302"/>
    </row>
    <row r="86" spans="1:19" s="240" customFormat="1" x14ac:dyDescent="0.2">
      <c r="A86" s="302"/>
      <c r="B86" s="887"/>
      <c r="C86" s="888"/>
      <c r="D86" s="888"/>
      <c r="E86" s="888"/>
      <c r="F86" s="888"/>
      <c r="G86" s="888"/>
      <c r="H86" s="888"/>
      <c r="I86" s="888"/>
      <c r="J86" s="888"/>
      <c r="K86" s="888"/>
      <c r="L86" s="889"/>
      <c r="M86" s="302"/>
      <c r="N86" s="302"/>
      <c r="O86" s="302"/>
      <c r="P86" s="302"/>
      <c r="Q86" s="302"/>
      <c r="R86" s="302"/>
      <c r="S86" s="302"/>
    </row>
    <row r="87" spans="1:19" s="240" customFormat="1" x14ac:dyDescent="0.2">
      <c r="A87" s="302"/>
      <c r="B87" s="887"/>
      <c r="C87" s="888"/>
      <c r="D87" s="888"/>
      <c r="E87" s="888"/>
      <c r="F87" s="888"/>
      <c r="G87" s="888"/>
      <c r="H87" s="888"/>
      <c r="I87" s="888"/>
      <c r="J87" s="888"/>
      <c r="K87" s="888"/>
      <c r="L87" s="889"/>
      <c r="M87" s="302"/>
      <c r="N87" s="302"/>
      <c r="O87" s="302"/>
      <c r="P87" s="302"/>
      <c r="Q87" s="302"/>
      <c r="R87" s="302"/>
      <c r="S87" s="302"/>
    </row>
    <row r="88" spans="1:19" s="240" customFormat="1" x14ac:dyDescent="0.2">
      <c r="A88" s="302"/>
      <c r="B88" s="887"/>
      <c r="C88" s="888"/>
      <c r="D88" s="888"/>
      <c r="E88" s="888"/>
      <c r="F88" s="888"/>
      <c r="G88" s="888"/>
      <c r="H88" s="888"/>
      <c r="I88" s="888"/>
      <c r="J88" s="888"/>
      <c r="K88" s="888"/>
      <c r="L88" s="889"/>
      <c r="M88" s="302"/>
      <c r="N88" s="302"/>
      <c r="O88" s="302"/>
      <c r="P88" s="302"/>
      <c r="Q88" s="302"/>
      <c r="R88" s="302"/>
      <c r="S88" s="302"/>
    </row>
    <row r="89" spans="1:19" s="240" customFormat="1" x14ac:dyDescent="0.2">
      <c r="A89" s="302"/>
      <c r="B89" s="887"/>
      <c r="C89" s="888"/>
      <c r="D89" s="888"/>
      <c r="E89" s="888"/>
      <c r="F89" s="888"/>
      <c r="G89" s="888"/>
      <c r="H89" s="888"/>
      <c r="I89" s="888"/>
      <c r="J89" s="888"/>
      <c r="K89" s="888"/>
      <c r="L89" s="889"/>
      <c r="M89" s="302"/>
      <c r="N89" s="302"/>
      <c r="O89" s="302"/>
      <c r="P89" s="302"/>
      <c r="Q89" s="302"/>
      <c r="R89" s="302"/>
      <c r="S89" s="302"/>
    </row>
    <row r="90" spans="1:19" s="240" customFormat="1" x14ac:dyDescent="0.2">
      <c r="A90" s="302"/>
      <c r="B90" s="887"/>
      <c r="C90" s="888"/>
      <c r="D90" s="888"/>
      <c r="E90" s="888"/>
      <c r="F90" s="888"/>
      <c r="G90" s="888"/>
      <c r="H90" s="888"/>
      <c r="I90" s="888"/>
      <c r="J90" s="888"/>
      <c r="K90" s="888"/>
      <c r="L90" s="889"/>
      <c r="M90" s="302"/>
      <c r="N90" s="302"/>
      <c r="O90" s="302"/>
      <c r="P90" s="302"/>
      <c r="Q90" s="302"/>
      <c r="R90" s="302"/>
      <c r="S90" s="302"/>
    </row>
    <row r="91" spans="1:19" s="240" customFormat="1" x14ac:dyDescent="0.2">
      <c r="A91" s="302"/>
      <c r="B91" s="887"/>
      <c r="C91" s="888"/>
      <c r="D91" s="888"/>
      <c r="E91" s="888"/>
      <c r="F91" s="888"/>
      <c r="G91" s="888"/>
      <c r="H91" s="888"/>
      <c r="I91" s="888"/>
      <c r="J91" s="888"/>
      <c r="K91" s="888"/>
      <c r="L91" s="889"/>
      <c r="M91" s="302"/>
      <c r="N91" s="302"/>
      <c r="O91" s="302"/>
      <c r="P91" s="302"/>
      <c r="Q91" s="302"/>
      <c r="R91" s="302"/>
      <c r="S91" s="302"/>
    </row>
    <row r="92" spans="1:19" s="240" customFormat="1" ht="15" thickBot="1" x14ac:dyDescent="0.25">
      <c r="A92" s="302"/>
      <c r="B92" s="890"/>
      <c r="C92" s="891"/>
      <c r="D92" s="891"/>
      <c r="E92" s="891"/>
      <c r="F92" s="891"/>
      <c r="G92" s="891"/>
      <c r="H92" s="891"/>
      <c r="I92" s="891"/>
      <c r="J92" s="891"/>
      <c r="K92" s="891"/>
      <c r="L92" s="892"/>
      <c r="M92" s="302"/>
      <c r="N92" s="302"/>
      <c r="O92" s="302"/>
      <c r="P92" s="302"/>
      <c r="Q92" s="302"/>
      <c r="R92" s="302"/>
      <c r="S92" s="302"/>
    </row>
    <row r="93" spans="1:19" s="240" customFormat="1" x14ac:dyDescent="0.2">
      <c r="A93" s="302"/>
      <c r="B93" s="302"/>
      <c r="C93" s="302"/>
      <c r="D93" s="302"/>
      <c r="E93" s="302"/>
      <c r="F93" s="302"/>
      <c r="G93" s="302"/>
      <c r="H93" s="302"/>
      <c r="I93" s="302"/>
      <c r="J93" s="302"/>
      <c r="K93" s="302"/>
      <c r="L93" s="302"/>
      <c r="M93" s="302"/>
      <c r="N93" s="302"/>
      <c r="O93" s="302"/>
      <c r="P93" s="302"/>
      <c r="Q93" s="302"/>
      <c r="R93" s="302"/>
      <c r="S93" s="302"/>
    </row>
    <row r="94" spans="1:19" s="240" customFormat="1" x14ac:dyDescent="0.2">
      <c r="A94" s="302"/>
      <c r="B94" s="302"/>
      <c r="C94" s="302"/>
      <c r="D94" s="302"/>
      <c r="E94" s="302"/>
      <c r="F94" s="302"/>
      <c r="G94" s="302"/>
      <c r="H94" s="302"/>
      <c r="I94" s="302"/>
      <c r="J94" s="302"/>
      <c r="K94" s="302"/>
      <c r="L94" s="302"/>
      <c r="M94" s="302"/>
      <c r="N94" s="302"/>
      <c r="O94" s="302"/>
      <c r="P94" s="302"/>
      <c r="Q94" s="302"/>
      <c r="R94" s="302"/>
      <c r="S94" s="302"/>
    </row>
    <row r="95" spans="1:19" s="240" customFormat="1" x14ac:dyDescent="0.2">
      <c r="A95" s="302"/>
      <c r="B95" s="302"/>
      <c r="C95" s="302"/>
      <c r="D95" s="302"/>
      <c r="E95" s="302"/>
      <c r="F95" s="302"/>
      <c r="G95" s="302"/>
      <c r="H95" s="302"/>
      <c r="I95" s="302"/>
      <c r="J95" s="302"/>
      <c r="K95" s="310"/>
      <c r="L95" s="310"/>
      <c r="M95" s="302"/>
      <c r="N95" s="302"/>
      <c r="O95" s="302"/>
      <c r="P95" s="302"/>
      <c r="Q95" s="302"/>
      <c r="R95" s="302"/>
      <c r="S95" s="302"/>
    </row>
    <row r="96" spans="1:19" s="240" customFormat="1" x14ac:dyDescent="0.2">
      <c r="A96" s="302"/>
      <c r="B96" s="302"/>
      <c r="C96" s="302"/>
      <c r="D96" s="302"/>
      <c r="E96" s="302"/>
      <c r="F96" s="302"/>
      <c r="G96" s="302"/>
      <c r="H96" s="302"/>
      <c r="I96" s="302"/>
      <c r="J96" s="302"/>
      <c r="K96" s="310"/>
      <c r="L96" s="310"/>
      <c r="M96" s="302"/>
      <c r="N96" s="302"/>
      <c r="O96" s="302"/>
      <c r="P96" s="302"/>
      <c r="Q96" s="302"/>
      <c r="R96" s="302"/>
      <c r="S96" s="302"/>
    </row>
    <row r="97" spans="1:13" s="240" customFormat="1" x14ac:dyDescent="0.2">
      <c r="A97" s="302"/>
      <c r="B97" s="302"/>
      <c r="C97" s="302"/>
      <c r="D97" s="302"/>
      <c r="E97" s="302"/>
      <c r="F97" s="302"/>
      <c r="G97" s="302"/>
      <c r="H97" s="302"/>
      <c r="I97" s="302"/>
      <c r="J97" s="302"/>
      <c r="K97" s="310"/>
      <c r="L97" s="310"/>
      <c r="M97" s="302"/>
    </row>
    <row r="98" spans="1:13" s="240" customFormat="1" x14ac:dyDescent="0.2">
      <c r="A98" s="302"/>
      <c r="B98" s="302"/>
      <c r="C98" s="302"/>
      <c r="D98" s="302"/>
      <c r="E98" s="302"/>
      <c r="F98" s="302"/>
      <c r="G98" s="302"/>
      <c r="H98" s="302"/>
      <c r="I98" s="302"/>
      <c r="J98" s="302"/>
      <c r="K98" s="310"/>
      <c r="L98" s="310"/>
      <c r="M98" s="302"/>
    </row>
    <row r="99" spans="1:13" s="240" customFormat="1" x14ac:dyDescent="0.2">
      <c r="A99" s="302"/>
      <c r="B99" s="302"/>
      <c r="C99" s="302"/>
      <c r="D99" s="302"/>
      <c r="E99" s="302"/>
      <c r="F99" s="302"/>
      <c r="G99" s="302"/>
      <c r="H99" s="302"/>
      <c r="I99" s="302"/>
      <c r="J99" s="302"/>
      <c r="K99" s="310"/>
      <c r="L99" s="310"/>
      <c r="M99" s="302"/>
    </row>
    <row r="100" spans="1:13" s="240" customFormat="1" x14ac:dyDescent="0.2">
      <c r="A100" s="302"/>
      <c r="B100" s="302"/>
      <c r="C100" s="302"/>
      <c r="D100" s="302"/>
      <c r="E100" s="302"/>
      <c r="F100" s="302"/>
      <c r="G100" s="302"/>
      <c r="H100" s="302"/>
      <c r="I100" s="302"/>
      <c r="J100" s="302"/>
      <c r="K100" s="310"/>
      <c r="L100" s="310"/>
      <c r="M100" s="302"/>
    </row>
    <row r="101" spans="1:13" s="240" customFormat="1" x14ac:dyDescent="0.2">
      <c r="A101" s="302"/>
      <c r="B101" s="302"/>
      <c r="C101" s="302"/>
      <c r="D101" s="302"/>
      <c r="E101" s="302"/>
      <c r="F101" s="302"/>
      <c r="G101" s="302"/>
      <c r="H101" s="302"/>
      <c r="I101" s="302"/>
      <c r="J101" s="302"/>
      <c r="K101" s="310"/>
      <c r="L101" s="310"/>
      <c r="M101" s="302"/>
    </row>
    <row r="102" spans="1:13" x14ac:dyDescent="0.2">
      <c r="A102" s="302"/>
      <c r="B102" s="292"/>
      <c r="C102" s="292"/>
      <c r="D102" s="292"/>
      <c r="E102" s="292"/>
      <c r="F102" s="292"/>
      <c r="G102" s="292"/>
      <c r="H102" s="292"/>
      <c r="I102" s="302"/>
      <c r="J102" s="302"/>
      <c r="K102" s="310"/>
      <c r="L102" s="310"/>
      <c r="M102" s="302"/>
    </row>
    <row r="103" spans="1:13" x14ac:dyDescent="0.2">
      <c r="A103" s="302"/>
      <c r="B103" s="292"/>
      <c r="C103" s="292"/>
      <c r="D103" s="292"/>
      <c r="E103" s="292"/>
      <c r="F103" s="292"/>
      <c r="G103" s="292"/>
      <c r="H103" s="292"/>
      <c r="I103" s="302"/>
      <c r="J103" s="302"/>
      <c r="K103" s="310"/>
      <c r="L103" s="310"/>
      <c r="M103" s="302"/>
    </row>
    <row r="104" spans="1:13" x14ac:dyDescent="0.2">
      <c r="A104" s="302"/>
      <c r="B104" s="292"/>
      <c r="C104" s="292"/>
      <c r="D104" s="292"/>
      <c r="E104" s="292"/>
      <c r="F104" s="292"/>
      <c r="G104" s="292"/>
      <c r="H104" s="292"/>
      <c r="I104" s="302"/>
      <c r="J104" s="302"/>
      <c r="K104" s="310"/>
      <c r="L104" s="310"/>
      <c r="M104" s="302"/>
    </row>
    <row r="105" spans="1:13" x14ac:dyDescent="0.2">
      <c r="A105" s="302"/>
      <c r="B105" s="292"/>
      <c r="C105" s="292"/>
      <c r="D105" s="292"/>
      <c r="E105" s="292"/>
      <c r="F105" s="292"/>
      <c r="G105" s="292"/>
      <c r="H105" s="292"/>
      <c r="I105" s="302"/>
      <c r="J105" s="302"/>
      <c r="K105" s="310"/>
      <c r="L105" s="310"/>
      <c r="M105" s="302"/>
    </row>
    <row r="106" spans="1:13" x14ac:dyDescent="0.2">
      <c r="A106" s="302"/>
      <c r="B106" s="292"/>
      <c r="C106" s="292"/>
      <c r="D106" s="292"/>
      <c r="E106" s="292"/>
      <c r="F106" s="292"/>
      <c r="G106" s="292"/>
      <c r="H106" s="292"/>
      <c r="I106" s="302"/>
      <c r="J106" s="302"/>
      <c r="K106" s="310"/>
      <c r="L106" s="310"/>
      <c r="M106" s="302"/>
    </row>
    <row r="107" spans="1:13" x14ac:dyDescent="0.2">
      <c r="A107" s="302"/>
      <c r="B107" s="292"/>
      <c r="C107" s="292"/>
      <c r="D107" s="292"/>
      <c r="E107" s="292"/>
      <c r="F107" s="292"/>
      <c r="G107" s="292"/>
      <c r="H107" s="292"/>
      <c r="I107" s="302"/>
      <c r="J107" s="302"/>
      <c r="K107" s="310"/>
      <c r="L107" s="310"/>
      <c r="M107" s="302"/>
    </row>
  </sheetData>
  <sheetProtection selectLockedCells="1"/>
  <mergeCells count="7">
    <mergeCell ref="B81:L81"/>
    <mergeCell ref="B82:L82"/>
    <mergeCell ref="B83:L92"/>
    <mergeCell ref="C5:J5"/>
    <mergeCell ref="C6:J6"/>
    <mergeCell ref="B16:C16"/>
    <mergeCell ref="B8:G13"/>
  </mergeCells>
  <printOptions horizontalCentered="1"/>
  <pageMargins left="0.70866141732283472" right="0.70866141732283472" top="0.74803149606299213" bottom="0.74803149606299213" header="0.31496062992125984" footer="0.31496062992125984"/>
  <pageSetup paperSize="9" scale="37"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458F235-BCD6-4705-8957-227D93F1CA10}">
          <x14:formula1>
            <xm:f>'4 Cash Flow Forecast(CFF)'!$B$89:$B$100</xm:f>
          </x14:formula1>
          <xm:sqref>D16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0EE29-103F-4009-BD73-FD13213AD91D}">
  <sheetPr>
    <tabColor rgb="FF025F71"/>
  </sheetPr>
  <dimension ref="A1:AK101"/>
  <sheetViews>
    <sheetView tabSelected="1" topLeftCell="A27" zoomScale="85" zoomScaleNormal="85" zoomScaleSheetLayoutView="85" workbookViewId="0">
      <selection activeCell="D22" sqref="D22"/>
    </sheetView>
  </sheetViews>
  <sheetFormatPr defaultColWidth="8.625" defaultRowHeight="14.25" x14ac:dyDescent="0.2"/>
  <cols>
    <col min="1" max="1" width="4.375" style="269" customWidth="1"/>
    <col min="2" max="2" width="42.5" style="278" customWidth="1"/>
    <col min="3" max="3" width="40.875" style="278" customWidth="1"/>
    <col min="4" max="4" width="15.375" style="278" customWidth="1"/>
    <col min="5" max="5" width="10.375" style="278" customWidth="1"/>
    <col min="6" max="16" width="9.125" style="278" customWidth="1"/>
    <col min="17" max="17" width="18.5" style="278" customWidth="1"/>
    <col min="18" max="18" width="4.875" style="269" customWidth="1"/>
    <col min="19" max="37" width="8.625" style="269"/>
    <col min="38" max="16384" width="8.625" style="278"/>
  </cols>
  <sheetData>
    <row r="1" spans="1:37" s="269" customFormat="1" ht="17.25" customHeight="1" thickBot="1" x14ac:dyDescent="0.25">
      <c r="A1" s="302"/>
      <c r="B1" s="268"/>
      <c r="C1" s="268"/>
      <c r="D1" s="268"/>
      <c r="E1" s="268"/>
      <c r="F1" s="268"/>
      <c r="G1" s="268"/>
      <c r="H1" s="268"/>
      <c r="I1" s="268"/>
      <c r="J1" s="268"/>
      <c r="K1" s="268"/>
      <c r="L1" s="268"/>
      <c r="M1" s="268"/>
      <c r="N1" s="268"/>
      <c r="O1" s="268"/>
      <c r="P1" s="268"/>
      <c r="Q1" s="268"/>
      <c r="R1" s="302"/>
      <c r="S1" s="302"/>
      <c r="T1" s="302"/>
      <c r="U1" s="302"/>
      <c r="V1" s="302"/>
      <c r="W1" s="302"/>
      <c r="X1" s="302"/>
      <c r="Y1" s="302"/>
      <c r="Z1" s="302"/>
      <c r="AA1" s="302"/>
      <c r="AB1" s="302"/>
      <c r="AC1" s="302"/>
      <c r="AD1" s="302"/>
      <c r="AE1" s="302"/>
      <c r="AF1" s="302"/>
      <c r="AG1" s="302"/>
      <c r="AH1" s="302"/>
      <c r="AI1" s="302"/>
      <c r="AJ1" s="302"/>
      <c r="AK1" s="302"/>
    </row>
    <row r="2" spans="1:37" s="269" customFormat="1" ht="17.25" customHeight="1" thickTop="1" x14ac:dyDescent="0.2">
      <c r="A2" s="302"/>
      <c r="B2" s="256"/>
      <c r="C2" s="256"/>
      <c r="D2" s="256"/>
      <c r="E2" s="256"/>
      <c r="F2" s="256"/>
      <c r="G2" s="256"/>
      <c r="H2" s="256"/>
      <c r="I2" s="256"/>
      <c r="J2" s="256"/>
      <c r="K2" s="256"/>
      <c r="L2" s="256"/>
      <c r="M2" s="256"/>
      <c r="N2" s="256"/>
      <c r="O2" s="256"/>
      <c r="P2" s="256"/>
      <c r="Q2" s="256"/>
      <c r="R2" s="302"/>
      <c r="S2" s="302"/>
      <c r="T2" s="302"/>
      <c r="U2" s="302"/>
      <c r="V2" s="302"/>
      <c r="W2" s="302"/>
      <c r="X2" s="302"/>
      <c r="Y2" s="302"/>
      <c r="Z2" s="302"/>
      <c r="AA2" s="302"/>
      <c r="AB2" s="302"/>
      <c r="AC2" s="302"/>
      <c r="AD2" s="302"/>
      <c r="AE2" s="302"/>
      <c r="AF2" s="302"/>
      <c r="AG2" s="302"/>
      <c r="AH2" s="302"/>
      <c r="AI2" s="302"/>
      <c r="AJ2" s="302"/>
      <c r="AK2" s="302"/>
    </row>
    <row r="3" spans="1:37" s="5" customFormat="1" ht="21" customHeight="1" x14ac:dyDescent="0.25">
      <c r="B3" s="242" t="s">
        <v>226</v>
      </c>
      <c r="C3" s="270"/>
      <c r="D3" s="271"/>
      <c r="E3" s="229"/>
      <c r="F3" s="272"/>
      <c r="G3" s="272"/>
      <c r="I3" s="272"/>
      <c r="L3" s="272"/>
      <c r="M3" s="272"/>
      <c r="N3" s="272"/>
      <c r="O3" s="272"/>
      <c r="P3" s="272"/>
      <c r="Q3" s="272"/>
    </row>
    <row r="4" spans="1:37" s="5" customFormat="1" ht="33" customHeight="1" x14ac:dyDescent="0.25">
      <c r="B4" s="271"/>
      <c r="C4" s="271"/>
      <c r="D4" s="271"/>
      <c r="E4" s="229"/>
      <c r="F4" s="272"/>
      <c r="G4" s="272"/>
      <c r="P4" s="272"/>
      <c r="Q4" s="272"/>
    </row>
    <row r="5" spans="1:37" s="5" customFormat="1" ht="33" customHeight="1" x14ac:dyDescent="0.25">
      <c r="B5" s="297" t="s">
        <v>12</v>
      </c>
      <c r="C5" s="434" t="str">
        <f>IF(ISBLANK(Guidance!$E$3),"",Guidance!$E$3)</f>
        <v/>
      </c>
      <c r="D5" s="435"/>
      <c r="E5" s="435"/>
      <c r="F5" s="435"/>
      <c r="G5" s="435"/>
      <c r="H5" s="435"/>
      <c r="I5" s="435"/>
      <c r="J5" s="435"/>
      <c r="P5" s="272"/>
      <c r="Q5" s="272"/>
    </row>
    <row r="6" spans="1:37" s="5" customFormat="1" ht="33" customHeight="1" x14ac:dyDescent="0.25">
      <c r="B6" s="297" t="s">
        <v>13</v>
      </c>
      <c r="C6" s="434" t="str">
        <f>IF(ISBLANK(Guidance!$E$4),"",Guidance!$E$4)</f>
        <v/>
      </c>
      <c r="D6" s="435"/>
      <c r="E6" s="435"/>
      <c r="F6" s="435"/>
      <c r="G6" s="435"/>
      <c r="H6" s="435"/>
      <c r="I6" s="435"/>
      <c r="J6" s="435"/>
      <c r="P6" s="272"/>
      <c r="Q6" s="272"/>
    </row>
    <row r="7" spans="1:37" s="5" customFormat="1" ht="33" customHeight="1" thickBot="1" x14ac:dyDescent="0.3">
      <c r="B7" s="271"/>
      <c r="C7" s="271"/>
      <c r="D7" s="271"/>
      <c r="E7" s="229"/>
      <c r="F7" s="272"/>
      <c r="G7" s="272"/>
      <c r="P7" s="272"/>
      <c r="Q7" s="272"/>
    </row>
    <row r="8" spans="1:37" s="269" customFormat="1" ht="22.5" customHeight="1" x14ac:dyDescent="0.25">
      <c r="A8" s="302"/>
      <c r="B8" s="436" t="s">
        <v>227</v>
      </c>
      <c r="C8" s="437"/>
      <c r="D8" s="437"/>
      <c r="E8" s="437"/>
      <c r="F8" s="437"/>
      <c r="G8" s="437"/>
      <c r="H8" s="437"/>
      <c r="I8" s="437"/>
      <c r="J8" s="437"/>
      <c r="K8" s="437"/>
      <c r="L8" s="437"/>
      <c r="M8" s="438"/>
      <c r="N8" s="302"/>
      <c r="O8" s="302"/>
      <c r="P8" s="302"/>
      <c r="Q8" s="5"/>
      <c r="R8" s="272"/>
      <c r="S8" s="302"/>
      <c r="T8" s="5"/>
      <c r="U8" s="5"/>
      <c r="V8" s="5"/>
      <c r="W8" s="5"/>
      <c r="X8" s="5"/>
      <c r="Y8" s="302"/>
      <c r="Z8" s="302"/>
      <c r="AA8" s="302"/>
      <c r="AB8" s="302"/>
      <c r="AC8" s="302"/>
      <c r="AD8" s="302"/>
      <c r="AE8" s="302"/>
      <c r="AF8" s="302"/>
      <c r="AG8" s="302"/>
      <c r="AH8" s="302"/>
      <c r="AI8" s="302"/>
      <c r="AJ8" s="302"/>
      <c r="AK8" s="302"/>
    </row>
    <row r="9" spans="1:37" s="269" customFormat="1" ht="22.5" customHeight="1" x14ac:dyDescent="0.25">
      <c r="A9" s="302"/>
      <c r="B9" s="439"/>
      <c r="C9" s="440"/>
      <c r="D9" s="440"/>
      <c r="E9" s="440"/>
      <c r="F9" s="440"/>
      <c r="G9" s="440"/>
      <c r="H9" s="440"/>
      <c r="I9" s="440"/>
      <c r="J9" s="440"/>
      <c r="K9" s="440"/>
      <c r="L9" s="440"/>
      <c r="M9" s="441"/>
      <c r="N9" s="302"/>
      <c r="O9" s="10"/>
      <c r="P9" s="302"/>
      <c r="Q9" s="5"/>
      <c r="R9" s="272"/>
      <c r="S9" s="302"/>
      <c r="T9" s="5"/>
      <c r="U9" s="5"/>
      <c r="V9" s="5"/>
      <c r="W9" s="5"/>
      <c r="X9" s="5"/>
      <c r="Y9" s="302"/>
      <c r="Z9" s="302"/>
      <c r="AA9" s="302"/>
      <c r="AB9" s="302"/>
      <c r="AC9" s="302"/>
      <c r="AD9" s="302"/>
      <c r="AE9" s="302"/>
      <c r="AF9" s="302"/>
      <c r="AG9" s="302"/>
      <c r="AH9" s="302"/>
      <c r="AI9" s="302"/>
      <c r="AJ9" s="302"/>
      <c r="AK9" s="302"/>
    </row>
    <row r="10" spans="1:37" s="269" customFormat="1" ht="22.5" customHeight="1" x14ac:dyDescent="0.25">
      <c r="A10" s="302"/>
      <c r="B10" s="439"/>
      <c r="C10" s="440"/>
      <c r="D10" s="440"/>
      <c r="E10" s="440"/>
      <c r="F10" s="440"/>
      <c r="G10" s="440"/>
      <c r="H10" s="440"/>
      <c r="I10" s="440"/>
      <c r="J10" s="440"/>
      <c r="K10" s="440"/>
      <c r="L10" s="440"/>
      <c r="M10" s="441"/>
      <c r="N10" s="302"/>
      <c r="O10" s="10"/>
      <c r="P10" s="302"/>
      <c r="Q10" s="5"/>
      <c r="R10" s="272"/>
      <c r="S10" s="302"/>
      <c r="T10" s="5"/>
      <c r="U10" s="5"/>
      <c r="V10" s="5"/>
      <c r="W10" s="5"/>
      <c r="X10" s="5"/>
      <c r="Y10" s="302"/>
      <c r="Z10" s="302"/>
      <c r="AA10" s="302"/>
      <c r="AB10" s="302"/>
      <c r="AC10" s="302"/>
      <c r="AD10" s="302"/>
      <c r="AE10" s="302"/>
      <c r="AF10" s="302"/>
      <c r="AG10" s="302"/>
      <c r="AH10" s="302"/>
      <c r="AI10" s="302"/>
      <c r="AJ10" s="302"/>
      <c r="AK10" s="302"/>
    </row>
    <row r="11" spans="1:37" s="269" customFormat="1" ht="22.5" customHeight="1" x14ac:dyDescent="0.25">
      <c r="A11" s="302"/>
      <c r="B11" s="439"/>
      <c r="C11" s="440"/>
      <c r="D11" s="440"/>
      <c r="E11" s="440"/>
      <c r="F11" s="440"/>
      <c r="G11" s="440"/>
      <c r="H11" s="440"/>
      <c r="I11" s="440"/>
      <c r="J11" s="440"/>
      <c r="K11" s="440"/>
      <c r="L11" s="440"/>
      <c r="M11" s="441"/>
      <c r="N11" s="302"/>
      <c r="O11" s="302"/>
      <c r="P11" s="302"/>
      <c r="Q11" s="302"/>
      <c r="R11" s="272"/>
      <c r="S11" s="302"/>
      <c r="T11" s="5"/>
      <c r="U11" s="5"/>
      <c r="V11" s="5"/>
      <c r="W11" s="5"/>
      <c r="X11" s="5"/>
      <c r="Y11" s="302"/>
      <c r="Z11" s="302"/>
      <c r="AA11" s="302"/>
      <c r="AB11" s="302"/>
      <c r="AC11" s="302"/>
      <c r="AD11" s="302"/>
      <c r="AE11" s="302"/>
      <c r="AF11" s="302"/>
      <c r="AG11" s="302"/>
      <c r="AH11" s="302"/>
      <c r="AI11" s="302"/>
      <c r="AJ11" s="302"/>
      <c r="AK11" s="302"/>
    </row>
    <row r="12" spans="1:37" s="269" customFormat="1" ht="22.5" customHeight="1" x14ac:dyDescent="0.25">
      <c r="A12" s="302"/>
      <c r="B12" s="439"/>
      <c r="C12" s="440"/>
      <c r="D12" s="440"/>
      <c r="E12" s="440"/>
      <c r="F12" s="440"/>
      <c r="G12" s="440"/>
      <c r="H12" s="440"/>
      <c r="I12" s="440"/>
      <c r="J12" s="440"/>
      <c r="K12" s="440"/>
      <c r="L12" s="440"/>
      <c r="M12" s="441"/>
      <c r="N12" s="302"/>
      <c r="O12" s="302"/>
      <c r="P12" s="302"/>
      <c r="Q12" s="302"/>
      <c r="R12" s="272"/>
      <c r="S12" s="302"/>
      <c r="T12" s="5"/>
      <c r="U12" s="5"/>
      <c r="V12" s="5"/>
      <c r="W12" s="5"/>
      <c r="X12" s="5"/>
      <c r="Y12" s="302"/>
      <c r="Z12" s="302"/>
      <c r="AA12" s="302"/>
      <c r="AB12" s="302"/>
      <c r="AC12" s="302"/>
      <c r="AD12" s="302"/>
      <c r="AE12" s="302"/>
      <c r="AF12" s="302"/>
      <c r="AG12" s="302"/>
      <c r="AH12" s="302"/>
      <c r="AI12" s="302"/>
      <c r="AJ12" s="302"/>
      <c r="AK12" s="302"/>
    </row>
    <row r="13" spans="1:37" s="269" customFormat="1" ht="22.5" customHeight="1" x14ac:dyDescent="0.25">
      <c r="A13" s="302"/>
      <c r="B13" s="439"/>
      <c r="C13" s="440"/>
      <c r="D13" s="440"/>
      <c r="E13" s="440"/>
      <c r="F13" s="440"/>
      <c r="G13" s="440"/>
      <c r="H13" s="440"/>
      <c r="I13" s="440"/>
      <c r="J13" s="440"/>
      <c r="K13" s="440"/>
      <c r="L13" s="440"/>
      <c r="M13" s="441"/>
      <c r="N13" s="302"/>
      <c r="O13" s="10" t="s">
        <v>144</v>
      </c>
      <c r="P13" s="302"/>
      <c r="Q13" s="5"/>
      <c r="R13" s="272"/>
      <c r="S13" s="302"/>
      <c r="T13" s="5"/>
      <c r="U13" s="5"/>
      <c r="V13" s="5"/>
      <c r="W13" s="5"/>
      <c r="X13" s="5"/>
      <c r="Y13" s="302"/>
      <c r="Z13" s="302"/>
      <c r="AA13" s="302"/>
      <c r="AB13" s="302"/>
      <c r="AC13" s="302"/>
      <c r="AD13" s="302"/>
      <c r="AE13" s="302"/>
      <c r="AF13" s="302"/>
      <c r="AG13" s="302"/>
      <c r="AH13" s="302"/>
      <c r="AI13" s="302"/>
      <c r="AJ13" s="302"/>
      <c r="AK13" s="302"/>
    </row>
    <row r="14" spans="1:37" s="269" customFormat="1" ht="24" customHeight="1" x14ac:dyDescent="0.25">
      <c r="A14" s="302"/>
      <c r="B14" s="439"/>
      <c r="C14" s="440"/>
      <c r="D14" s="440"/>
      <c r="E14" s="440"/>
      <c r="F14" s="440"/>
      <c r="G14" s="440"/>
      <c r="H14" s="440"/>
      <c r="I14" s="440"/>
      <c r="J14" s="440"/>
      <c r="K14" s="440"/>
      <c r="L14" s="440"/>
      <c r="M14" s="441"/>
      <c r="N14" s="302"/>
      <c r="O14" s="31"/>
      <c r="P14" s="426" t="s">
        <v>167</v>
      </c>
      <c r="Q14" s="426"/>
      <c r="R14" s="272"/>
      <c r="S14" s="302"/>
      <c r="T14" s="5"/>
      <c r="U14" s="5"/>
      <c r="V14" s="5"/>
      <c r="W14" s="5"/>
      <c r="X14" s="5"/>
      <c r="Y14" s="302"/>
      <c r="Z14" s="302"/>
      <c r="AA14" s="302"/>
      <c r="AB14" s="302"/>
      <c r="AC14" s="302"/>
      <c r="AD14" s="302"/>
      <c r="AE14" s="302"/>
      <c r="AF14" s="302"/>
      <c r="AG14" s="302"/>
      <c r="AH14" s="302"/>
      <c r="AI14" s="302"/>
      <c r="AJ14" s="302"/>
      <c r="AK14" s="302"/>
    </row>
    <row r="15" spans="1:37" s="269" customFormat="1" ht="29.25" customHeight="1" thickBot="1" x14ac:dyDescent="0.3">
      <c r="A15" s="302"/>
      <c r="B15" s="442"/>
      <c r="C15" s="443"/>
      <c r="D15" s="443"/>
      <c r="E15" s="443"/>
      <c r="F15" s="443"/>
      <c r="G15" s="443"/>
      <c r="H15" s="443"/>
      <c r="I15" s="443"/>
      <c r="J15" s="443"/>
      <c r="K15" s="443"/>
      <c r="L15" s="443"/>
      <c r="M15" s="444"/>
      <c r="N15" s="302"/>
      <c r="O15" s="30"/>
      <c r="P15" s="445" t="s">
        <v>168</v>
      </c>
      <c r="Q15" s="446"/>
      <c r="R15" s="272"/>
      <c r="S15" s="302"/>
      <c r="T15" s="5"/>
      <c r="U15" s="5"/>
      <c r="V15" s="5"/>
      <c r="W15" s="5"/>
      <c r="X15" s="5"/>
      <c r="Y15" s="302"/>
      <c r="Z15" s="302"/>
      <c r="AA15" s="302"/>
      <c r="AB15" s="302"/>
      <c r="AC15" s="302"/>
      <c r="AD15" s="302"/>
      <c r="AE15" s="302"/>
      <c r="AF15" s="302"/>
      <c r="AG15" s="302"/>
      <c r="AH15" s="302"/>
      <c r="AI15" s="302"/>
      <c r="AJ15" s="302"/>
      <c r="AK15" s="302"/>
    </row>
    <row r="16" spans="1:37" s="269" customFormat="1" ht="21" customHeight="1" thickBot="1" x14ac:dyDescent="0.3">
      <c r="A16" s="302"/>
      <c r="B16" s="231"/>
      <c r="C16" s="231"/>
      <c r="D16" s="273"/>
      <c r="E16" s="273"/>
      <c r="F16" s="273"/>
      <c r="G16" s="303"/>
      <c r="H16" s="231"/>
      <c r="I16" s="303"/>
      <c r="J16" s="273"/>
      <c r="K16" s="273"/>
      <c r="L16" s="273"/>
      <c r="M16" s="273"/>
      <c r="N16" s="273"/>
      <c r="O16" s="273"/>
      <c r="P16" s="273"/>
      <c r="Q16" s="273"/>
      <c r="R16" s="272"/>
      <c r="S16" s="302"/>
      <c r="T16" s="5"/>
      <c r="U16" s="5"/>
      <c r="V16" s="5"/>
      <c r="W16" s="5"/>
      <c r="X16" s="5"/>
      <c r="Y16" s="302"/>
      <c r="Z16" s="302"/>
      <c r="AA16" s="302"/>
      <c r="AB16" s="302"/>
      <c r="AC16" s="302"/>
      <c r="AD16" s="302"/>
      <c r="AE16" s="302"/>
      <c r="AF16" s="302"/>
      <c r="AG16" s="302"/>
      <c r="AH16" s="302"/>
      <c r="AI16" s="302"/>
      <c r="AJ16" s="302"/>
      <c r="AK16" s="302"/>
    </row>
    <row r="17" spans="1:37" s="269" customFormat="1" ht="16.5" customHeight="1" thickTop="1" thickBot="1" x14ac:dyDescent="0.3">
      <c r="A17" s="302"/>
      <c r="B17" s="274"/>
      <c r="C17" s="274"/>
      <c r="D17" s="3"/>
      <c r="E17" s="3"/>
      <c r="F17" s="3"/>
      <c r="G17" s="3"/>
      <c r="H17" s="3"/>
      <c r="I17" s="3"/>
      <c r="J17" s="3"/>
      <c r="K17" s="3"/>
      <c r="L17" s="3"/>
      <c r="M17" s="3"/>
      <c r="N17" s="3"/>
      <c r="O17" s="3"/>
      <c r="P17" s="3"/>
      <c r="Q17" s="3"/>
      <c r="R17" s="272"/>
      <c r="S17" s="302"/>
      <c r="T17" s="5"/>
      <c r="U17" s="5"/>
      <c r="V17" s="5"/>
      <c r="W17" s="5"/>
      <c r="X17" s="5"/>
      <c r="Y17" s="302"/>
      <c r="Z17" s="302"/>
      <c r="AA17" s="302"/>
      <c r="AB17" s="302"/>
      <c r="AC17" s="302"/>
      <c r="AD17" s="302"/>
      <c r="AE17" s="302"/>
      <c r="AF17" s="302"/>
      <c r="AG17" s="302"/>
      <c r="AH17" s="302"/>
      <c r="AI17" s="302"/>
      <c r="AJ17" s="302"/>
      <c r="AK17" s="302"/>
    </row>
    <row r="18" spans="1:37" s="269" customFormat="1" ht="16.5" customHeight="1" x14ac:dyDescent="0.25">
      <c r="A18" s="302"/>
      <c r="B18" s="323" t="s">
        <v>147</v>
      </c>
      <c r="C18" s="324"/>
      <c r="D18" s="3"/>
      <c r="E18" s="3"/>
      <c r="F18" s="3"/>
      <c r="G18" s="3"/>
      <c r="H18" s="3"/>
      <c r="I18" s="3"/>
      <c r="J18" s="3"/>
      <c r="K18" s="3"/>
      <c r="L18" s="3"/>
      <c r="M18" s="3"/>
      <c r="N18" s="3"/>
      <c r="O18" s="3"/>
      <c r="P18" s="3"/>
      <c r="Q18" s="3"/>
      <c r="R18" s="272"/>
      <c r="S18" s="302"/>
      <c r="T18" s="5"/>
      <c r="U18" s="5"/>
      <c r="V18" s="5"/>
      <c r="W18" s="5"/>
      <c r="X18" s="5"/>
      <c r="Y18" s="302"/>
      <c r="Z18" s="302"/>
      <c r="AA18" s="302"/>
      <c r="AB18" s="302"/>
      <c r="AC18" s="302"/>
      <c r="AD18" s="302"/>
      <c r="AE18" s="302"/>
      <c r="AF18" s="302"/>
      <c r="AG18" s="302"/>
      <c r="AH18" s="302"/>
      <c r="AI18" s="302"/>
      <c r="AJ18" s="302"/>
      <c r="AK18" s="302"/>
    </row>
    <row r="19" spans="1:37" s="269" customFormat="1" ht="16.5" customHeight="1" x14ac:dyDescent="0.25">
      <c r="A19" s="302"/>
      <c r="B19" s="323" t="s">
        <v>228</v>
      </c>
      <c r="C19" s="912">
        <v>7.4999999999999997E-2</v>
      </c>
      <c r="D19" s="3"/>
      <c r="E19" s="3"/>
      <c r="F19" s="3"/>
      <c r="G19" s="3"/>
      <c r="H19" s="3"/>
      <c r="I19" s="3"/>
      <c r="J19" s="3"/>
      <c r="K19" s="3"/>
      <c r="L19" s="3"/>
      <c r="M19" s="3"/>
      <c r="N19" s="3"/>
      <c r="O19" s="3"/>
      <c r="P19" s="3"/>
      <c r="Q19" s="3"/>
      <c r="R19" s="272"/>
      <c r="S19" s="302"/>
      <c r="T19" s="5"/>
      <c r="U19" s="5"/>
      <c r="V19" s="5"/>
      <c r="W19" s="5"/>
      <c r="X19" s="5"/>
      <c r="Y19" s="302"/>
      <c r="Z19" s="302"/>
      <c r="AA19" s="302"/>
      <c r="AB19" s="302"/>
      <c r="AC19" s="302"/>
      <c r="AD19" s="302"/>
      <c r="AE19" s="302"/>
      <c r="AF19" s="302"/>
      <c r="AG19" s="302"/>
      <c r="AH19" s="302"/>
      <c r="AI19" s="302"/>
      <c r="AJ19" s="302"/>
      <c r="AK19" s="302"/>
    </row>
    <row r="20" spans="1:37" s="269" customFormat="1" ht="16.5" customHeight="1" x14ac:dyDescent="0.25">
      <c r="A20" s="302"/>
      <c r="B20" s="323" t="s">
        <v>229</v>
      </c>
      <c r="C20" s="325"/>
      <c r="D20" s="3"/>
      <c r="E20" s="3"/>
      <c r="F20" s="3"/>
      <c r="G20" s="3"/>
      <c r="H20" s="3"/>
      <c r="I20" s="3"/>
      <c r="J20" s="3"/>
      <c r="K20" s="3"/>
      <c r="L20" s="3"/>
      <c r="M20" s="3"/>
      <c r="N20" s="3"/>
      <c r="O20" s="3"/>
      <c r="P20" s="3"/>
      <c r="Q20" s="3"/>
      <c r="R20" s="272"/>
      <c r="S20" s="302"/>
      <c r="T20" s="5"/>
      <c r="U20" s="5"/>
      <c r="V20" s="5"/>
      <c r="W20" s="5"/>
      <c r="X20" s="5"/>
      <c r="Y20" s="302"/>
      <c r="Z20" s="302"/>
      <c r="AA20" s="302"/>
      <c r="AB20" s="302"/>
      <c r="AC20" s="302"/>
      <c r="AD20" s="302"/>
      <c r="AE20" s="302"/>
      <c r="AF20" s="302"/>
      <c r="AG20" s="302"/>
      <c r="AH20" s="302"/>
      <c r="AI20" s="302"/>
      <c r="AJ20" s="302"/>
      <c r="AK20" s="302"/>
    </row>
    <row r="21" spans="1:37" s="269" customFormat="1" ht="16.5" customHeight="1" thickBot="1" x14ac:dyDescent="0.3">
      <c r="A21" s="302"/>
      <c r="B21" s="323" t="s">
        <v>230</v>
      </c>
      <c r="C21" s="326" t="str">
        <f>IFERROR(PMT(C19/12,C20,C18)*-1,"")</f>
        <v/>
      </c>
      <c r="D21" s="3"/>
      <c r="E21" s="3"/>
      <c r="F21" s="3"/>
      <c r="G21" s="3"/>
      <c r="H21" s="3"/>
      <c r="I21" s="3"/>
      <c r="J21" s="3"/>
      <c r="K21" s="3"/>
      <c r="L21" s="3"/>
      <c r="M21" s="3"/>
      <c r="N21" s="3"/>
      <c r="O21" s="3"/>
      <c r="P21" s="3"/>
      <c r="Q21" s="3"/>
      <c r="R21" s="272"/>
      <c r="S21" s="302"/>
      <c r="T21" s="5"/>
      <c r="U21" s="5"/>
      <c r="V21" s="5"/>
      <c r="W21" s="5"/>
      <c r="X21" s="5"/>
      <c r="Y21" s="302"/>
      <c r="Z21" s="302"/>
      <c r="AA21" s="302"/>
      <c r="AB21" s="302"/>
      <c r="AC21" s="302"/>
      <c r="AD21" s="302"/>
      <c r="AE21" s="302"/>
      <c r="AF21" s="302"/>
      <c r="AG21" s="302"/>
      <c r="AH21" s="302"/>
      <c r="AI21" s="302"/>
      <c r="AJ21" s="302"/>
      <c r="AK21" s="302"/>
    </row>
    <row r="22" spans="1:37" s="269" customFormat="1" ht="16.5" customHeight="1" thickBot="1" x14ac:dyDescent="0.3">
      <c r="A22" s="302"/>
      <c r="B22" s="274"/>
      <c r="C22" s="274"/>
      <c r="D22" s="3"/>
      <c r="E22" s="3"/>
      <c r="F22" s="3"/>
      <c r="G22" s="3"/>
      <c r="H22" s="3"/>
      <c r="I22" s="3"/>
      <c r="J22" s="3"/>
      <c r="K22" s="3"/>
      <c r="L22" s="3"/>
      <c r="M22" s="3"/>
      <c r="N22" s="3"/>
      <c r="O22" s="3"/>
      <c r="P22" s="3"/>
      <c r="Q22" s="3"/>
      <c r="R22" s="272"/>
      <c r="S22" s="302"/>
      <c r="T22" s="5"/>
      <c r="U22" s="5"/>
      <c r="V22" s="5"/>
      <c r="W22" s="5"/>
      <c r="X22" s="5"/>
      <c r="Y22" s="302"/>
      <c r="Z22" s="302"/>
      <c r="AA22" s="302"/>
      <c r="AB22" s="302"/>
      <c r="AC22" s="302"/>
      <c r="AD22" s="302"/>
      <c r="AE22" s="302"/>
      <c r="AF22" s="302"/>
      <c r="AG22" s="302"/>
      <c r="AH22" s="302"/>
      <c r="AI22" s="302"/>
      <c r="AJ22" s="302"/>
      <c r="AK22" s="302"/>
    </row>
    <row r="23" spans="1:37" s="269" customFormat="1" ht="18" customHeight="1" thickBot="1" x14ac:dyDescent="0.3">
      <c r="A23" s="302"/>
      <c r="B23" s="183" t="s">
        <v>201</v>
      </c>
      <c r="C23" s="267"/>
      <c r="D23" s="302"/>
      <c r="E23" s="229"/>
      <c r="F23" s="275"/>
      <c r="G23" s="275"/>
      <c r="H23" s="229"/>
      <c r="I23" s="302"/>
      <c r="J23" s="275"/>
      <c r="K23" s="275"/>
      <c r="L23" s="275"/>
      <c r="M23" s="275"/>
      <c r="N23" s="275"/>
      <c r="O23" s="275"/>
      <c r="P23" s="275"/>
      <c r="Q23" s="275"/>
      <c r="R23" s="302"/>
      <c r="S23" s="302"/>
      <c r="T23" s="302"/>
      <c r="U23" s="302"/>
      <c r="V23" s="302"/>
      <c r="W23" s="302"/>
      <c r="X23" s="302"/>
      <c r="Y23" s="302"/>
      <c r="Z23" s="302"/>
      <c r="AA23" s="302"/>
      <c r="AB23" s="302"/>
      <c r="AC23" s="302"/>
      <c r="AD23" s="302"/>
      <c r="AE23" s="302"/>
      <c r="AF23" s="302"/>
      <c r="AG23" s="302"/>
      <c r="AH23" s="302"/>
      <c r="AI23" s="302"/>
      <c r="AJ23" s="302"/>
      <c r="AK23" s="302"/>
    </row>
    <row r="24" spans="1:37" s="269" customFormat="1" ht="20.25" customHeight="1" thickBot="1" x14ac:dyDescent="0.3">
      <c r="A24" s="302"/>
      <c r="B24" s="2"/>
      <c r="C24" s="2"/>
      <c r="D24" s="3"/>
      <c r="E24" s="427" t="s">
        <v>231</v>
      </c>
      <c r="F24" s="428"/>
      <c r="G24" s="428"/>
      <c r="H24" s="428"/>
      <c r="I24" s="428"/>
      <c r="J24" s="428"/>
      <c r="K24" s="428"/>
      <c r="L24" s="428"/>
      <c r="M24" s="428"/>
      <c r="N24" s="428"/>
      <c r="O24" s="428"/>
      <c r="P24" s="429"/>
      <c r="Q24" s="4"/>
      <c r="R24" s="302"/>
      <c r="S24" s="302"/>
      <c r="T24" s="302"/>
      <c r="U24" s="302"/>
      <c r="V24" s="302"/>
      <c r="W24" s="302"/>
      <c r="X24" s="302"/>
      <c r="Y24" s="302"/>
      <c r="Z24" s="302"/>
      <c r="AA24" s="302"/>
      <c r="AB24" s="302"/>
      <c r="AC24" s="302"/>
      <c r="AD24" s="302"/>
      <c r="AE24" s="302"/>
      <c r="AF24" s="302"/>
      <c r="AG24" s="302"/>
      <c r="AH24" s="302"/>
      <c r="AI24" s="302"/>
      <c r="AJ24" s="302"/>
      <c r="AK24" s="302"/>
    </row>
    <row r="25" spans="1:37" s="276" customFormat="1" ht="31.5" customHeight="1" x14ac:dyDescent="0.2">
      <c r="A25" s="317"/>
      <c r="B25" s="184" t="s">
        <v>232</v>
      </c>
      <c r="C25" s="185" t="s">
        <v>170</v>
      </c>
      <c r="D25" s="186" t="s">
        <v>233</v>
      </c>
      <c r="E25" s="151">
        <v>1</v>
      </c>
      <c r="F25" s="151">
        <v>2</v>
      </c>
      <c r="G25" s="151">
        <v>3</v>
      </c>
      <c r="H25" s="151">
        <v>4</v>
      </c>
      <c r="I25" s="151">
        <v>5</v>
      </c>
      <c r="J25" s="142">
        <v>6</v>
      </c>
      <c r="K25" s="151">
        <v>7</v>
      </c>
      <c r="L25" s="142">
        <v>8</v>
      </c>
      <c r="M25" s="151">
        <v>9</v>
      </c>
      <c r="N25" s="151">
        <v>10</v>
      </c>
      <c r="O25" s="151">
        <v>11</v>
      </c>
      <c r="P25" s="151">
        <v>12</v>
      </c>
      <c r="Q25" s="143" t="s">
        <v>234</v>
      </c>
      <c r="R25" s="317"/>
      <c r="S25" s="317"/>
      <c r="T25" s="317"/>
      <c r="U25" s="317"/>
      <c r="V25" s="317"/>
      <c r="W25" s="317"/>
      <c r="X25" s="317"/>
      <c r="Y25" s="317"/>
      <c r="Z25" s="317"/>
      <c r="AA25" s="317"/>
      <c r="AB25" s="317"/>
      <c r="AC25" s="317"/>
      <c r="AD25" s="317"/>
      <c r="AE25" s="317"/>
      <c r="AF25" s="317"/>
      <c r="AG25" s="317"/>
      <c r="AH25" s="317"/>
      <c r="AI25" s="317"/>
      <c r="AJ25" s="317"/>
      <c r="AK25" s="317"/>
    </row>
    <row r="26" spans="1:37" x14ac:dyDescent="0.2">
      <c r="A26" s="302"/>
      <c r="B26" s="277" t="s">
        <v>235</v>
      </c>
      <c r="C26" s="61"/>
      <c r="D26" s="62">
        <v>0</v>
      </c>
      <c r="E26" s="63">
        <f>'3 Sales Assumptions(SA)'!G48</f>
        <v>0</v>
      </c>
      <c r="F26" s="63">
        <f>'3 Sales Assumptions(SA)'!G49</f>
        <v>0</v>
      </c>
      <c r="G26" s="63">
        <f>'3 Sales Assumptions(SA)'!G50</f>
        <v>0</v>
      </c>
      <c r="H26" s="63">
        <f>'3 Sales Assumptions(SA)'!G51</f>
        <v>0</v>
      </c>
      <c r="I26" s="63">
        <f>'3 Sales Assumptions(SA)'!G52</f>
        <v>0</v>
      </c>
      <c r="J26" s="63">
        <f>'3 Sales Assumptions(SA)'!G53</f>
        <v>0</v>
      </c>
      <c r="K26" s="63">
        <f>'3 Sales Assumptions(SA)'!G54</f>
        <v>0</v>
      </c>
      <c r="L26" s="63">
        <f>'3 Sales Assumptions(SA)'!G55</f>
        <v>0</v>
      </c>
      <c r="M26" s="63">
        <f>'3 Sales Assumptions(SA)'!G56</f>
        <v>0</v>
      </c>
      <c r="N26" s="63">
        <f>'3 Sales Assumptions(SA)'!G57</f>
        <v>0</v>
      </c>
      <c r="O26" s="63">
        <f>'3 Sales Assumptions(SA)'!G58</f>
        <v>0</v>
      </c>
      <c r="P26" s="63">
        <f>'3 Sales Assumptions(SA)'!G59</f>
        <v>0</v>
      </c>
      <c r="Q26" s="188">
        <f t="shared" ref="Q26:Q37" si="0">SUM(D26:P26)</f>
        <v>0</v>
      </c>
      <c r="R26" s="302"/>
      <c r="S26" s="302"/>
      <c r="T26" s="302"/>
      <c r="U26" s="302"/>
      <c r="V26" s="302"/>
      <c r="W26" s="302"/>
      <c r="X26" s="302"/>
      <c r="Y26" s="302"/>
      <c r="Z26" s="302"/>
      <c r="AA26" s="302"/>
      <c r="AB26" s="302"/>
      <c r="AC26" s="302"/>
      <c r="AD26" s="302"/>
      <c r="AE26" s="302"/>
      <c r="AF26" s="302"/>
      <c r="AG26" s="302"/>
      <c r="AH26" s="302"/>
      <c r="AI26" s="302"/>
      <c r="AJ26" s="302"/>
      <c r="AK26" s="302"/>
    </row>
    <row r="27" spans="1:37" x14ac:dyDescent="0.2">
      <c r="A27" s="302"/>
      <c r="B27" s="279" t="s">
        <v>236</v>
      </c>
      <c r="C27" s="64"/>
      <c r="D27" s="320">
        <f>C18</f>
        <v>0</v>
      </c>
      <c r="E27" s="66" t="s">
        <v>237</v>
      </c>
      <c r="F27" s="66" t="s">
        <v>237</v>
      </c>
      <c r="G27" s="66" t="s">
        <v>237</v>
      </c>
      <c r="H27" s="66" t="s">
        <v>237</v>
      </c>
      <c r="I27" s="66" t="s">
        <v>237</v>
      </c>
      <c r="J27" s="66" t="s">
        <v>237</v>
      </c>
      <c r="K27" s="66" t="s">
        <v>237</v>
      </c>
      <c r="L27" s="67" t="s">
        <v>237</v>
      </c>
      <c r="M27" s="66" t="s">
        <v>237</v>
      </c>
      <c r="N27" s="66" t="s">
        <v>237</v>
      </c>
      <c r="O27" s="66" t="s">
        <v>237</v>
      </c>
      <c r="P27" s="66" t="s">
        <v>237</v>
      </c>
      <c r="Q27" s="189">
        <f t="shared" si="0"/>
        <v>0</v>
      </c>
      <c r="R27" s="302"/>
      <c r="S27" s="302"/>
      <c r="T27" s="302"/>
      <c r="U27" s="302"/>
      <c r="V27" s="302"/>
      <c r="W27" s="302"/>
      <c r="X27" s="302"/>
      <c r="Y27" s="302"/>
      <c r="Z27" s="302"/>
      <c r="AA27" s="302"/>
      <c r="AB27" s="302"/>
      <c r="AC27" s="302"/>
      <c r="AD27" s="302"/>
      <c r="AE27" s="302"/>
      <c r="AF27" s="302"/>
      <c r="AG27" s="302"/>
      <c r="AH27" s="302"/>
      <c r="AI27" s="302"/>
      <c r="AJ27" s="302"/>
      <c r="AK27" s="302"/>
    </row>
    <row r="28" spans="1:37" x14ac:dyDescent="0.2">
      <c r="A28" s="302"/>
      <c r="B28" s="280" t="s">
        <v>238</v>
      </c>
      <c r="C28" s="61"/>
      <c r="D28" s="68">
        <v>0</v>
      </c>
      <c r="E28" s="69">
        <v>0</v>
      </c>
      <c r="F28" s="69">
        <v>0</v>
      </c>
      <c r="G28" s="69">
        <v>0</v>
      </c>
      <c r="H28" s="69">
        <v>0</v>
      </c>
      <c r="I28" s="69">
        <v>0</v>
      </c>
      <c r="J28" s="69">
        <v>0</v>
      </c>
      <c r="K28" s="69">
        <v>0</v>
      </c>
      <c r="L28" s="68">
        <v>0</v>
      </c>
      <c r="M28" s="69">
        <v>0</v>
      </c>
      <c r="N28" s="69">
        <v>0</v>
      </c>
      <c r="O28" s="69">
        <v>0</v>
      </c>
      <c r="P28" s="69">
        <v>0</v>
      </c>
      <c r="Q28" s="191">
        <f t="shared" si="0"/>
        <v>0</v>
      </c>
      <c r="R28" s="302"/>
      <c r="S28" s="302"/>
      <c r="T28" s="302"/>
      <c r="U28" s="302"/>
      <c r="V28" s="302"/>
      <c r="W28" s="302"/>
      <c r="X28" s="302"/>
      <c r="Y28" s="302"/>
      <c r="Z28" s="302"/>
      <c r="AA28" s="302"/>
      <c r="AB28" s="302"/>
      <c r="AC28" s="302"/>
      <c r="AD28" s="302"/>
      <c r="AE28" s="302"/>
      <c r="AF28" s="302"/>
      <c r="AG28" s="302"/>
      <c r="AH28" s="302"/>
      <c r="AI28" s="302"/>
      <c r="AJ28" s="302"/>
      <c r="AK28" s="302"/>
    </row>
    <row r="29" spans="1:37" x14ac:dyDescent="0.2">
      <c r="A29" s="302"/>
      <c r="B29" s="279" t="s">
        <v>239</v>
      </c>
      <c r="C29" s="64"/>
      <c r="D29" s="65">
        <v>0</v>
      </c>
      <c r="E29" s="70">
        <v>0</v>
      </c>
      <c r="F29" s="70">
        <v>0</v>
      </c>
      <c r="G29" s="70">
        <v>0</v>
      </c>
      <c r="H29" s="70">
        <v>0</v>
      </c>
      <c r="I29" s="70">
        <v>0</v>
      </c>
      <c r="J29" s="70">
        <v>0</v>
      </c>
      <c r="K29" s="70">
        <v>0</v>
      </c>
      <c r="L29" s="65">
        <v>0</v>
      </c>
      <c r="M29" s="70">
        <v>0</v>
      </c>
      <c r="N29" s="70">
        <v>0</v>
      </c>
      <c r="O29" s="70">
        <v>0</v>
      </c>
      <c r="P29" s="70">
        <v>0</v>
      </c>
      <c r="Q29" s="189">
        <f t="shared" si="0"/>
        <v>0</v>
      </c>
      <c r="R29" s="302"/>
      <c r="S29" s="302"/>
      <c r="T29" s="302"/>
      <c r="U29" s="302"/>
      <c r="V29" s="302"/>
      <c r="W29" s="302"/>
      <c r="X29" s="302"/>
      <c r="Y29" s="302"/>
      <c r="Z29" s="302"/>
      <c r="AA29" s="302"/>
      <c r="AB29" s="302"/>
      <c r="AC29" s="302"/>
      <c r="AD29" s="302"/>
      <c r="AE29" s="302"/>
      <c r="AF29" s="302"/>
      <c r="AG29" s="302"/>
      <c r="AH29" s="302"/>
      <c r="AI29" s="302"/>
      <c r="AJ29" s="302"/>
      <c r="AK29" s="302"/>
    </row>
    <row r="30" spans="1:37" x14ac:dyDescent="0.2">
      <c r="A30" s="302"/>
      <c r="B30" s="190" t="s">
        <v>175</v>
      </c>
      <c r="C30" s="61"/>
      <c r="D30" s="68">
        <v>0</v>
      </c>
      <c r="E30" s="69">
        <v>0</v>
      </c>
      <c r="F30" s="69">
        <v>0</v>
      </c>
      <c r="G30" s="69">
        <v>0</v>
      </c>
      <c r="H30" s="69">
        <v>0</v>
      </c>
      <c r="I30" s="69">
        <v>0</v>
      </c>
      <c r="J30" s="69">
        <v>0</v>
      </c>
      <c r="K30" s="69">
        <v>0</v>
      </c>
      <c r="L30" s="68">
        <v>0</v>
      </c>
      <c r="M30" s="69">
        <v>0</v>
      </c>
      <c r="N30" s="69">
        <v>0</v>
      </c>
      <c r="O30" s="69">
        <v>0</v>
      </c>
      <c r="P30" s="69">
        <v>0</v>
      </c>
      <c r="Q30" s="191">
        <f t="shared" si="0"/>
        <v>0</v>
      </c>
      <c r="R30" s="302"/>
      <c r="S30" s="302"/>
      <c r="T30" s="302"/>
      <c r="U30" s="302"/>
      <c r="V30" s="302"/>
      <c r="W30" s="302"/>
      <c r="X30" s="302"/>
      <c r="Y30" s="302"/>
      <c r="Z30" s="302"/>
      <c r="AA30" s="302"/>
      <c r="AB30" s="302"/>
      <c r="AC30" s="302"/>
      <c r="AD30" s="302"/>
      <c r="AE30" s="302"/>
      <c r="AF30" s="302"/>
      <c r="AG30" s="302"/>
      <c r="AH30" s="302"/>
      <c r="AI30" s="302"/>
      <c r="AJ30" s="302"/>
      <c r="AK30" s="302"/>
    </row>
    <row r="31" spans="1:37" x14ac:dyDescent="0.2">
      <c r="A31" s="302"/>
      <c r="B31" s="187" t="s">
        <v>175</v>
      </c>
      <c r="C31" s="71"/>
      <c r="D31" s="62">
        <v>0</v>
      </c>
      <c r="E31" s="72">
        <v>0</v>
      </c>
      <c r="F31" s="72">
        <v>0</v>
      </c>
      <c r="G31" s="72">
        <v>0</v>
      </c>
      <c r="H31" s="72">
        <v>0</v>
      </c>
      <c r="I31" s="72">
        <v>0</v>
      </c>
      <c r="J31" s="72">
        <v>0</v>
      </c>
      <c r="K31" s="72">
        <v>0</v>
      </c>
      <c r="L31" s="62">
        <v>0</v>
      </c>
      <c r="M31" s="72">
        <v>0</v>
      </c>
      <c r="N31" s="72">
        <v>0</v>
      </c>
      <c r="O31" s="72">
        <v>0</v>
      </c>
      <c r="P31" s="72">
        <v>0</v>
      </c>
      <c r="Q31" s="192">
        <f t="shared" si="0"/>
        <v>0</v>
      </c>
      <c r="R31" s="302"/>
      <c r="S31" s="302"/>
      <c r="T31" s="302"/>
      <c r="U31" s="302"/>
      <c r="V31" s="302"/>
      <c r="W31" s="302"/>
      <c r="X31" s="302"/>
      <c r="Y31" s="302"/>
      <c r="Z31" s="302"/>
      <c r="AA31" s="302"/>
      <c r="AB31" s="302"/>
      <c r="AC31" s="302"/>
      <c r="AD31" s="302"/>
      <c r="AE31" s="302"/>
      <c r="AF31" s="302"/>
      <c r="AG31" s="302"/>
      <c r="AH31" s="302"/>
      <c r="AI31" s="302"/>
      <c r="AJ31" s="302"/>
      <c r="AK31" s="302"/>
    </row>
    <row r="32" spans="1:37" x14ac:dyDescent="0.2">
      <c r="A32" s="302"/>
      <c r="B32" s="190" t="s">
        <v>175</v>
      </c>
      <c r="C32" s="61"/>
      <c r="D32" s="68">
        <v>0</v>
      </c>
      <c r="E32" s="69">
        <v>0</v>
      </c>
      <c r="F32" s="69">
        <v>0</v>
      </c>
      <c r="G32" s="69">
        <v>0</v>
      </c>
      <c r="H32" s="69">
        <v>0</v>
      </c>
      <c r="I32" s="69">
        <v>0</v>
      </c>
      <c r="J32" s="69">
        <v>0</v>
      </c>
      <c r="K32" s="69">
        <v>0</v>
      </c>
      <c r="L32" s="68">
        <v>0</v>
      </c>
      <c r="M32" s="69">
        <v>0</v>
      </c>
      <c r="N32" s="69">
        <v>0</v>
      </c>
      <c r="O32" s="69">
        <v>0</v>
      </c>
      <c r="P32" s="69">
        <v>0</v>
      </c>
      <c r="Q32" s="191">
        <f t="shared" si="0"/>
        <v>0</v>
      </c>
      <c r="R32" s="302"/>
      <c r="S32" s="302"/>
      <c r="T32" s="302"/>
      <c r="U32" s="302"/>
      <c r="V32" s="302"/>
      <c r="W32" s="302"/>
      <c r="X32" s="302"/>
      <c r="Y32" s="302"/>
      <c r="Z32" s="302"/>
      <c r="AA32" s="302"/>
      <c r="AB32" s="302"/>
      <c r="AC32" s="302"/>
      <c r="AD32" s="302"/>
      <c r="AE32" s="302"/>
      <c r="AF32" s="302"/>
      <c r="AG32" s="302"/>
      <c r="AH32" s="302"/>
      <c r="AI32" s="302"/>
      <c r="AJ32" s="302"/>
      <c r="AK32" s="302"/>
    </row>
    <row r="33" spans="1:37" ht="15" thickBot="1" x14ac:dyDescent="0.25">
      <c r="A33" s="302"/>
      <c r="B33" s="193" t="s">
        <v>175</v>
      </c>
      <c r="C33" s="194"/>
      <c r="D33" s="195">
        <v>0</v>
      </c>
      <c r="E33" s="196">
        <v>0</v>
      </c>
      <c r="F33" s="196">
        <v>0</v>
      </c>
      <c r="G33" s="196">
        <v>0</v>
      </c>
      <c r="H33" s="196">
        <v>0</v>
      </c>
      <c r="I33" s="196">
        <v>0</v>
      </c>
      <c r="J33" s="196">
        <v>0</v>
      </c>
      <c r="K33" s="196">
        <v>0</v>
      </c>
      <c r="L33" s="195">
        <v>0</v>
      </c>
      <c r="M33" s="196">
        <v>0</v>
      </c>
      <c r="N33" s="196">
        <v>0</v>
      </c>
      <c r="O33" s="196">
        <v>0</v>
      </c>
      <c r="P33" s="196">
        <v>0</v>
      </c>
      <c r="Q33" s="197">
        <f t="shared" ref="Q33:Q35" si="1">SUM(D33:P33)</f>
        <v>0</v>
      </c>
      <c r="R33" s="302"/>
      <c r="S33" s="302"/>
      <c r="T33" s="302"/>
      <c r="U33" s="302"/>
      <c r="V33" s="302"/>
      <c r="W33" s="302"/>
      <c r="X33" s="302"/>
      <c r="Y33" s="302"/>
      <c r="Z33" s="302"/>
      <c r="AA33" s="302"/>
      <c r="AB33" s="302"/>
      <c r="AC33" s="302"/>
      <c r="AD33" s="302"/>
      <c r="AE33" s="302"/>
      <c r="AF33" s="302"/>
      <c r="AG33" s="302"/>
      <c r="AH33" s="302"/>
      <c r="AI33" s="302"/>
      <c r="AJ33" s="302"/>
      <c r="AK33" s="302"/>
    </row>
    <row r="34" spans="1:37" ht="15" thickBot="1" x14ac:dyDescent="0.25">
      <c r="A34" s="302"/>
      <c r="B34" s="193" t="s">
        <v>175</v>
      </c>
      <c r="C34" s="194"/>
      <c r="D34" s="195">
        <v>0</v>
      </c>
      <c r="E34" s="196">
        <v>0</v>
      </c>
      <c r="F34" s="196">
        <v>0</v>
      </c>
      <c r="G34" s="196">
        <v>0</v>
      </c>
      <c r="H34" s="196">
        <v>0</v>
      </c>
      <c r="I34" s="196">
        <v>0</v>
      </c>
      <c r="J34" s="196">
        <v>0</v>
      </c>
      <c r="K34" s="196">
        <v>0</v>
      </c>
      <c r="L34" s="195">
        <v>0</v>
      </c>
      <c r="M34" s="196">
        <v>0</v>
      </c>
      <c r="N34" s="196">
        <v>0</v>
      </c>
      <c r="O34" s="196">
        <v>0</v>
      </c>
      <c r="P34" s="196">
        <v>0</v>
      </c>
      <c r="Q34" s="197">
        <f t="shared" ref="Q34" si="2">SUM(D34:P34)</f>
        <v>0</v>
      </c>
      <c r="R34" s="302"/>
      <c r="S34" s="302"/>
      <c r="T34" s="302"/>
      <c r="U34" s="302"/>
      <c r="V34" s="302"/>
      <c r="W34" s="302"/>
      <c r="X34" s="302"/>
      <c r="Y34" s="302"/>
      <c r="Z34" s="302"/>
      <c r="AA34" s="302"/>
      <c r="AB34" s="302"/>
      <c r="AC34" s="302"/>
      <c r="AD34" s="302"/>
      <c r="AE34" s="302"/>
      <c r="AF34" s="302"/>
      <c r="AG34" s="302"/>
      <c r="AH34" s="302"/>
      <c r="AI34" s="302"/>
      <c r="AJ34" s="302"/>
      <c r="AK34" s="302"/>
    </row>
    <row r="35" spans="1:37" ht="15" thickBot="1" x14ac:dyDescent="0.25">
      <c r="A35" s="302"/>
      <c r="B35" s="193" t="s">
        <v>175</v>
      </c>
      <c r="C35" s="194"/>
      <c r="D35" s="195">
        <v>0</v>
      </c>
      <c r="E35" s="196">
        <v>0</v>
      </c>
      <c r="F35" s="196">
        <v>0</v>
      </c>
      <c r="G35" s="196">
        <v>0</v>
      </c>
      <c r="H35" s="196">
        <v>0</v>
      </c>
      <c r="I35" s="196">
        <v>0</v>
      </c>
      <c r="J35" s="196">
        <v>0</v>
      </c>
      <c r="K35" s="196">
        <v>0</v>
      </c>
      <c r="L35" s="195">
        <v>0</v>
      </c>
      <c r="M35" s="196">
        <v>0</v>
      </c>
      <c r="N35" s="196">
        <v>0</v>
      </c>
      <c r="O35" s="196">
        <v>0</v>
      </c>
      <c r="P35" s="196">
        <v>0</v>
      </c>
      <c r="Q35" s="197">
        <f t="shared" si="1"/>
        <v>0</v>
      </c>
      <c r="R35" s="302"/>
      <c r="S35" s="302"/>
      <c r="T35" s="302"/>
      <c r="U35" s="302"/>
      <c r="V35" s="302"/>
      <c r="W35" s="302"/>
      <c r="X35" s="302"/>
      <c r="Y35" s="302"/>
      <c r="Z35" s="302"/>
      <c r="AA35" s="302"/>
      <c r="AB35" s="302"/>
      <c r="AC35" s="302"/>
      <c r="AD35" s="302"/>
      <c r="AE35" s="302"/>
      <c r="AF35" s="302"/>
      <c r="AG35" s="302"/>
      <c r="AH35" s="302"/>
      <c r="AI35" s="302"/>
      <c r="AJ35" s="302"/>
      <c r="AK35" s="302"/>
    </row>
    <row r="36" spans="1:37" ht="15" thickBot="1" x14ac:dyDescent="0.25">
      <c r="A36" s="302"/>
      <c r="B36" s="193" t="s">
        <v>175</v>
      </c>
      <c r="C36" s="194"/>
      <c r="D36" s="195">
        <v>0</v>
      </c>
      <c r="E36" s="196">
        <v>0</v>
      </c>
      <c r="F36" s="196">
        <v>0</v>
      </c>
      <c r="G36" s="196">
        <v>0</v>
      </c>
      <c r="H36" s="196">
        <v>0</v>
      </c>
      <c r="I36" s="196">
        <v>0</v>
      </c>
      <c r="J36" s="196">
        <v>0</v>
      </c>
      <c r="K36" s="196">
        <v>0</v>
      </c>
      <c r="L36" s="195">
        <v>0</v>
      </c>
      <c r="M36" s="196">
        <v>0</v>
      </c>
      <c r="N36" s="196">
        <v>0</v>
      </c>
      <c r="O36" s="196">
        <v>0</v>
      </c>
      <c r="P36" s="196">
        <v>0</v>
      </c>
      <c r="Q36" s="197">
        <f t="shared" si="0"/>
        <v>0</v>
      </c>
      <c r="R36" s="302"/>
      <c r="S36" s="302"/>
      <c r="T36" s="302"/>
      <c r="U36" s="302"/>
      <c r="V36" s="302"/>
      <c r="W36" s="302"/>
      <c r="X36" s="302"/>
      <c r="Y36" s="302"/>
      <c r="Z36" s="302"/>
      <c r="AA36" s="302"/>
      <c r="AB36" s="302"/>
      <c r="AC36" s="302"/>
      <c r="AD36" s="302"/>
      <c r="AE36" s="302"/>
      <c r="AF36" s="302"/>
      <c r="AG36" s="302"/>
      <c r="AH36" s="302"/>
      <c r="AI36" s="302"/>
      <c r="AJ36" s="302"/>
      <c r="AK36" s="302"/>
    </row>
    <row r="37" spans="1:37" s="282" customFormat="1" ht="20.25" customHeight="1" thickBot="1" x14ac:dyDescent="0.3">
      <c r="A37" s="281"/>
      <c r="B37" s="430" t="s">
        <v>240</v>
      </c>
      <c r="C37" s="431"/>
      <c r="D37" s="198">
        <f t="shared" ref="D37:P37" si="3">SUM(D26:D36)</f>
        <v>0</v>
      </c>
      <c r="E37" s="199">
        <f t="shared" si="3"/>
        <v>0</v>
      </c>
      <c r="F37" s="199">
        <f t="shared" si="3"/>
        <v>0</v>
      </c>
      <c r="G37" s="199">
        <f t="shared" si="3"/>
        <v>0</v>
      </c>
      <c r="H37" s="200">
        <f t="shared" si="3"/>
        <v>0</v>
      </c>
      <c r="I37" s="201">
        <f t="shared" si="3"/>
        <v>0</v>
      </c>
      <c r="J37" s="201">
        <f t="shared" si="3"/>
        <v>0</v>
      </c>
      <c r="K37" s="201">
        <f t="shared" si="3"/>
        <v>0</v>
      </c>
      <c r="L37" s="198">
        <f t="shared" si="3"/>
        <v>0</v>
      </c>
      <c r="M37" s="199">
        <f t="shared" si="3"/>
        <v>0</v>
      </c>
      <c r="N37" s="199">
        <f t="shared" si="3"/>
        <v>0</v>
      </c>
      <c r="O37" s="200">
        <f t="shared" si="3"/>
        <v>0</v>
      </c>
      <c r="P37" s="201">
        <f t="shared" si="3"/>
        <v>0</v>
      </c>
      <c r="Q37" s="202">
        <f t="shared" si="0"/>
        <v>0</v>
      </c>
      <c r="R37" s="281"/>
      <c r="S37" s="281"/>
      <c r="T37" s="281"/>
      <c r="U37" s="281"/>
      <c r="V37" s="281"/>
      <c r="W37" s="281"/>
      <c r="X37" s="281"/>
      <c r="Y37" s="281"/>
      <c r="Z37" s="281"/>
      <c r="AA37" s="281"/>
      <c r="AB37" s="281"/>
      <c r="AC37" s="281"/>
      <c r="AD37" s="281"/>
      <c r="AE37" s="281"/>
      <c r="AF37" s="281"/>
      <c r="AG37" s="281"/>
      <c r="AH37" s="281"/>
      <c r="AI37" s="281"/>
      <c r="AJ37" s="281"/>
      <c r="AK37" s="281"/>
    </row>
    <row r="38" spans="1:37" s="269" customFormat="1" ht="30.75" customHeight="1" x14ac:dyDescent="0.25">
      <c r="A38" s="302"/>
      <c r="B38" s="6"/>
      <c r="C38" s="6"/>
      <c r="D38" s="7"/>
      <c r="E38" s="7"/>
      <c r="F38" s="7"/>
      <c r="G38" s="7"/>
      <c r="H38" s="7"/>
      <c r="I38" s="7"/>
      <c r="J38" s="7"/>
      <c r="K38" s="7"/>
      <c r="L38" s="7"/>
      <c r="M38" s="7"/>
      <c r="N38" s="7"/>
      <c r="O38" s="7"/>
      <c r="P38" s="7"/>
      <c r="Q38" s="8"/>
      <c r="R38" s="302"/>
      <c r="S38" s="302"/>
      <c r="T38" s="302"/>
      <c r="U38" s="302"/>
      <c r="V38" s="302"/>
      <c r="W38" s="302"/>
      <c r="X38" s="302"/>
      <c r="Y38" s="302"/>
      <c r="Z38" s="302"/>
      <c r="AA38" s="302"/>
      <c r="AB38" s="302"/>
      <c r="AC38" s="302"/>
      <c r="AD38" s="302"/>
      <c r="AE38" s="302"/>
      <c r="AF38" s="302"/>
      <c r="AG38" s="302"/>
      <c r="AH38" s="302"/>
      <c r="AI38" s="302"/>
      <c r="AJ38" s="302"/>
      <c r="AK38" s="302"/>
    </row>
    <row r="39" spans="1:37" s="269" customFormat="1" ht="30.75" customHeight="1" thickBot="1" x14ac:dyDescent="0.3">
      <c r="A39" s="302"/>
      <c r="B39" s="6"/>
      <c r="C39" s="6"/>
      <c r="D39" s="7"/>
      <c r="E39" s="7"/>
      <c r="F39" s="7"/>
      <c r="G39" s="7"/>
      <c r="H39" s="7"/>
      <c r="I39" s="7"/>
      <c r="J39" s="7"/>
      <c r="K39" s="7"/>
      <c r="L39" s="7"/>
      <c r="M39" s="7"/>
      <c r="N39" s="7"/>
      <c r="O39" s="7"/>
      <c r="P39" s="7"/>
      <c r="Q39" s="8"/>
      <c r="R39" s="302"/>
      <c r="S39" s="302"/>
      <c r="T39" s="302"/>
      <c r="U39" s="302"/>
      <c r="V39" s="302"/>
      <c r="W39" s="302"/>
      <c r="X39" s="302"/>
      <c r="Y39" s="302"/>
      <c r="Z39" s="302"/>
      <c r="AA39" s="302"/>
      <c r="AB39" s="302"/>
      <c r="AC39" s="302"/>
      <c r="AD39" s="302"/>
      <c r="AE39" s="302"/>
      <c r="AF39" s="302"/>
      <c r="AG39" s="302"/>
      <c r="AH39" s="302"/>
      <c r="AI39" s="302"/>
      <c r="AJ39" s="302"/>
      <c r="AK39" s="302"/>
    </row>
    <row r="40" spans="1:37" s="269" customFormat="1" ht="18.75" customHeight="1" thickBot="1" x14ac:dyDescent="0.3">
      <c r="A40" s="302"/>
      <c r="B40" s="6"/>
      <c r="C40" s="6"/>
      <c r="D40" s="7"/>
      <c r="E40" s="427" t="s">
        <v>231</v>
      </c>
      <c r="F40" s="428"/>
      <c r="G40" s="428"/>
      <c r="H40" s="428"/>
      <c r="I40" s="428"/>
      <c r="J40" s="428"/>
      <c r="K40" s="428"/>
      <c r="L40" s="428"/>
      <c r="M40" s="428"/>
      <c r="N40" s="428"/>
      <c r="O40" s="428"/>
      <c r="P40" s="429"/>
      <c r="Q40" s="8"/>
      <c r="R40" s="302"/>
      <c r="S40" s="302"/>
      <c r="T40" s="302"/>
      <c r="U40" s="302"/>
      <c r="V40" s="302"/>
      <c r="W40" s="302"/>
      <c r="X40" s="302"/>
      <c r="Y40" s="302"/>
      <c r="Z40" s="302"/>
      <c r="AA40" s="302"/>
      <c r="AB40" s="302"/>
      <c r="AC40" s="302"/>
      <c r="AD40" s="302"/>
      <c r="AE40" s="302"/>
      <c r="AF40" s="302"/>
      <c r="AG40" s="302"/>
      <c r="AH40" s="302"/>
      <c r="AI40" s="302"/>
      <c r="AJ40" s="302"/>
      <c r="AK40" s="302"/>
    </row>
    <row r="41" spans="1:37" s="269" customFormat="1" ht="21.75" customHeight="1" x14ac:dyDescent="0.2">
      <c r="A41" s="302"/>
      <c r="B41" s="184" t="s">
        <v>241</v>
      </c>
      <c r="C41" s="185" t="s">
        <v>170</v>
      </c>
      <c r="D41" s="185" t="s">
        <v>233</v>
      </c>
      <c r="E41" s="142">
        <v>1</v>
      </c>
      <c r="F41" s="142">
        <v>2</v>
      </c>
      <c r="G41" s="142">
        <v>3</v>
      </c>
      <c r="H41" s="142">
        <v>4</v>
      </c>
      <c r="I41" s="142">
        <v>5</v>
      </c>
      <c r="J41" s="152">
        <v>6</v>
      </c>
      <c r="K41" s="151">
        <v>7</v>
      </c>
      <c r="L41" s="142">
        <v>8</v>
      </c>
      <c r="M41" s="142">
        <v>9</v>
      </c>
      <c r="N41" s="142">
        <v>10</v>
      </c>
      <c r="O41" s="151">
        <v>11</v>
      </c>
      <c r="P41" s="151">
        <v>12</v>
      </c>
      <c r="Q41" s="143" t="s">
        <v>234</v>
      </c>
      <c r="R41" s="302"/>
      <c r="S41" s="302"/>
      <c r="T41" s="302"/>
      <c r="U41" s="302"/>
      <c r="V41" s="302"/>
      <c r="W41" s="302"/>
      <c r="X41" s="302"/>
      <c r="Y41" s="302"/>
      <c r="Z41" s="302"/>
      <c r="AA41" s="302"/>
      <c r="AB41" s="302"/>
      <c r="AC41" s="302"/>
      <c r="AD41" s="302"/>
      <c r="AE41" s="302"/>
      <c r="AF41" s="302"/>
      <c r="AG41" s="302"/>
      <c r="AH41" s="302"/>
      <c r="AI41" s="302"/>
      <c r="AJ41" s="302"/>
      <c r="AK41" s="302"/>
    </row>
    <row r="42" spans="1:37" x14ac:dyDescent="0.2">
      <c r="A42" s="302"/>
      <c r="B42" s="283" t="s">
        <v>242</v>
      </c>
      <c r="C42" s="73"/>
      <c r="D42" s="74">
        <v>0</v>
      </c>
      <c r="E42" s="63">
        <f>'3 Sales Assumptions(SA)'!$G65</f>
        <v>0</v>
      </c>
      <c r="F42" s="63">
        <f>'3 Sales Assumptions(SA)'!$G66</f>
        <v>0</v>
      </c>
      <c r="G42" s="63">
        <f>'3 Sales Assumptions(SA)'!$G67</f>
        <v>0</v>
      </c>
      <c r="H42" s="63">
        <f>'3 Sales Assumptions(SA)'!$G68</f>
        <v>0</v>
      </c>
      <c r="I42" s="63">
        <f>'3 Sales Assumptions(SA)'!$G69</f>
        <v>0</v>
      </c>
      <c r="J42" s="63">
        <f>'3 Sales Assumptions(SA)'!$G70</f>
        <v>0</v>
      </c>
      <c r="K42" s="63">
        <f>'3 Sales Assumptions(SA)'!$G71</f>
        <v>0</v>
      </c>
      <c r="L42" s="63">
        <f>'3 Sales Assumptions(SA)'!$G72</f>
        <v>0</v>
      </c>
      <c r="M42" s="63">
        <f>'3 Sales Assumptions(SA)'!$G73</f>
        <v>0</v>
      </c>
      <c r="N42" s="63">
        <f>'3 Sales Assumptions(SA)'!$G74</f>
        <v>0</v>
      </c>
      <c r="O42" s="63">
        <f>'3 Sales Assumptions(SA)'!$G75</f>
        <v>0</v>
      </c>
      <c r="P42" s="63">
        <f>'3 Sales Assumptions(SA)'!$G76</f>
        <v>0</v>
      </c>
      <c r="Q42" s="188">
        <f t="shared" ref="Q42" si="4">SUM(D42:P42)</f>
        <v>0</v>
      </c>
      <c r="R42" s="302"/>
      <c r="S42" s="302"/>
      <c r="T42" s="302"/>
      <c r="U42" s="302"/>
      <c r="V42" s="302"/>
      <c r="W42" s="302"/>
      <c r="X42" s="302"/>
      <c r="Y42" s="302"/>
      <c r="Z42" s="302"/>
      <c r="AA42" s="302"/>
      <c r="AB42" s="302"/>
      <c r="AC42" s="302"/>
      <c r="AD42" s="302"/>
      <c r="AE42" s="302"/>
      <c r="AF42" s="302"/>
      <c r="AG42" s="302"/>
      <c r="AH42" s="302"/>
      <c r="AI42" s="302"/>
      <c r="AJ42" s="302"/>
      <c r="AK42" s="302"/>
    </row>
    <row r="43" spans="1:37" ht="13.5" customHeight="1" x14ac:dyDescent="0.2">
      <c r="A43" s="302"/>
      <c r="B43" s="284" t="s">
        <v>239</v>
      </c>
      <c r="C43" s="75"/>
      <c r="D43" s="76">
        <f>SUM(D29)</f>
        <v>0</v>
      </c>
      <c r="E43" s="77">
        <v>0</v>
      </c>
      <c r="F43" s="77">
        <v>0</v>
      </c>
      <c r="G43" s="77">
        <v>0</v>
      </c>
      <c r="H43" s="77">
        <v>0</v>
      </c>
      <c r="I43" s="77">
        <v>0</v>
      </c>
      <c r="J43" s="77">
        <v>0</v>
      </c>
      <c r="K43" s="77">
        <v>0</v>
      </c>
      <c r="L43" s="77">
        <v>0</v>
      </c>
      <c r="M43" s="77">
        <v>0</v>
      </c>
      <c r="N43" s="77">
        <v>0</v>
      </c>
      <c r="O43" s="77">
        <v>0</v>
      </c>
      <c r="P43" s="77">
        <v>0</v>
      </c>
      <c r="Q43" s="191">
        <f t="shared" ref="Q43:Q54" si="5">SUM(D43:P43)</f>
        <v>0</v>
      </c>
      <c r="R43" s="302"/>
      <c r="S43" s="302"/>
      <c r="T43" s="302"/>
      <c r="U43" s="302"/>
      <c r="V43" s="302"/>
      <c r="W43" s="302"/>
      <c r="X43" s="302"/>
      <c r="Y43" s="302"/>
      <c r="Z43" s="302"/>
      <c r="AA43" s="302"/>
      <c r="AB43" s="302"/>
      <c r="AC43" s="302"/>
      <c r="AD43" s="302"/>
      <c r="AE43" s="302"/>
      <c r="AF43" s="302"/>
      <c r="AG43" s="302"/>
      <c r="AH43" s="302"/>
      <c r="AI43" s="302"/>
      <c r="AJ43" s="302"/>
      <c r="AK43" s="302"/>
    </row>
    <row r="44" spans="1:37" ht="13.5" customHeight="1" x14ac:dyDescent="0.2">
      <c r="A44" s="302"/>
      <c r="B44" s="283" t="s">
        <v>243</v>
      </c>
      <c r="C44" s="78"/>
      <c r="D44" s="79">
        <v>0</v>
      </c>
      <c r="E44" s="77">
        <v>0</v>
      </c>
      <c r="F44" s="77">
        <v>0</v>
      </c>
      <c r="G44" s="77">
        <v>0</v>
      </c>
      <c r="H44" s="77">
        <v>0</v>
      </c>
      <c r="I44" s="77">
        <v>0</v>
      </c>
      <c r="J44" s="77">
        <v>0</v>
      </c>
      <c r="K44" s="77">
        <v>0</v>
      </c>
      <c r="L44" s="77">
        <v>0</v>
      </c>
      <c r="M44" s="77">
        <v>0</v>
      </c>
      <c r="N44" s="77">
        <v>0</v>
      </c>
      <c r="O44" s="77">
        <v>0</v>
      </c>
      <c r="P44" s="77">
        <v>0</v>
      </c>
      <c r="Q44" s="192">
        <f t="shared" si="5"/>
        <v>0</v>
      </c>
      <c r="R44" s="302"/>
      <c r="S44" s="302"/>
      <c r="T44" s="302"/>
      <c r="U44" s="302"/>
      <c r="V44" s="302"/>
      <c r="W44" s="302"/>
      <c r="X44" s="302"/>
      <c r="Y44" s="302"/>
      <c r="Z44" s="302"/>
      <c r="AA44" s="302"/>
      <c r="AB44" s="302"/>
      <c r="AC44" s="302"/>
      <c r="AD44" s="302"/>
      <c r="AE44" s="302"/>
      <c r="AF44" s="302"/>
      <c r="AG44" s="302"/>
      <c r="AH44" s="302"/>
      <c r="AI44" s="302"/>
      <c r="AJ44" s="302"/>
      <c r="AK44" s="302"/>
    </row>
    <row r="45" spans="1:37" ht="14.25" customHeight="1" x14ac:dyDescent="0.2">
      <c r="A45" s="302"/>
      <c r="B45" s="284" t="s">
        <v>244</v>
      </c>
      <c r="C45" s="75"/>
      <c r="D45" s="79">
        <v>0</v>
      </c>
      <c r="E45" s="77">
        <v>0</v>
      </c>
      <c r="F45" s="77">
        <v>0</v>
      </c>
      <c r="G45" s="77">
        <v>0</v>
      </c>
      <c r="H45" s="77">
        <v>0</v>
      </c>
      <c r="I45" s="77">
        <v>0</v>
      </c>
      <c r="J45" s="77">
        <v>0</v>
      </c>
      <c r="K45" s="77">
        <v>0</v>
      </c>
      <c r="L45" s="77">
        <v>0</v>
      </c>
      <c r="M45" s="77">
        <v>0</v>
      </c>
      <c r="N45" s="77">
        <v>0</v>
      </c>
      <c r="O45" s="77">
        <v>0</v>
      </c>
      <c r="P45" s="77">
        <v>0</v>
      </c>
      <c r="Q45" s="191">
        <f t="shared" si="5"/>
        <v>0</v>
      </c>
      <c r="R45" s="302"/>
      <c r="S45" s="302"/>
      <c r="T45" s="302"/>
      <c r="U45" s="302"/>
      <c r="V45" s="302"/>
      <c r="W45" s="302"/>
      <c r="X45" s="302"/>
      <c r="Y45" s="302"/>
      <c r="Z45" s="302"/>
      <c r="AA45" s="302"/>
      <c r="AB45" s="302"/>
      <c r="AC45" s="302"/>
      <c r="AD45" s="302"/>
      <c r="AE45" s="302"/>
      <c r="AF45" s="302"/>
      <c r="AG45" s="302"/>
      <c r="AH45" s="302"/>
      <c r="AI45" s="302"/>
      <c r="AJ45" s="302"/>
      <c r="AK45" s="302"/>
    </row>
    <row r="46" spans="1:37" ht="14.25" customHeight="1" x14ac:dyDescent="0.2">
      <c r="A46" s="302"/>
      <c r="B46" s="285" t="s">
        <v>245</v>
      </c>
      <c r="C46" s="80"/>
      <c r="D46" s="79">
        <v>0</v>
      </c>
      <c r="E46" s="77">
        <v>0</v>
      </c>
      <c r="F46" s="77">
        <v>0</v>
      </c>
      <c r="G46" s="77">
        <v>0</v>
      </c>
      <c r="H46" s="77">
        <v>0</v>
      </c>
      <c r="I46" s="77">
        <v>0</v>
      </c>
      <c r="J46" s="77">
        <v>0</v>
      </c>
      <c r="K46" s="77">
        <v>0</v>
      </c>
      <c r="L46" s="77">
        <v>0</v>
      </c>
      <c r="M46" s="77">
        <v>0</v>
      </c>
      <c r="N46" s="77">
        <v>0</v>
      </c>
      <c r="O46" s="77">
        <v>0</v>
      </c>
      <c r="P46" s="77">
        <v>0</v>
      </c>
      <c r="Q46" s="192">
        <f t="shared" si="5"/>
        <v>0</v>
      </c>
      <c r="R46" s="302"/>
      <c r="S46" s="302"/>
      <c r="T46" s="302"/>
      <c r="U46" s="302"/>
      <c r="V46" s="302"/>
      <c r="W46" s="302"/>
      <c r="X46" s="302"/>
      <c r="Y46" s="302"/>
      <c r="Z46" s="302"/>
      <c r="AA46" s="302"/>
      <c r="AB46" s="302"/>
      <c r="AC46" s="302"/>
      <c r="AD46" s="302"/>
      <c r="AE46" s="302"/>
      <c r="AF46" s="302"/>
      <c r="AG46" s="302"/>
      <c r="AH46" s="302"/>
      <c r="AI46" s="302"/>
      <c r="AJ46" s="302"/>
      <c r="AK46" s="302"/>
    </row>
    <row r="47" spans="1:37" x14ac:dyDescent="0.2">
      <c r="A47" s="302"/>
      <c r="B47" s="283" t="s">
        <v>246</v>
      </c>
      <c r="C47" s="73"/>
      <c r="D47" s="79">
        <v>0</v>
      </c>
      <c r="E47" s="77">
        <v>0</v>
      </c>
      <c r="F47" s="77">
        <v>0</v>
      </c>
      <c r="G47" s="77">
        <v>0</v>
      </c>
      <c r="H47" s="77">
        <v>0</v>
      </c>
      <c r="I47" s="77">
        <v>0</v>
      </c>
      <c r="J47" s="77">
        <v>0</v>
      </c>
      <c r="K47" s="77">
        <v>0</v>
      </c>
      <c r="L47" s="77">
        <v>0</v>
      </c>
      <c r="M47" s="77">
        <v>0</v>
      </c>
      <c r="N47" s="77">
        <v>0</v>
      </c>
      <c r="O47" s="77">
        <v>0</v>
      </c>
      <c r="P47" s="77">
        <v>0</v>
      </c>
      <c r="Q47" s="189">
        <f t="shared" si="5"/>
        <v>0</v>
      </c>
      <c r="R47" s="302"/>
      <c r="S47" s="302"/>
      <c r="T47" s="302"/>
      <c r="U47" s="302"/>
      <c r="V47" s="302"/>
      <c r="W47" s="302"/>
      <c r="X47" s="302"/>
      <c r="Y47" s="302"/>
      <c r="Z47" s="302"/>
      <c r="AA47" s="302"/>
      <c r="AB47" s="302"/>
      <c r="AC47" s="302"/>
      <c r="AD47" s="302"/>
      <c r="AE47" s="302"/>
      <c r="AF47" s="302"/>
      <c r="AG47" s="302"/>
      <c r="AH47" s="302"/>
      <c r="AI47" s="302"/>
      <c r="AJ47" s="302"/>
      <c r="AK47" s="302"/>
    </row>
    <row r="48" spans="1:37" x14ac:dyDescent="0.2">
      <c r="A48" s="302"/>
      <c r="B48" s="286" t="s">
        <v>247</v>
      </c>
      <c r="C48" s="81"/>
      <c r="D48" s="79">
        <v>0</v>
      </c>
      <c r="E48" s="77">
        <v>0</v>
      </c>
      <c r="F48" s="77">
        <v>0</v>
      </c>
      <c r="G48" s="77">
        <v>0</v>
      </c>
      <c r="H48" s="77">
        <v>0</v>
      </c>
      <c r="I48" s="77">
        <v>0</v>
      </c>
      <c r="J48" s="77">
        <v>0</v>
      </c>
      <c r="K48" s="77">
        <v>0</v>
      </c>
      <c r="L48" s="77">
        <v>0</v>
      </c>
      <c r="M48" s="77">
        <v>0</v>
      </c>
      <c r="N48" s="77">
        <v>0</v>
      </c>
      <c r="O48" s="77">
        <v>0</v>
      </c>
      <c r="P48" s="77">
        <v>0</v>
      </c>
      <c r="Q48" s="203">
        <f t="shared" si="5"/>
        <v>0</v>
      </c>
      <c r="R48" s="302"/>
      <c r="S48" s="302"/>
      <c r="T48" s="302"/>
      <c r="U48" s="302"/>
      <c r="V48" s="302"/>
      <c r="W48" s="302"/>
      <c r="X48" s="302"/>
      <c r="Y48" s="302"/>
      <c r="Z48" s="302"/>
      <c r="AA48" s="302"/>
      <c r="AB48" s="302"/>
      <c r="AC48" s="302"/>
      <c r="AD48" s="302"/>
      <c r="AE48" s="302"/>
      <c r="AF48" s="302"/>
      <c r="AG48" s="302"/>
      <c r="AH48" s="302"/>
      <c r="AI48" s="302"/>
      <c r="AJ48" s="302"/>
      <c r="AK48" s="302"/>
    </row>
    <row r="49" spans="1:37" x14ac:dyDescent="0.2">
      <c r="A49" s="302"/>
      <c r="B49" s="284" t="s">
        <v>248</v>
      </c>
      <c r="C49" s="75"/>
      <c r="D49" s="79">
        <v>0</v>
      </c>
      <c r="E49" s="77">
        <v>0</v>
      </c>
      <c r="F49" s="77">
        <v>0</v>
      </c>
      <c r="G49" s="77">
        <v>0</v>
      </c>
      <c r="H49" s="77">
        <v>0</v>
      </c>
      <c r="I49" s="77">
        <v>0</v>
      </c>
      <c r="J49" s="77">
        <v>0</v>
      </c>
      <c r="K49" s="77">
        <v>0</v>
      </c>
      <c r="L49" s="77">
        <v>0</v>
      </c>
      <c r="M49" s="77">
        <v>0</v>
      </c>
      <c r="N49" s="77">
        <v>0</v>
      </c>
      <c r="O49" s="77">
        <v>0</v>
      </c>
      <c r="P49" s="77">
        <v>0</v>
      </c>
      <c r="Q49" s="191">
        <f t="shared" si="5"/>
        <v>0</v>
      </c>
      <c r="R49" s="302"/>
      <c r="S49" s="302"/>
      <c r="T49" s="302"/>
      <c r="U49" s="302"/>
      <c r="V49" s="302"/>
      <c r="W49" s="302"/>
      <c r="X49" s="302"/>
      <c r="Y49" s="302"/>
      <c r="Z49" s="302"/>
      <c r="AA49" s="302"/>
      <c r="AB49" s="302"/>
      <c r="AC49" s="302"/>
      <c r="AD49" s="302"/>
      <c r="AE49" s="302"/>
      <c r="AF49" s="302"/>
      <c r="AG49" s="302"/>
      <c r="AH49" s="302"/>
      <c r="AI49" s="302"/>
      <c r="AJ49" s="302"/>
      <c r="AK49" s="302"/>
    </row>
    <row r="50" spans="1:37" x14ac:dyDescent="0.2">
      <c r="A50" s="302"/>
      <c r="B50" s="285" t="s">
        <v>249</v>
      </c>
      <c r="C50" s="80"/>
      <c r="D50" s="79">
        <v>0</v>
      </c>
      <c r="E50" s="77">
        <v>0</v>
      </c>
      <c r="F50" s="77">
        <v>0</v>
      </c>
      <c r="G50" s="77">
        <v>0</v>
      </c>
      <c r="H50" s="77">
        <v>0</v>
      </c>
      <c r="I50" s="77">
        <v>0</v>
      </c>
      <c r="J50" s="77">
        <v>0</v>
      </c>
      <c r="K50" s="77">
        <v>0</v>
      </c>
      <c r="L50" s="77">
        <v>0</v>
      </c>
      <c r="M50" s="77">
        <v>0</v>
      </c>
      <c r="N50" s="77">
        <v>0</v>
      </c>
      <c r="O50" s="77">
        <v>0</v>
      </c>
      <c r="P50" s="77">
        <v>0</v>
      </c>
      <c r="Q50" s="192">
        <f t="shared" si="5"/>
        <v>0</v>
      </c>
      <c r="R50" s="302"/>
      <c r="S50" s="302"/>
      <c r="T50" s="302"/>
      <c r="U50" s="302"/>
      <c r="V50" s="302"/>
      <c r="W50" s="302"/>
      <c r="X50" s="302"/>
      <c r="Y50" s="302"/>
      <c r="Z50" s="302"/>
      <c r="AA50" s="302"/>
      <c r="AB50" s="302"/>
      <c r="AC50" s="302"/>
      <c r="AD50" s="302"/>
      <c r="AE50" s="302"/>
      <c r="AF50" s="302"/>
      <c r="AG50" s="302"/>
      <c r="AH50" s="302"/>
      <c r="AI50" s="302"/>
      <c r="AJ50" s="302"/>
      <c r="AK50" s="302"/>
    </row>
    <row r="51" spans="1:37" x14ac:dyDescent="0.2">
      <c r="A51" s="302"/>
      <c r="B51" s="285" t="s">
        <v>250</v>
      </c>
      <c r="C51" s="80"/>
      <c r="D51" s="79">
        <v>0</v>
      </c>
      <c r="E51" s="77">
        <v>0</v>
      </c>
      <c r="F51" s="77">
        <v>0</v>
      </c>
      <c r="G51" s="77">
        <v>0</v>
      </c>
      <c r="H51" s="77">
        <v>0</v>
      </c>
      <c r="I51" s="77">
        <v>0</v>
      </c>
      <c r="J51" s="77">
        <v>0</v>
      </c>
      <c r="K51" s="77">
        <v>0</v>
      </c>
      <c r="L51" s="77">
        <v>0</v>
      </c>
      <c r="M51" s="77">
        <v>0</v>
      </c>
      <c r="N51" s="77">
        <v>0</v>
      </c>
      <c r="O51" s="77">
        <v>0</v>
      </c>
      <c r="P51" s="77">
        <v>0</v>
      </c>
      <c r="Q51" s="189">
        <f t="shared" si="5"/>
        <v>0</v>
      </c>
      <c r="R51" s="302"/>
      <c r="S51" s="302"/>
      <c r="T51" s="302"/>
      <c r="U51" s="302"/>
      <c r="V51" s="302"/>
      <c r="W51" s="302"/>
      <c r="X51" s="302"/>
      <c r="Y51" s="302"/>
      <c r="Z51" s="302"/>
      <c r="AA51" s="302"/>
      <c r="AB51" s="302"/>
      <c r="AC51" s="302"/>
      <c r="AD51" s="302"/>
      <c r="AE51" s="302"/>
      <c r="AF51" s="302"/>
      <c r="AG51" s="302"/>
      <c r="AH51" s="302"/>
      <c r="AI51" s="302"/>
      <c r="AJ51" s="302"/>
      <c r="AK51" s="302"/>
    </row>
    <row r="52" spans="1:37" x14ac:dyDescent="0.2">
      <c r="A52" s="302"/>
      <c r="B52" s="283" t="s">
        <v>251</v>
      </c>
      <c r="C52" s="82"/>
      <c r="D52" s="79">
        <v>0</v>
      </c>
      <c r="E52" s="77">
        <v>0</v>
      </c>
      <c r="F52" s="77">
        <v>0</v>
      </c>
      <c r="G52" s="77">
        <v>0</v>
      </c>
      <c r="H52" s="77">
        <v>0</v>
      </c>
      <c r="I52" s="77">
        <v>0</v>
      </c>
      <c r="J52" s="77">
        <v>0</v>
      </c>
      <c r="K52" s="77">
        <v>0</v>
      </c>
      <c r="L52" s="77">
        <v>0</v>
      </c>
      <c r="M52" s="77">
        <v>0</v>
      </c>
      <c r="N52" s="77">
        <v>0</v>
      </c>
      <c r="O52" s="77">
        <v>0</v>
      </c>
      <c r="P52" s="77">
        <v>0</v>
      </c>
      <c r="Q52" s="203">
        <f t="shared" si="5"/>
        <v>0</v>
      </c>
      <c r="R52" s="302"/>
      <c r="S52" s="302"/>
      <c r="T52" s="302"/>
      <c r="U52" s="302"/>
      <c r="V52" s="302"/>
      <c r="W52" s="302"/>
      <c r="X52" s="302"/>
      <c r="Y52" s="302"/>
      <c r="Z52" s="302"/>
      <c r="AA52" s="302"/>
      <c r="AB52" s="302"/>
      <c r="AC52" s="302"/>
      <c r="AD52" s="302"/>
      <c r="AE52" s="302"/>
      <c r="AF52" s="302"/>
      <c r="AG52" s="302"/>
      <c r="AH52" s="302"/>
      <c r="AI52" s="302"/>
      <c r="AJ52" s="302"/>
      <c r="AK52" s="302"/>
    </row>
    <row r="53" spans="1:37" x14ac:dyDescent="0.2">
      <c r="A53" s="302"/>
      <c r="B53" s="284" t="s">
        <v>252</v>
      </c>
      <c r="C53" s="83"/>
      <c r="D53" s="79">
        <v>0</v>
      </c>
      <c r="E53" s="77">
        <v>0</v>
      </c>
      <c r="F53" s="77">
        <v>0</v>
      </c>
      <c r="G53" s="77">
        <v>0</v>
      </c>
      <c r="H53" s="77">
        <v>0</v>
      </c>
      <c r="I53" s="77">
        <v>0</v>
      </c>
      <c r="J53" s="77">
        <v>0</v>
      </c>
      <c r="K53" s="77">
        <v>0</v>
      </c>
      <c r="L53" s="77">
        <v>0</v>
      </c>
      <c r="M53" s="77">
        <v>0</v>
      </c>
      <c r="N53" s="77">
        <v>0</v>
      </c>
      <c r="O53" s="77">
        <v>0</v>
      </c>
      <c r="P53" s="77">
        <v>0</v>
      </c>
      <c r="Q53" s="191">
        <f t="shared" si="5"/>
        <v>0</v>
      </c>
      <c r="R53" s="302"/>
      <c r="S53" s="302"/>
      <c r="T53" s="302"/>
      <c r="U53" s="302"/>
      <c r="V53" s="302"/>
      <c r="W53" s="302"/>
      <c r="X53" s="302"/>
      <c r="Y53" s="302"/>
      <c r="Z53" s="302"/>
      <c r="AA53" s="302"/>
      <c r="AB53" s="302"/>
      <c r="AC53" s="302"/>
      <c r="AD53" s="302"/>
      <c r="AE53" s="302"/>
      <c r="AF53" s="302"/>
      <c r="AG53" s="302"/>
      <c r="AH53" s="302"/>
      <c r="AI53" s="302"/>
      <c r="AJ53" s="302"/>
      <c r="AK53" s="302"/>
    </row>
    <row r="54" spans="1:37" x14ac:dyDescent="0.2">
      <c r="A54" s="302"/>
      <c r="B54" s="283" t="s">
        <v>253</v>
      </c>
      <c r="C54" s="73"/>
      <c r="D54" s="74">
        <v>0</v>
      </c>
      <c r="E54" s="77">
        <v>0</v>
      </c>
      <c r="F54" s="77">
        <v>0</v>
      </c>
      <c r="G54" s="77">
        <v>0</v>
      </c>
      <c r="H54" s="77">
        <v>0</v>
      </c>
      <c r="I54" s="77">
        <v>0</v>
      </c>
      <c r="J54" s="77">
        <v>0</v>
      </c>
      <c r="K54" s="77">
        <v>0</v>
      </c>
      <c r="L54" s="77">
        <v>0</v>
      </c>
      <c r="M54" s="77">
        <v>0</v>
      </c>
      <c r="N54" s="77">
        <v>0</v>
      </c>
      <c r="O54" s="77">
        <v>0</v>
      </c>
      <c r="P54" s="77">
        <v>0</v>
      </c>
      <c r="Q54" s="189">
        <f t="shared" si="5"/>
        <v>0</v>
      </c>
      <c r="R54" s="302"/>
      <c r="S54" s="302"/>
      <c r="T54" s="302"/>
      <c r="U54" s="302"/>
      <c r="V54" s="302"/>
      <c r="W54" s="302"/>
      <c r="X54" s="302"/>
      <c r="Y54" s="302"/>
      <c r="Z54" s="302"/>
      <c r="AA54" s="302"/>
      <c r="AB54" s="302"/>
      <c r="AC54" s="302"/>
      <c r="AD54" s="302"/>
      <c r="AE54" s="302"/>
      <c r="AF54" s="302"/>
      <c r="AG54" s="302"/>
      <c r="AH54" s="302"/>
      <c r="AI54" s="302"/>
      <c r="AJ54" s="302"/>
      <c r="AK54" s="302"/>
    </row>
    <row r="55" spans="1:37" x14ac:dyDescent="0.2">
      <c r="A55" s="302"/>
      <c r="B55" s="280" t="s">
        <v>254</v>
      </c>
      <c r="C55" s="75"/>
      <c r="D55" s="77" t="s">
        <v>237</v>
      </c>
      <c r="E55" s="76">
        <f>IF('2 Personal Survival Budget(PSB)'!E60&lt;0,-'2 Personal Survival Budget(PSB)'!E60,0)</f>
        <v>0</v>
      </c>
      <c r="F55" s="76">
        <f t="shared" ref="F55:P55" si="6">E55</f>
        <v>0</v>
      </c>
      <c r="G55" s="76">
        <f t="shared" si="6"/>
        <v>0</v>
      </c>
      <c r="H55" s="76">
        <f t="shared" si="6"/>
        <v>0</v>
      </c>
      <c r="I55" s="76">
        <f t="shared" si="6"/>
        <v>0</v>
      </c>
      <c r="J55" s="84">
        <f t="shared" si="6"/>
        <v>0</v>
      </c>
      <c r="K55" s="85">
        <f t="shared" si="6"/>
        <v>0</v>
      </c>
      <c r="L55" s="76">
        <f t="shared" si="6"/>
        <v>0</v>
      </c>
      <c r="M55" s="76">
        <f t="shared" si="6"/>
        <v>0</v>
      </c>
      <c r="N55" s="76">
        <f t="shared" si="6"/>
        <v>0</v>
      </c>
      <c r="O55" s="76">
        <f t="shared" si="6"/>
        <v>0</v>
      </c>
      <c r="P55" s="76">
        <f t="shared" si="6"/>
        <v>0</v>
      </c>
      <c r="Q55" s="191">
        <f>SUM(E55:P55)</f>
        <v>0</v>
      </c>
      <c r="R55" s="302"/>
      <c r="S55" s="302"/>
      <c r="T55" s="302"/>
      <c r="U55" s="302"/>
      <c r="V55" s="302"/>
      <c r="W55" s="302"/>
      <c r="X55" s="302"/>
      <c r="Y55" s="302"/>
      <c r="Z55" s="302"/>
      <c r="AA55" s="302"/>
      <c r="AB55" s="302"/>
      <c r="AC55" s="302"/>
      <c r="AD55" s="302"/>
      <c r="AE55" s="302"/>
      <c r="AF55" s="302"/>
      <c r="AG55" s="302"/>
      <c r="AH55" s="302"/>
      <c r="AI55" s="302"/>
      <c r="AJ55" s="302"/>
      <c r="AK55" s="302"/>
    </row>
    <row r="56" spans="1:37" x14ac:dyDescent="0.2">
      <c r="A56" s="302"/>
      <c r="B56" s="279" t="s">
        <v>255</v>
      </c>
      <c r="C56" s="78"/>
      <c r="D56" s="79" t="s">
        <v>237</v>
      </c>
      <c r="E56" s="79">
        <v>0</v>
      </c>
      <c r="F56" s="79">
        <v>0</v>
      </c>
      <c r="G56" s="79">
        <v>0</v>
      </c>
      <c r="H56" s="79">
        <v>0</v>
      </c>
      <c r="I56" s="79">
        <v>0</v>
      </c>
      <c r="J56" s="79">
        <v>0</v>
      </c>
      <c r="K56" s="79">
        <v>0</v>
      </c>
      <c r="L56" s="79">
        <v>0</v>
      </c>
      <c r="M56" s="79">
        <v>0</v>
      </c>
      <c r="N56" s="79">
        <v>0</v>
      </c>
      <c r="O56" s="79">
        <v>0</v>
      </c>
      <c r="P56" s="79">
        <v>0</v>
      </c>
      <c r="Q56" s="192">
        <f t="shared" ref="Q56:Q65" si="7">SUM(D56:P56)</f>
        <v>0</v>
      </c>
      <c r="R56" s="302"/>
      <c r="S56" s="302"/>
      <c r="T56" s="302"/>
      <c r="U56" s="302"/>
      <c r="V56" s="302"/>
      <c r="W56" s="302"/>
      <c r="X56" s="302"/>
      <c r="Y56" s="302"/>
      <c r="Z56" s="302"/>
      <c r="AA56" s="302"/>
      <c r="AB56" s="302"/>
      <c r="AC56" s="302"/>
      <c r="AD56" s="302"/>
      <c r="AE56" s="302"/>
      <c r="AF56" s="302"/>
      <c r="AG56" s="302"/>
      <c r="AH56" s="302"/>
      <c r="AI56" s="302"/>
      <c r="AJ56" s="302"/>
      <c r="AK56" s="302"/>
    </row>
    <row r="57" spans="1:37" x14ac:dyDescent="0.2">
      <c r="A57" s="302"/>
      <c r="B57" s="286" t="s">
        <v>256</v>
      </c>
      <c r="C57" s="73"/>
      <c r="D57" s="74">
        <v>0</v>
      </c>
      <c r="E57" s="79">
        <v>0</v>
      </c>
      <c r="F57" s="79">
        <v>0</v>
      </c>
      <c r="G57" s="79">
        <v>0</v>
      </c>
      <c r="H57" s="79">
        <v>0</v>
      </c>
      <c r="I57" s="79">
        <v>0</v>
      </c>
      <c r="J57" s="79">
        <v>0</v>
      </c>
      <c r="K57" s="79">
        <v>0</v>
      </c>
      <c r="L57" s="79">
        <v>0</v>
      </c>
      <c r="M57" s="79">
        <v>0</v>
      </c>
      <c r="N57" s="79">
        <v>0</v>
      </c>
      <c r="O57" s="79">
        <v>0</v>
      </c>
      <c r="P57" s="79">
        <v>0</v>
      </c>
      <c r="Q57" s="189">
        <f t="shared" si="7"/>
        <v>0</v>
      </c>
      <c r="R57" s="302"/>
      <c r="S57" s="302"/>
      <c r="T57" s="302"/>
      <c r="U57" s="302"/>
      <c r="V57" s="302"/>
      <c r="W57" s="302"/>
      <c r="X57" s="302"/>
      <c r="Y57" s="302"/>
      <c r="Z57" s="302"/>
      <c r="AA57" s="302"/>
      <c r="AB57" s="302"/>
      <c r="AC57" s="302"/>
      <c r="AD57" s="302"/>
      <c r="AE57" s="302"/>
      <c r="AF57" s="302"/>
      <c r="AG57" s="302"/>
      <c r="AH57" s="302"/>
      <c r="AI57" s="302"/>
      <c r="AJ57" s="302"/>
      <c r="AK57" s="302"/>
    </row>
    <row r="58" spans="1:37" x14ac:dyDescent="0.2">
      <c r="A58" s="302"/>
      <c r="B58" s="287" t="s">
        <v>257</v>
      </c>
      <c r="C58" s="83"/>
      <c r="D58" s="77" t="s">
        <v>237</v>
      </c>
      <c r="E58" s="327" t="str">
        <f>C21</f>
        <v/>
      </c>
      <c r="F58" s="76" t="str">
        <f>E58</f>
        <v/>
      </c>
      <c r="G58" s="76" t="str">
        <f>E58</f>
        <v/>
      </c>
      <c r="H58" s="76" t="str">
        <f>E58</f>
        <v/>
      </c>
      <c r="I58" s="76" t="str">
        <f>E58</f>
        <v/>
      </c>
      <c r="J58" s="84" t="str">
        <f>E58</f>
        <v/>
      </c>
      <c r="K58" s="85" t="str">
        <f>E58</f>
        <v/>
      </c>
      <c r="L58" s="76" t="str">
        <f>E58</f>
        <v/>
      </c>
      <c r="M58" s="76" t="str">
        <f>E58</f>
        <v/>
      </c>
      <c r="N58" s="76" t="str">
        <f>E58</f>
        <v/>
      </c>
      <c r="O58" s="76" t="str">
        <f>E58</f>
        <v/>
      </c>
      <c r="P58" s="76" t="str">
        <f>E58</f>
        <v/>
      </c>
      <c r="Q58" s="191">
        <f t="shared" si="7"/>
        <v>0</v>
      </c>
      <c r="R58" s="302"/>
      <c r="S58" s="302"/>
      <c r="T58" s="302"/>
      <c r="U58" s="302"/>
      <c r="V58" s="302"/>
      <c r="W58" s="302"/>
      <c r="X58" s="302"/>
      <c r="Y58" s="302"/>
      <c r="Z58" s="302"/>
      <c r="AA58" s="302"/>
      <c r="AB58" s="302"/>
      <c r="AC58" s="302"/>
      <c r="AD58" s="302"/>
      <c r="AE58" s="302"/>
      <c r="AF58" s="302"/>
      <c r="AG58" s="302"/>
      <c r="AH58" s="302"/>
      <c r="AI58" s="302"/>
      <c r="AJ58" s="302"/>
      <c r="AK58" s="302"/>
    </row>
    <row r="59" spans="1:37" x14ac:dyDescent="0.2">
      <c r="A59" s="302"/>
      <c r="B59" s="190" t="s">
        <v>175</v>
      </c>
      <c r="C59" s="80"/>
      <c r="D59" s="79" t="s">
        <v>237</v>
      </c>
      <c r="E59" s="79">
        <v>0</v>
      </c>
      <c r="F59" s="79">
        <v>0</v>
      </c>
      <c r="G59" s="79">
        <v>0</v>
      </c>
      <c r="H59" s="79">
        <v>0</v>
      </c>
      <c r="I59" s="79">
        <v>0</v>
      </c>
      <c r="J59" s="79">
        <v>0</v>
      </c>
      <c r="K59" s="79">
        <v>0</v>
      </c>
      <c r="L59" s="79">
        <v>0</v>
      </c>
      <c r="M59" s="79">
        <v>0</v>
      </c>
      <c r="N59" s="79">
        <v>0</v>
      </c>
      <c r="O59" s="79">
        <v>0</v>
      </c>
      <c r="P59" s="79">
        <v>0</v>
      </c>
      <c r="Q59" s="192">
        <f t="shared" si="7"/>
        <v>0</v>
      </c>
      <c r="R59" s="302"/>
      <c r="S59" s="302"/>
      <c r="T59" s="302"/>
      <c r="U59" s="302"/>
      <c r="V59" s="302"/>
      <c r="W59" s="302"/>
      <c r="X59" s="302"/>
      <c r="Y59" s="302"/>
      <c r="Z59" s="302"/>
      <c r="AA59" s="302"/>
      <c r="AB59" s="302"/>
      <c r="AC59" s="302"/>
      <c r="AD59" s="302"/>
      <c r="AE59" s="302"/>
      <c r="AF59" s="302"/>
      <c r="AG59" s="302"/>
      <c r="AH59" s="302"/>
      <c r="AI59" s="302"/>
      <c r="AJ59" s="302"/>
      <c r="AK59" s="302"/>
    </row>
    <row r="60" spans="1:37" x14ac:dyDescent="0.2">
      <c r="A60" s="302"/>
      <c r="B60" s="190" t="s">
        <v>175</v>
      </c>
      <c r="C60" s="75"/>
      <c r="D60" s="77">
        <v>0</v>
      </c>
      <c r="E60" s="77">
        <v>0</v>
      </c>
      <c r="F60" s="77">
        <v>0</v>
      </c>
      <c r="G60" s="77">
        <v>0</v>
      </c>
      <c r="H60" s="77">
        <v>0</v>
      </c>
      <c r="I60" s="77">
        <v>0</v>
      </c>
      <c r="J60" s="77">
        <v>0</v>
      </c>
      <c r="K60" s="77">
        <v>0</v>
      </c>
      <c r="L60" s="77">
        <v>0</v>
      </c>
      <c r="M60" s="77">
        <v>0</v>
      </c>
      <c r="N60" s="77">
        <v>0</v>
      </c>
      <c r="O60" s="77">
        <v>0</v>
      </c>
      <c r="P60" s="77">
        <v>0</v>
      </c>
      <c r="Q60" s="191">
        <f t="shared" si="7"/>
        <v>0</v>
      </c>
      <c r="R60" s="302"/>
      <c r="S60" s="302"/>
      <c r="T60" s="302"/>
      <c r="U60" s="302"/>
      <c r="V60" s="302"/>
      <c r="W60" s="302"/>
      <c r="X60" s="302"/>
      <c r="Y60" s="302"/>
      <c r="Z60" s="302"/>
      <c r="AA60" s="302"/>
      <c r="AB60" s="302"/>
      <c r="AC60" s="302"/>
      <c r="AD60" s="302"/>
      <c r="AE60" s="302"/>
      <c r="AF60" s="302"/>
      <c r="AG60" s="302"/>
      <c r="AH60" s="302"/>
      <c r="AI60" s="302"/>
      <c r="AJ60" s="302"/>
      <c r="AK60" s="302"/>
    </row>
    <row r="61" spans="1:37" x14ac:dyDescent="0.2">
      <c r="A61" s="302"/>
      <c r="B61" s="190" t="s">
        <v>175</v>
      </c>
      <c r="C61" s="73"/>
      <c r="D61" s="74">
        <v>0</v>
      </c>
      <c r="E61" s="77">
        <v>0</v>
      </c>
      <c r="F61" s="77">
        <v>0</v>
      </c>
      <c r="G61" s="77">
        <v>0</v>
      </c>
      <c r="H61" s="77">
        <v>0</v>
      </c>
      <c r="I61" s="77">
        <v>0</v>
      </c>
      <c r="J61" s="77">
        <v>0</v>
      </c>
      <c r="K61" s="77">
        <v>0</v>
      </c>
      <c r="L61" s="77">
        <v>0</v>
      </c>
      <c r="M61" s="77">
        <v>0</v>
      </c>
      <c r="N61" s="77">
        <v>0</v>
      </c>
      <c r="O61" s="77">
        <v>0</v>
      </c>
      <c r="P61" s="77">
        <v>0</v>
      </c>
      <c r="Q61" s="189">
        <f t="shared" si="7"/>
        <v>0</v>
      </c>
      <c r="R61" s="302"/>
      <c r="S61" s="302"/>
      <c r="T61" s="302"/>
      <c r="U61" s="302"/>
      <c r="V61" s="302"/>
      <c r="W61" s="302"/>
      <c r="X61" s="302"/>
      <c r="Y61" s="302"/>
      <c r="Z61" s="302"/>
      <c r="AA61" s="302"/>
      <c r="AB61" s="302"/>
      <c r="AC61" s="302"/>
      <c r="AD61" s="302"/>
      <c r="AE61" s="302"/>
      <c r="AF61" s="302"/>
      <c r="AG61" s="302"/>
      <c r="AH61" s="302"/>
      <c r="AI61" s="302"/>
      <c r="AJ61" s="302"/>
      <c r="AK61" s="302"/>
    </row>
    <row r="62" spans="1:37" x14ac:dyDescent="0.2">
      <c r="A62" s="302"/>
      <c r="B62" s="190" t="s">
        <v>175</v>
      </c>
      <c r="C62" s="75"/>
      <c r="D62" s="77">
        <v>0</v>
      </c>
      <c r="E62" s="77">
        <v>0</v>
      </c>
      <c r="F62" s="77">
        <v>0</v>
      </c>
      <c r="G62" s="77">
        <v>0</v>
      </c>
      <c r="H62" s="77">
        <v>0</v>
      </c>
      <c r="I62" s="77">
        <v>0</v>
      </c>
      <c r="J62" s="77">
        <v>0</v>
      </c>
      <c r="K62" s="77">
        <v>0</v>
      </c>
      <c r="L62" s="77">
        <v>0</v>
      </c>
      <c r="M62" s="77">
        <v>0</v>
      </c>
      <c r="N62" s="77">
        <v>0</v>
      </c>
      <c r="O62" s="77">
        <v>0</v>
      </c>
      <c r="P62" s="77">
        <v>0</v>
      </c>
      <c r="Q62" s="191">
        <f t="shared" si="7"/>
        <v>0</v>
      </c>
      <c r="R62" s="302"/>
      <c r="S62" s="302"/>
      <c r="T62" s="302"/>
      <c r="U62" s="302"/>
      <c r="V62" s="302"/>
      <c r="W62" s="302"/>
      <c r="X62" s="302"/>
      <c r="Y62" s="302"/>
      <c r="Z62" s="302"/>
      <c r="AA62" s="302"/>
      <c r="AB62" s="302"/>
      <c r="AC62" s="302"/>
      <c r="AD62" s="302"/>
      <c r="AE62" s="302"/>
      <c r="AF62" s="302"/>
      <c r="AG62" s="302"/>
      <c r="AH62" s="302"/>
      <c r="AI62" s="302"/>
      <c r="AJ62" s="302"/>
      <c r="AK62" s="302"/>
    </row>
    <row r="63" spans="1:37" x14ac:dyDescent="0.2">
      <c r="A63" s="302"/>
      <c r="B63" s="187" t="s">
        <v>175</v>
      </c>
      <c r="C63" s="80"/>
      <c r="D63" s="79">
        <v>0</v>
      </c>
      <c r="E63" s="79">
        <v>0</v>
      </c>
      <c r="F63" s="79">
        <v>0</v>
      </c>
      <c r="G63" s="79">
        <v>0</v>
      </c>
      <c r="H63" s="79">
        <v>0</v>
      </c>
      <c r="I63" s="79">
        <v>0</v>
      </c>
      <c r="J63" s="79">
        <v>0</v>
      </c>
      <c r="K63" s="79">
        <v>0</v>
      </c>
      <c r="L63" s="79">
        <v>0</v>
      </c>
      <c r="M63" s="79">
        <v>0</v>
      </c>
      <c r="N63" s="79">
        <v>0</v>
      </c>
      <c r="O63" s="79">
        <v>0</v>
      </c>
      <c r="P63" s="79">
        <v>0</v>
      </c>
      <c r="Q63" s="192">
        <f t="shared" si="7"/>
        <v>0</v>
      </c>
      <c r="R63" s="302"/>
      <c r="S63" s="302"/>
      <c r="T63" s="302"/>
      <c r="U63" s="302"/>
      <c r="V63" s="302"/>
      <c r="W63" s="302"/>
      <c r="X63" s="302"/>
      <c r="Y63" s="302"/>
      <c r="Z63" s="302"/>
      <c r="AA63" s="302"/>
      <c r="AB63" s="302"/>
      <c r="AC63" s="302"/>
      <c r="AD63" s="302"/>
      <c r="AE63" s="302"/>
      <c r="AF63" s="302"/>
      <c r="AG63" s="302"/>
      <c r="AH63" s="302"/>
      <c r="AI63" s="302"/>
      <c r="AJ63" s="302"/>
      <c r="AK63" s="302"/>
    </row>
    <row r="64" spans="1:37" ht="15" thickBot="1" x14ac:dyDescent="0.25">
      <c r="A64" s="302"/>
      <c r="B64" s="204" t="s">
        <v>175</v>
      </c>
      <c r="C64" s="205"/>
      <c r="D64" s="206">
        <v>0</v>
      </c>
      <c r="E64" s="206">
        <v>0</v>
      </c>
      <c r="F64" s="206">
        <v>0</v>
      </c>
      <c r="G64" s="206">
        <v>0</v>
      </c>
      <c r="H64" s="206">
        <v>0</v>
      </c>
      <c r="I64" s="206">
        <v>0</v>
      </c>
      <c r="J64" s="206">
        <v>0</v>
      </c>
      <c r="K64" s="206">
        <v>0</v>
      </c>
      <c r="L64" s="206">
        <v>0</v>
      </c>
      <c r="M64" s="206">
        <v>0</v>
      </c>
      <c r="N64" s="206">
        <v>0</v>
      </c>
      <c r="O64" s="206">
        <v>0</v>
      </c>
      <c r="P64" s="206">
        <v>0</v>
      </c>
      <c r="Q64" s="197">
        <f t="shared" si="7"/>
        <v>0</v>
      </c>
      <c r="R64" s="302"/>
      <c r="S64" s="302"/>
      <c r="T64" s="302"/>
      <c r="U64" s="302"/>
      <c r="V64" s="302"/>
      <c r="W64" s="302"/>
      <c r="X64" s="302"/>
      <c r="Y64" s="302"/>
      <c r="Z64" s="302"/>
      <c r="AA64" s="302"/>
      <c r="AB64" s="302"/>
      <c r="AC64" s="302"/>
      <c r="AD64" s="302"/>
      <c r="AE64" s="302"/>
      <c r="AF64" s="302"/>
      <c r="AG64" s="302"/>
      <c r="AH64" s="302"/>
      <c r="AI64" s="302"/>
      <c r="AJ64" s="302"/>
      <c r="AK64" s="302"/>
    </row>
    <row r="65" spans="1:37" s="288" customFormat="1" ht="18.75" customHeight="1" thickBot="1" x14ac:dyDescent="0.25">
      <c r="A65" s="317"/>
      <c r="B65" s="432" t="s">
        <v>258</v>
      </c>
      <c r="C65" s="433"/>
      <c r="D65" s="207">
        <f t="shared" ref="D65:P65" si="8">SUM(D42:D64)</f>
        <v>0</v>
      </c>
      <c r="E65" s="207">
        <f t="shared" si="8"/>
        <v>0</v>
      </c>
      <c r="F65" s="207">
        <f t="shared" si="8"/>
        <v>0</v>
      </c>
      <c r="G65" s="207">
        <f t="shared" si="8"/>
        <v>0</v>
      </c>
      <c r="H65" s="207">
        <f t="shared" si="8"/>
        <v>0</v>
      </c>
      <c r="I65" s="207">
        <f t="shared" si="8"/>
        <v>0</v>
      </c>
      <c r="J65" s="208">
        <f t="shared" si="8"/>
        <v>0</v>
      </c>
      <c r="K65" s="209">
        <f t="shared" si="8"/>
        <v>0</v>
      </c>
      <c r="L65" s="210">
        <f t="shared" si="8"/>
        <v>0</v>
      </c>
      <c r="M65" s="210">
        <f t="shared" si="8"/>
        <v>0</v>
      </c>
      <c r="N65" s="210">
        <f t="shared" si="8"/>
        <v>0</v>
      </c>
      <c r="O65" s="210">
        <f t="shared" si="8"/>
        <v>0</v>
      </c>
      <c r="P65" s="210">
        <f t="shared" si="8"/>
        <v>0</v>
      </c>
      <c r="Q65" s="211">
        <f t="shared" si="7"/>
        <v>0</v>
      </c>
      <c r="R65" s="317"/>
      <c r="S65" s="317"/>
      <c r="T65" s="317"/>
      <c r="U65" s="317"/>
      <c r="V65" s="317"/>
      <c r="W65" s="317"/>
      <c r="X65" s="317"/>
      <c r="Y65" s="317"/>
      <c r="Z65" s="317"/>
      <c r="AA65" s="317"/>
      <c r="AB65" s="317"/>
      <c r="AC65" s="317"/>
      <c r="AD65" s="317"/>
      <c r="AE65" s="317"/>
      <c r="AF65" s="317"/>
      <c r="AG65" s="317"/>
      <c r="AH65" s="317"/>
      <c r="AI65" s="317"/>
      <c r="AJ65" s="317"/>
      <c r="AK65" s="317"/>
    </row>
    <row r="66" spans="1:37" s="269" customFormat="1" ht="20.25" customHeight="1" thickBot="1" x14ac:dyDescent="0.25">
      <c r="A66" s="302"/>
      <c r="B66" s="302"/>
      <c r="C66" s="302"/>
      <c r="D66" s="12"/>
      <c r="E66" s="12"/>
      <c r="F66" s="12"/>
      <c r="G66" s="12"/>
      <c r="H66" s="12"/>
      <c r="I66" s="12"/>
      <c r="J66" s="12"/>
      <c r="K66" s="12"/>
      <c r="L66" s="12"/>
      <c r="M66" s="12"/>
      <c r="N66" s="12"/>
      <c r="O66" s="12"/>
      <c r="P66" s="12"/>
      <c r="Q66" s="289"/>
      <c r="R66" s="302"/>
      <c r="S66" s="302"/>
      <c r="T66" s="302"/>
      <c r="U66" s="302"/>
      <c r="V66" s="302"/>
      <c r="W66" s="302"/>
      <c r="X66" s="302"/>
      <c r="Y66" s="302"/>
      <c r="Z66" s="302"/>
      <c r="AA66" s="302"/>
      <c r="AB66" s="302"/>
      <c r="AC66" s="302"/>
      <c r="AD66" s="302"/>
      <c r="AE66" s="302"/>
      <c r="AF66" s="302"/>
      <c r="AG66" s="302"/>
      <c r="AH66" s="302"/>
      <c r="AI66" s="302"/>
      <c r="AJ66" s="302"/>
      <c r="AK66" s="302"/>
    </row>
    <row r="67" spans="1:37" s="282" customFormat="1" ht="31.5" customHeight="1" thickBot="1" x14ac:dyDescent="0.3">
      <c r="A67" s="281"/>
      <c r="C67" s="212" t="s">
        <v>259</v>
      </c>
      <c r="D67" s="213">
        <f t="shared" ref="D67:Q67" si="9">D37-D65</f>
        <v>0</v>
      </c>
      <c r="E67" s="207">
        <f t="shared" si="9"/>
        <v>0</v>
      </c>
      <c r="F67" s="207">
        <f t="shared" si="9"/>
        <v>0</v>
      </c>
      <c r="G67" s="207">
        <f t="shared" si="9"/>
        <v>0</v>
      </c>
      <c r="H67" s="207">
        <f t="shared" si="9"/>
        <v>0</v>
      </c>
      <c r="I67" s="207">
        <f t="shared" si="9"/>
        <v>0</v>
      </c>
      <c r="J67" s="207">
        <f t="shared" si="9"/>
        <v>0</v>
      </c>
      <c r="K67" s="207">
        <f t="shared" si="9"/>
        <v>0</v>
      </c>
      <c r="L67" s="207">
        <f t="shared" si="9"/>
        <v>0</v>
      </c>
      <c r="M67" s="207">
        <f t="shared" si="9"/>
        <v>0</v>
      </c>
      <c r="N67" s="207">
        <f t="shared" si="9"/>
        <v>0</v>
      </c>
      <c r="O67" s="207">
        <f t="shared" si="9"/>
        <v>0</v>
      </c>
      <c r="P67" s="207">
        <f t="shared" si="9"/>
        <v>0</v>
      </c>
      <c r="Q67" s="202">
        <f t="shared" si="9"/>
        <v>0</v>
      </c>
      <c r="R67" s="281"/>
      <c r="S67" s="281"/>
      <c r="T67" s="281"/>
      <c r="U67" s="281"/>
      <c r="V67" s="281"/>
      <c r="W67" s="281"/>
      <c r="X67" s="281"/>
      <c r="Y67" s="281"/>
      <c r="Z67" s="281"/>
      <c r="AA67" s="281"/>
      <c r="AB67" s="281"/>
      <c r="AC67" s="281"/>
      <c r="AD67" s="281"/>
      <c r="AE67" s="281"/>
      <c r="AF67" s="281"/>
      <c r="AG67" s="281"/>
      <c r="AH67" s="281"/>
      <c r="AI67" s="281"/>
      <c r="AJ67" s="281"/>
      <c r="AK67" s="281"/>
    </row>
    <row r="68" spans="1:37" s="269" customFormat="1" ht="21" customHeight="1" thickBot="1" x14ac:dyDescent="0.25">
      <c r="A68" s="302"/>
      <c r="B68" s="302"/>
      <c r="C68" s="319"/>
      <c r="D68" s="290"/>
      <c r="E68" s="290"/>
      <c r="F68" s="290"/>
      <c r="G68" s="290"/>
      <c r="H68" s="290"/>
      <c r="I68" s="290"/>
      <c r="J68" s="290"/>
      <c r="K68" s="290"/>
      <c r="L68" s="290"/>
      <c r="M68" s="290"/>
      <c r="N68" s="290"/>
      <c r="O68" s="290"/>
      <c r="P68" s="290"/>
      <c r="Q68" s="290"/>
      <c r="R68" s="302"/>
      <c r="S68" s="302"/>
      <c r="T68" s="302"/>
      <c r="U68" s="302"/>
      <c r="V68" s="302"/>
      <c r="W68" s="302"/>
      <c r="X68" s="302"/>
      <c r="Y68" s="302"/>
      <c r="Z68" s="302"/>
      <c r="AA68" s="302"/>
      <c r="AB68" s="302"/>
      <c r="AC68" s="302"/>
      <c r="AD68" s="302"/>
      <c r="AE68" s="302"/>
      <c r="AF68" s="302"/>
      <c r="AG68" s="302"/>
      <c r="AH68" s="302"/>
      <c r="AI68" s="302"/>
      <c r="AJ68" s="302"/>
      <c r="AK68" s="302"/>
    </row>
    <row r="69" spans="1:37" ht="30.75" thickBot="1" x14ac:dyDescent="0.25">
      <c r="A69" s="302"/>
      <c r="B69" s="292"/>
      <c r="C69" s="214" t="s">
        <v>260</v>
      </c>
      <c r="D69" s="215">
        <v>0</v>
      </c>
      <c r="E69" s="207">
        <f t="shared" ref="E69:Q69" si="10">D71</f>
        <v>0</v>
      </c>
      <c r="F69" s="207">
        <f t="shared" si="10"/>
        <v>0</v>
      </c>
      <c r="G69" s="207">
        <f t="shared" si="10"/>
        <v>0</v>
      </c>
      <c r="H69" s="207">
        <f t="shared" si="10"/>
        <v>0</v>
      </c>
      <c r="I69" s="207">
        <f t="shared" si="10"/>
        <v>0</v>
      </c>
      <c r="J69" s="207">
        <f t="shared" si="10"/>
        <v>0</v>
      </c>
      <c r="K69" s="207">
        <f t="shared" si="10"/>
        <v>0</v>
      </c>
      <c r="L69" s="207">
        <f t="shared" si="10"/>
        <v>0</v>
      </c>
      <c r="M69" s="207">
        <f t="shared" si="10"/>
        <v>0</v>
      </c>
      <c r="N69" s="207">
        <f t="shared" si="10"/>
        <v>0</v>
      </c>
      <c r="O69" s="207">
        <f t="shared" si="10"/>
        <v>0</v>
      </c>
      <c r="P69" s="207">
        <f t="shared" si="10"/>
        <v>0</v>
      </c>
      <c r="Q69" s="202">
        <f t="shared" si="10"/>
        <v>0</v>
      </c>
      <c r="R69" s="302"/>
      <c r="S69" s="302"/>
      <c r="T69" s="302"/>
      <c r="U69" s="302"/>
      <c r="V69" s="302"/>
      <c r="W69" s="302"/>
      <c r="X69" s="302"/>
      <c r="Y69" s="302"/>
      <c r="Z69" s="302"/>
      <c r="AA69" s="302"/>
      <c r="AB69" s="302"/>
      <c r="AC69" s="302"/>
      <c r="AD69" s="302"/>
      <c r="AE69" s="302"/>
      <c r="AF69" s="302"/>
      <c r="AG69" s="302"/>
      <c r="AH69" s="302"/>
      <c r="AI69" s="302"/>
      <c r="AJ69" s="302"/>
      <c r="AK69" s="302"/>
    </row>
    <row r="70" spans="1:37" s="269" customFormat="1" ht="15.75" thickBot="1" x14ac:dyDescent="0.3">
      <c r="A70" s="302"/>
      <c r="B70" s="291"/>
      <c r="C70" s="15"/>
      <c r="D70" s="290"/>
      <c r="E70" s="290"/>
      <c r="F70" s="290"/>
      <c r="G70" s="290"/>
      <c r="H70" s="290"/>
      <c r="I70" s="290"/>
      <c r="J70" s="290"/>
      <c r="K70" s="290"/>
      <c r="L70" s="290"/>
      <c r="M70" s="290"/>
      <c r="N70" s="290"/>
      <c r="O70" s="290"/>
      <c r="P70" s="290"/>
      <c r="Q70" s="290"/>
      <c r="R70" s="302"/>
      <c r="S70" s="302"/>
      <c r="T70" s="302"/>
      <c r="U70" s="302"/>
      <c r="V70" s="302"/>
      <c r="W70" s="302"/>
      <c r="X70" s="302"/>
      <c r="Y70" s="302"/>
      <c r="Z70" s="302"/>
      <c r="AA70" s="302"/>
      <c r="AB70" s="302"/>
      <c r="AC70" s="302"/>
      <c r="AD70" s="302"/>
      <c r="AE70" s="302"/>
      <c r="AF70" s="302"/>
      <c r="AG70" s="302"/>
      <c r="AH70" s="302"/>
      <c r="AI70" s="302"/>
      <c r="AJ70" s="302"/>
      <c r="AK70" s="302"/>
    </row>
    <row r="71" spans="1:37" ht="30.75" customHeight="1" thickBot="1" x14ac:dyDescent="0.25">
      <c r="A71" s="302"/>
      <c r="B71" s="292"/>
      <c r="C71" s="214" t="s">
        <v>261</v>
      </c>
      <c r="D71" s="216">
        <f t="shared" ref="D71:P71" si="11">D67+D69</f>
        <v>0</v>
      </c>
      <c r="E71" s="207">
        <f t="shared" si="11"/>
        <v>0</v>
      </c>
      <c r="F71" s="207">
        <f t="shared" si="11"/>
        <v>0</v>
      </c>
      <c r="G71" s="207">
        <f t="shared" si="11"/>
        <v>0</v>
      </c>
      <c r="H71" s="207">
        <f t="shared" si="11"/>
        <v>0</v>
      </c>
      <c r="I71" s="207">
        <f t="shared" si="11"/>
        <v>0</v>
      </c>
      <c r="J71" s="207">
        <f t="shared" si="11"/>
        <v>0</v>
      </c>
      <c r="K71" s="207">
        <f t="shared" si="11"/>
        <v>0</v>
      </c>
      <c r="L71" s="207">
        <f t="shared" si="11"/>
        <v>0</v>
      </c>
      <c r="M71" s="207">
        <f t="shared" si="11"/>
        <v>0</v>
      </c>
      <c r="N71" s="207">
        <f t="shared" si="11"/>
        <v>0</v>
      </c>
      <c r="O71" s="207">
        <f t="shared" si="11"/>
        <v>0</v>
      </c>
      <c r="P71" s="207">
        <f t="shared" si="11"/>
        <v>0</v>
      </c>
      <c r="Q71" s="202">
        <f>Q69</f>
        <v>0</v>
      </c>
      <c r="R71" s="302"/>
      <c r="S71" s="302"/>
      <c r="T71" s="302"/>
      <c r="U71" s="302"/>
      <c r="V71" s="302"/>
      <c r="W71" s="302"/>
      <c r="X71" s="302"/>
      <c r="Y71" s="302"/>
      <c r="Z71" s="302"/>
      <c r="AA71" s="302"/>
      <c r="AB71" s="302"/>
      <c r="AC71" s="302"/>
      <c r="AD71" s="302"/>
      <c r="AE71" s="302"/>
      <c r="AF71" s="302"/>
      <c r="AG71" s="302"/>
      <c r="AH71" s="302"/>
      <c r="AI71" s="302"/>
      <c r="AJ71" s="302"/>
      <c r="AK71" s="302"/>
    </row>
    <row r="72" spans="1:37" s="269" customFormat="1" x14ac:dyDescent="0.2">
      <c r="A72" s="302"/>
      <c r="B72" s="302"/>
      <c r="C72" s="302"/>
      <c r="D72" s="302"/>
      <c r="E72" s="302"/>
      <c r="F72" s="302"/>
      <c r="G72" s="302"/>
      <c r="H72" s="302"/>
      <c r="I72" s="302"/>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2"/>
    </row>
    <row r="73" spans="1:37" s="269" customFormat="1" hidden="1" x14ac:dyDescent="0.2">
      <c r="A73" s="302"/>
      <c r="B73" s="302"/>
      <c r="C73" s="330" t="s">
        <v>262</v>
      </c>
      <c r="D73" s="329" t="e" cm="1">
        <f t="array" ref="D73">_xlfn.IFS(#REF!="Stress test at 10% reduction in revenue",0.9,#REF!="Stress test at 15% reduction in revenue",0.85,#REF!="Stress test at 20% reduction in revenue",0.8)</f>
        <v>#REF!</v>
      </c>
      <c r="E73" s="302"/>
      <c r="F73" s="302"/>
      <c r="G73" s="302"/>
      <c r="H73" s="302"/>
      <c r="I73" s="302"/>
      <c r="J73" s="302"/>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02"/>
    </row>
    <row r="74" spans="1:37" s="269" customFormat="1" hidden="1" x14ac:dyDescent="0.2">
      <c r="A74" s="302"/>
      <c r="B74" s="302"/>
      <c r="C74" s="330" t="s">
        <v>263</v>
      </c>
      <c r="D74" s="302"/>
      <c r="E74" s="302"/>
      <c r="F74" s="302"/>
      <c r="G74" s="302"/>
      <c r="H74" s="302"/>
      <c r="I74" s="302"/>
      <c r="J74" s="302"/>
      <c r="K74" s="302"/>
      <c r="L74" s="302"/>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c r="AJ74" s="302"/>
      <c r="AK74" s="302"/>
    </row>
    <row r="75" spans="1:37" s="269" customFormat="1" x14ac:dyDescent="0.2">
      <c r="A75" s="302"/>
      <c r="B75" s="302"/>
      <c r="C75" s="330" t="s">
        <v>264</v>
      </c>
      <c r="D75" s="302"/>
      <c r="E75" s="302"/>
      <c r="F75" s="30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row>
    <row r="76" spans="1:37" s="269" customFormat="1" x14ac:dyDescent="0.2">
      <c r="A76" s="302"/>
      <c r="B76" s="302"/>
      <c r="C76" s="302"/>
      <c r="D76" s="302"/>
      <c r="E76" s="302"/>
      <c r="F76" s="302"/>
      <c r="G76" s="302"/>
      <c r="H76" s="302"/>
      <c r="I76" s="302"/>
      <c r="J76" s="302"/>
      <c r="K76" s="302"/>
      <c r="L76" s="302"/>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c r="AJ76" s="302"/>
      <c r="AK76" s="302"/>
    </row>
    <row r="77" spans="1:37" s="269" customFormat="1" ht="15" thickBot="1" x14ac:dyDescent="0.25">
      <c r="A77" s="302"/>
      <c r="B77" s="302"/>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c r="AJ77" s="302"/>
      <c r="AK77" s="302"/>
    </row>
    <row r="78" spans="1:37" ht="18" customHeight="1" thickBot="1" x14ac:dyDescent="0.25">
      <c r="A78" s="302"/>
      <c r="B78" s="302"/>
      <c r="C78" s="447" t="s">
        <v>197</v>
      </c>
      <c r="D78" s="448"/>
      <c r="E78" s="448"/>
      <c r="F78" s="448"/>
      <c r="G78" s="448"/>
      <c r="H78" s="448"/>
      <c r="I78" s="448"/>
      <c r="J78" s="448"/>
      <c r="K78" s="448"/>
      <c r="L78" s="448"/>
      <c r="M78" s="449"/>
      <c r="N78" s="302"/>
      <c r="O78" s="302"/>
      <c r="P78" s="302"/>
      <c r="Q78" s="302"/>
      <c r="R78" s="302"/>
      <c r="S78" s="302"/>
      <c r="T78" s="302"/>
      <c r="U78" s="302"/>
      <c r="V78" s="302"/>
      <c r="W78" s="302"/>
      <c r="X78" s="302"/>
      <c r="Y78" s="302"/>
      <c r="Z78" s="302"/>
      <c r="AA78" s="302"/>
      <c r="AB78" s="302"/>
      <c r="AC78" s="302"/>
      <c r="AD78" s="302"/>
      <c r="AE78" s="302"/>
      <c r="AF78" s="302"/>
      <c r="AG78" s="302"/>
      <c r="AH78" s="302"/>
      <c r="AI78" s="302"/>
      <c r="AJ78" s="302"/>
      <c r="AK78" s="302"/>
    </row>
    <row r="79" spans="1:37" ht="14.25" customHeight="1" thickBot="1" x14ac:dyDescent="0.25">
      <c r="A79" s="302"/>
      <c r="B79" s="302"/>
      <c r="C79" s="420" t="s">
        <v>198</v>
      </c>
      <c r="D79" s="421"/>
      <c r="E79" s="421"/>
      <c r="F79" s="421"/>
      <c r="G79" s="421"/>
      <c r="H79" s="421"/>
      <c r="I79" s="421"/>
      <c r="J79" s="421"/>
      <c r="K79" s="421"/>
      <c r="L79" s="421"/>
      <c r="M79" s="422"/>
      <c r="N79" s="302"/>
      <c r="O79" s="302"/>
      <c r="P79" s="302"/>
      <c r="Q79" s="302"/>
      <c r="R79" s="302"/>
      <c r="S79" s="302"/>
      <c r="T79" s="302"/>
      <c r="U79" s="302"/>
      <c r="V79" s="302"/>
      <c r="W79" s="302"/>
      <c r="X79" s="302"/>
      <c r="Y79" s="302"/>
      <c r="Z79" s="302"/>
      <c r="AA79" s="302"/>
      <c r="AB79" s="302"/>
      <c r="AC79" s="302"/>
      <c r="AD79" s="302"/>
      <c r="AE79" s="302"/>
      <c r="AF79" s="302"/>
      <c r="AG79" s="302"/>
      <c r="AH79" s="302"/>
      <c r="AI79" s="302"/>
      <c r="AJ79" s="302"/>
      <c r="AK79" s="302"/>
    </row>
    <row r="80" spans="1:37" ht="153.19999999999999" customHeight="1" thickBot="1" x14ac:dyDescent="0.25">
      <c r="A80" s="302"/>
      <c r="B80" s="302"/>
      <c r="C80" s="423"/>
      <c r="D80" s="424"/>
      <c r="E80" s="424"/>
      <c r="F80" s="424"/>
      <c r="G80" s="424"/>
      <c r="H80" s="424"/>
      <c r="I80" s="424"/>
      <c r="J80" s="424"/>
      <c r="K80" s="424"/>
      <c r="L80" s="424"/>
      <c r="M80" s="425"/>
      <c r="N80" s="302"/>
      <c r="O80" s="302"/>
      <c r="P80" s="302"/>
      <c r="Q80" s="302"/>
      <c r="R80" s="302"/>
      <c r="S80" s="302"/>
      <c r="T80" s="302"/>
      <c r="U80" s="302"/>
      <c r="V80" s="302"/>
      <c r="W80" s="302"/>
      <c r="X80" s="302"/>
      <c r="Y80" s="302"/>
      <c r="Z80" s="302"/>
      <c r="AA80" s="302"/>
      <c r="AB80" s="302"/>
      <c r="AC80" s="302"/>
      <c r="AD80" s="302"/>
      <c r="AE80" s="302"/>
      <c r="AF80" s="302"/>
      <c r="AG80" s="302"/>
      <c r="AH80" s="302"/>
      <c r="AI80" s="302"/>
      <c r="AJ80" s="302"/>
      <c r="AK80" s="302"/>
    </row>
    <row r="81" spans="1:37" x14ac:dyDescent="0.2">
      <c r="A81" s="302"/>
      <c r="B81" s="302"/>
      <c r="C81" s="302"/>
      <c r="D81" s="302"/>
      <c r="E81" s="302"/>
      <c r="F81" s="302"/>
      <c r="G81" s="302"/>
      <c r="H81" s="302"/>
      <c r="I81" s="302"/>
      <c r="J81" s="302"/>
      <c r="K81" s="302"/>
      <c r="L81" s="302"/>
      <c r="M81" s="302"/>
      <c r="N81" s="302"/>
      <c r="O81" s="302"/>
      <c r="P81" s="302"/>
      <c r="Q81" s="302"/>
      <c r="R81" s="302"/>
      <c r="S81" s="302"/>
      <c r="T81" s="302"/>
      <c r="U81" s="302"/>
      <c r="V81" s="302"/>
      <c r="W81" s="302"/>
      <c r="X81" s="302"/>
      <c r="Y81" s="302"/>
      <c r="Z81" s="302"/>
      <c r="AA81" s="302"/>
      <c r="AB81" s="302"/>
      <c r="AC81" s="302"/>
      <c r="AD81" s="302"/>
      <c r="AE81" s="302"/>
      <c r="AF81" s="302"/>
      <c r="AG81" s="302"/>
      <c r="AH81" s="302"/>
      <c r="AI81" s="302"/>
      <c r="AJ81" s="302"/>
      <c r="AK81" s="302"/>
    </row>
    <row r="82" spans="1:37" x14ac:dyDescent="0.2">
      <c r="A82" s="302"/>
      <c r="B82" s="302"/>
      <c r="C82" s="302"/>
      <c r="D82" s="302"/>
      <c r="E82" s="302"/>
      <c r="F82" s="302"/>
      <c r="G82" s="302"/>
      <c r="H82" s="302"/>
      <c r="I82" s="302"/>
      <c r="J82" s="302"/>
      <c r="K82" s="302"/>
      <c r="L82" s="302"/>
      <c r="M82" s="302"/>
      <c r="N82" s="302"/>
      <c r="O82" s="302"/>
      <c r="P82" s="302"/>
      <c r="Q82" s="302"/>
      <c r="R82" s="302"/>
      <c r="S82" s="302"/>
      <c r="T82" s="302"/>
      <c r="U82" s="302"/>
      <c r="V82" s="302"/>
      <c r="W82" s="302"/>
      <c r="X82" s="302"/>
      <c r="Y82" s="302"/>
      <c r="Z82" s="302"/>
      <c r="AA82" s="302"/>
      <c r="AB82" s="302"/>
      <c r="AC82" s="302"/>
      <c r="AD82" s="302"/>
      <c r="AE82" s="302"/>
      <c r="AF82" s="302"/>
      <c r="AG82" s="302"/>
      <c r="AH82" s="302"/>
      <c r="AI82" s="302"/>
      <c r="AJ82" s="302"/>
      <c r="AK82" s="302"/>
    </row>
    <row r="83" spans="1:37" x14ac:dyDescent="0.2">
      <c r="A83" s="302"/>
      <c r="B83" s="302"/>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302"/>
      <c r="AG83" s="302"/>
      <c r="AH83" s="302"/>
      <c r="AI83" s="302"/>
      <c r="AJ83" s="302"/>
      <c r="AK83" s="302"/>
    </row>
    <row r="84" spans="1:37" x14ac:dyDescent="0.2">
      <c r="A84" s="302"/>
      <c r="B84" s="302"/>
      <c r="C84" s="302"/>
      <c r="D84" s="302"/>
      <c r="E84" s="302"/>
      <c r="F84" s="302"/>
      <c r="G84" s="302"/>
      <c r="H84" s="302"/>
      <c r="I84" s="302"/>
      <c r="J84" s="302"/>
      <c r="K84" s="302"/>
      <c r="L84" s="302"/>
      <c r="M84" s="302"/>
      <c r="N84" s="302"/>
      <c r="O84" s="302"/>
      <c r="P84" s="302"/>
      <c r="Q84" s="302"/>
      <c r="R84" s="302"/>
      <c r="S84" s="302"/>
      <c r="T84" s="302"/>
      <c r="U84" s="302"/>
      <c r="V84" s="302"/>
      <c r="W84" s="302"/>
      <c r="X84" s="302"/>
      <c r="Y84" s="302"/>
      <c r="Z84" s="302"/>
      <c r="AA84" s="302"/>
      <c r="AB84" s="302"/>
      <c r="AC84" s="302"/>
      <c r="AD84" s="302"/>
      <c r="AE84" s="302"/>
      <c r="AF84" s="302"/>
      <c r="AG84" s="302"/>
      <c r="AH84" s="302"/>
      <c r="AI84" s="302"/>
      <c r="AJ84" s="302"/>
      <c r="AK84" s="302"/>
    </row>
    <row r="85" spans="1:37" x14ac:dyDescent="0.2">
      <c r="A85" s="302"/>
      <c r="B85" s="302"/>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02"/>
    </row>
    <row r="86" spans="1:37" x14ac:dyDescent="0.2">
      <c r="A86" s="302"/>
      <c r="B86" s="302"/>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row>
    <row r="87" spans="1:37" x14ac:dyDescent="0.2">
      <c r="A87" s="302"/>
      <c r="B87" s="302"/>
      <c r="C87" s="302"/>
      <c r="D87" s="302"/>
      <c r="E87" s="302"/>
      <c r="F87" s="302"/>
      <c r="G87" s="302"/>
      <c r="H87" s="302"/>
      <c r="I87" s="302"/>
      <c r="J87" s="302"/>
      <c r="K87" s="302"/>
      <c r="L87" s="302"/>
      <c r="M87" s="302"/>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02"/>
    </row>
    <row r="88" spans="1:37" hidden="1" x14ac:dyDescent="0.2">
      <c r="A88" s="302"/>
      <c r="B88" s="292"/>
      <c r="C88" s="292"/>
      <c r="D88" s="292"/>
      <c r="E88" s="292"/>
      <c r="F88" s="292"/>
      <c r="G88" s="292"/>
      <c r="H88" s="292"/>
      <c r="I88" s="292"/>
      <c r="J88" s="292"/>
      <c r="K88" s="292"/>
      <c r="L88" s="292"/>
      <c r="M88" s="292"/>
      <c r="N88" s="292"/>
      <c r="O88" s="292"/>
      <c r="P88" s="292"/>
      <c r="Q88" s="292"/>
      <c r="R88" s="302"/>
      <c r="S88" s="302"/>
      <c r="T88" s="302"/>
      <c r="U88" s="302"/>
      <c r="V88" s="302"/>
      <c r="W88" s="302"/>
      <c r="X88" s="302"/>
      <c r="Y88" s="302"/>
      <c r="Z88" s="302"/>
      <c r="AA88" s="302"/>
      <c r="AB88" s="302"/>
      <c r="AC88" s="302"/>
      <c r="AD88" s="302"/>
      <c r="AE88" s="302"/>
      <c r="AF88" s="302"/>
      <c r="AG88" s="302"/>
      <c r="AH88" s="302"/>
      <c r="AI88" s="302"/>
      <c r="AJ88" s="302"/>
      <c r="AK88" s="302"/>
    </row>
    <row r="89" spans="1:37" hidden="1" x14ac:dyDescent="0.2">
      <c r="A89" s="302"/>
      <c r="B89" s="292" t="s">
        <v>0</v>
      </c>
      <c r="C89" s="292"/>
      <c r="D89" s="292"/>
      <c r="E89" s="292"/>
      <c r="F89" s="292"/>
      <c r="G89" s="292"/>
      <c r="H89" s="292"/>
      <c r="I89" s="292"/>
      <c r="J89" s="292"/>
      <c r="K89" s="292"/>
      <c r="L89" s="292"/>
      <c r="M89" s="292"/>
      <c r="N89" s="292"/>
      <c r="O89" s="292"/>
      <c r="P89" s="292"/>
      <c r="Q89" s="292"/>
      <c r="R89" s="302"/>
      <c r="S89" s="302"/>
      <c r="T89" s="302"/>
      <c r="U89" s="302"/>
      <c r="V89" s="302"/>
      <c r="W89" s="302"/>
      <c r="X89" s="302"/>
      <c r="Y89" s="302"/>
      <c r="Z89" s="302"/>
      <c r="AA89" s="302"/>
      <c r="AB89" s="302"/>
      <c r="AC89" s="302"/>
      <c r="AD89" s="302"/>
      <c r="AE89" s="302"/>
      <c r="AF89" s="302"/>
      <c r="AG89" s="302"/>
      <c r="AH89" s="302"/>
      <c r="AI89" s="302"/>
      <c r="AJ89" s="302"/>
      <c r="AK89" s="302"/>
    </row>
    <row r="90" spans="1:37" hidden="1" x14ac:dyDescent="0.2">
      <c r="A90" s="302"/>
      <c r="B90" s="292" t="s">
        <v>1</v>
      </c>
      <c r="C90" s="292"/>
      <c r="D90" s="292"/>
      <c r="E90" s="292"/>
      <c r="F90" s="292"/>
      <c r="G90" s="292"/>
      <c r="H90" s="292"/>
      <c r="I90" s="292"/>
      <c r="J90" s="292"/>
      <c r="K90" s="292"/>
      <c r="L90" s="292"/>
      <c r="M90" s="292"/>
      <c r="N90" s="292"/>
      <c r="O90" s="292"/>
      <c r="P90" s="292"/>
      <c r="Q90" s="292"/>
      <c r="R90" s="302"/>
      <c r="S90" s="302"/>
      <c r="T90" s="302"/>
      <c r="U90" s="302"/>
      <c r="V90" s="302"/>
      <c r="W90" s="302"/>
      <c r="X90" s="302"/>
      <c r="Y90" s="302"/>
      <c r="Z90" s="302"/>
      <c r="AA90" s="302"/>
      <c r="AB90" s="302"/>
      <c r="AC90" s="302"/>
      <c r="AD90" s="302"/>
      <c r="AE90" s="302"/>
      <c r="AF90" s="302"/>
      <c r="AG90" s="302"/>
      <c r="AH90" s="302"/>
      <c r="AI90" s="302"/>
      <c r="AJ90" s="302"/>
      <c r="AK90" s="302"/>
    </row>
    <row r="91" spans="1:37" hidden="1" x14ac:dyDescent="0.2">
      <c r="A91" s="302"/>
      <c r="B91" s="292" t="s">
        <v>2</v>
      </c>
      <c r="C91" s="292"/>
      <c r="D91" s="292"/>
      <c r="E91" s="292"/>
      <c r="F91" s="292"/>
      <c r="G91" s="292"/>
      <c r="H91" s="292"/>
      <c r="I91" s="292"/>
      <c r="J91" s="292"/>
      <c r="K91" s="292"/>
      <c r="L91" s="292"/>
      <c r="M91" s="292"/>
      <c r="N91" s="292"/>
      <c r="O91" s="292"/>
      <c r="P91" s="292"/>
      <c r="Q91" s="292"/>
      <c r="R91" s="302"/>
      <c r="S91" s="302"/>
      <c r="T91" s="302"/>
      <c r="U91" s="302"/>
      <c r="V91" s="302"/>
      <c r="W91" s="302"/>
      <c r="X91" s="302"/>
      <c r="Y91" s="302"/>
      <c r="Z91" s="302"/>
      <c r="AA91" s="302"/>
      <c r="AB91" s="302"/>
      <c r="AC91" s="302"/>
      <c r="AD91" s="302"/>
      <c r="AE91" s="302"/>
      <c r="AF91" s="302"/>
      <c r="AG91" s="302"/>
      <c r="AH91" s="302"/>
      <c r="AI91" s="302"/>
      <c r="AJ91" s="302"/>
      <c r="AK91" s="302"/>
    </row>
    <row r="92" spans="1:37" hidden="1" x14ac:dyDescent="0.2">
      <c r="A92" s="302"/>
      <c r="B92" s="292" t="s">
        <v>3</v>
      </c>
      <c r="C92" s="292"/>
      <c r="D92" s="292"/>
      <c r="E92" s="292"/>
      <c r="F92" s="292"/>
      <c r="G92" s="292"/>
      <c r="H92" s="292"/>
      <c r="I92" s="292"/>
      <c r="J92" s="292"/>
      <c r="K92" s="292"/>
      <c r="L92" s="292"/>
      <c r="M92" s="292"/>
      <c r="N92" s="292"/>
      <c r="O92" s="292"/>
      <c r="P92" s="292"/>
      <c r="Q92" s="292"/>
      <c r="R92" s="302"/>
      <c r="S92" s="302"/>
      <c r="T92" s="302"/>
      <c r="U92" s="302"/>
      <c r="V92" s="302"/>
      <c r="W92" s="302"/>
      <c r="X92" s="302"/>
      <c r="Y92" s="302"/>
      <c r="Z92" s="302"/>
      <c r="AA92" s="302"/>
      <c r="AB92" s="302"/>
      <c r="AC92" s="302"/>
      <c r="AD92" s="302"/>
      <c r="AE92" s="302"/>
      <c r="AF92" s="302"/>
      <c r="AG92" s="302"/>
      <c r="AH92" s="302"/>
      <c r="AI92" s="302"/>
      <c r="AJ92" s="302"/>
      <c r="AK92" s="302"/>
    </row>
    <row r="93" spans="1:37" hidden="1" x14ac:dyDescent="0.2">
      <c r="A93" s="302"/>
      <c r="B93" s="292" t="s">
        <v>4</v>
      </c>
      <c r="C93" s="292"/>
      <c r="D93" s="292"/>
      <c r="E93" s="292"/>
      <c r="F93" s="292"/>
      <c r="G93" s="292"/>
      <c r="H93" s="292"/>
      <c r="I93" s="292"/>
      <c r="J93" s="292"/>
      <c r="K93" s="292"/>
      <c r="L93" s="292"/>
      <c r="M93" s="292"/>
      <c r="N93" s="292"/>
      <c r="O93" s="292"/>
      <c r="P93" s="292"/>
      <c r="Q93" s="292"/>
      <c r="R93" s="302"/>
      <c r="S93" s="302"/>
      <c r="T93" s="302"/>
      <c r="U93" s="302"/>
      <c r="V93" s="302"/>
      <c r="W93" s="302"/>
      <c r="X93" s="302"/>
      <c r="Y93" s="302"/>
      <c r="Z93" s="302"/>
      <c r="AA93" s="302"/>
      <c r="AB93" s="302"/>
      <c r="AC93" s="302"/>
      <c r="AD93" s="302"/>
      <c r="AE93" s="302"/>
      <c r="AF93" s="302"/>
      <c r="AG93" s="302"/>
      <c r="AH93" s="302"/>
      <c r="AI93" s="302"/>
      <c r="AJ93" s="302"/>
      <c r="AK93" s="302"/>
    </row>
    <row r="94" spans="1:37" hidden="1" x14ac:dyDescent="0.2">
      <c r="A94" s="302"/>
      <c r="B94" s="292" t="s">
        <v>5</v>
      </c>
      <c r="C94" s="292"/>
      <c r="D94" s="292"/>
      <c r="E94" s="292"/>
      <c r="F94" s="292"/>
      <c r="G94" s="292"/>
      <c r="H94" s="292"/>
      <c r="I94" s="292"/>
      <c r="J94" s="292"/>
      <c r="K94" s="292"/>
      <c r="L94" s="292"/>
      <c r="M94" s="292"/>
      <c r="N94" s="292"/>
      <c r="O94" s="292"/>
      <c r="P94" s="292"/>
      <c r="Q94" s="292"/>
      <c r="R94" s="302"/>
      <c r="S94" s="302"/>
      <c r="T94" s="302"/>
      <c r="U94" s="302"/>
      <c r="V94" s="302"/>
      <c r="W94" s="302"/>
      <c r="X94" s="302"/>
      <c r="Y94" s="302"/>
      <c r="Z94" s="302"/>
      <c r="AA94" s="302"/>
      <c r="AB94" s="302"/>
      <c r="AC94" s="302"/>
      <c r="AD94" s="302"/>
      <c r="AE94" s="302"/>
      <c r="AF94" s="302"/>
      <c r="AG94" s="302"/>
      <c r="AH94" s="302"/>
      <c r="AI94" s="302"/>
      <c r="AJ94" s="302"/>
      <c r="AK94" s="302"/>
    </row>
    <row r="95" spans="1:37" hidden="1" x14ac:dyDescent="0.2">
      <c r="A95" s="302"/>
      <c r="B95" s="292" t="s">
        <v>6</v>
      </c>
      <c r="C95" s="292"/>
      <c r="D95" s="292"/>
      <c r="E95" s="292"/>
      <c r="F95" s="292"/>
      <c r="G95" s="292"/>
      <c r="H95" s="292"/>
      <c r="I95" s="292"/>
      <c r="J95" s="292"/>
      <c r="K95" s="292"/>
      <c r="L95" s="292"/>
      <c r="M95" s="292"/>
      <c r="N95" s="292"/>
      <c r="O95" s="292"/>
      <c r="P95" s="292"/>
      <c r="Q95" s="292"/>
      <c r="R95" s="302"/>
      <c r="S95" s="302"/>
      <c r="T95" s="302"/>
      <c r="U95" s="302"/>
      <c r="V95" s="302"/>
      <c r="W95" s="302"/>
      <c r="X95" s="302"/>
      <c r="Y95" s="302"/>
      <c r="Z95" s="302"/>
      <c r="AA95" s="302"/>
      <c r="AB95" s="302"/>
      <c r="AC95" s="302"/>
      <c r="AD95" s="302"/>
      <c r="AE95" s="302"/>
      <c r="AF95" s="302"/>
      <c r="AG95" s="302"/>
      <c r="AH95" s="302"/>
      <c r="AI95" s="302"/>
      <c r="AJ95" s="302"/>
      <c r="AK95" s="302"/>
    </row>
    <row r="96" spans="1:37" hidden="1" x14ac:dyDescent="0.2">
      <c r="A96" s="302"/>
      <c r="B96" s="292" t="s">
        <v>7</v>
      </c>
      <c r="C96" s="292"/>
      <c r="D96" s="292"/>
      <c r="E96" s="292"/>
      <c r="F96" s="292"/>
      <c r="G96" s="292"/>
      <c r="H96" s="292"/>
      <c r="I96" s="292"/>
      <c r="J96" s="292"/>
      <c r="K96" s="292"/>
      <c r="L96" s="292"/>
      <c r="M96" s="292"/>
      <c r="N96" s="292"/>
      <c r="O96" s="292"/>
      <c r="P96" s="292"/>
      <c r="Q96" s="292"/>
      <c r="R96" s="302"/>
      <c r="S96" s="302"/>
      <c r="T96" s="302"/>
      <c r="U96" s="302"/>
      <c r="V96" s="302"/>
      <c r="W96" s="302"/>
      <c r="X96" s="302"/>
      <c r="Y96" s="302"/>
      <c r="Z96" s="302"/>
      <c r="AA96" s="302"/>
      <c r="AB96" s="302"/>
      <c r="AC96" s="302"/>
      <c r="AD96" s="302"/>
      <c r="AE96" s="302"/>
      <c r="AF96" s="302"/>
      <c r="AG96" s="302"/>
      <c r="AH96" s="302"/>
      <c r="AI96" s="302"/>
      <c r="AJ96" s="302"/>
      <c r="AK96" s="302"/>
    </row>
    <row r="97" spans="2:2" hidden="1" x14ac:dyDescent="0.2">
      <c r="B97" s="292" t="s">
        <v>8</v>
      </c>
    </row>
    <row r="98" spans="2:2" hidden="1" x14ac:dyDescent="0.2">
      <c r="B98" s="292" t="s">
        <v>9</v>
      </c>
    </row>
    <row r="99" spans="2:2" hidden="1" x14ac:dyDescent="0.2">
      <c r="B99" s="292" t="s">
        <v>10</v>
      </c>
    </row>
    <row r="100" spans="2:2" hidden="1" x14ac:dyDescent="0.2">
      <c r="B100" s="292" t="s">
        <v>11</v>
      </c>
    </row>
    <row r="101" spans="2:2" hidden="1" x14ac:dyDescent="0.2">
      <c r="B101" s="292"/>
    </row>
  </sheetData>
  <sheetProtection selectLockedCells="1"/>
  <mergeCells count="12">
    <mergeCell ref="C5:J5"/>
    <mergeCell ref="C6:J6"/>
    <mergeCell ref="B8:M15"/>
    <mergeCell ref="P15:Q15"/>
    <mergeCell ref="C78:M78"/>
    <mergeCell ref="C79:M79"/>
    <mergeCell ref="C80:M80"/>
    <mergeCell ref="P14:Q14"/>
    <mergeCell ref="E24:P24"/>
    <mergeCell ref="B37:C37"/>
    <mergeCell ref="E40:P40"/>
    <mergeCell ref="B65:C65"/>
  </mergeCells>
  <phoneticPr fontId="67" type="noConversion"/>
  <dataValidations xWindow="707" yWindow="786" count="3">
    <dataValidation type="list" allowBlank="1" showInputMessage="1" showErrorMessage="1" sqref="C23" xr:uid="{40D27C22-9CB4-4D17-9E42-BB740BDEBB83}">
      <formula1>$B$89:$B$100</formula1>
    </dataValidation>
    <dataValidation allowBlank="1" showInputMessage="1" showErrorMessage="1" prompt="Please choose from 12 months (1yr) up to 60 months (5yrs)" sqref="C20" xr:uid="{8A933F0E-B447-442E-A971-383A5A329259}"/>
    <dataValidation allowBlank="1" showInputMessage="1" showErrorMessage="1" prompt="The minimum you can borrow is £500 up to a maximum of £25,000" sqref="C18" xr:uid="{71214B45-D276-4B69-8528-BDD5E03544B9}"/>
  </dataValidations>
  <printOptions horizontalCentered="1"/>
  <pageMargins left="0.70866141732283472" right="0.70866141732283472" top="0.74803149606299213" bottom="0.74803149606299213" header="0.31496062992125984" footer="0.31496062992125984"/>
  <pageSetup paperSize="9" scale="50" orientation="landscape" r:id="rId1"/>
  <rowBreaks count="1" manualBreakCount="1">
    <brk id="75" max="17"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357F6-794B-47B1-A3E2-1B3618D8BB2B}">
  <sheetPr>
    <tabColor theme="5"/>
  </sheetPr>
  <dimension ref="A1:AD66"/>
  <sheetViews>
    <sheetView view="pageBreakPreview" topLeftCell="A13" zoomScale="85" zoomScaleNormal="85" zoomScaleSheetLayoutView="85" workbookViewId="0">
      <selection activeCell="B49" sqref="B49"/>
    </sheetView>
  </sheetViews>
  <sheetFormatPr defaultColWidth="8.625" defaultRowHeight="14.25" x14ac:dyDescent="0.2"/>
  <cols>
    <col min="1" max="1" width="4.375" style="356" customWidth="1"/>
    <col min="2" max="2" width="42.5" style="395" customWidth="1"/>
    <col min="3" max="3" width="40.875" style="395" customWidth="1"/>
    <col min="4" max="4" width="17.125" style="395" customWidth="1"/>
    <col min="5" max="5" width="10.375" style="395" customWidth="1"/>
    <col min="6" max="10" width="9.125" style="395" customWidth="1"/>
    <col min="11" max="11" width="20.5" style="395" customWidth="1"/>
    <col min="12" max="12" width="4.875" style="356" customWidth="1"/>
    <col min="13" max="30" width="8.625" style="356"/>
    <col min="31" max="16384" width="8.625" style="395"/>
  </cols>
  <sheetData>
    <row r="1" spans="1:17" s="356" customFormat="1" ht="17.25" customHeight="1" thickBot="1" x14ac:dyDescent="0.25">
      <c r="B1" s="357"/>
      <c r="C1" s="357"/>
      <c r="D1" s="357"/>
      <c r="E1" s="357"/>
      <c r="F1" s="357"/>
      <c r="G1" s="357"/>
      <c r="H1" s="357"/>
      <c r="I1" s="357"/>
      <c r="J1" s="357"/>
      <c r="K1" s="357"/>
    </row>
    <row r="2" spans="1:17" s="356" customFormat="1" ht="17.25" customHeight="1" thickTop="1" x14ac:dyDescent="0.2">
      <c r="B2" s="358"/>
      <c r="C2" s="358"/>
      <c r="D2" s="358"/>
      <c r="E2" s="358"/>
      <c r="F2" s="358"/>
      <c r="G2" s="358"/>
      <c r="H2" s="358"/>
      <c r="I2" s="358"/>
      <c r="J2" s="358"/>
      <c r="K2" s="358"/>
    </row>
    <row r="3" spans="1:17" s="359" customFormat="1" ht="21" customHeight="1" x14ac:dyDescent="0.25">
      <c r="B3" s="360" t="s">
        <v>265</v>
      </c>
      <c r="C3" s="360"/>
      <c r="D3" s="361"/>
      <c r="E3" s="362"/>
      <c r="F3" s="363"/>
      <c r="G3" s="363"/>
      <c r="I3" s="363"/>
      <c r="K3" s="363"/>
    </row>
    <row r="4" spans="1:17" s="359" customFormat="1" ht="33" customHeight="1" x14ac:dyDescent="0.25">
      <c r="B4" s="361"/>
      <c r="C4" s="361"/>
      <c r="D4" s="361"/>
      <c r="E4" s="362"/>
      <c r="F4" s="363"/>
      <c r="G4" s="363"/>
      <c r="K4" s="363"/>
    </row>
    <row r="5" spans="1:17" s="356" customFormat="1" ht="22.5" customHeight="1" x14ac:dyDescent="0.25">
      <c r="B5" s="364" t="s">
        <v>266</v>
      </c>
      <c r="C5" s="365"/>
      <c r="D5" s="365"/>
      <c r="E5" s="365"/>
      <c r="F5" s="365"/>
      <c r="G5" s="365"/>
      <c r="I5" s="366" t="s">
        <v>144</v>
      </c>
      <c r="J5" s="367"/>
      <c r="K5" s="368"/>
      <c r="L5" s="363"/>
      <c r="M5" s="359"/>
      <c r="N5" s="359"/>
      <c r="O5" s="359"/>
      <c r="P5" s="359"/>
      <c r="Q5" s="359"/>
    </row>
    <row r="6" spans="1:17" s="356" customFormat="1" ht="25.5" customHeight="1" x14ac:dyDescent="0.25">
      <c r="B6" s="364" t="s">
        <v>267</v>
      </c>
      <c r="C6" s="365"/>
      <c r="D6" s="365"/>
      <c r="E6" s="369"/>
      <c r="F6" s="370"/>
      <c r="G6" s="370"/>
      <c r="I6" s="371"/>
      <c r="J6" s="907" t="s">
        <v>268</v>
      </c>
      <c r="K6" s="907"/>
      <c r="L6" s="363"/>
      <c r="M6" s="359"/>
      <c r="N6" s="359"/>
      <c r="O6" s="359"/>
      <c r="P6" s="359"/>
      <c r="Q6" s="359"/>
    </row>
    <row r="7" spans="1:17" s="356" customFormat="1" ht="24.75" customHeight="1" x14ac:dyDescent="0.25">
      <c r="B7" s="364" t="s">
        <v>269</v>
      </c>
      <c r="C7" s="365"/>
      <c r="D7" s="365"/>
      <c r="E7" s="365"/>
      <c r="F7" s="365"/>
      <c r="I7" s="372"/>
      <c r="J7" s="907" t="s">
        <v>168</v>
      </c>
      <c r="K7" s="907"/>
      <c r="L7" s="363"/>
      <c r="M7" s="359"/>
      <c r="N7" s="359"/>
      <c r="O7" s="359"/>
      <c r="P7" s="359"/>
      <c r="Q7" s="359"/>
    </row>
    <row r="8" spans="1:17" s="356" customFormat="1" ht="21" customHeight="1" thickBot="1" x14ac:dyDescent="0.3">
      <c r="B8" s="373"/>
      <c r="C8" s="373"/>
      <c r="D8" s="374"/>
      <c r="E8" s="374"/>
      <c r="F8" s="374"/>
      <c r="G8" s="375"/>
      <c r="H8" s="373"/>
      <c r="I8" s="375"/>
      <c r="J8" s="374"/>
      <c r="K8" s="374"/>
      <c r="L8" s="363"/>
      <c r="M8" s="359"/>
      <c r="N8" s="359"/>
      <c r="O8" s="359"/>
      <c r="P8" s="359"/>
      <c r="Q8" s="359"/>
    </row>
    <row r="9" spans="1:17" s="356" customFormat="1" ht="16.5" customHeight="1" thickTop="1" x14ac:dyDescent="0.25">
      <c r="B9" s="376"/>
      <c r="C9" s="377"/>
      <c r="D9" s="365"/>
      <c r="E9" s="365"/>
      <c r="F9" s="365"/>
      <c r="G9" s="365"/>
      <c r="H9" s="365"/>
      <c r="I9" s="365"/>
      <c r="J9" s="365"/>
      <c r="K9" s="365"/>
      <c r="L9" s="363"/>
      <c r="M9" s="359"/>
      <c r="N9" s="359"/>
      <c r="O9" s="359"/>
      <c r="P9" s="359"/>
      <c r="Q9" s="359"/>
    </row>
    <row r="10" spans="1:17" s="356" customFormat="1" ht="18" customHeight="1" x14ac:dyDescent="0.25">
      <c r="B10" s="378" t="s">
        <v>201</v>
      </c>
      <c r="C10" s="379"/>
      <c r="E10" s="362"/>
      <c r="F10" s="380"/>
      <c r="G10" s="380"/>
      <c r="H10" s="362"/>
      <c r="J10" s="380"/>
      <c r="K10" s="380"/>
    </row>
    <row r="11" spans="1:17" s="356" customFormat="1" ht="20.25" customHeight="1" x14ac:dyDescent="0.25">
      <c r="B11" s="381"/>
      <c r="C11" s="381"/>
      <c r="D11" s="382"/>
      <c r="E11" s="908" t="s">
        <v>231</v>
      </c>
      <c r="F11" s="908"/>
      <c r="G11" s="908"/>
      <c r="H11" s="908"/>
      <c r="I11" s="908"/>
      <c r="J11" s="908"/>
      <c r="K11" s="383"/>
    </row>
    <row r="12" spans="1:17" s="388" customFormat="1" ht="31.5" customHeight="1" x14ac:dyDescent="0.2">
      <c r="A12" s="384"/>
      <c r="B12" s="385" t="s">
        <v>232</v>
      </c>
      <c r="C12" s="386" t="s">
        <v>170</v>
      </c>
      <c r="D12" s="386" t="s">
        <v>233</v>
      </c>
      <c r="E12" s="387">
        <v>1</v>
      </c>
      <c r="F12" s="387">
        <v>2</v>
      </c>
      <c r="G12" s="387">
        <v>3</v>
      </c>
      <c r="H12" s="387">
        <v>4</v>
      </c>
      <c r="I12" s="387">
        <v>5</v>
      </c>
      <c r="J12" s="387">
        <v>6</v>
      </c>
      <c r="K12" s="387" t="s">
        <v>234</v>
      </c>
    </row>
    <row r="13" spans="1:17" x14ac:dyDescent="0.2">
      <c r="A13" s="389"/>
      <c r="B13" s="390" t="s">
        <v>270</v>
      </c>
      <c r="C13" s="391"/>
      <c r="D13" s="392">
        <v>0</v>
      </c>
      <c r="E13" s="393">
        <v>0</v>
      </c>
      <c r="F13" s="393">
        <v>0</v>
      </c>
      <c r="G13" s="393">
        <v>0</v>
      </c>
      <c r="H13" s="393">
        <v>0</v>
      </c>
      <c r="I13" s="393">
        <v>0</v>
      </c>
      <c r="J13" s="393">
        <v>0</v>
      </c>
      <c r="K13" s="394">
        <f t="shared" ref="K13:K19" si="0">SUM(D13:J13)</f>
        <v>0</v>
      </c>
    </row>
    <row r="14" spans="1:17" x14ac:dyDescent="0.2">
      <c r="A14" s="389"/>
      <c r="B14" s="390" t="s">
        <v>271</v>
      </c>
      <c r="C14" s="391"/>
      <c r="D14" s="392">
        <v>0</v>
      </c>
      <c r="E14" s="392">
        <v>0</v>
      </c>
      <c r="F14" s="392">
        <v>0</v>
      </c>
      <c r="G14" s="392">
        <v>0</v>
      </c>
      <c r="H14" s="392">
        <v>0</v>
      </c>
      <c r="I14" s="392">
        <v>0</v>
      </c>
      <c r="J14" s="392">
        <v>0</v>
      </c>
      <c r="K14" s="394">
        <f t="shared" si="0"/>
        <v>0</v>
      </c>
    </row>
    <row r="15" spans="1:17" x14ac:dyDescent="0.2">
      <c r="A15" s="389"/>
      <c r="B15" s="390" t="s">
        <v>272</v>
      </c>
      <c r="C15" s="391"/>
      <c r="D15" s="392">
        <v>0</v>
      </c>
      <c r="E15" s="392">
        <v>0</v>
      </c>
      <c r="F15" s="392">
        <v>0</v>
      </c>
      <c r="G15" s="392">
        <v>0</v>
      </c>
      <c r="H15" s="392">
        <v>0</v>
      </c>
      <c r="I15" s="392">
        <v>0</v>
      </c>
      <c r="J15" s="392">
        <v>0</v>
      </c>
      <c r="K15" s="394">
        <f t="shared" si="0"/>
        <v>0</v>
      </c>
    </row>
    <row r="16" spans="1:17" x14ac:dyDescent="0.2">
      <c r="A16" s="389"/>
      <c r="B16" s="390" t="s">
        <v>175</v>
      </c>
      <c r="C16" s="391"/>
      <c r="D16" s="392">
        <v>0</v>
      </c>
      <c r="E16" s="392">
        <v>0</v>
      </c>
      <c r="F16" s="392">
        <v>0</v>
      </c>
      <c r="G16" s="392">
        <v>0</v>
      </c>
      <c r="H16" s="392">
        <v>0</v>
      </c>
      <c r="I16" s="392">
        <v>0</v>
      </c>
      <c r="J16" s="392">
        <v>0</v>
      </c>
      <c r="K16" s="394">
        <f t="shared" si="0"/>
        <v>0</v>
      </c>
    </row>
    <row r="17" spans="1:30" x14ac:dyDescent="0.2">
      <c r="A17" s="389"/>
      <c r="B17" s="390" t="s">
        <v>175</v>
      </c>
      <c r="C17" s="391"/>
      <c r="D17" s="392">
        <v>0</v>
      </c>
      <c r="E17" s="392">
        <v>0</v>
      </c>
      <c r="F17" s="392">
        <v>0</v>
      </c>
      <c r="G17" s="392">
        <v>0</v>
      </c>
      <c r="H17" s="392">
        <v>0</v>
      </c>
      <c r="I17" s="392">
        <v>0</v>
      </c>
      <c r="J17" s="392">
        <v>0</v>
      </c>
      <c r="K17" s="394">
        <f t="shared" si="0"/>
        <v>0</v>
      </c>
    </row>
    <row r="18" spans="1:30" x14ac:dyDescent="0.2">
      <c r="A18" s="389"/>
      <c r="B18" s="390" t="s">
        <v>175</v>
      </c>
      <c r="C18" s="391"/>
      <c r="D18" s="392">
        <v>0</v>
      </c>
      <c r="E18" s="392">
        <v>0</v>
      </c>
      <c r="F18" s="392">
        <v>0</v>
      </c>
      <c r="G18" s="392">
        <v>0</v>
      </c>
      <c r="H18" s="392">
        <v>0</v>
      </c>
      <c r="I18" s="392">
        <v>0</v>
      </c>
      <c r="J18" s="392">
        <v>0</v>
      </c>
      <c r="K18" s="394">
        <f t="shared" si="0"/>
        <v>0</v>
      </c>
    </row>
    <row r="19" spans="1:30" s="400" customFormat="1" ht="20.25" customHeight="1" x14ac:dyDescent="0.25">
      <c r="A19" s="396"/>
      <c r="B19" s="909" t="s">
        <v>240</v>
      </c>
      <c r="C19" s="909"/>
      <c r="D19" s="397">
        <f t="shared" ref="D19:J19" si="1">SUM(D13:D18)</f>
        <v>0</v>
      </c>
      <c r="E19" s="397">
        <f t="shared" si="1"/>
        <v>0</v>
      </c>
      <c r="F19" s="397">
        <f t="shared" si="1"/>
        <v>0</v>
      </c>
      <c r="G19" s="397">
        <f t="shared" si="1"/>
        <v>0</v>
      </c>
      <c r="H19" s="397">
        <f t="shared" si="1"/>
        <v>0</v>
      </c>
      <c r="I19" s="397">
        <f t="shared" si="1"/>
        <v>0</v>
      </c>
      <c r="J19" s="397">
        <f t="shared" si="1"/>
        <v>0</v>
      </c>
      <c r="K19" s="398">
        <f t="shared" si="0"/>
        <v>0</v>
      </c>
      <c r="L19" s="399"/>
      <c r="M19" s="399"/>
      <c r="N19" s="399"/>
      <c r="O19" s="399"/>
      <c r="P19" s="399"/>
      <c r="Q19" s="399"/>
      <c r="R19" s="399"/>
      <c r="S19" s="399"/>
      <c r="T19" s="399"/>
      <c r="U19" s="399"/>
      <c r="V19" s="399"/>
      <c r="W19" s="399"/>
      <c r="X19" s="399"/>
      <c r="Y19" s="399"/>
      <c r="Z19" s="399"/>
      <c r="AA19" s="399"/>
      <c r="AB19" s="399"/>
      <c r="AC19" s="399"/>
      <c r="AD19" s="399"/>
    </row>
    <row r="20" spans="1:30" s="356" customFormat="1" ht="30.75" customHeight="1" x14ac:dyDescent="0.25">
      <c r="D20" s="401"/>
      <c r="E20" s="401"/>
      <c r="F20" s="401"/>
      <c r="G20" s="401"/>
      <c r="H20" s="401"/>
      <c r="I20" s="401"/>
      <c r="J20" s="401"/>
      <c r="K20" s="402"/>
    </row>
    <row r="21" spans="1:30" s="356" customFormat="1" ht="18.75" customHeight="1" x14ac:dyDescent="0.25">
      <c r="B21" s="403"/>
      <c r="C21" s="403"/>
      <c r="D21" s="404"/>
      <c r="E21" s="908" t="s">
        <v>231</v>
      </c>
      <c r="F21" s="908"/>
      <c r="G21" s="908"/>
      <c r="H21" s="908"/>
      <c r="I21" s="908"/>
      <c r="J21" s="908"/>
      <c r="K21" s="405"/>
    </row>
    <row r="22" spans="1:30" s="356" customFormat="1" ht="21.75" customHeight="1" x14ac:dyDescent="0.2">
      <c r="B22" s="385" t="s">
        <v>241</v>
      </c>
      <c r="C22" s="386" t="s">
        <v>170</v>
      </c>
      <c r="D22" s="386" t="s">
        <v>233</v>
      </c>
      <c r="E22" s="387">
        <v>1</v>
      </c>
      <c r="F22" s="387">
        <v>2</v>
      </c>
      <c r="G22" s="387">
        <v>3</v>
      </c>
      <c r="H22" s="387">
        <v>4</v>
      </c>
      <c r="I22" s="387">
        <v>5</v>
      </c>
      <c r="J22" s="387">
        <v>6</v>
      </c>
      <c r="K22" s="387" t="s">
        <v>234</v>
      </c>
    </row>
    <row r="23" spans="1:30" x14ac:dyDescent="0.2">
      <c r="B23" s="406" t="s">
        <v>222</v>
      </c>
      <c r="C23" s="364"/>
      <c r="D23" s="407">
        <v>0</v>
      </c>
      <c r="E23" s="393">
        <v>0</v>
      </c>
      <c r="F23" s="393">
        <v>0</v>
      </c>
      <c r="G23" s="393">
        <v>0</v>
      </c>
      <c r="H23" s="393">
        <v>0</v>
      </c>
      <c r="I23" s="393">
        <v>0</v>
      </c>
      <c r="J23" s="393">
        <v>0</v>
      </c>
      <c r="K23" s="394">
        <f t="shared" ref="K23:K43" si="2">SUM(D23:J23)</f>
        <v>0</v>
      </c>
    </row>
    <row r="24" spans="1:30" ht="13.5" customHeight="1" x14ac:dyDescent="0.2">
      <c r="B24" s="406" t="s">
        <v>243</v>
      </c>
      <c r="C24" s="364"/>
      <c r="D24" s="407">
        <v>0</v>
      </c>
      <c r="E24" s="393">
        <v>0</v>
      </c>
      <c r="F24" s="393">
        <v>0</v>
      </c>
      <c r="G24" s="393">
        <v>0</v>
      </c>
      <c r="H24" s="393">
        <v>0</v>
      </c>
      <c r="I24" s="393">
        <v>0</v>
      </c>
      <c r="J24" s="393">
        <v>0</v>
      </c>
      <c r="K24" s="394">
        <f t="shared" si="2"/>
        <v>0</v>
      </c>
    </row>
    <row r="25" spans="1:30" ht="14.25" customHeight="1" x14ac:dyDescent="0.2">
      <c r="B25" s="406" t="s">
        <v>244</v>
      </c>
      <c r="C25" s="364"/>
      <c r="D25" s="407">
        <v>0</v>
      </c>
      <c r="E25" s="393">
        <v>0</v>
      </c>
      <c r="F25" s="393">
        <v>0</v>
      </c>
      <c r="G25" s="393">
        <v>0</v>
      </c>
      <c r="H25" s="393">
        <v>0</v>
      </c>
      <c r="I25" s="393">
        <v>0</v>
      </c>
      <c r="J25" s="393">
        <v>0</v>
      </c>
      <c r="K25" s="394">
        <f t="shared" si="2"/>
        <v>0</v>
      </c>
    </row>
    <row r="26" spans="1:30" ht="14.25" customHeight="1" x14ac:dyDescent="0.2">
      <c r="B26" s="406" t="s">
        <v>245</v>
      </c>
      <c r="C26" s="364"/>
      <c r="D26" s="407">
        <v>0</v>
      </c>
      <c r="E26" s="393">
        <v>0</v>
      </c>
      <c r="F26" s="393">
        <v>0</v>
      </c>
      <c r="G26" s="393">
        <v>0</v>
      </c>
      <c r="H26" s="393">
        <v>0</v>
      </c>
      <c r="I26" s="393">
        <v>0</v>
      </c>
      <c r="J26" s="393">
        <v>0</v>
      </c>
      <c r="K26" s="394">
        <f t="shared" si="2"/>
        <v>0</v>
      </c>
    </row>
    <row r="27" spans="1:30" x14ac:dyDescent="0.2">
      <c r="B27" s="406" t="s">
        <v>246</v>
      </c>
      <c r="C27" s="364"/>
      <c r="D27" s="407">
        <v>0</v>
      </c>
      <c r="E27" s="393">
        <v>0</v>
      </c>
      <c r="F27" s="393">
        <v>0</v>
      </c>
      <c r="G27" s="393">
        <v>0</v>
      </c>
      <c r="H27" s="393">
        <v>0</v>
      </c>
      <c r="I27" s="393">
        <v>0</v>
      </c>
      <c r="J27" s="393">
        <v>0</v>
      </c>
      <c r="K27" s="394">
        <f t="shared" si="2"/>
        <v>0</v>
      </c>
    </row>
    <row r="28" spans="1:30" x14ac:dyDescent="0.2">
      <c r="B28" s="406" t="s">
        <v>247</v>
      </c>
      <c r="C28" s="364"/>
      <c r="D28" s="407">
        <v>0</v>
      </c>
      <c r="E28" s="393">
        <v>0</v>
      </c>
      <c r="F28" s="393">
        <v>0</v>
      </c>
      <c r="G28" s="393">
        <v>0</v>
      </c>
      <c r="H28" s="393">
        <v>0</v>
      </c>
      <c r="I28" s="393">
        <v>0</v>
      </c>
      <c r="J28" s="393">
        <v>0</v>
      </c>
      <c r="K28" s="394">
        <f t="shared" si="2"/>
        <v>0</v>
      </c>
    </row>
    <row r="29" spans="1:30" x14ac:dyDescent="0.2">
      <c r="B29" s="406" t="s">
        <v>248</v>
      </c>
      <c r="C29" s="364"/>
      <c r="D29" s="407">
        <v>0</v>
      </c>
      <c r="E29" s="393">
        <v>0</v>
      </c>
      <c r="F29" s="393">
        <v>0</v>
      </c>
      <c r="G29" s="393">
        <v>0</v>
      </c>
      <c r="H29" s="393">
        <v>0</v>
      </c>
      <c r="I29" s="393">
        <v>0</v>
      </c>
      <c r="J29" s="393">
        <v>0</v>
      </c>
      <c r="K29" s="394">
        <f t="shared" si="2"/>
        <v>0</v>
      </c>
    </row>
    <row r="30" spans="1:30" x14ac:dyDescent="0.2">
      <c r="B30" s="406" t="s">
        <v>249</v>
      </c>
      <c r="C30" s="364"/>
      <c r="D30" s="407">
        <v>0</v>
      </c>
      <c r="E30" s="393">
        <v>0</v>
      </c>
      <c r="F30" s="393">
        <v>0</v>
      </c>
      <c r="G30" s="393">
        <v>0</v>
      </c>
      <c r="H30" s="393">
        <v>0</v>
      </c>
      <c r="I30" s="393">
        <v>0</v>
      </c>
      <c r="J30" s="393">
        <v>0</v>
      </c>
      <c r="K30" s="394">
        <f t="shared" si="2"/>
        <v>0</v>
      </c>
    </row>
    <row r="31" spans="1:30" x14ac:dyDescent="0.2">
      <c r="B31" s="406" t="s">
        <v>250</v>
      </c>
      <c r="C31" s="364"/>
      <c r="D31" s="407">
        <v>0</v>
      </c>
      <c r="E31" s="393">
        <v>0</v>
      </c>
      <c r="F31" s="393">
        <v>0</v>
      </c>
      <c r="G31" s="393">
        <v>0</v>
      </c>
      <c r="H31" s="393">
        <v>0</v>
      </c>
      <c r="I31" s="393">
        <v>0</v>
      </c>
      <c r="J31" s="393">
        <v>0</v>
      </c>
      <c r="K31" s="394">
        <f t="shared" si="2"/>
        <v>0</v>
      </c>
    </row>
    <row r="32" spans="1:30" x14ac:dyDescent="0.2">
      <c r="B32" s="406" t="s">
        <v>251</v>
      </c>
      <c r="C32" s="364"/>
      <c r="D32" s="407">
        <v>0</v>
      </c>
      <c r="E32" s="393">
        <v>0</v>
      </c>
      <c r="F32" s="393">
        <v>0</v>
      </c>
      <c r="G32" s="393">
        <v>0</v>
      </c>
      <c r="H32" s="393">
        <v>0</v>
      </c>
      <c r="I32" s="393">
        <v>0</v>
      </c>
      <c r="J32" s="393">
        <v>0</v>
      </c>
      <c r="K32" s="394">
        <f t="shared" si="2"/>
        <v>0</v>
      </c>
    </row>
    <row r="33" spans="1:30" x14ac:dyDescent="0.2">
      <c r="B33" s="406" t="s">
        <v>252</v>
      </c>
      <c r="C33" s="364"/>
      <c r="D33" s="407">
        <v>0</v>
      </c>
      <c r="E33" s="393">
        <v>0</v>
      </c>
      <c r="F33" s="393">
        <v>0</v>
      </c>
      <c r="G33" s="393">
        <v>0</v>
      </c>
      <c r="H33" s="393">
        <v>0</v>
      </c>
      <c r="I33" s="393">
        <v>0</v>
      </c>
      <c r="J33" s="393">
        <v>0</v>
      </c>
      <c r="K33" s="394">
        <f t="shared" si="2"/>
        <v>0</v>
      </c>
    </row>
    <row r="34" spans="1:30" x14ac:dyDescent="0.2">
      <c r="B34" s="406" t="s">
        <v>253</v>
      </c>
      <c r="C34" s="364"/>
      <c r="D34" s="407">
        <v>0</v>
      </c>
      <c r="E34" s="393">
        <v>0</v>
      </c>
      <c r="F34" s="393">
        <v>0</v>
      </c>
      <c r="G34" s="393">
        <v>0</v>
      </c>
      <c r="H34" s="393">
        <v>0</v>
      </c>
      <c r="I34" s="393">
        <v>0</v>
      </c>
      <c r="J34" s="393">
        <v>0</v>
      </c>
      <c r="K34" s="394">
        <f t="shared" si="2"/>
        <v>0</v>
      </c>
    </row>
    <row r="35" spans="1:30" x14ac:dyDescent="0.2">
      <c r="B35" s="390" t="s">
        <v>273</v>
      </c>
      <c r="C35" s="364"/>
      <c r="D35" s="407" t="s">
        <v>237</v>
      </c>
      <c r="E35" s="393">
        <v>0</v>
      </c>
      <c r="F35" s="393">
        <v>0</v>
      </c>
      <c r="G35" s="393">
        <v>0</v>
      </c>
      <c r="H35" s="393">
        <v>0</v>
      </c>
      <c r="I35" s="393">
        <v>0</v>
      </c>
      <c r="J35" s="393">
        <v>0</v>
      </c>
      <c r="K35" s="394">
        <f t="shared" si="2"/>
        <v>0</v>
      </c>
    </row>
    <row r="36" spans="1:30" x14ac:dyDescent="0.2">
      <c r="B36" s="406" t="s">
        <v>256</v>
      </c>
      <c r="C36" s="364"/>
      <c r="D36" s="407">
        <v>0</v>
      </c>
      <c r="E36" s="393">
        <v>0</v>
      </c>
      <c r="F36" s="393">
        <v>0</v>
      </c>
      <c r="G36" s="393">
        <v>0</v>
      </c>
      <c r="H36" s="393">
        <v>0</v>
      </c>
      <c r="I36" s="393">
        <v>0</v>
      </c>
      <c r="J36" s="393">
        <v>0</v>
      </c>
      <c r="K36" s="394">
        <f t="shared" si="2"/>
        <v>0</v>
      </c>
    </row>
    <row r="37" spans="1:30" x14ac:dyDescent="0.2">
      <c r="B37" s="390" t="s">
        <v>274</v>
      </c>
      <c r="C37" s="364"/>
      <c r="D37" s="408" t="s">
        <v>237</v>
      </c>
      <c r="E37" s="393">
        <v>0</v>
      </c>
      <c r="F37" s="409">
        <f>E37</f>
        <v>0</v>
      </c>
      <c r="G37" s="409">
        <f>E37</f>
        <v>0</v>
      </c>
      <c r="H37" s="409">
        <f>E37</f>
        <v>0</v>
      </c>
      <c r="I37" s="409">
        <f>E37</f>
        <v>0</v>
      </c>
      <c r="J37" s="409">
        <f>E37</f>
        <v>0</v>
      </c>
      <c r="K37" s="394">
        <f t="shared" si="2"/>
        <v>0</v>
      </c>
    </row>
    <row r="38" spans="1:30" x14ac:dyDescent="0.2">
      <c r="B38" s="390" t="s">
        <v>175</v>
      </c>
      <c r="C38" s="364"/>
      <c r="D38" s="407">
        <v>0</v>
      </c>
      <c r="E38" s="393">
        <v>0</v>
      </c>
      <c r="F38" s="393">
        <v>0</v>
      </c>
      <c r="G38" s="393">
        <v>0</v>
      </c>
      <c r="H38" s="393">
        <v>0</v>
      </c>
      <c r="I38" s="393">
        <v>0</v>
      </c>
      <c r="J38" s="393">
        <v>0</v>
      </c>
      <c r="K38" s="394">
        <f t="shared" si="2"/>
        <v>0</v>
      </c>
    </row>
    <row r="39" spans="1:30" x14ac:dyDescent="0.2">
      <c r="B39" s="390" t="s">
        <v>175</v>
      </c>
      <c r="C39" s="364"/>
      <c r="D39" s="407">
        <v>0</v>
      </c>
      <c r="E39" s="393">
        <v>0</v>
      </c>
      <c r="F39" s="393">
        <v>0</v>
      </c>
      <c r="G39" s="393">
        <v>0</v>
      </c>
      <c r="H39" s="393">
        <v>0</v>
      </c>
      <c r="I39" s="393">
        <v>0</v>
      </c>
      <c r="J39" s="393">
        <v>0</v>
      </c>
      <c r="K39" s="394">
        <f t="shared" si="2"/>
        <v>0</v>
      </c>
    </row>
    <row r="40" spans="1:30" x14ac:dyDescent="0.2">
      <c r="B40" s="390" t="s">
        <v>175</v>
      </c>
      <c r="C40" s="364"/>
      <c r="D40" s="407">
        <v>0</v>
      </c>
      <c r="E40" s="393">
        <v>0</v>
      </c>
      <c r="F40" s="393">
        <v>0</v>
      </c>
      <c r="G40" s="393">
        <v>0</v>
      </c>
      <c r="H40" s="393">
        <v>0</v>
      </c>
      <c r="I40" s="393">
        <v>0</v>
      </c>
      <c r="J40" s="393">
        <v>0</v>
      </c>
      <c r="K40" s="394">
        <f t="shared" si="2"/>
        <v>0</v>
      </c>
    </row>
    <row r="41" spans="1:30" x14ac:dyDescent="0.2">
      <c r="B41" s="390" t="s">
        <v>175</v>
      </c>
      <c r="C41" s="364"/>
      <c r="D41" s="407">
        <v>0</v>
      </c>
      <c r="E41" s="393">
        <v>0</v>
      </c>
      <c r="F41" s="393">
        <v>0</v>
      </c>
      <c r="G41" s="393">
        <v>0</v>
      </c>
      <c r="H41" s="393">
        <v>0</v>
      </c>
      <c r="I41" s="393">
        <v>0</v>
      </c>
      <c r="J41" s="393">
        <v>0</v>
      </c>
      <c r="K41" s="394">
        <f t="shared" si="2"/>
        <v>0</v>
      </c>
    </row>
    <row r="42" spans="1:30" x14ac:dyDescent="0.2">
      <c r="B42" s="390" t="s">
        <v>175</v>
      </c>
      <c r="C42" s="364"/>
      <c r="D42" s="407">
        <v>0</v>
      </c>
      <c r="E42" s="393">
        <v>0</v>
      </c>
      <c r="F42" s="393">
        <v>0</v>
      </c>
      <c r="G42" s="393">
        <v>0</v>
      </c>
      <c r="H42" s="393">
        <v>0</v>
      </c>
      <c r="I42" s="393">
        <v>0</v>
      </c>
      <c r="J42" s="393">
        <v>0</v>
      </c>
      <c r="K42" s="394">
        <f t="shared" si="2"/>
        <v>0</v>
      </c>
    </row>
    <row r="43" spans="1:30" s="410" customFormat="1" ht="18.75" customHeight="1" x14ac:dyDescent="0.2">
      <c r="A43" s="388"/>
      <c r="B43" s="910" t="s">
        <v>258</v>
      </c>
      <c r="C43" s="910"/>
      <c r="D43" s="398">
        <f t="shared" ref="D43:J43" si="3">SUM(D23:D42)</f>
        <v>0</v>
      </c>
      <c r="E43" s="398">
        <f t="shared" si="3"/>
        <v>0</v>
      </c>
      <c r="F43" s="398">
        <f t="shared" si="3"/>
        <v>0</v>
      </c>
      <c r="G43" s="398">
        <f t="shared" si="3"/>
        <v>0</v>
      </c>
      <c r="H43" s="398">
        <f t="shared" si="3"/>
        <v>0</v>
      </c>
      <c r="I43" s="398">
        <f t="shared" si="3"/>
        <v>0</v>
      </c>
      <c r="J43" s="398">
        <f t="shared" si="3"/>
        <v>0</v>
      </c>
      <c r="K43" s="398">
        <f t="shared" si="2"/>
        <v>0</v>
      </c>
      <c r="L43" s="388"/>
      <c r="M43" s="388"/>
      <c r="N43" s="388"/>
      <c r="O43" s="388"/>
      <c r="P43" s="388"/>
      <c r="Q43" s="388"/>
      <c r="R43" s="388"/>
      <c r="S43" s="388"/>
      <c r="T43" s="388"/>
      <c r="U43" s="388"/>
      <c r="V43" s="388"/>
      <c r="W43" s="388"/>
      <c r="X43" s="388"/>
      <c r="Y43" s="388"/>
      <c r="Z43" s="388"/>
      <c r="AA43" s="388"/>
      <c r="AB43" s="388"/>
      <c r="AC43" s="388"/>
      <c r="AD43" s="388"/>
    </row>
    <row r="44" spans="1:30" s="356" customFormat="1" ht="20.25" customHeight="1" x14ac:dyDescent="0.2">
      <c r="D44" s="411"/>
      <c r="E44" s="411"/>
      <c r="F44" s="411"/>
      <c r="G44" s="411"/>
      <c r="H44" s="411"/>
      <c r="I44" s="411"/>
      <c r="J44" s="411"/>
      <c r="K44" s="412"/>
    </row>
    <row r="45" spans="1:30" s="400" customFormat="1" ht="31.5" customHeight="1" x14ac:dyDescent="0.25">
      <c r="A45" s="399"/>
      <c r="C45" s="413" t="s">
        <v>259</v>
      </c>
      <c r="D45" s="398">
        <f t="shared" ref="D45:K45" si="4">D19-D43</f>
        <v>0</v>
      </c>
      <c r="E45" s="398">
        <f t="shared" si="4"/>
        <v>0</v>
      </c>
      <c r="F45" s="398">
        <f t="shared" si="4"/>
        <v>0</v>
      </c>
      <c r="G45" s="398">
        <f t="shared" si="4"/>
        <v>0</v>
      </c>
      <c r="H45" s="398">
        <f t="shared" si="4"/>
        <v>0</v>
      </c>
      <c r="I45" s="398">
        <f t="shared" si="4"/>
        <v>0</v>
      </c>
      <c r="J45" s="398">
        <f t="shared" si="4"/>
        <v>0</v>
      </c>
      <c r="K45" s="398">
        <f t="shared" si="4"/>
        <v>0</v>
      </c>
      <c r="L45" s="399"/>
      <c r="M45" s="399"/>
      <c r="N45" s="399"/>
      <c r="O45" s="399"/>
      <c r="P45" s="399"/>
      <c r="Q45" s="399"/>
      <c r="R45" s="399"/>
      <c r="S45" s="399"/>
      <c r="T45" s="399"/>
      <c r="U45" s="399"/>
      <c r="V45" s="399"/>
      <c r="W45" s="399"/>
      <c r="X45" s="399"/>
      <c r="Y45" s="399"/>
      <c r="Z45" s="399"/>
      <c r="AA45" s="399"/>
      <c r="AB45" s="399"/>
      <c r="AC45" s="399"/>
      <c r="AD45" s="399"/>
    </row>
    <row r="46" spans="1:30" s="356" customFormat="1" ht="21" customHeight="1" x14ac:dyDescent="0.2">
      <c r="C46" s="414"/>
      <c r="D46" s="415"/>
      <c r="E46" s="415"/>
      <c r="F46" s="415"/>
      <c r="G46" s="415"/>
      <c r="H46" s="415"/>
      <c r="I46" s="415"/>
      <c r="J46" s="415"/>
      <c r="K46" s="415"/>
    </row>
    <row r="47" spans="1:30" ht="30" x14ac:dyDescent="0.2">
      <c r="C47" s="416" t="s">
        <v>260</v>
      </c>
      <c r="D47" s="417">
        <v>0</v>
      </c>
      <c r="E47" s="398">
        <f>D49</f>
        <v>0</v>
      </c>
      <c r="F47" s="398">
        <f>E49</f>
        <v>0</v>
      </c>
      <c r="G47" s="398">
        <f t="shared" ref="G47:I47" si="5">F49</f>
        <v>0</v>
      </c>
      <c r="H47" s="398">
        <f t="shared" si="5"/>
        <v>0</v>
      </c>
      <c r="I47" s="398">
        <f t="shared" si="5"/>
        <v>0</v>
      </c>
      <c r="J47" s="398">
        <f>I49</f>
        <v>0</v>
      </c>
      <c r="K47" s="398">
        <f>J49</f>
        <v>0</v>
      </c>
    </row>
    <row r="48" spans="1:30" s="356" customFormat="1" ht="15" x14ac:dyDescent="0.25">
      <c r="B48" s="418"/>
      <c r="C48" s="419"/>
      <c r="D48" s="415"/>
      <c r="E48" s="415"/>
      <c r="F48" s="415"/>
      <c r="G48" s="415"/>
      <c r="H48" s="415"/>
      <c r="I48" s="415"/>
      <c r="J48" s="415"/>
      <c r="K48" s="415"/>
    </row>
    <row r="49" spans="2:11" ht="30.75" customHeight="1" x14ac:dyDescent="0.2">
      <c r="C49" s="416" t="s">
        <v>261</v>
      </c>
      <c r="D49" s="398">
        <f>D45+D47</f>
        <v>0</v>
      </c>
      <c r="E49" s="398">
        <f>E45+E47</f>
        <v>0</v>
      </c>
      <c r="F49" s="398">
        <f t="shared" ref="F49:I49" si="6">F45+F47</f>
        <v>0</v>
      </c>
      <c r="G49" s="398">
        <f t="shared" si="6"/>
        <v>0</v>
      </c>
      <c r="H49" s="398">
        <f t="shared" si="6"/>
        <v>0</v>
      </c>
      <c r="I49" s="398">
        <f t="shared" si="6"/>
        <v>0</v>
      </c>
      <c r="J49" s="398">
        <f>J45+J47</f>
        <v>0</v>
      </c>
      <c r="K49" s="398">
        <f>K47</f>
        <v>0</v>
      </c>
    </row>
    <row r="50" spans="2:11" s="356" customFormat="1" x14ac:dyDescent="0.2"/>
    <row r="51" spans="2:11" s="356" customFormat="1" x14ac:dyDescent="0.2"/>
    <row r="52" spans="2:11" s="356" customFormat="1" ht="18" x14ac:dyDescent="0.2">
      <c r="B52" s="904" t="s">
        <v>275</v>
      </c>
      <c r="C52" s="904"/>
      <c r="D52" s="904"/>
      <c r="E52" s="904"/>
      <c r="F52" s="904"/>
      <c r="G52" s="904"/>
      <c r="H52" s="904"/>
      <c r="I52" s="904"/>
      <c r="J52" s="904"/>
      <c r="K52" s="904"/>
    </row>
    <row r="53" spans="2:11" ht="18" customHeight="1" x14ac:dyDescent="0.2">
      <c r="B53" s="905" t="s">
        <v>198</v>
      </c>
      <c r="C53" s="905"/>
      <c r="D53" s="905"/>
      <c r="E53" s="905"/>
      <c r="F53" s="905"/>
      <c r="G53" s="905"/>
      <c r="H53" s="905"/>
      <c r="I53" s="905"/>
      <c r="J53" s="905"/>
      <c r="K53" s="905"/>
    </row>
    <row r="54" spans="2:11" ht="14.25" customHeight="1" x14ac:dyDescent="0.2">
      <c r="B54" s="906"/>
      <c r="C54" s="906"/>
      <c r="D54" s="906"/>
      <c r="E54" s="906"/>
      <c r="F54" s="906"/>
      <c r="G54" s="906"/>
      <c r="H54" s="906"/>
      <c r="I54" s="906"/>
      <c r="J54" s="906"/>
      <c r="K54" s="906"/>
    </row>
    <row r="55" spans="2:11" ht="153" customHeight="1" x14ac:dyDescent="0.2">
      <c r="B55" s="906"/>
      <c r="C55" s="906"/>
      <c r="D55" s="906"/>
      <c r="E55" s="906"/>
      <c r="F55" s="906"/>
      <c r="G55" s="906"/>
      <c r="H55" s="906"/>
      <c r="I55" s="906"/>
      <c r="J55" s="906"/>
      <c r="K55" s="906"/>
    </row>
    <row r="56" spans="2:11" x14ac:dyDescent="0.2">
      <c r="B56" s="356"/>
      <c r="C56" s="356"/>
      <c r="D56" s="356"/>
      <c r="E56" s="356"/>
      <c r="F56" s="356"/>
      <c r="G56" s="356"/>
      <c r="H56" s="356"/>
      <c r="I56" s="356"/>
      <c r="J56" s="356"/>
      <c r="K56" s="356"/>
    </row>
    <row r="57" spans="2:11" x14ac:dyDescent="0.2">
      <c r="B57" s="356"/>
      <c r="C57" s="356"/>
      <c r="D57" s="356"/>
      <c r="E57" s="356"/>
      <c r="F57" s="356"/>
      <c r="G57" s="356"/>
      <c r="H57" s="356"/>
      <c r="I57" s="356"/>
      <c r="J57" s="356"/>
      <c r="K57" s="356"/>
    </row>
    <row r="58" spans="2:11" x14ac:dyDescent="0.2">
      <c r="B58" s="356"/>
      <c r="C58" s="356"/>
      <c r="D58" s="356"/>
      <c r="E58" s="356"/>
      <c r="F58" s="356"/>
      <c r="G58" s="356"/>
      <c r="H58" s="356"/>
      <c r="I58" s="356"/>
      <c r="J58" s="356"/>
      <c r="K58" s="356"/>
    </row>
    <row r="59" spans="2:11" x14ac:dyDescent="0.2">
      <c r="B59" s="356"/>
      <c r="C59" s="356"/>
      <c r="D59" s="356"/>
      <c r="E59" s="356"/>
      <c r="F59" s="356"/>
      <c r="G59" s="356"/>
      <c r="H59" s="356"/>
      <c r="I59" s="356"/>
      <c r="J59" s="356"/>
      <c r="K59" s="356"/>
    </row>
    <row r="60" spans="2:11" x14ac:dyDescent="0.2">
      <c r="B60" s="356"/>
      <c r="C60" s="356"/>
      <c r="D60" s="356"/>
      <c r="E60" s="356"/>
      <c r="F60" s="356"/>
      <c r="G60" s="356"/>
      <c r="H60" s="356"/>
      <c r="I60" s="356"/>
      <c r="J60" s="356"/>
      <c r="K60" s="356"/>
    </row>
    <row r="61" spans="2:11" x14ac:dyDescent="0.2">
      <c r="B61" s="356"/>
      <c r="C61" s="356"/>
      <c r="D61" s="356"/>
      <c r="E61" s="356"/>
      <c r="F61" s="356"/>
      <c r="G61" s="356"/>
      <c r="H61" s="356"/>
      <c r="I61" s="356"/>
      <c r="J61" s="356"/>
      <c r="K61" s="356"/>
    </row>
    <row r="62" spans="2:11" x14ac:dyDescent="0.2">
      <c r="B62" s="356"/>
      <c r="C62" s="356"/>
      <c r="D62" s="356"/>
      <c r="E62" s="356"/>
      <c r="F62" s="356"/>
      <c r="G62" s="356"/>
      <c r="H62" s="356"/>
      <c r="I62" s="356"/>
      <c r="J62" s="356"/>
      <c r="K62" s="356"/>
    </row>
    <row r="63" spans="2:11" x14ac:dyDescent="0.2">
      <c r="B63" s="356"/>
      <c r="C63" s="356"/>
      <c r="D63" s="356"/>
      <c r="E63" s="356"/>
      <c r="F63" s="356"/>
      <c r="G63" s="356"/>
      <c r="H63" s="356"/>
      <c r="I63" s="356"/>
      <c r="J63" s="356"/>
      <c r="K63" s="356"/>
    </row>
    <row r="64" spans="2:11" x14ac:dyDescent="0.2">
      <c r="B64" s="356"/>
      <c r="C64" s="356"/>
      <c r="D64" s="356"/>
      <c r="E64" s="356"/>
      <c r="F64" s="356"/>
      <c r="G64" s="356"/>
      <c r="H64" s="356"/>
      <c r="I64" s="356"/>
      <c r="J64" s="356"/>
      <c r="K64" s="356"/>
    </row>
    <row r="65" spans="2:11" x14ac:dyDescent="0.2">
      <c r="B65" s="356"/>
      <c r="C65" s="356"/>
      <c r="D65" s="356"/>
      <c r="E65" s="356"/>
      <c r="F65" s="356"/>
      <c r="G65" s="356"/>
      <c r="H65" s="356"/>
      <c r="I65" s="356"/>
      <c r="J65" s="356"/>
      <c r="K65" s="356"/>
    </row>
    <row r="66" spans="2:11" x14ac:dyDescent="0.2">
      <c r="B66" s="356"/>
      <c r="C66" s="356"/>
      <c r="D66" s="356"/>
      <c r="E66" s="356"/>
      <c r="F66" s="356"/>
      <c r="G66" s="356"/>
      <c r="H66" s="356"/>
      <c r="I66" s="356"/>
      <c r="J66" s="356"/>
      <c r="K66" s="356"/>
    </row>
  </sheetData>
  <mergeCells count="9">
    <mergeCell ref="B52:K52"/>
    <mergeCell ref="B53:K53"/>
    <mergeCell ref="B54:K55"/>
    <mergeCell ref="J6:K6"/>
    <mergeCell ref="J7:K7"/>
    <mergeCell ref="E11:J11"/>
    <mergeCell ref="B19:C19"/>
    <mergeCell ref="E21:J21"/>
    <mergeCell ref="B43:C43"/>
  </mergeCells>
  <conditionalFormatting sqref="E13:J13">
    <cfRule type="cellIs" dxfId="1" priority="2" stopIfTrue="1" operator="lessThan">
      <formula>0</formula>
    </cfRule>
  </conditionalFormatting>
  <conditionalFormatting sqref="E23:J42">
    <cfRule type="cellIs" dxfId="0" priority="1"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45"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70861-36EB-4C53-9434-DB3F3A0DAD69}">
  <sheetPr>
    <tabColor theme="4"/>
    <pageSetUpPr fitToPage="1"/>
  </sheetPr>
  <dimension ref="A1:Q63"/>
  <sheetViews>
    <sheetView showGridLines="0" zoomScale="80" zoomScaleNormal="80" zoomScaleSheetLayoutView="100" zoomScalePageLayoutView="50" workbookViewId="0">
      <selection activeCell="C63" sqref="C63:N63"/>
    </sheetView>
  </sheetViews>
  <sheetFormatPr defaultColWidth="8.625" defaultRowHeight="14.25" x14ac:dyDescent="0.2"/>
  <cols>
    <col min="1" max="1" width="4.625" style="47" customWidth="1"/>
    <col min="2" max="2" width="4" style="48" customWidth="1"/>
    <col min="3" max="3" width="4.125" style="47" customWidth="1"/>
    <col min="4" max="12" width="8.625" style="47"/>
    <col min="13" max="13" width="33" style="47" customWidth="1"/>
    <col min="14" max="14" width="39" style="47" customWidth="1"/>
    <col min="15" max="15" width="5" style="47" customWidth="1"/>
    <col min="16" max="16384" width="8.625" style="47"/>
  </cols>
  <sheetData>
    <row r="1" spans="1:17" ht="15" thickBot="1" x14ac:dyDescent="0.25">
      <c r="A1" s="44"/>
      <c r="B1" s="45"/>
      <c r="C1" s="46"/>
      <c r="D1" s="46"/>
      <c r="E1" s="46"/>
      <c r="F1" s="46"/>
      <c r="G1" s="46"/>
      <c r="H1" s="46"/>
      <c r="I1" s="46"/>
      <c r="J1" s="46"/>
      <c r="K1" s="46"/>
      <c r="L1" s="46"/>
      <c r="M1" s="46"/>
      <c r="N1" s="46"/>
      <c r="O1" s="44"/>
    </row>
    <row r="2" spans="1:17" ht="15" thickTop="1" x14ac:dyDescent="0.2">
      <c r="A2" s="44"/>
      <c r="B2" s="53"/>
      <c r="C2" s="44"/>
      <c r="D2" s="44"/>
      <c r="E2" s="44"/>
      <c r="F2" s="44"/>
      <c r="G2" s="44"/>
      <c r="H2" s="44"/>
      <c r="I2" s="44"/>
      <c r="J2" s="44"/>
      <c r="K2" s="44"/>
      <c r="L2" s="44"/>
      <c r="M2" s="44"/>
      <c r="N2" s="44"/>
      <c r="O2" s="44"/>
    </row>
    <row r="3" spans="1:17" ht="18" x14ac:dyDescent="0.2">
      <c r="A3" s="44"/>
      <c r="B3" s="53"/>
      <c r="C3" s="44"/>
      <c r="D3" s="297" t="s">
        <v>12</v>
      </c>
      <c r="E3" s="434" t="str">
        <f>IF(ISBLANK(Guidance!$E$3),"",Guidance!$E$3)</f>
        <v/>
      </c>
      <c r="F3" s="435"/>
      <c r="G3" s="435"/>
      <c r="H3" s="435"/>
      <c r="I3" s="435"/>
      <c r="J3" s="435"/>
      <c r="K3" s="435"/>
      <c r="L3" s="435"/>
      <c r="M3" s="44"/>
      <c r="N3" s="44"/>
      <c r="O3" s="44"/>
    </row>
    <row r="4" spans="1:17" ht="18" x14ac:dyDescent="0.2">
      <c r="A4" s="44"/>
      <c r="B4" s="53"/>
      <c r="C4" s="44"/>
      <c r="D4" s="297" t="s">
        <v>13</v>
      </c>
      <c r="E4" s="434" t="str">
        <f>IF(ISBLANK(Guidance!$E$4),"",Guidance!$E$4)</f>
        <v/>
      </c>
      <c r="F4" s="435"/>
      <c r="G4" s="435"/>
      <c r="H4" s="435"/>
      <c r="I4" s="435"/>
      <c r="J4" s="435"/>
      <c r="K4" s="435"/>
      <c r="L4" s="435"/>
      <c r="M4" s="44"/>
      <c r="N4" s="44"/>
      <c r="O4" s="44"/>
    </row>
    <row r="5" spans="1:17" ht="18" x14ac:dyDescent="0.2">
      <c r="A5" s="44"/>
      <c r="B5" s="53"/>
      <c r="C5" s="44"/>
      <c r="D5" s="297" t="s">
        <v>276</v>
      </c>
      <c r="E5" s="434" t="e">
        <f>IF(ISBLANK(Guidance!#REF!),"",Guidance!#REF!)</f>
        <v>#REF!</v>
      </c>
      <c r="F5" s="435"/>
      <c r="G5" s="435"/>
      <c r="H5" s="435"/>
      <c r="I5" s="435"/>
      <c r="J5" s="435"/>
      <c r="K5" s="435"/>
      <c r="L5" s="435"/>
      <c r="M5" s="44"/>
      <c r="N5" s="44"/>
      <c r="O5" s="44"/>
    </row>
    <row r="6" spans="1:17" ht="19.7" customHeight="1" x14ac:dyDescent="0.2">
      <c r="A6" s="44"/>
      <c r="C6" s="44"/>
      <c r="D6" s="44"/>
      <c r="E6" s="44"/>
      <c r="F6" s="44"/>
      <c r="G6" s="44"/>
      <c r="H6" s="44"/>
      <c r="I6" s="44"/>
      <c r="J6" s="44"/>
      <c r="K6" s="44"/>
      <c r="L6" s="44"/>
      <c r="M6" s="44"/>
      <c r="N6" s="44"/>
      <c r="O6" s="44"/>
    </row>
    <row r="7" spans="1:17" ht="23.25" x14ac:dyDescent="0.2">
      <c r="A7" s="44"/>
      <c r="B7" s="452" t="s">
        <v>27</v>
      </c>
      <c r="C7" s="452"/>
      <c r="D7" s="452"/>
      <c r="E7" s="452"/>
      <c r="F7" s="452"/>
      <c r="G7" s="452"/>
      <c r="H7" s="452"/>
      <c r="I7" s="452"/>
      <c r="J7" s="452"/>
      <c r="K7" s="452"/>
      <c r="L7" s="452"/>
      <c r="M7" s="452"/>
      <c r="N7" s="452"/>
      <c r="O7" s="44"/>
      <c r="P7" s="44"/>
      <c r="Q7" s="44"/>
    </row>
    <row r="8" spans="1:17" x14ac:dyDescent="0.2">
      <c r="A8" s="44"/>
      <c r="B8" s="53"/>
      <c r="C8" s="44"/>
      <c r="D8" s="44"/>
      <c r="E8" s="44"/>
      <c r="F8" s="44"/>
      <c r="G8" s="44"/>
      <c r="H8" s="44"/>
      <c r="I8" s="44"/>
      <c r="J8" s="44"/>
      <c r="K8" s="44"/>
      <c r="L8" s="44"/>
      <c r="M8" s="44"/>
      <c r="N8" s="44"/>
      <c r="O8" s="44"/>
      <c r="P8" s="44"/>
      <c r="Q8" s="44"/>
    </row>
    <row r="9" spans="1:17" ht="49.35" customHeight="1" x14ac:dyDescent="0.2">
      <c r="B9" s="331" t="s">
        <v>17</v>
      </c>
      <c r="C9" s="453" t="s">
        <v>277</v>
      </c>
      <c r="D9" s="453"/>
      <c r="E9" s="453"/>
      <c r="F9" s="453"/>
      <c r="G9" s="453"/>
      <c r="H9" s="453"/>
      <c r="I9" s="453"/>
      <c r="J9" s="453"/>
      <c r="K9" s="453"/>
      <c r="L9" s="453"/>
      <c r="M9" s="453"/>
      <c r="N9" s="453"/>
    </row>
    <row r="10" spans="1:17" x14ac:dyDescent="0.2">
      <c r="B10" s="331" t="s">
        <v>17</v>
      </c>
      <c r="C10" s="453" t="s">
        <v>29</v>
      </c>
      <c r="D10" s="453"/>
      <c r="E10" s="453"/>
      <c r="F10" s="453"/>
      <c r="G10" s="453"/>
      <c r="H10" s="453"/>
      <c r="I10" s="453"/>
      <c r="J10" s="453"/>
      <c r="K10" s="453"/>
      <c r="L10" s="453"/>
      <c r="M10" s="453"/>
      <c r="N10" s="453"/>
    </row>
    <row r="25" spans="2:14" x14ac:dyDescent="0.2">
      <c r="B25" s="331" t="s">
        <v>17</v>
      </c>
      <c r="C25" s="453" t="s">
        <v>278</v>
      </c>
      <c r="D25" s="453"/>
      <c r="E25" s="453"/>
      <c r="F25" s="453"/>
      <c r="G25" s="453"/>
      <c r="H25" s="453"/>
      <c r="I25" s="453"/>
      <c r="J25" s="453"/>
      <c r="K25" s="453"/>
      <c r="L25" s="453"/>
      <c r="M25" s="453"/>
      <c r="N25" s="453"/>
    </row>
    <row r="37" spans="2:14" ht="49.35" customHeight="1" x14ac:dyDescent="0.2">
      <c r="B37" s="331" t="s">
        <v>17</v>
      </c>
      <c r="C37" s="453" t="s">
        <v>279</v>
      </c>
      <c r="D37" s="453"/>
      <c r="E37" s="453"/>
      <c r="F37" s="453"/>
      <c r="G37" s="453"/>
      <c r="H37" s="453"/>
      <c r="I37" s="453"/>
      <c r="J37" s="453"/>
      <c r="K37" s="453"/>
      <c r="L37" s="453"/>
      <c r="M37" s="453"/>
      <c r="N37" s="453"/>
    </row>
    <row r="52" spans="2:14" ht="33.6" customHeight="1" x14ac:dyDescent="0.2">
      <c r="B52" s="331" t="s">
        <v>17</v>
      </c>
      <c r="C52" s="911" t="s">
        <v>280</v>
      </c>
      <c r="D52" s="911"/>
      <c r="E52" s="911"/>
      <c r="F52" s="911"/>
      <c r="G52" s="911"/>
      <c r="H52" s="911"/>
      <c r="I52" s="911"/>
      <c r="J52" s="911"/>
      <c r="K52" s="911"/>
      <c r="L52" s="911"/>
      <c r="M52" s="911"/>
      <c r="N52" s="911"/>
    </row>
    <row r="63" spans="2:14" ht="33.75" customHeight="1" x14ac:dyDescent="0.2">
      <c r="B63" s="331" t="s">
        <v>17</v>
      </c>
      <c r="C63" s="911" t="s">
        <v>281</v>
      </c>
      <c r="D63" s="911"/>
      <c r="E63" s="911"/>
      <c r="F63" s="911"/>
      <c r="G63" s="911"/>
      <c r="H63" s="911"/>
      <c r="I63" s="911"/>
      <c r="J63" s="911"/>
      <c r="K63" s="911"/>
      <c r="L63" s="911"/>
      <c r="M63" s="911"/>
      <c r="N63" s="911"/>
    </row>
  </sheetData>
  <sheetProtection selectLockedCells="1"/>
  <mergeCells count="10">
    <mergeCell ref="C63:N63"/>
    <mergeCell ref="C52:N52"/>
    <mergeCell ref="B7:N7"/>
    <mergeCell ref="C9:N9"/>
    <mergeCell ref="C10:N10"/>
    <mergeCell ref="E3:L3"/>
    <mergeCell ref="E4:L4"/>
    <mergeCell ref="E5:L5"/>
    <mergeCell ref="C25:N25"/>
    <mergeCell ref="C37:N37"/>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8196FDDB350747A44EE0A673955E27" ma:contentTypeVersion="18" ma:contentTypeDescription="Create a new document." ma:contentTypeScope="" ma:versionID="7cbdd93cf55cb03605e285dae7358a2b">
  <xsd:schema xmlns:xsd="http://www.w3.org/2001/XMLSchema" xmlns:xs="http://www.w3.org/2001/XMLSchema" xmlns:p="http://schemas.microsoft.com/office/2006/metadata/properties" xmlns:ns2="e06238c5-031b-4c86-8d38-7ec03360d5ff" xmlns:ns3="4dba04fa-f4ee-4f2b-b177-c6fb04fc3835" targetNamespace="http://schemas.microsoft.com/office/2006/metadata/properties" ma:root="true" ma:fieldsID="6c789c8aa0e78c6e7a62f8f1220f2d0f" ns2:_="" ns3:_="">
    <xsd:import namespace="e06238c5-031b-4c86-8d38-7ec03360d5ff"/>
    <xsd:import namespace="4dba04fa-f4ee-4f2b-b177-c6fb04fc38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6238c5-031b-4c86-8d38-7ec03360d5f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24c7b6ab-7f68-417a-96a4-0fd93c0455fe}" ma:internalName="TaxCatchAll" ma:showField="CatchAllData" ma:web="e06238c5-031b-4c86-8d38-7ec03360d5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dba04fa-f4ee-4f2b-b177-c6fb04fc3835"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49cf89e-a40d-4a93-a5df-a58190b4a76c"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ba04fa-f4ee-4f2b-b177-c6fb04fc3835">
      <Terms xmlns="http://schemas.microsoft.com/office/infopath/2007/PartnerControls"/>
    </lcf76f155ced4ddcb4097134ff3c332f>
    <TaxCatchAll xmlns="e06238c5-031b-4c86-8d38-7ec03360d5ff" xsi:nil="true"/>
    <SharedWithUsers xmlns="e06238c5-031b-4c86-8d38-7ec03360d5ff">
      <UserInfo>
        <DisplayName>Gonzalo Acha</DisplayName>
        <AccountId>230</AccountId>
        <AccountType/>
      </UserInfo>
    </SharedWithUsers>
  </documentManagement>
</p:properties>
</file>

<file path=customXml/itemProps1.xml><?xml version="1.0" encoding="utf-8"?>
<ds:datastoreItem xmlns:ds="http://schemas.openxmlformats.org/officeDocument/2006/customXml" ds:itemID="{D6140343-1F9F-46D3-BA41-0CB42764A67C}">
  <ds:schemaRefs>
    <ds:schemaRef ds:uri="http://schemas.microsoft.com/sharepoint/v3/contenttype/forms"/>
  </ds:schemaRefs>
</ds:datastoreItem>
</file>

<file path=customXml/itemProps2.xml><?xml version="1.0" encoding="utf-8"?>
<ds:datastoreItem xmlns:ds="http://schemas.openxmlformats.org/officeDocument/2006/customXml" ds:itemID="{E32A53DC-F6B7-400C-8C59-27B8757BE5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6238c5-031b-4c86-8d38-7ec03360d5ff"/>
    <ds:schemaRef ds:uri="4dba04fa-f4ee-4f2b-b177-c6fb04fc3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285A23-4D59-483C-AA7D-701F9686A045}">
  <ds:schemaRefs>
    <ds:schemaRef ds:uri="http://schemas.microsoft.com/office/2006/metadata/properties"/>
    <ds:schemaRef ds:uri="http://schemas.microsoft.com/office/infopath/2007/PartnerControls"/>
    <ds:schemaRef ds:uri="28151370-5e02-4f6c-aff6-f20a019dd6fd"/>
    <ds:schemaRef ds:uri="4dba04fa-f4ee-4f2b-b177-c6fb04fc3835"/>
    <ds:schemaRef ds:uri="e06238c5-031b-4c86-8d38-7ec03360d5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Months</vt:lpstr>
      <vt:lpstr>Guidance</vt:lpstr>
      <vt:lpstr>1 Business Plan(BP)</vt:lpstr>
      <vt:lpstr>Loan Calculator</vt:lpstr>
      <vt:lpstr>2 Personal Survival Budget(PSB)</vt:lpstr>
      <vt:lpstr>3 Sales Assumptions(SA)</vt:lpstr>
      <vt:lpstr>4 Cash Flow Forecast(CFF)</vt:lpstr>
      <vt:lpstr>1 Actual Cash Flows</vt:lpstr>
      <vt:lpstr>Excel Tips</vt:lpstr>
      <vt:lpstr>'Loan Calculator'!ColumnTitle1</vt:lpstr>
      <vt:lpstr>'Loan Calculator'!Full_Print</vt:lpstr>
      <vt:lpstr>'Loan Calculator'!Interest_Rate</vt:lpstr>
      <vt:lpstr>'Loan Calculator'!Loan_Amount</vt:lpstr>
      <vt:lpstr>'Loan Calculator'!Loan_Start</vt:lpstr>
      <vt:lpstr>'Loan Calculator'!Loan_Years</vt:lpstr>
      <vt:lpstr>'Loan Calculator'!Number_of_Payments</vt:lpstr>
      <vt:lpstr>'1 Actual Cash Flows'!Print_Area</vt:lpstr>
      <vt:lpstr>'2 Personal Survival Budget(PSB)'!Print_Area</vt:lpstr>
      <vt:lpstr>'3 Sales Assumptions(SA)'!Print_Area</vt:lpstr>
      <vt:lpstr>'4 Cash Flow Forecast(CFF)'!Print_Area</vt:lpstr>
      <vt:lpstr>'Excel Tips'!Print_Area</vt:lpstr>
      <vt:lpstr>Guidance!Print_Area</vt:lpstr>
      <vt:lpstr>'Loan Calculator'!Print_Titles</vt:lpstr>
      <vt:lpstr>'Loan Calculator'!RowTitleRegion1..E6</vt:lpstr>
      <vt:lpstr>'Loan Calculator'!RowTitleRegion2..E11</vt:lpstr>
      <vt:lpstr>'Loan Calculator'!Total_Cost</vt:lpstr>
      <vt:lpstr>'Loan Calculator'!Total_Interest</vt:lpstr>
    </vt:vector>
  </TitlesOfParts>
  <Manager/>
  <Company>Start Up Loans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cp:keywords/>
  <dc:description/>
  <cp:lastModifiedBy>Roxanne Goodman</cp:lastModifiedBy>
  <cp:revision/>
  <dcterms:created xsi:type="dcterms:W3CDTF">2013-11-28T09:20:30Z</dcterms:created>
  <dcterms:modified xsi:type="dcterms:W3CDTF">2026-09-14T08:47:20Z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0x0101006B8196FDDB350747A44EE0A673955E27</vt:lpwstr>
  </property>
  <property fmtid="{D5CDD505-2E9C-101B-9397-08002B2CF9AE}" pid="3" name="SharedWithUsers">
    <vt:lpwstr>230;#Gonzalo Acha</vt:lpwstr>
  </property>
</Properties>
</file>