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cans\Stacey\Personal\PVCA\Report\"/>
    </mc:Choice>
  </mc:AlternateContent>
  <xr:revisionPtr revIDLastSave="0" documentId="13_ncr:1_{DC46C5A4-9AED-4EBD-90E6-F41351A926FF}" xr6:coauthVersionLast="47" xr6:coauthVersionMax="47" xr10:uidLastSave="{00000000-0000-0000-0000-000000000000}"/>
  <bookViews>
    <workbookView xWindow="5175" yWindow="2970" windowWidth="21600" windowHeight="11295" xr2:uid="{6364B489-FF8E-4F68-A0EF-E9B701A94EE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9" i="1"/>
  <c r="G18" i="1"/>
  <c r="G17" i="1"/>
  <c r="G16" i="1"/>
  <c r="G12" i="1"/>
  <c r="G11" i="1"/>
  <c r="G10" i="1"/>
  <c r="G9" i="1"/>
  <c r="G6" i="1"/>
  <c r="F24" i="1"/>
  <c r="I23" i="1"/>
  <c r="H22" i="1"/>
  <c r="I22" i="1" s="1"/>
  <c r="H21" i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I14" i="1"/>
  <c r="H13" i="1"/>
  <c r="H12" i="1"/>
  <c r="I12" i="1" s="1"/>
  <c r="H11" i="1"/>
  <c r="I11" i="1" s="1"/>
  <c r="H10" i="1"/>
  <c r="I10" i="1" s="1"/>
  <c r="H9" i="1"/>
  <c r="I9" i="1" s="1"/>
  <c r="H8" i="1"/>
  <c r="H5" i="1"/>
  <c r="I5" i="1" s="1"/>
  <c r="G24" i="1" l="1"/>
  <c r="G26" i="1" s="1"/>
  <c r="H6" i="1"/>
  <c r="I6" i="1" s="1"/>
  <c r="H24" i="1"/>
  <c r="I24" i="1" s="1"/>
  <c r="I8" i="1"/>
  <c r="H26" i="1" l="1"/>
</calcChain>
</file>

<file path=xl/sharedStrings.xml><?xml version="1.0" encoding="utf-8"?>
<sst xmlns="http://schemas.openxmlformats.org/spreadsheetml/2006/main" count="44" uniqueCount="42">
  <si>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</si>
  <si>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</si>
  <si>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</si>
  <si>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</si>
  <si>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</si>
  <si>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</si>
  <si>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</si>
  <si>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</si>
  <si>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</si>
  <si>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</si>
  <si>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</si>
  <si>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</si>
  <si>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</si>
  <si>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</si>
  <si>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</si>
  <si>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</si>
  <si>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</si>
  <si>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</si>
  <si>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</si>
  <si>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</si>
  <si>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</si>
  <si>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</si>
  <si>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</si>
  <si>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>Note: prepaid 2020</t>
  </si>
  <si>
    <t xml:space="preserve">Welcoming </t>
  </si>
  <si>
    <t>Video Conference</t>
  </si>
  <si>
    <t>Total Expenses</t>
  </si>
  <si>
    <t>Net Income</t>
  </si>
  <si>
    <t>Account balances: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</si>
  <si>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</si>
  <si>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</si>
  <si>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</si>
  <si>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</si>
  <si>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</si>
  <si>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Misc. Revenue &amp; Expenses </t>
  </si>
  <si>
    <t xml:space="preserve">Fence repair due to accident </t>
  </si>
  <si>
    <t>Revenue</t>
  </si>
  <si>
    <t xml:space="preserve">Expenses </t>
  </si>
  <si>
    <t xml:space="preserve">Remaining balance </t>
  </si>
  <si>
    <t>Senske</t>
  </si>
  <si>
    <t>Signs</t>
  </si>
  <si>
    <t>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</si>
</sst>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b/>
      <u/>
      <sz val="9"/>
      <color indexed="8"/>
      <name val="Calibri"/>
      <family val="2"/>
    </font>
    <font>
      <sz val="9"/>
      <name val="Arial"/>
      <family val="2"/>
    </font>
    <font>
      <b/>
      <u val="double"/>
      <sz val="9"/>
      <color indexed="8"/>
      <name val="Calibri"/>
      <family val="2"/>
    </font>
    <font>
      <sz val="9"/>
      <color indexed="8"/>
      <name val="Arial"/>
      <family val="2"/>
    </font>
    <font>
      <b/>
      <u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6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0" fontId="6" fillId="0" borderId="0" xfId="0" applyFont="1"/>
    <xf numFmtId="0" fontId="7" fillId="0" borderId="0" xfId="0" applyFont="1"/>
    <xf numFmtId="1" fontId="3" fillId="0" borderId="0" xfId="1" applyNumberFormat="1" applyFont="1"/>
    <xf numFmtId="9" fontId="3" fillId="0" borderId="0" xfId="2" applyFont="1"/>
    <xf numFmtId="0" fontId="3" fillId="0" borderId="0" xfId="0" applyFont="1" applyAlignment="1">
      <alignment horizontal="right"/>
    </xf>
    <xf numFmtId="3" fontId="3" fillId="2" borderId="0" xfId="0" applyNumberFormat="1" applyFont="1" applyFill="1"/>
    <xf numFmtId="1" fontId="3" fillId="0" borderId="0" xfId="0" applyNumberFormat="1" applyFont="1" applyAlignment="1">
      <alignment horizontal="right"/>
    </xf>
    <xf numFmtId="0" fontId="8" fillId="0" borderId="0" xfId="0" applyFont="1"/>
    <xf numFmtId="44" fontId="3" fillId="0" borderId="0" xfId="1" applyFont="1"/>
    <xf numFmtId="1" fontId="3" fillId="0" borderId="0" xfId="0" applyNumberFormat="1" applyFont="1"/>
    <xf numFmtId="0" fontId="9" fillId="0" borderId="0" xfId="0" applyFont="1"/>
    <xf numFmtId="164" fontId="10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165" fontId="3" fillId="0" borderId="0" xfId="0" applyNumberFormat="1" applyFont="1"/>
    <xf numFmtId="8" fontId="5" fillId="0" borderId="0" xfId="0" applyNumberFormat="1" applyFont="1"/>
    <xf numFmtId="1" fontId="8" fillId="0" borderId="0" xfId="0" applyNumberFormat="1" applyFont="1"/>
    <xf numFmtId="0" fontId="11" fillId="0" borderId="0" xfId="0" applyFont="1"/>
    <xf numFmtId="0" fontId="12" fillId="0" borderId="0" xfId="0" applyFont="1"/>
    <xf numFmtId="44" fontId="12" fillId="0" borderId="0" xfId="1" applyFont="1"/>
    <xf numFmtId="4" fontId="5" fillId="0" borderId="0" xfId="0" applyNumberFormat="1" applyFont="1"/>
    <xf numFmtId="44" fontId="13" fillId="0" borderId="0" xfId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5" fillId="0" borderId="0" xfId="0" applyNumberFormat="1" applyFont="1"/>
    <xf numFmtId="9" fontId="15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cans\Stacey\Personal\2024-03-28%20PVCA%20Budget.xlsx" TargetMode="External"/><Relationship Id="rId1" Type="http://schemas.openxmlformats.org/officeDocument/2006/relationships/externalLinkPath" Target="/Scans/Stacey/Personal/2024-03-28%20PVCA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cans\Stacey\Personal\PVCA\Report\2024-02-22%20PVCA%20budget.xlsx" TargetMode="External"/><Relationship Id="rId1" Type="http://schemas.openxmlformats.org/officeDocument/2006/relationships/externalLinkPath" Target="2024-02-22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>
        <row r="16">
          <cell r="D16">
            <v>3.17</v>
          </cell>
        </row>
      </sheetData>
      <sheetData sheetId="2">
        <row r="478">
          <cell r="C478">
            <v>6258.0500000000038</v>
          </cell>
        </row>
      </sheetData>
      <sheetData sheetId="3"/>
      <sheetData sheetId="4">
        <row r="14">
          <cell r="C14">
            <v>45.67</v>
          </cell>
        </row>
      </sheetData>
      <sheetData sheetId="5">
        <row r="15">
          <cell r="C15">
            <v>578.47</v>
          </cell>
        </row>
      </sheetData>
      <sheetData sheetId="6"/>
      <sheetData sheetId="7">
        <row r="13">
          <cell r="C13">
            <v>1984.2399999999998</v>
          </cell>
        </row>
      </sheetData>
      <sheetData sheetId="8">
        <row r="23">
          <cell r="C23">
            <v>0</v>
          </cell>
        </row>
      </sheetData>
      <sheetData sheetId="9">
        <row r="14">
          <cell r="C14">
            <v>0</v>
          </cell>
        </row>
      </sheetData>
      <sheetData sheetId="10">
        <row r="14">
          <cell r="C14">
            <v>146.09</v>
          </cell>
        </row>
      </sheetData>
      <sheetData sheetId="11"/>
      <sheetData sheetId="12">
        <row r="9">
          <cell r="C9">
            <v>0</v>
          </cell>
        </row>
        <row r="15">
          <cell r="C15">
            <v>0</v>
          </cell>
        </row>
        <row r="23">
          <cell r="C23">
            <v>0</v>
          </cell>
        </row>
        <row r="31">
          <cell r="C31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B23">
            <v>0</v>
          </cell>
        </row>
      </sheetData>
      <sheetData sheetId="9">
        <row r="14">
          <cell r="B14">
            <v>0</v>
          </cell>
        </row>
      </sheetData>
      <sheetData sheetId="10">
        <row r="14">
          <cell r="B14">
            <v>0</v>
          </cell>
        </row>
      </sheetData>
      <sheetData sheetId="11"/>
      <sheetData sheetId="12">
        <row r="9">
          <cell r="B9">
            <v>0</v>
          </cell>
        </row>
        <row r="15">
          <cell r="C15">
            <v>0</v>
          </cell>
        </row>
        <row r="31">
          <cell r="C31">
            <v>0</v>
          </cell>
        </row>
        <row r="37">
          <cell r="B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AF69-5F06-44AF-9F40-E0F919272F50}">
  <dimension ref="A1:K37"/>
  <sheetViews>
    <sheetView tabSelected="1" workbookViewId="0">
      <selection activeCell="M28" sqref="M28"/>
    </sheetView>
  </sheetViews>
  <sheetFormatPr defaultColWidth="8.5703125" defaultRowHeight="15" x14ac:dyDescent="0.25"/>
  <cols>
    <col min="1" max="1" width="17.42578125" customWidth="1"/>
    <col min="2" max="2" width="12.42578125" customWidth="1"/>
    <col min="5" max="5" width="11.85546875" customWidth="1"/>
    <col min="6" max="6" width="11.28515625" customWidth="1"/>
    <col min="7" max="8" width="15.42578125" customWidth="1"/>
    <col min="9" max="9" width="11" customWidth="1"/>
    <col min="11" max="11" width="12.5703125" customWidth="1"/>
  </cols>
  <sheetData>
    <row r="1" spans="1:11" s="38" customFormat="1" ht="11.25" x14ac:dyDescent="0.2">
      <c r="A1" s="36" t="s">
        <v>0</v>
      </c>
      <c r="B1" s="37"/>
      <c r="D1" s="37"/>
      <c r="E1" s="39"/>
      <c r="F1" s="39"/>
      <c r="G1" s="39"/>
      <c r="H1" s="39"/>
      <c r="I1" s="40"/>
    </row>
    <row r="2" spans="1:11" x14ac:dyDescent="0.25">
      <c r="A2" s="3"/>
      <c r="B2" s="3"/>
      <c r="C2" s="3"/>
      <c r="D2" s="3"/>
      <c r="E2" s="4"/>
      <c r="F2" s="4">
        <v>2024</v>
      </c>
      <c r="G2" s="5" t="s">
        <v>1</v>
      </c>
      <c r="H2" s="5" t="s">
        <v>1</v>
      </c>
      <c r="I2" s="6" t="s">
        <v>2</v>
      </c>
      <c r="J2" s="7"/>
    </row>
    <row r="3" spans="1:11" x14ac:dyDescent="0.25">
      <c r="A3" s="3"/>
      <c r="B3" s="3"/>
      <c r="C3" s="3"/>
      <c r="D3" s="3"/>
      <c r="E3" s="8"/>
      <c r="F3" s="8" t="s">
        <v>3</v>
      </c>
      <c r="G3" s="5">
        <v>45344</v>
      </c>
      <c r="H3" s="5">
        <v>45379</v>
      </c>
      <c r="I3" s="6" t="s">
        <v>4</v>
      </c>
      <c r="J3" s="7"/>
    </row>
    <row r="4" spans="1:11" x14ac:dyDescent="0.25">
      <c r="A4" s="9" t="s">
        <v>5</v>
      </c>
      <c r="B4" s="3"/>
      <c r="C4" s="3"/>
      <c r="D4" s="3"/>
      <c r="E4" s="10"/>
      <c r="F4" s="10"/>
      <c r="G4" s="10"/>
      <c r="H4" s="10"/>
      <c r="I4" s="11"/>
      <c r="J4" s="7"/>
    </row>
    <row r="5" spans="1:11" x14ac:dyDescent="0.25">
      <c r="A5" s="3" t="s">
        <v>6</v>
      </c>
      <c r="B5" s="3"/>
      <c r="C5" s="3"/>
      <c r="D5" s="3"/>
      <c r="E5" s="12">
        <v>212</v>
      </c>
      <c r="F5" s="12">
        <v>15900</v>
      </c>
      <c r="G5" s="12">
        <v>3361</v>
      </c>
      <c r="H5" s="12">
        <f>[1]Income!C478</f>
        <v>6258.0500000000038</v>
      </c>
      <c r="I5" s="11">
        <f>H5/F5</f>
        <v>0.39358805031446564</v>
      </c>
      <c r="J5" s="13">
        <v>87</v>
      </c>
    </row>
    <row r="6" spans="1:11" x14ac:dyDescent="0.25">
      <c r="A6" s="14" t="s">
        <v>7</v>
      </c>
      <c r="B6" s="3"/>
      <c r="C6" s="3"/>
      <c r="D6" s="3"/>
      <c r="E6" s="12">
        <v>212</v>
      </c>
      <c r="F6" s="12">
        <v>15900</v>
      </c>
      <c r="G6" s="12">
        <f>SUM(G5:G5)</f>
        <v>3361</v>
      </c>
      <c r="H6" s="12">
        <f>SUM(H5:H5)</f>
        <v>6258.0500000000038</v>
      </c>
      <c r="I6" s="11">
        <f>H6/F6</f>
        <v>0.39358805031446564</v>
      </c>
      <c r="J6" s="13">
        <v>87</v>
      </c>
      <c r="K6" s="1"/>
    </row>
    <row r="7" spans="1:11" x14ac:dyDescent="0.25">
      <c r="A7" s="9" t="s">
        <v>8</v>
      </c>
      <c r="B7" s="3"/>
      <c r="C7" s="3"/>
      <c r="D7" s="3"/>
      <c r="E7" s="12"/>
      <c r="F7" s="12"/>
      <c r="G7" s="12"/>
      <c r="H7" s="12"/>
      <c r="I7" s="11"/>
      <c r="J7" s="7"/>
    </row>
    <row r="8" spans="1:11" x14ac:dyDescent="0.25">
      <c r="A8" s="3" t="s">
        <v>9</v>
      </c>
      <c r="B8" s="3"/>
      <c r="C8" s="3"/>
      <c r="D8" s="3"/>
      <c r="E8" s="12"/>
      <c r="F8" s="12">
        <v>24</v>
      </c>
      <c r="G8" s="15">
        <v>9</v>
      </c>
      <c r="H8" s="15">
        <f>[1]Banking!D16</f>
        <v>3.17</v>
      </c>
      <c r="I8" s="16">
        <f>H8/F8</f>
        <v>0.13208333333333333</v>
      </c>
      <c r="J8" s="7"/>
    </row>
    <row r="9" spans="1:11" x14ac:dyDescent="0.25">
      <c r="A9" s="3" t="s">
        <v>10</v>
      </c>
      <c r="B9" s="3"/>
      <c r="C9" s="3"/>
      <c r="D9" s="3"/>
      <c r="E9" s="12"/>
      <c r="F9" s="12">
        <v>40</v>
      </c>
      <c r="G9" s="17">
        <f>'[2]Expense Misc.'!B4</f>
        <v>0</v>
      </c>
      <c r="H9" s="17">
        <f>'[1]Expense Misc.'!C4</f>
        <v>0</v>
      </c>
      <c r="I9" s="11">
        <f t="shared" ref="I9:I19" si="0">H9/F9</f>
        <v>0</v>
      </c>
      <c r="J9" s="7"/>
    </row>
    <row r="10" spans="1:11" x14ac:dyDescent="0.25">
      <c r="A10" s="3" t="s">
        <v>11</v>
      </c>
      <c r="B10" s="3"/>
      <c r="C10" s="3"/>
      <c r="D10" s="3"/>
      <c r="E10" s="12"/>
      <c r="F10" s="12">
        <v>400</v>
      </c>
      <c r="G10" s="12">
        <f>'[2]Expense Membership supplies'!B14</f>
        <v>0</v>
      </c>
      <c r="H10" s="18">
        <f>'[1]Expense Membership supplies'!C14</f>
        <v>146.09</v>
      </c>
      <c r="I10" s="11">
        <f t="shared" si="0"/>
        <v>0.36522500000000002</v>
      </c>
      <c r="J10" s="7"/>
      <c r="K10" t="s">
        <v>40</v>
      </c>
    </row>
    <row r="11" spans="1:11" x14ac:dyDescent="0.25">
      <c r="A11" s="3" t="s">
        <v>12</v>
      </c>
      <c r="B11" s="3"/>
      <c r="C11" s="3"/>
      <c r="D11" s="3"/>
      <c r="E11" s="12"/>
      <c r="F11" s="12">
        <v>1900</v>
      </c>
      <c r="G11" s="12">
        <f>'[2]Expense Misc.'!B23</f>
        <v>0</v>
      </c>
      <c r="H11" s="12">
        <f>'[1]Expense Misc.'!C23</f>
        <v>0</v>
      </c>
      <c r="I11" s="11">
        <f t="shared" si="0"/>
        <v>0</v>
      </c>
      <c r="J11" s="7"/>
    </row>
    <row r="12" spans="1:11" x14ac:dyDescent="0.25">
      <c r="A12" s="3" t="s">
        <v>13</v>
      </c>
      <c r="B12" s="3"/>
      <c r="C12" s="3"/>
      <c r="D12" s="3"/>
      <c r="E12" s="12"/>
      <c r="F12" s="12">
        <v>1700</v>
      </c>
      <c r="G12" s="12">
        <f>'[2]Expense Events'!B23</f>
        <v>0</v>
      </c>
      <c r="H12" s="12">
        <f>'[1]Expense Events'!C23</f>
        <v>0</v>
      </c>
      <c r="I12" s="11">
        <f t="shared" si="0"/>
        <v>0</v>
      </c>
      <c r="J12" s="7"/>
    </row>
    <row r="13" spans="1:11" x14ac:dyDescent="0.25">
      <c r="A13" s="3" t="s">
        <v>14</v>
      </c>
      <c r="B13" s="3"/>
      <c r="C13" s="3"/>
      <c r="D13" s="3"/>
      <c r="E13" s="12"/>
      <c r="F13" s="12">
        <v>10</v>
      </c>
      <c r="G13" s="19">
        <v>10</v>
      </c>
      <c r="H13" s="12">
        <f>'[1]Expense Misc.'!C42</f>
        <v>0</v>
      </c>
      <c r="I13" s="11">
        <v>1</v>
      </c>
      <c r="J13" s="7"/>
    </row>
    <row r="14" spans="1:11" x14ac:dyDescent="0.25">
      <c r="A14" s="3" t="s">
        <v>15</v>
      </c>
      <c r="B14" s="3"/>
      <c r="C14" s="3"/>
      <c r="D14" s="3"/>
      <c r="E14" s="12"/>
      <c r="F14" s="12">
        <v>1700</v>
      </c>
      <c r="G14" s="12">
        <v>0</v>
      </c>
      <c r="H14" s="12">
        <v>0</v>
      </c>
      <c r="I14" s="11">
        <f t="shared" si="0"/>
        <v>0</v>
      </c>
      <c r="J14" s="7"/>
    </row>
    <row r="15" spans="1:11" x14ac:dyDescent="0.25">
      <c r="A15" s="3" t="s">
        <v>16</v>
      </c>
      <c r="B15" s="3"/>
      <c r="C15" s="3"/>
      <c r="D15" s="3"/>
      <c r="E15" s="12"/>
      <c r="F15" s="12">
        <v>9000</v>
      </c>
      <c r="G15" s="12">
        <v>375</v>
      </c>
      <c r="H15" s="18">
        <f>'[1]Expense Maintenance'!C13</f>
        <v>1984.2399999999998</v>
      </c>
      <c r="I15" s="11">
        <f t="shared" si="0"/>
        <v>0.22047111111111109</v>
      </c>
      <c r="J15" s="7"/>
      <c r="K15" t="s">
        <v>39</v>
      </c>
    </row>
    <row r="16" spans="1:11" x14ac:dyDescent="0.25">
      <c r="A16" s="3" t="s">
        <v>17</v>
      </c>
      <c r="B16" s="3"/>
      <c r="C16" s="3"/>
      <c r="D16" s="3"/>
      <c r="E16" s="12"/>
      <c r="F16" s="12">
        <v>1000</v>
      </c>
      <c r="G16" s="12">
        <f>'[2]Expense Misc.'!B9</f>
        <v>0</v>
      </c>
      <c r="H16" s="12">
        <f>'[1]Expense Misc.'!C9</f>
        <v>0</v>
      </c>
      <c r="I16" s="11">
        <f t="shared" si="0"/>
        <v>0</v>
      </c>
      <c r="J16" s="7"/>
    </row>
    <row r="17" spans="1:11" x14ac:dyDescent="0.25">
      <c r="A17" s="3" t="s">
        <v>18</v>
      </c>
      <c r="B17" s="3"/>
      <c r="C17" s="3"/>
      <c r="D17" s="3"/>
      <c r="E17" s="12"/>
      <c r="F17" s="12">
        <v>100</v>
      </c>
      <c r="G17" s="12">
        <f>'[2]Expense Misc.'!B37</f>
        <v>0</v>
      </c>
      <c r="H17" s="12">
        <f>'[1]Expense Misc.'!C37</f>
        <v>0</v>
      </c>
      <c r="I17" s="11">
        <f t="shared" si="0"/>
        <v>0</v>
      </c>
      <c r="J17" s="7"/>
    </row>
    <row r="18" spans="1:11" x14ac:dyDescent="0.25">
      <c r="A18" s="3" t="s">
        <v>19</v>
      </c>
      <c r="B18" s="3"/>
      <c r="C18" s="3"/>
      <c r="D18" s="3"/>
      <c r="E18" s="12"/>
      <c r="F18" s="12">
        <v>2500</v>
      </c>
      <c r="G18" s="12">
        <f>'[2]Expense Optimist'!B15</f>
        <v>0</v>
      </c>
      <c r="H18" s="18">
        <f>'[1]Expense Optimist'!C15</f>
        <v>578.47</v>
      </c>
      <c r="I18" s="11">
        <f t="shared" si="0"/>
        <v>0.23138800000000001</v>
      </c>
      <c r="J18" s="7"/>
      <c r="K18" t="s">
        <v>41</v>
      </c>
    </row>
    <row r="19" spans="1:11" x14ac:dyDescent="0.25">
      <c r="A19" s="3" t="s">
        <v>20</v>
      </c>
      <c r="B19" s="3"/>
      <c r="C19" s="3"/>
      <c r="D19" s="3"/>
      <c r="E19" s="12"/>
      <c r="F19" s="12">
        <v>226</v>
      </c>
      <c r="G19" s="12">
        <f>'[2]Expense Misc.'!$C$15</f>
        <v>0</v>
      </c>
      <c r="H19" s="12">
        <f>'[1]Expense Misc.'!$C$15</f>
        <v>0</v>
      </c>
      <c r="I19" s="11">
        <f t="shared" si="0"/>
        <v>0</v>
      </c>
      <c r="J19" s="7"/>
    </row>
    <row r="20" spans="1:11" x14ac:dyDescent="0.25">
      <c r="A20" s="3" t="s">
        <v>21</v>
      </c>
      <c r="B20" s="3"/>
      <c r="C20" s="3"/>
      <c r="D20" s="3"/>
      <c r="E20" s="12"/>
      <c r="F20" s="12">
        <v>175</v>
      </c>
      <c r="G20" s="12">
        <v>15</v>
      </c>
      <c r="H20" s="12">
        <f>'[1]Expense Electric'!C14</f>
        <v>45.67</v>
      </c>
      <c r="I20" s="11">
        <f>H20/F20</f>
        <v>0.26097142857142858</v>
      </c>
      <c r="J20" s="7"/>
    </row>
    <row r="21" spans="1:11" x14ac:dyDescent="0.25">
      <c r="A21" s="3" t="s">
        <v>22</v>
      </c>
      <c r="B21" s="3"/>
      <c r="C21" s="3"/>
      <c r="D21" s="3"/>
      <c r="E21" s="12"/>
      <c r="F21" s="12">
        <v>287</v>
      </c>
      <c r="G21" s="12">
        <f>'[2]Expense Misc.'!$C$31</f>
        <v>0</v>
      </c>
      <c r="H21" s="12">
        <f>'[1]Expense Misc.'!$C$31</f>
        <v>0</v>
      </c>
      <c r="I21" s="11">
        <v>0</v>
      </c>
      <c r="J21" s="20" t="s">
        <v>23</v>
      </c>
    </row>
    <row r="22" spans="1:11" x14ac:dyDescent="0.25">
      <c r="A22" s="3" t="s">
        <v>24</v>
      </c>
      <c r="B22" s="3"/>
      <c r="C22" s="3"/>
      <c r="D22" s="3"/>
      <c r="E22" s="12"/>
      <c r="F22" s="12">
        <v>375</v>
      </c>
      <c r="G22" s="12">
        <f>'[2]Expense Welcoming'!B14</f>
        <v>0</v>
      </c>
      <c r="H22" s="12">
        <f>'[1]Expense Welcoming'!C14</f>
        <v>0</v>
      </c>
      <c r="I22" s="11">
        <f>H22/F22</f>
        <v>0</v>
      </c>
      <c r="J22" s="7"/>
    </row>
    <row r="23" spans="1:11" x14ac:dyDescent="0.25">
      <c r="A23" s="3" t="s">
        <v>25</v>
      </c>
      <c r="B23" s="3"/>
      <c r="C23" s="3"/>
      <c r="D23" s="3"/>
      <c r="E23" s="12"/>
      <c r="F23" s="12">
        <v>113</v>
      </c>
      <c r="G23" s="15">
        <v>172.78</v>
      </c>
      <c r="H23" s="21">
        <v>172.78</v>
      </c>
      <c r="I23" s="11">
        <f>H23/F23</f>
        <v>1.5290265486725665</v>
      </c>
      <c r="J23" s="7"/>
    </row>
    <row r="24" spans="1:11" x14ac:dyDescent="0.25">
      <c r="A24" s="14" t="s">
        <v>26</v>
      </c>
      <c r="B24" s="3"/>
      <c r="C24" s="3"/>
      <c r="D24" s="3"/>
      <c r="E24" s="12"/>
      <c r="F24" s="22">
        <f>SUM(F8:F23)</f>
        <v>19550</v>
      </c>
      <c r="G24" s="22">
        <f>SUM(G8:G23)</f>
        <v>581.78</v>
      </c>
      <c r="H24" s="22">
        <f>SUM(H8:H23)</f>
        <v>2930.4200000000005</v>
      </c>
      <c r="I24" s="11">
        <f>H24/F24</f>
        <v>0.14989360613810745</v>
      </c>
      <c r="J24" s="7"/>
    </row>
    <row r="25" spans="1:11" x14ac:dyDescent="0.25">
      <c r="A25" s="3"/>
      <c r="B25" s="3"/>
      <c r="C25" s="3"/>
      <c r="D25" s="3"/>
      <c r="E25" s="12"/>
      <c r="F25" s="7"/>
      <c r="G25" s="12"/>
      <c r="H25" s="12"/>
      <c r="I25" s="11"/>
      <c r="J25" s="7"/>
    </row>
    <row r="26" spans="1:11" x14ac:dyDescent="0.25">
      <c r="A26" s="23" t="s">
        <v>27</v>
      </c>
      <c r="B26" s="3"/>
      <c r="C26" s="3"/>
      <c r="D26" s="3"/>
      <c r="E26" s="12"/>
      <c r="F26" s="12"/>
      <c r="G26" s="12">
        <f>SUM(G6-G24)</f>
        <v>2779.2200000000003</v>
      </c>
      <c r="H26" s="12">
        <f>SUM(H6-H24)</f>
        <v>3327.6300000000033</v>
      </c>
      <c r="I26" s="11"/>
      <c r="J26" s="7"/>
    </row>
    <row r="27" spans="1:11" x14ac:dyDescent="0.25">
      <c r="A27" s="3" t="s">
        <v>28</v>
      </c>
      <c r="B27" s="7"/>
      <c r="C27" s="7"/>
      <c r="D27" s="7"/>
      <c r="E27" s="10"/>
      <c r="F27" s="12"/>
      <c r="G27" s="10"/>
      <c r="H27" s="10"/>
      <c r="I27" s="11"/>
      <c r="J27" s="7"/>
    </row>
    <row r="28" spans="1:11" x14ac:dyDescent="0.25">
      <c r="A28" s="24" t="s">
        <v>29</v>
      </c>
      <c r="B28" s="25">
        <v>5117.5</v>
      </c>
      <c r="C28" s="26"/>
      <c r="D28" s="7"/>
      <c r="E28" s="27"/>
      <c r="F28" s="7"/>
      <c r="G28" s="10"/>
      <c r="H28" s="10"/>
      <c r="I28" s="11"/>
      <c r="J28" s="7"/>
    </row>
    <row r="29" spans="1:11" x14ac:dyDescent="0.25">
      <c r="A29" s="24" t="s">
        <v>30</v>
      </c>
      <c r="B29" s="25">
        <v>1648.5</v>
      </c>
      <c r="C29" s="26"/>
      <c r="D29" s="7"/>
      <c r="E29" s="27"/>
      <c r="F29" s="7"/>
      <c r="G29" s="7"/>
      <c r="H29" s="7"/>
      <c r="I29" s="7"/>
      <c r="J29" s="7"/>
    </row>
    <row r="30" spans="1:11" x14ac:dyDescent="0.25">
      <c r="A30" s="24" t="s">
        <v>31</v>
      </c>
      <c r="B30" s="28">
        <v>11363</v>
      </c>
      <c r="C30" s="29" t="s">
        <v>32</v>
      </c>
      <c r="D30" s="7"/>
      <c r="E30" s="27"/>
      <c r="F30" s="7"/>
      <c r="G30" s="7"/>
      <c r="H30" s="7"/>
      <c r="I30" s="7"/>
      <c r="J30" s="7"/>
    </row>
    <row r="31" spans="1:11" x14ac:dyDescent="0.25">
      <c r="A31" s="24" t="s">
        <v>31</v>
      </c>
      <c r="B31" s="24">
        <v>5000</v>
      </c>
      <c r="C31" s="29" t="s">
        <v>33</v>
      </c>
      <c r="D31" s="7"/>
      <c r="E31" s="7"/>
      <c r="F31" s="7"/>
      <c r="G31" s="7"/>
      <c r="H31" s="7"/>
      <c r="I31" s="7"/>
      <c r="J31" s="7"/>
    </row>
    <row r="32" spans="1:11" x14ac:dyDescent="0.25">
      <c r="A32" s="30" t="s">
        <v>34</v>
      </c>
      <c r="B32" s="7"/>
      <c r="C32" s="7"/>
      <c r="D32" s="7"/>
      <c r="E32" s="7"/>
      <c r="F32" s="7"/>
      <c r="G32" s="7"/>
      <c r="H32" s="7"/>
      <c r="I32" s="7"/>
      <c r="J32" s="7"/>
    </row>
    <row r="33" spans="1:11" x14ac:dyDescent="0.25">
      <c r="A33" s="31" t="s">
        <v>35</v>
      </c>
      <c r="B33" s="31"/>
      <c r="C33" s="31"/>
      <c r="D33" s="31"/>
      <c r="E33" s="31">
        <v>4900</v>
      </c>
      <c r="F33" s="31" t="s">
        <v>36</v>
      </c>
      <c r="G33" s="31">
        <v>2500</v>
      </c>
      <c r="H33" s="31" t="s">
        <v>37</v>
      </c>
      <c r="I33" s="31">
        <v>2400</v>
      </c>
      <c r="J33" s="31" t="s">
        <v>38</v>
      </c>
      <c r="K33" s="2"/>
    </row>
    <row r="34" spans="1:11" x14ac:dyDescent="0.25">
      <c r="A34" s="7"/>
      <c r="B34" s="7"/>
      <c r="C34" s="7"/>
      <c r="D34" s="7"/>
      <c r="E34" s="20"/>
      <c r="F34" s="32"/>
      <c r="G34" s="32"/>
      <c r="H34" s="32"/>
      <c r="I34" s="33"/>
      <c r="J34" s="25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1" x14ac:dyDescent="0.25">
      <c r="A37" s="7"/>
      <c r="B37" s="7"/>
      <c r="C37" s="7"/>
      <c r="D37" s="7"/>
      <c r="E37" s="7"/>
      <c r="F37" s="7"/>
      <c r="G37" s="34"/>
      <c r="H37" s="34"/>
      <c r="I37" s="35"/>
      <c r="J37" s="7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Hilzer</dc:creator>
  <cp:lastModifiedBy>Stacey Hilzer</cp:lastModifiedBy>
  <cp:lastPrinted>2024-03-28T19:29:16Z</cp:lastPrinted>
  <dcterms:created xsi:type="dcterms:W3CDTF">2024-03-28T19:16:43Z</dcterms:created>
  <dcterms:modified xsi:type="dcterms:W3CDTF">2024-03-28T19:29:29Z</dcterms:modified>
</cp:coreProperties>
</file>