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cans\Stacey\Personal\PVCA\"/>
    </mc:Choice>
  </mc:AlternateContent>
  <xr:revisionPtr revIDLastSave="0" documentId="8_{578CB697-E578-44D6-9389-22C9E9D1C6D2}" xr6:coauthVersionLast="47" xr6:coauthVersionMax="47" xr10:uidLastSave="{00000000-0000-0000-0000-000000000000}"/>
  <bookViews>
    <workbookView xWindow="28680" yWindow="-120" windowWidth="29040" windowHeight="15720" xr2:uid="{00155578-0573-4E44-A464-5920BE5ABF3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19" i="1"/>
  <c r="G17" i="1"/>
  <c r="G25" i="1"/>
  <c r="F24" i="1" l="1"/>
  <c r="I23" i="1"/>
  <c r="H22" i="1"/>
  <c r="I22" i="1" s="1"/>
  <c r="H21" i="1"/>
  <c r="I20" i="1"/>
  <c r="H19" i="1"/>
  <c r="I19" i="1" s="1"/>
  <c r="H18" i="1"/>
  <c r="I18" i="1" s="1"/>
  <c r="H17" i="1"/>
  <c r="I17" i="1" s="1"/>
  <c r="H16" i="1"/>
  <c r="I16" i="1" s="1"/>
  <c r="H15" i="1"/>
  <c r="I15" i="1" s="1"/>
  <c r="I14" i="1"/>
  <c r="I13" i="1"/>
  <c r="H12" i="1"/>
  <c r="I12" i="1" s="1"/>
  <c r="H11" i="1"/>
  <c r="I11" i="1" s="1"/>
  <c r="H10" i="1"/>
  <c r="I10" i="1" s="1"/>
  <c r="I9" i="1"/>
  <c r="I8" i="1"/>
  <c r="H5" i="1"/>
  <c r="I5" i="1" s="1"/>
  <c r="H24" i="1" l="1"/>
  <c r="I24" i="1" s="1"/>
  <c r="H6" i="1"/>
  <c r="I6" i="1" l="1"/>
  <c r="H25" i="1"/>
  <c r="H27" i="1" s="1"/>
</calcChain>
</file>

<file path=xl/sharedStrings.xml><?xml version="1.0" encoding="utf-8"?>
<sst xmlns="http://schemas.openxmlformats.org/spreadsheetml/2006/main" count="44" uniqueCount="42">
  <si>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</si>
  <si>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</si>
  <si>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</si>
  <si>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</si>
  <si>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</si>
  <si>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</si>
  <si>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</si>
  <si>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</si>
  <si>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</si>
  <si>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</si>
  <si>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</si>
  <si>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</si>
  <si>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</si>
  <si>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</si>
  <si>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</si>
  <si>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</si>
  <si>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</si>
  <si>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</si>
  <si>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</si>
  <si>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</si>
  <si>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</si>
  <si>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</si>
  <si>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</si>
  <si>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>Note: prepaid 2020</t>
  </si>
  <si>
    <t xml:space="preserve">Welcoming </t>
  </si>
  <si>
    <t>Video Conference</t>
  </si>
  <si>
    <t>Total Expenses</t>
  </si>
  <si>
    <t>Net Income</t>
  </si>
  <si>
    <t>Account balances:</t>
  </si>
  <si>
    <t>insurance refund 2022/2023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</si>
  <si>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</si>
  <si>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</si>
  <si>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</si>
  <si>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</si>
  <si>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</si>
  <si>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Misc. Revenue &amp; Expenses </t>
  </si>
  <si>
    <t xml:space="preserve">Fence repair due to accident </t>
  </si>
  <si>
    <t>Revenue</t>
  </si>
  <si>
    <t xml:space="preserve">Expenses </t>
  </si>
  <si>
    <t>Balance</t>
  </si>
  <si>
    <t>return of 2023 $1000</t>
  </si>
  <si>
    <t xml:space="preserve">refund of $801.00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</si>
</sst>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i/>
      <sz val="12"/>
      <color indexed="8"/>
      <name val="Calibri"/>
      <family val="2"/>
    </font>
    <font>
      <sz val="12"/>
      <name val="Calibri"/>
      <family val="2"/>
    </font>
    <font>
      <b/>
      <u/>
      <sz val="12"/>
      <color indexed="8"/>
      <name val="Calibri"/>
      <family val="2"/>
    </font>
    <font>
      <b/>
      <u val="double"/>
      <sz val="12"/>
      <color indexed="8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color indexed="8"/>
      <name val="Aptos Narrow"/>
      <family val="2"/>
      <scheme val="minor"/>
    </font>
    <font>
      <b/>
      <i/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6" fontId="4" fillId="0" borderId="0" xfId="0" applyNumberFormat="1" applyFont="1"/>
    <xf numFmtId="1" fontId="3" fillId="0" borderId="0" xfId="1" applyNumberFormat="1" applyFont="1"/>
    <xf numFmtId="9" fontId="3" fillId="0" borderId="0" xfId="2" applyFont="1"/>
    <xf numFmtId="0" fontId="3" fillId="0" borderId="0" xfId="0" applyFont="1" applyAlignment="1">
      <alignment horizontal="right"/>
    </xf>
    <xf numFmtId="44" fontId="3" fillId="0" borderId="0" xfId="1" applyFont="1"/>
    <xf numFmtId="1" fontId="3" fillId="0" borderId="0" xfId="0" applyNumberFormat="1" applyFont="1"/>
    <xf numFmtId="0" fontId="8" fillId="0" borderId="0" xfId="0" applyFont="1"/>
    <xf numFmtId="3" fontId="6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165" fontId="3" fillId="0" borderId="0" xfId="0" applyNumberFormat="1" applyFont="1"/>
    <xf numFmtId="8" fontId="4" fillId="0" borderId="0" xfId="0" applyNumberFormat="1" applyFont="1"/>
    <xf numFmtId="1" fontId="6" fillId="0" borderId="0" xfId="0" applyNumberFormat="1" applyFont="1"/>
    <xf numFmtId="0" fontId="9" fillId="0" borderId="0" xfId="0" applyFont="1"/>
    <xf numFmtId="0" fontId="10" fillId="0" borderId="0" xfId="0" applyFont="1"/>
    <xf numFmtId="44" fontId="10" fillId="0" borderId="0" xfId="1" applyFont="1"/>
    <xf numFmtId="44" fontId="11" fillId="0" borderId="0" xfId="1" applyFont="1"/>
    <xf numFmtId="0" fontId="11" fillId="0" borderId="0" xfId="0" applyFont="1"/>
    <xf numFmtId="3" fontId="12" fillId="0" borderId="0" xfId="0" applyNumberFormat="1" applyFont="1"/>
    <xf numFmtId="14" fontId="13" fillId="0" borderId="0" xfId="0" applyNumberFormat="1" applyFont="1" applyAlignment="1">
      <alignment horizontal="center"/>
    </xf>
    <xf numFmtId="3" fontId="14" fillId="0" borderId="0" xfId="0" applyNumberFormat="1" applyFont="1"/>
    <xf numFmtId="1" fontId="12" fillId="0" borderId="0" xfId="1" applyNumberFormat="1" applyFont="1"/>
    <xf numFmtId="0" fontId="12" fillId="0" borderId="0" xfId="0" applyFont="1" applyAlignment="1">
      <alignment horizontal="right"/>
    </xf>
    <xf numFmtId="44" fontId="12" fillId="0" borderId="0" xfId="1" applyFont="1"/>
    <xf numFmtId="1" fontId="12" fillId="0" borderId="0" xfId="0" applyNumberFormat="1" applyFont="1"/>
    <xf numFmtId="0" fontId="14" fillId="0" borderId="0" xfId="0" applyFont="1"/>
    <xf numFmtId="0" fontId="15" fillId="0" borderId="0" xfId="0" applyFont="1"/>
    <xf numFmtId="44" fontId="16" fillId="0" borderId="0" xfId="1" applyFont="1"/>
    <xf numFmtId="0" fontId="17" fillId="0" borderId="0" xfId="0" applyFont="1"/>
    <xf numFmtId="0" fontId="18" fillId="0" borderId="0" xfId="0" applyFont="1"/>
    <xf numFmtId="4" fontId="19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cans\Stacey\Personal\PVCA\2024-08-16%20PVCA%20Budget.xlsx" TargetMode="External"/><Relationship Id="rId1" Type="http://schemas.openxmlformats.org/officeDocument/2006/relationships/externalLinkPath" Target="2024-08-16%20PVCA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cans\Stacey\Personal\PVCA\2024-07-25%20Treasuer%20Report.xlsx" TargetMode="External"/><Relationship Id="rId1" Type="http://schemas.openxmlformats.org/officeDocument/2006/relationships/externalLinkPath" Target="2024-07-25%20Treasuer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/>
      <sheetData sheetId="2">
        <row r="477">
          <cell r="C477">
            <v>11871.349999999999</v>
          </cell>
        </row>
      </sheetData>
      <sheetData sheetId="3"/>
      <sheetData sheetId="4"/>
      <sheetData sheetId="5">
        <row r="14">
          <cell r="C14">
            <v>1971.1100000000001</v>
          </cell>
        </row>
      </sheetData>
      <sheetData sheetId="6"/>
      <sheetData sheetId="7">
        <row r="13">
          <cell r="C13">
            <v>1984.2399999999998</v>
          </cell>
        </row>
      </sheetData>
      <sheetData sheetId="8">
        <row r="22">
          <cell r="C22">
            <v>602.46999999999991</v>
          </cell>
        </row>
      </sheetData>
      <sheetData sheetId="9">
        <row r="14">
          <cell r="C14">
            <v>123.84</v>
          </cell>
        </row>
      </sheetData>
      <sheetData sheetId="10">
        <row r="14">
          <cell r="C14">
            <v>309.98</v>
          </cell>
        </row>
      </sheetData>
      <sheetData sheetId="11"/>
      <sheetData sheetId="12">
        <row r="9">
          <cell r="C9">
            <v>247</v>
          </cell>
        </row>
        <row r="15">
          <cell r="C15">
            <v>226</v>
          </cell>
        </row>
        <row r="23">
          <cell r="C23">
            <v>1055</v>
          </cell>
        </row>
        <row r="31">
          <cell r="C31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/>
      <sheetData sheetId="2">
        <row r="477">
          <cell r="C477">
            <v>10833.790000000003</v>
          </cell>
        </row>
      </sheetData>
      <sheetData sheetId="3"/>
      <sheetData sheetId="4">
        <row r="14">
          <cell r="C14">
            <v>106.78</v>
          </cell>
        </row>
      </sheetData>
      <sheetData sheetId="5">
        <row r="15">
          <cell r="C15">
            <v>1478.68</v>
          </cell>
        </row>
      </sheetData>
      <sheetData sheetId="6"/>
      <sheetData sheetId="7">
        <row r="13">
          <cell r="C13">
            <v>1984.2399999999998</v>
          </cell>
        </row>
      </sheetData>
      <sheetData sheetId="8">
        <row r="22">
          <cell r="C22">
            <v>1102.47</v>
          </cell>
        </row>
      </sheetData>
      <sheetData sheetId="9">
        <row r="14">
          <cell r="C14">
            <v>123.84</v>
          </cell>
          <cell r="D14">
            <v>0</v>
          </cell>
        </row>
      </sheetData>
      <sheetData sheetId="10">
        <row r="14">
          <cell r="C14">
            <v>309.98</v>
          </cell>
        </row>
      </sheetData>
      <sheetData sheetId="11"/>
      <sheetData sheetId="12">
        <row r="9">
          <cell r="C9">
            <v>0</v>
          </cell>
        </row>
        <row r="15">
          <cell r="C15">
            <v>226</v>
          </cell>
        </row>
        <row r="31">
          <cell r="C31">
            <v>0</v>
          </cell>
        </row>
        <row r="37">
          <cell r="D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0C7C-F5A2-4B63-97CF-261DC82BD1BB}">
  <dimension ref="A1:L36"/>
  <sheetViews>
    <sheetView tabSelected="1" workbookViewId="0">
      <selection activeCell="L7" sqref="L7"/>
    </sheetView>
  </sheetViews>
  <sheetFormatPr defaultColWidth="8.5703125" defaultRowHeight="15" x14ac:dyDescent="0.25"/>
  <cols>
    <col min="1" max="1" width="17.42578125" customWidth="1"/>
    <col min="2" max="2" width="12.42578125" customWidth="1"/>
    <col min="5" max="5" width="11.85546875" customWidth="1"/>
    <col min="6" max="6" width="11.28515625" customWidth="1"/>
    <col min="7" max="7" width="11.7109375" customWidth="1"/>
    <col min="8" max="8" width="12.140625" customWidth="1"/>
    <col min="9" max="9" width="10.140625" customWidth="1"/>
    <col min="10" max="10" width="7.28515625" customWidth="1"/>
    <col min="11" max="11" width="12.5703125" customWidth="1"/>
  </cols>
  <sheetData>
    <row r="1" spans="1:12" ht="15.75" x14ac:dyDescent="0.25">
      <c r="A1" s="1" t="s">
        <v>0</v>
      </c>
      <c r="B1" s="2"/>
      <c r="C1" s="3"/>
      <c r="D1" s="2"/>
      <c r="E1" s="4"/>
      <c r="F1" s="4"/>
      <c r="G1" s="33"/>
      <c r="H1" s="4"/>
      <c r="I1" s="5"/>
      <c r="J1" s="3"/>
      <c r="K1" s="3"/>
      <c r="L1" s="3"/>
    </row>
    <row r="2" spans="1:12" ht="15.75" x14ac:dyDescent="0.25">
      <c r="A2" s="2"/>
      <c r="B2" s="2"/>
      <c r="C2" s="2"/>
      <c r="D2" s="2"/>
      <c r="E2" s="6"/>
      <c r="F2" s="6">
        <v>2024</v>
      </c>
      <c r="G2" s="34" t="s">
        <v>1</v>
      </c>
      <c r="H2" s="7" t="s">
        <v>1</v>
      </c>
      <c r="I2" s="8" t="s">
        <v>2</v>
      </c>
      <c r="J2" s="3"/>
      <c r="K2" s="3"/>
      <c r="L2" s="3"/>
    </row>
    <row r="3" spans="1:12" ht="15.75" x14ac:dyDescent="0.25">
      <c r="A3" s="2"/>
      <c r="B3" s="2"/>
      <c r="C3" s="2"/>
      <c r="D3" s="2"/>
      <c r="E3" s="9"/>
      <c r="F3" s="9" t="s">
        <v>3</v>
      </c>
      <c r="G3" s="34">
        <v>45498</v>
      </c>
      <c r="H3" s="7">
        <v>45526</v>
      </c>
      <c r="I3" s="8" t="s">
        <v>4</v>
      </c>
      <c r="J3" s="3"/>
      <c r="K3" s="3"/>
      <c r="L3" s="3"/>
    </row>
    <row r="4" spans="1:12" ht="15.75" x14ac:dyDescent="0.25">
      <c r="A4" s="10" t="s">
        <v>5</v>
      </c>
      <c r="B4" s="2"/>
      <c r="C4" s="2"/>
      <c r="D4" s="2"/>
      <c r="E4" s="11"/>
      <c r="F4" s="11"/>
      <c r="G4" s="35"/>
      <c r="H4" s="11"/>
      <c r="I4" s="5"/>
      <c r="J4" s="3"/>
      <c r="K4" s="3"/>
      <c r="L4" s="3"/>
    </row>
    <row r="5" spans="1:12" ht="15.75" x14ac:dyDescent="0.25">
      <c r="A5" s="2" t="s">
        <v>6</v>
      </c>
      <c r="B5" s="2"/>
      <c r="C5" s="2"/>
      <c r="D5" s="2"/>
      <c r="E5" s="4">
        <v>212</v>
      </c>
      <c r="F5" s="4">
        <v>15900</v>
      </c>
      <c r="G5" s="33">
        <v>10834</v>
      </c>
      <c r="H5" s="4">
        <f>[1]Income!C477</f>
        <v>11871.349999999999</v>
      </c>
      <c r="I5" s="5">
        <f>H5/F5</f>
        <v>0.74662578616352193</v>
      </c>
      <c r="J5" s="12">
        <v>162</v>
      </c>
      <c r="K5" s="3"/>
      <c r="L5" s="3"/>
    </row>
    <row r="6" spans="1:12" ht="15.75" x14ac:dyDescent="0.25">
      <c r="A6" s="13" t="s">
        <v>7</v>
      </c>
      <c r="B6" s="2"/>
      <c r="C6" s="2"/>
      <c r="D6" s="2"/>
      <c r="E6" s="4">
        <v>212</v>
      </c>
      <c r="F6" s="4">
        <v>15900</v>
      </c>
      <c r="G6" s="33">
        <v>10834</v>
      </c>
      <c r="H6" s="4">
        <f>SUM(H5:H5)</f>
        <v>11871.349999999999</v>
      </c>
      <c r="I6" s="5">
        <f>H6/F6</f>
        <v>0.74662578616352193</v>
      </c>
      <c r="J6" s="12">
        <v>162</v>
      </c>
      <c r="K6" s="14"/>
      <c r="L6" s="3"/>
    </row>
    <row r="7" spans="1:12" ht="15.75" x14ac:dyDescent="0.25">
      <c r="A7" s="10" t="s">
        <v>8</v>
      </c>
      <c r="B7" s="2"/>
      <c r="C7" s="2"/>
      <c r="D7" s="2"/>
      <c r="E7" s="4"/>
      <c r="F7" s="4"/>
      <c r="G7" s="33"/>
      <c r="H7" s="4"/>
      <c r="I7" s="5"/>
      <c r="J7" s="3"/>
      <c r="K7" s="3"/>
      <c r="L7" s="3"/>
    </row>
    <row r="8" spans="1:12" ht="15.75" x14ac:dyDescent="0.25">
      <c r="A8" s="2" t="s">
        <v>9</v>
      </c>
      <c r="B8" s="2"/>
      <c r="C8" s="2"/>
      <c r="D8" s="2"/>
      <c r="E8" s="4"/>
      <c r="F8" s="4">
        <v>24</v>
      </c>
      <c r="G8" s="36">
        <v>14</v>
      </c>
      <c r="H8" s="15">
        <v>14</v>
      </c>
      <c r="I8" s="16">
        <f>H8/F8</f>
        <v>0.58333333333333337</v>
      </c>
      <c r="J8" s="3"/>
      <c r="K8" s="3"/>
      <c r="L8" s="3"/>
    </row>
    <row r="9" spans="1:12" ht="15.75" x14ac:dyDescent="0.25">
      <c r="A9" s="2" t="s">
        <v>10</v>
      </c>
      <c r="B9" s="2"/>
      <c r="C9" s="2"/>
      <c r="D9" s="2"/>
      <c r="E9" s="4"/>
      <c r="F9" s="4">
        <v>40</v>
      </c>
      <c r="G9" s="37">
        <v>40</v>
      </c>
      <c r="H9" s="17">
        <v>40</v>
      </c>
      <c r="I9" s="5">
        <f t="shared" ref="I9:I19" si="0">H9/F9</f>
        <v>1</v>
      </c>
      <c r="J9" s="3"/>
      <c r="K9" s="3"/>
      <c r="L9" s="3"/>
    </row>
    <row r="10" spans="1:12" ht="15.75" x14ac:dyDescent="0.25">
      <c r="A10" s="2" t="s">
        <v>11</v>
      </c>
      <c r="B10" s="2"/>
      <c r="C10" s="2"/>
      <c r="D10" s="2"/>
      <c r="E10" s="4"/>
      <c r="F10" s="4">
        <v>400</v>
      </c>
      <c r="G10" s="33">
        <v>310</v>
      </c>
      <c r="H10" s="4">
        <f>'[1]Expense Membership supplies'!C14</f>
        <v>309.98</v>
      </c>
      <c r="I10" s="5">
        <f t="shared" si="0"/>
        <v>0.77495000000000003</v>
      </c>
      <c r="J10" s="3"/>
      <c r="K10" s="3"/>
      <c r="L10" s="3"/>
    </row>
    <row r="11" spans="1:12" ht="15.75" x14ac:dyDescent="0.25">
      <c r="A11" s="2" t="s">
        <v>12</v>
      </c>
      <c r="B11" s="2"/>
      <c r="C11" s="2"/>
      <c r="D11" s="2"/>
      <c r="E11" s="4"/>
      <c r="F11" s="4">
        <v>1900</v>
      </c>
      <c r="G11" s="33">
        <v>1055</v>
      </c>
      <c r="H11" s="4">
        <f>'[1]Expense Misc.'!C23</f>
        <v>1055</v>
      </c>
      <c r="I11" s="5">
        <f t="shared" si="0"/>
        <v>0.55526315789473679</v>
      </c>
      <c r="J11" s="3"/>
      <c r="K11" s="3"/>
      <c r="L11" s="3"/>
    </row>
    <row r="12" spans="1:12" ht="15.75" x14ac:dyDescent="0.25">
      <c r="A12" s="2" t="s">
        <v>13</v>
      </c>
      <c r="B12" s="2"/>
      <c r="C12" s="2"/>
      <c r="D12" s="2"/>
      <c r="E12" s="4"/>
      <c r="F12" s="4">
        <v>1700</v>
      </c>
      <c r="G12" s="33">
        <v>1102</v>
      </c>
      <c r="H12" s="4">
        <f>'[1]Expense Events'!C22</f>
        <v>602.46999999999991</v>
      </c>
      <c r="I12" s="5">
        <f t="shared" si="0"/>
        <v>0.35439411764705875</v>
      </c>
      <c r="J12" s="3"/>
      <c r="K12" s="3"/>
      <c r="L12" s="3"/>
    </row>
    <row r="13" spans="1:12" ht="15.75" x14ac:dyDescent="0.25">
      <c r="A13" s="2" t="s">
        <v>14</v>
      </c>
      <c r="B13" s="2"/>
      <c r="C13" s="2"/>
      <c r="D13" s="2"/>
      <c r="E13" s="4"/>
      <c r="F13" s="4">
        <v>10</v>
      </c>
      <c r="G13" s="33">
        <v>10</v>
      </c>
      <c r="H13" s="4">
        <v>10</v>
      </c>
      <c r="I13" s="5">
        <f t="shared" si="0"/>
        <v>1</v>
      </c>
      <c r="J13" s="3"/>
      <c r="K13" s="3"/>
      <c r="L13" s="3"/>
    </row>
    <row r="14" spans="1:12" ht="15.75" x14ac:dyDescent="0.25">
      <c r="A14" s="2" t="s">
        <v>15</v>
      </c>
      <c r="B14" s="2"/>
      <c r="C14" s="2"/>
      <c r="D14" s="2"/>
      <c r="E14" s="4"/>
      <c r="F14" s="4">
        <v>1700</v>
      </c>
      <c r="G14" s="33">
        <v>0</v>
      </c>
      <c r="H14" s="4">
        <v>0</v>
      </c>
      <c r="I14" s="5">
        <f t="shared" si="0"/>
        <v>0</v>
      </c>
      <c r="J14" s="3"/>
      <c r="K14" s="3"/>
      <c r="L14" s="3"/>
    </row>
    <row r="15" spans="1:12" ht="15.75" x14ac:dyDescent="0.25">
      <c r="A15" s="2" t="s">
        <v>16</v>
      </c>
      <c r="B15" s="2"/>
      <c r="C15" s="2"/>
      <c r="D15" s="2"/>
      <c r="E15" s="4"/>
      <c r="F15" s="4">
        <v>9000</v>
      </c>
      <c r="G15" s="33">
        <v>1984</v>
      </c>
      <c r="H15" s="4">
        <f>'[1]Expense Maintenance'!C13</f>
        <v>1984.2399999999998</v>
      </c>
      <c r="I15" s="5">
        <f t="shared" si="0"/>
        <v>0.22047111111111109</v>
      </c>
      <c r="J15" s="3"/>
      <c r="K15" s="3"/>
      <c r="L15" s="3"/>
    </row>
    <row r="16" spans="1:12" ht="15.75" x14ac:dyDescent="0.25">
      <c r="A16" s="2" t="s">
        <v>17</v>
      </c>
      <c r="B16" s="2"/>
      <c r="C16" s="2"/>
      <c r="D16" s="2"/>
      <c r="E16" s="4"/>
      <c r="F16" s="4">
        <v>1000</v>
      </c>
      <c r="G16" s="33">
        <v>0</v>
      </c>
      <c r="H16" s="4">
        <f>'[1]Expense Misc.'!C9</f>
        <v>247</v>
      </c>
      <c r="I16" s="5">
        <f t="shared" si="0"/>
        <v>0.247</v>
      </c>
      <c r="J16" s="43" t="s">
        <v>41</v>
      </c>
      <c r="K16" s="43"/>
      <c r="L16" s="44"/>
    </row>
    <row r="17" spans="1:12" ht="15.75" x14ac:dyDescent="0.25">
      <c r="A17" s="2" t="s">
        <v>18</v>
      </c>
      <c r="B17" s="2"/>
      <c r="C17" s="2"/>
      <c r="D17" s="2"/>
      <c r="E17" s="4"/>
      <c r="F17" s="4">
        <v>100</v>
      </c>
      <c r="G17" s="33">
        <f>'[2]Expense Misc.'!D37</f>
        <v>0</v>
      </c>
      <c r="H17" s="4">
        <f>'[1]Expense Misc.'!C37</f>
        <v>0</v>
      </c>
      <c r="I17" s="5">
        <f t="shared" si="0"/>
        <v>0</v>
      </c>
      <c r="J17" s="43" t="s">
        <v>40</v>
      </c>
      <c r="K17" s="43"/>
      <c r="L17" s="44"/>
    </row>
    <row r="18" spans="1:12" ht="15.75" x14ac:dyDescent="0.25">
      <c r="A18" s="2" t="s">
        <v>19</v>
      </c>
      <c r="B18" s="2"/>
      <c r="C18" s="2"/>
      <c r="D18" s="2"/>
      <c r="E18" s="4"/>
      <c r="F18" s="4">
        <v>2500</v>
      </c>
      <c r="G18" s="33">
        <v>1479</v>
      </c>
      <c r="H18" s="4">
        <f>'[1]Expense Optimist'!C14</f>
        <v>1971.1100000000001</v>
      </c>
      <c r="I18" s="5">
        <f t="shared" si="0"/>
        <v>0.78844400000000003</v>
      </c>
      <c r="J18" s="3"/>
      <c r="K18" s="3"/>
      <c r="L18" s="3"/>
    </row>
    <row r="19" spans="1:12" ht="15.75" x14ac:dyDescent="0.25">
      <c r="A19" s="2" t="s">
        <v>20</v>
      </c>
      <c r="B19" s="2"/>
      <c r="C19" s="2"/>
      <c r="D19" s="2"/>
      <c r="E19" s="4"/>
      <c r="F19" s="4">
        <v>226</v>
      </c>
      <c r="G19" s="33">
        <f>'[2]Expense Misc.'!$C$15</f>
        <v>226</v>
      </c>
      <c r="H19" s="4">
        <f>'[1]Expense Misc.'!$C$15</f>
        <v>226</v>
      </c>
      <c r="I19" s="5">
        <f t="shared" si="0"/>
        <v>1</v>
      </c>
      <c r="J19" s="3"/>
      <c r="K19" s="3"/>
      <c r="L19" s="3"/>
    </row>
    <row r="20" spans="1:12" ht="15.75" x14ac:dyDescent="0.25">
      <c r="A20" s="2" t="s">
        <v>21</v>
      </c>
      <c r="B20" s="2"/>
      <c r="C20" s="2"/>
      <c r="D20" s="2"/>
      <c r="E20" s="4"/>
      <c r="F20" s="4">
        <v>175</v>
      </c>
      <c r="G20" s="33">
        <v>107</v>
      </c>
      <c r="H20" s="4">
        <v>124</v>
      </c>
      <c r="I20" s="5">
        <f>H20/F20</f>
        <v>0.70857142857142852</v>
      </c>
      <c r="J20" s="3"/>
      <c r="K20" s="3"/>
      <c r="L20" s="3"/>
    </row>
    <row r="21" spans="1:12" ht="15.75" x14ac:dyDescent="0.25">
      <c r="A21" s="2" t="s">
        <v>22</v>
      </c>
      <c r="B21" s="2"/>
      <c r="C21" s="2"/>
      <c r="D21" s="2"/>
      <c r="E21" s="4"/>
      <c r="F21" s="4">
        <v>287</v>
      </c>
      <c r="G21" s="33">
        <f>'[2]Expense Misc.'!$C$31</f>
        <v>0</v>
      </c>
      <c r="H21" s="4">
        <f>'[1]Expense Misc.'!$C$31</f>
        <v>0</v>
      </c>
      <c r="I21" s="5">
        <v>0</v>
      </c>
      <c r="J21" s="12" t="s">
        <v>23</v>
      </c>
      <c r="K21" s="3"/>
      <c r="L21" s="3"/>
    </row>
    <row r="22" spans="1:12" ht="15.75" x14ac:dyDescent="0.25">
      <c r="A22" s="2" t="s">
        <v>24</v>
      </c>
      <c r="B22" s="2"/>
      <c r="C22" s="2"/>
      <c r="D22" s="2"/>
      <c r="E22" s="4"/>
      <c r="F22" s="4">
        <v>375</v>
      </c>
      <c r="G22" s="33">
        <f>'[2]Expense Welcoming'!D14</f>
        <v>0</v>
      </c>
      <c r="H22" s="4">
        <f>'[1]Expense Welcoming'!C14</f>
        <v>123.84</v>
      </c>
      <c r="I22" s="5">
        <f>H22/F22</f>
        <v>0.33024000000000003</v>
      </c>
      <c r="J22" s="3"/>
      <c r="K22" s="3"/>
      <c r="L22" s="3"/>
    </row>
    <row r="23" spans="1:12" ht="15.75" x14ac:dyDescent="0.25">
      <c r="A23" s="2" t="s">
        <v>25</v>
      </c>
      <c r="B23" s="2"/>
      <c r="C23" s="2"/>
      <c r="D23" s="2"/>
      <c r="E23" s="4"/>
      <c r="F23" s="4">
        <v>113</v>
      </c>
      <c r="G23" s="38">
        <v>172.78</v>
      </c>
      <c r="H23" s="18">
        <v>172.78</v>
      </c>
      <c r="I23" s="5">
        <f>H23/F23</f>
        <v>1.5290265486725665</v>
      </c>
      <c r="J23" s="3"/>
      <c r="K23" s="3"/>
      <c r="L23" s="3"/>
    </row>
    <row r="24" spans="1:12" ht="15.75" x14ac:dyDescent="0.25">
      <c r="A24" s="13" t="s">
        <v>26</v>
      </c>
      <c r="B24" s="2"/>
      <c r="C24" s="2"/>
      <c r="D24" s="2"/>
      <c r="E24" s="4"/>
      <c r="F24" s="19">
        <f>SUM(F8:F23)</f>
        <v>19550</v>
      </c>
      <c r="G24" s="39">
        <v>6624</v>
      </c>
      <c r="H24" s="19">
        <f>SUM(H8:H23)</f>
        <v>6880.4199999999992</v>
      </c>
      <c r="I24" s="5">
        <f>H24/F24</f>
        <v>0.35193964194373395</v>
      </c>
      <c r="J24" s="3"/>
      <c r="K24" s="3"/>
      <c r="L24" s="3"/>
    </row>
    <row r="25" spans="1:12" ht="15.75" x14ac:dyDescent="0.25">
      <c r="A25" s="20" t="s">
        <v>27</v>
      </c>
      <c r="B25" s="2"/>
      <c r="C25" s="2"/>
      <c r="D25" s="2"/>
      <c r="E25" s="4"/>
      <c r="F25" s="4"/>
      <c r="G25" s="33">
        <f>SUM(G6-G24)</f>
        <v>4210</v>
      </c>
      <c r="H25" s="4">
        <f>SUM(H6-H24)</f>
        <v>4990.9299999999994</v>
      </c>
      <c r="I25" s="5"/>
      <c r="J25" s="3"/>
      <c r="K25" s="3"/>
      <c r="L25" s="3"/>
    </row>
    <row r="26" spans="1:12" ht="15.75" x14ac:dyDescent="0.25">
      <c r="A26" s="2" t="s">
        <v>28</v>
      </c>
      <c r="B26" s="3"/>
      <c r="C26" s="3"/>
      <c r="D26" s="3"/>
      <c r="E26" s="11"/>
      <c r="F26" s="4"/>
      <c r="G26" s="35"/>
      <c r="H26" s="21">
        <v>1801</v>
      </c>
      <c r="I26" s="5" t="s">
        <v>29</v>
      </c>
      <c r="J26" s="3"/>
      <c r="K26" s="3"/>
      <c r="L26" s="3"/>
    </row>
    <row r="27" spans="1:12" ht="15.75" x14ac:dyDescent="0.25">
      <c r="A27" s="22" t="s">
        <v>30</v>
      </c>
      <c r="B27" s="23">
        <v>5457</v>
      </c>
      <c r="C27" s="24"/>
      <c r="D27" s="3"/>
      <c r="E27" s="25"/>
      <c r="F27" s="3"/>
      <c r="G27" s="35"/>
      <c r="H27" s="21">
        <f>SUM(H25:H26)</f>
        <v>6791.9299999999994</v>
      </c>
      <c r="I27" s="5"/>
      <c r="J27" s="3"/>
      <c r="K27" s="3"/>
      <c r="L27" s="3"/>
    </row>
    <row r="28" spans="1:12" ht="15.75" x14ac:dyDescent="0.25">
      <c r="A28" s="22" t="s">
        <v>31</v>
      </c>
      <c r="B28" s="23">
        <v>1949</v>
      </c>
      <c r="C28" s="24"/>
      <c r="D28" s="3"/>
      <c r="E28" s="25"/>
      <c r="F28" s="3"/>
      <c r="G28" s="40"/>
      <c r="H28" s="3"/>
      <c r="I28" s="3"/>
      <c r="J28" s="3"/>
      <c r="K28" s="3"/>
      <c r="L28" s="3"/>
    </row>
    <row r="29" spans="1:12" ht="15.75" x14ac:dyDescent="0.25">
      <c r="A29" s="22" t="s">
        <v>32</v>
      </c>
      <c r="B29" s="26">
        <v>11363</v>
      </c>
      <c r="C29" s="27" t="s">
        <v>33</v>
      </c>
      <c r="D29" s="3"/>
      <c r="E29" s="25"/>
      <c r="F29" s="29" t="s">
        <v>37</v>
      </c>
      <c r="G29" s="40"/>
      <c r="H29" s="29" t="s">
        <v>38</v>
      </c>
      <c r="I29" s="29" t="s">
        <v>39</v>
      </c>
      <c r="J29" s="3"/>
      <c r="K29" s="3"/>
      <c r="L29" s="3"/>
    </row>
    <row r="30" spans="1:12" ht="15.75" x14ac:dyDescent="0.25">
      <c r="A30" s="22" t="s">
        <v>32</v>
      </c>
      <c r="B30" s="22">
        <v>5000</v>
      </c>
      <c r="C30" s="27" t="s">
        <v>34</v>
      </c>
      <c r="D30" s="3"/>
      <c r="E30" s="3"/>
      <c r="F30" s="30">
        <v>4900</v>
      </c>
      <c r="G30" s="40"/>
      <c r="H30" s="30">
        <v>2500</v>
      </c>
      <c r="I30" s="45">
        <v>2400</v>
      </c>
      <c r="J30" s="44" t="s">
        <v>36</v>
      </c>
    </row>
    <row r="31" spans="1:12" ht="15.75" x14ac:dyDescent="0.25">
      <c r="A31" s="28" t="s">
        <v>35</v>
      </c>
      <c r="B31" s="3"/>
      <c r="C31" s="3"/>
      <c r="D31" s="3"/>
      <c r="E31" s="3"/>
      <c r="G31" s="40"/>
    </row>
    <row r="32" spans="1:12" ht="15.75" x14ac:dyDescent="0.25">
      <c r="A32" s="3"/>
      <c r="B32" s="3"/>
      <c r="C32" s="3"/>
      <c r="D32" s="3"/>
      <c r="E32" s="3"/>
      <c r="F32" s="3"/>
      <c r="G32" s="41"/>
      <c r="H32" s="3"/>
      <c r="I32" s="3"/>
    </row>
    <row r="33" spans="1:12" ht="15.75" x14ac:dyDescent="0.25">
      <c r="A33" s="3"/>
      <c r="B33" s="3"/>
      <c r="C33" s="3"/>
      <c r="D33" s="3"/>
      <c r="E33" s="12"/>
      <c r="F33" s="3"/>
      <c r="G33" s="40"/>
      <c r="H33" s="3"/>
      <c r="I33" s="3"/>
      <c r="J33" s="23"/>
      <c r="K33" s="3"/>
      <c r="L33" s="3"/>
    </row>
    <row r="34" spans="1:12" ht="15.75" x14ac:dyDescent="0.25">
      <c r="A34" s="3"/>
      <c r="B34" s="3"/>
      <c r="C34" s="3"/>
      <c r="D34" s="3"/>
      <c r="E34" s="3"/>
      <c r="F34" s="3"/>
      <c r="G34" s="40"/>
      <c r="H34" s="3"/>
      <c r="I34" s="3"/>
      <c r="J34" s="3"/>
      <c r="K34" s="3"/>
      <c r="L34" s="3"/>
    </row>
    <row r="35" spans="1:12" ht="15.75" x14ac:dyDescent="0.25">
      <c r="A35" s="3"/>
      <c r="B35" s="3"/>
      <c r="C35" s="3"/>
      <c r="D35" s="3"/>
      <c r="E35" s="3"/>
      <c r="F35" s="3"/>
      <c r="G35" s="40"/>
      <c r="H35" s="31"/>
      <c r="I35" s="32"/>
      <c r="J35" s="3"/>
      <c r="K35" s="3"/>
      <c r="L35" s="3"/>
    </row>
    <row r="36" spans="1:12" ht="15.75" x14ac:dyDescent="0.25">
      <c r="A36" s="3"/>
      <c r="B36" s="3"/>
      <c r="C36" s="3"/>
      <c r="D36" s="3"/>
      <c r="E36" s="3"/>
      <c r="G36" s="42"/>
      <c r="J36" s="3"/>
      <c r="K36" s="3"/>
      <c r="L36" s="3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Hilzer</dc:creator>
  <cp:lastModifiedBy>Stacey Hilzer</cp:lastModifiedBy>
  <cp:lastPrinted>2024-08-22T19:03:14Z</cp:lastPrinted>
  <dcterms:created xsi:type="dcterms:W3CDTF">2024-08-21T20:32:00Z</dcterms:created>
  <dcterms:modified xsi:type="dcterms:W3CDTF">2024-08-22T19:05:57Z</dcterms:modified>
</cp:coreProperties>
</file>