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uth\OneDrive - Hope United Methodist Church\Desktop\PVCA\PVCA financial records\2025\May\"/>
    </mc:Choice>
  </mc:AlternateContent>
  <xr:revisionPtr revIDLastSave="0" documentId="13_ncr:1_{E381C7B2-9D92-4ECC-90B2-62E8C8C7CA36}" xr6:coauthVersionLast="47" xr6:coauthVersionMax="47" xr10:uidLastSave="{00000000-0000-0000-0000-000000000000}"/>
  <bookViews>
    <workbookView xWindow="-108" yWindow="-108" windowWidth="23256" windowHeight="12576" xr2:uid="{3E6994DA-BAAC-4EA8-8D64-EB3E8F91AC4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H22" i="1"/>
  <c r="G22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  <c r="H14" i="1"/>
  <c r="H13" i="1"/>
  <c r="H12" i="1"/>
  <c r="G12" i="1"/>
  <c r="G11" i="1"/>
  <c r="H11" i="1" s="1"/>
  <c r="G10" i="1"/>
  <c r="H10" i="1" s="1"/>
  <c r="H9" i="1"/>
  <c r="G9" i="1"/>
  <c r="H8" i="1"/>
  <c r="G8" i="1"/>
  <c r="G23" i="1" s="1"/>
  <c r="G5" i="1"/>
  <c r="H5" i="1" s="1"/>
  <c r="G6" i="1" l="1"/>
  <c r="G24" i="1" l="1"/>
  <c r="H6" i="1"/>
</calcChain>
</file>

<file path=xl/sharedStrings.xml><?xml version="1.0" encoding="utf-8"?>
<sst xmlns="http://schemas.openxmlformats.org/spreadsheetml/2006/main" count="38" uniqueCount="37">
  <si>
    <t xml:space="preserve">Palos Verdes Civic Association Budget </t>
  </si>
  <si>
    <t xml:space="preserve">YTD </t>
  </si>
  <si>
    <t>YTD % of</t>
  </si>
  <si>
    <t>Approved</t>
  </si>
  <si>
    <t>Budget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</si>
  <si>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</si>
  <si>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</si>
  <si>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</si>
  <si>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</si>
  <si>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</si>
  <si>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</si>
  <si>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</si>
  <si>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</si>
  <si>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</si>
  <si>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</si>
  <si>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</si>
  <si>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</si>
  <si>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</si>
  <si>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</si>
  <si>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</si>
  <si>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</si>
  <si>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</si>
  <si>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</si>
  <si>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 xml:space="preserve">Welcoming </t>
  </si>
  <si>
    <t>Total Expenses</t>
  </si>
  <si>
    <t>Net Income</t>
  </si>
  <si>
    <t>Account balances:</t>
  </si>
  <si>
    <t>Savings:</t>
  </si>
  <si>
    <t>Checking:</t>
  </si>
  <si>
    <t>Timed savings</t>
  </si>
  <si>
    <t xml:space="preserve">Fence Reserve </t>
  </si>
  <si>
    <t xml:space="preserve">Monument Reserve </t>
  </si>
  <si>
    <t xml:space="preserve">Misc. Revenue &amp; Expenses </t>
  </si>
  <si>
    <t xml:space="preserve">Fence repair due to accident </t>
  </si>
  <si>
    <t>Revenue</t>
  </si>
  <si>
    <t xml:space="preserve">Expenses </t>
  </si>
  <si>
    <t xml:space="preserve">remaining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</si>
</sst>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u/>
      <sz val="10"/>
      <color indexed="8"/>
      <name val="Calibri"/>
      <family val="2"/>
    </font>
    <font>
      <b/>
      <u val="double"/>
      <sz val="10"/>
      <color indexed="8"/>
      <name val="Calibri"/>
      <family val="2"/>
    </font>
    <font>
      <sz val="10"/>
      <color indexed="8"/>
      <name val="Arial"/>
      <family val="2"/>
    </font>
    <font>
      <b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7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7" fillId="0" borderId="0" xfId="0" applyNumberFormat="1" applyFont="1"/>
    <xf numFmtId="9" fontId="5" fillId="0" borderId="0" xfId="0" applyNumberFormat="1" applyFont="1"/>
    <xf numFmtId="3" fontId="5" fillId="0" borderId="0" xfId="0" applyNumberFormat="1" applyFont="1"/>
    <xf numFmtId="0" fontId="8" fillId="0" borderId="0" xfId="0" applyFont="1"/>
    <xf numFmtId="0" fontId="9" fillId="0" borderId="0" xfId="0" applyFont="1"/>
    <xf numFmtId="6" fontId="7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10" fillId="0" borderId="0" xfId="0" applyFont="1"/>
    <xf numFmtId="164" fontId="11" fillId="0" borderId="0" xfId="0" applyNumberFormat="1" applyFont="1"/>
    <xf numFmtId="164" fontId="7" fillId="0" borderId="0" xfId="0" applyNumberFormat="1" applyFont="1"/>
    <xf numFmtId="1" fontId="7" fillId="0" borderId="0" xfId="0" applyNumberFormat="1" applyFont="1"/>
    <xf numFmtId="165" fontId="5" fillId="0" borderId="0" xfId="0" applyNumberFormat="1" applyFont="1"/>
    <xf numFmtId="164" fontId="0" fillId="0" borderId="0" xfId="0" applyNumberFormat="1"/>
    <xf numFmtId="1" fontId="0" fillId="0" borderId="0" xfId="0" applyNumberFormat="1"/>
    <xf numFmtId="8" fontId="7" fillId="0" borderId="0" xfId="0" applyNumberFormat="1" applyFont="1"/>
    <xf numFmtId="8" fontId="0" fillId="0" borderId="0" xfId="0" applyNumberFormat="1"/>
    <xf numFmtId="0" fontId="12" fillId="0" borderId="0" xfId="0" applyFont="1"/>
    <xf numFmtId="0" fontId="13" fillId="0" borderId="0" xfId="0" applyFont="1"/>
    <xf numFmtId="44" fontId="13" fillId="0" borderId="0" xfId="1" applyFont="1"/>
    <xf numFmtId="4" fontId="14" fillId="0" borderId="0" xfId="0" applyNumberFormat="1" applyFont="1"/>
    <xf numFmtId="164" fontId="14" fillId="0" borderId="0" xfId="0" applyNumberFormat="1" applyFont="1"/>
    <xf numFmtId="0" fontId="14" fillId="0" borderId="0" xfId="0" applyFont="1"/>
    <xf numFmtId="44" fontId="15" fillId="0" borderId="0" xfId="1" applyFont="1"/>
    <xf numFmtId="0" fontId="1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uth\OneDrive%20-%20Hope%20United%20Methodist%20Church\Desktop\PVCA\PVCA%20financial%20records\2025\May\2025-05-22%20PVCA%20Budget.xlsx" TargetMode="External"/><Relationship Id="rId1" Type="http://schemas.openxmlformats.org/officeDocument/2006/relationships/externalLinkPath" Target="2025-05-22%20PVC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  <sheetName val="Sheet1"/>
    </sheetNames>
    <sheetDataSet>
      <sheetData sheetId="0"/>
      <sheetData sheetId="1">
        <row r="16">
          <cell r="D16">
            <v>10.210000000000001</v>
          </cell>
        </row>
      </sheetData>
      <sheetData sheetId="2">
        <row r="478">
          <cell r="C478">
            <v>9066.3900000000049</v>
          </cell>
        </row>
      </sheetData>
      <sheetData sheetId="3"/>
      <sheetData sheetId="4">
        <row r="14">
          <cell r="C14">
            <v>127.36000000000001</v>
          </cell>
        </row>
      </sheetData>
      <sheetData sheetId="5">
        <row r="15">
          <cell r="C15">
            <v>1431.55</v>
          </cell>
        </row>
      </sheetData>
      <sheetData sheetId="6"/>
      <sheetData sheetId="7">
        <row r="13">
          <cell r="C13">
            <v>2132.1</v>
          </cell>
        </row>
      </sheetData>
      <sheetData sheetId="8">
        <row r="23">
          <cell r="C23">
            <v>975.75</v>
          </cell>
        </row>
      </sheetData>
      <sheetData sheetId="9">
        <row r="14">
          <cell r="C14">
            <v>415.68</v>
          </cell>
        </row>
      </sheetData>
      <sheetData sheetId="10">
        <row r="14">
          <cell r="C14">
            <v>0</v>
          </cell>
        </row>
      </sheetData>
      <sheetData sheetId="11"/>
      <sheetData sheetId="12">
        <row r="4">
          <cell r="C4">
            <v>50</v>
          </cell>
        </row>
        <row r="8">
          <cell r="C8">
            <v>0</v>
          </cell>
        </row>
        <row r="13">
          <cell r="C13">
            <v>0</v>
          </cell>
        </row>
        <row r="19">
          <cell r="C19">
            <v>1184</v>
          </cell>
        </row>
        <row r="27">
          <cell r="C27">
            <v>0</v>
          </cell>
        </row>
        <row r="33">
          <cell r="C33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14C3-D5D2-461B-A50C-BA2D5C3AC709}">
  <dimension ref="A1:L35"/>
  <sheetViews>
    <sheetView tabSelected="1" topLeftCell="A8" workbookViewId="0">
      <selection activeCell="J7" sqref="J7"/>
    </sheetView>
  </sheetViews>
  <sheetFormatPr defaultColWidth="8.5546875" defaultRowHeight="14.4" x14ac:dyDescent="0.3"/>
  <cols>
    <col min="1" max="1" width="17.44140625" customWidth="1"/>
    <col min="2" max="2" width="12.44140625" customWidth="1"/>
    <col min="5" max="5" width="11.88671875" customWidth="1"/>
    <col min="6" max="6" width="11.33203125" customWidth="1"/>
    <col min="7" max="7" width="15.44140625" customWidth="1"/>
    <col min="8" max="8" width="11" customWidth="1"/>
    <col min="10" max="11" width="12.5546875" customWidth="1"/>
  </cols>
  <sheetData>
    <row r="1" spans="1:10" s="3" customFormat="1" ht="15.6" x14ac:dyDescent="0.3">
      <c r="A1" s="1" t="s">
        <v>0</v>
      </c>
      <c r="B1" s="2"/>
      <c r="D1" s="2"/>
      <c r="E1" s="4"/>
      <c r="F1" s="4"/>
      <c r="G1" s="4"/>
      <c r="H1" s="5"/>
    </row>
    <row r="2" spans="1:10" x14ac:dyDescent="0.3">
      <c r="A2" s="6"/>
      <c r="B2" s="6"/>
      <c r="C2" s="6"/>
      <c r="D2" s="6"/>
      <c r="E2" s="7"/>
      <c r="F2" s="7">
        <v>2025</v>
      </c>
      <c r="G2" s="8" t="s">
        <v>1</v>
      </c>
      <c r="H2" s="9" t="s">
        <v>2</v>
      </c>
      <c r="I2" s="10"/>
      <c r="J2" s="10"/>
    </row>
    <row r="3" spans="1:10" x14ac:dyDescent="0.3">
      <c r="A3" s="6"/>
      <c r="B3" s="6"/>
      <c r="C3" s="6"/>
      <c r="D3" s="6"/>
      <c r="E3" s="11"/>
      <c r="F3" s="11" t="s">
        <v>3</v>
      </c>
      <c r="G3" s="8">
        <v>45799</v>
      </c>
      <c r="H3" s="9" t="s">
        <v>4</v>
      </c>
      <c r="I3" s="10"/>
      <c r="J3" s="10"/>
    </row>
    <row r="4" spans="1:10" x14ac:dyDescent="0.3">
      <c r="A4" s="12" t="s">
        <v>5</v>
      </c>
      <c r="B4" s="6"/>
      <c r="C4" s="6"/>
      <c r="D4" s="6"/>
      <c r="E4" s="13"/>
      <c r="F4" s="13"/>
      <c r="G4" s="13"/>
      <c r="H4" s="14"/>
      <c r="I4" s="10"/>
      <c r="J4" s="10"/>
    </row>
    <row r="5" spans="1:10" x14ac:dyDescent="0.3">
      <c r="A5" s="6" t="s">
        <v>6</v>
      </c>
      <c r="B5" s="6"/>
      <c r="C5" s="6"/>
      <c r="D5" s="6"/>
      <c r="E5" s="15">
        <v>212</v>
      </c>
      <c r="F5" s="15">
        <v>15900</v>
      </c>
      <c r="G5" s="15">
        <f>[1]Income!C478</f>
        <v>9066.3900000000049</v>
      </c>
      <c r="H5" s="14">
        <f>G5/F5</f>
        <v>0.57021320754717009</v>
      </c>
      <c r="I5" s="16">
        <v>123</v>
      </c>
      <c r="J5" s="10"/>
    </row>
    <row r="6" spans="1:10" x14ac:dyDescent="0.3">
      <c r="A6" s="17" t="s">
        <v>7</v>
      </c>
      <c r="B6" s="6"/>
      <c r="C6" s="6"/>
      <c r="D6" s="6"/>
      <c r="E6" s="15">
        <v>212</v>
      </c>
      <c r="F6" s="15">
        <v>15900</v>
      </c>
      <c r="G6" s="15">
        <f>SUM(G5:G5)</f>
        <v>9066.3900000000049</v>
      </c>
      <c r="H6" s="14">
        <f>G6/F6</f>
        <v>0.57021320754717009</v>
      </c>
      <c r="I6" s="16">
        <v>123</v>
      </c>
      <c r="J6" s="18"/>
    </row>
    <row r="7" spans="1:10" x14ac:dyDescent="0.3">
      <c r="A7" s="12" t="s">
        <v>8</v>
      </c>
      <c r="B7" s="6"/>
      <c r="C7" s="6"/>
      <c r="D7" s="6"/>
      <c r="E7" s="15"/>
      <c r="F7" s="15"/>
      <c r="G7" s="15"/>
      <c r="H7" s="14"/>
      <c r="I7" s="10"/>
      <c r="J7" s="10"/>
    </row>
    <row r="8" spans="1:10" x14ac:dyDescent="0.3">
      <c r="A8" s="6" t="s">
        <v>9</v>
      </c>
      <c r="B8" s="6"/>
      <c r="C8" s="6"/>
      <c r="D8" s="6"/>
      <c r="E8" s="15"/>
      <c r="F8" s="15">
        <v>24</v>
      </c>
      <c r="G8" s="19">
        <f>[1]Banking!D16</f>
        <v>10.210000000000001</v>
      </c>
      <c r="H8" s="14">
        <f t="shared" ref="H8:H19" si="0">G8/F8</f>
        <v>0.42541666666666672</v>
      </c>
      <c r="I8" s="10"/>
      <c r="J8" s="10"/>
    </row>
    <row r="9" spans="1:10" x14ac:dyDescent="0.3">
      <c r="A9" s="6" t="s">
        <v>10</v>
      </c>
      <c r="B9" s="6"/>
      <c r="C9" s="6"/>
      <c r="D9" s="6"/>
      <c r="E9" s="15"/>
      <c r="F9" s="15">
        <v>50</v>
      </c>
      <c r="G9" s="20">
        <f>'[1]Expense Misc.'!C4</f>
        <v>50</v>
      </c>
      <c r="H9" s="14">
        <f t="shared" si="0"/>
        <v>1</v>
      </c>
      <c r="I9" s="10"/>
      <c r="J9" s="10"/>
    </row>
    <row r="10" spans="1:10" x14ac:dyDescent="0.3">
      <c r="A10" s="6" t="s">
        <v>11</v>
      </c>
      <c r="B10" s="6"/>
      <c r="C10" s="6"/>
      <c r="D10" s="6"/>
      <c r="E10" s="15"/>
      <c r="F10" s="15">
        <v>400</v>
      </c>
      <c r="G10" s="15">
        <f>'[1]Expense Membership supplies'!C14</f>
        <v>0</v>
      </c>
      <c r="H10" s="14">
        <f t="shared" si="0"/>
        <v>0</v>
      </c>
      <c r="I10" s="10"/>
      <c r="J10" s="10"/>
    </row>
    <row r="11" spans="1:10" x14ac:dyDescent="0.3">
      <c r="A11" s="6" t="s">
        <v>12</v>
      </c>
      <c r="B11" s="6"/>
      <c r="C11" s="6"/>
      <c r="D11" s="6"/>
      <c r="E11" s="15"/>
      <c r="F11" s="15">
        <v>1900</v>
      </c>
      <c r="G11" s="15">
        <f>'[1]Expense Misc.'!C19</f>
        <v>1184</v>
      </c>
      <c r="H11" s="14">
        <f t="shared" si="0"/>
        <v>0.62315789473684213</v>
      </c>
      <c r="I11" s="10"/>
      <c r="J11" s="10"/>
    </row>
    <row r="12" spans="1:10" x14ac:dyDescent="0.3">
      <c r="A12" s="6" t="s">
        <v>13</v>
      </c>
      <c r="B12" s="6"/>
      <c r="C12" s="6"/>
      <c r="D12" s="6"/>
      <c r="E12" s="15"/>
      <c r="F12" s="15">
        <v>1700</v>
      </c>
      <c r="G12" s="15">
        <f>'[1]Expense Events'!C23</f>
        <v>975.75</v>
      </c>
      <c r="H12" s="14">
        <f t="shared" si="0"/>
        <v>0.57397058823529412</v>
      </c>
      <c r="I12" s="10"/>
      <c r="J12" s="10"/>
    </row>
    <row r="13" spans="1:10" x14ac:dyDescent="0.3">
      <c r="A13" s="6" t="s">
        <v>14</v>
      </c>
      <c r="B13" s="6"/>
      <c r="C13" s="6"/>
      <c r="D13" s="6"/>
      <c r="E13" s="15"/>
      <c r="F13" s="15">
        <v>10</v>
      </c>
      <c r="G13" s="19">
        <v>25</v>
      </c>
      <c r="H13" s="14">
        <f t="shared" si="0"/>
        <v>2.5</v>
      </c>
      <c r="I13" s="10"/>
      <c r="J13" s="10"/>
    </row>
    <row r="14" spans="1:10" x14ac:dyDescent="0.3">
      <c r="A14" s="6" t="s">
        <v>15</v>
      </c>
      <c r="B14" s="6"/>
      <c r="C14" s="6"/>
      <c r="D14" s="6"/>
      <c r="E14" s="15"/>
      <c r="F14" s="15">
        <v>4500</v>
      </c>
      <c r="G14" s="15">
        <v>0</v>
      </c>
      <c r="H14" s="14">
        <f t="shared" si="0"/>
        <v>0</v>
      </c>
      <c r="I14" s="10"/>
      <c r="J14" s="10"/>
    </row>
    <row r="15" spans="1:10" x14ac:dyDescent="0.3">
      <c r="A15" s="6" t="s">
        <v>16</v>
      </c>
      <c r="B15" s="6"/>
      <c r="C15" s="6"/>
      <c r="D15" s="6"/>
      <c r="E15" s="15"/>
      <c r="F15" s="15">
        <v>2500</v>
      </c>
      <c r="G15" s="15">
        <f>'[1]Expense Maintenance'!C13</f>
        <v>2132.1</v>
      </c>
      <c r="H15" s="14">
        <f t="shared" si="0"/>
        <v>0.85283999999999993</v>
      </c>
      <c r="I15" s="10"/>
      <c r="J15" s="10"/>
    </row>
    <row r="16" spans="1:10" x14ac:dyDescent="0.3">
      <c r="A16" s="6" t="s">
        <v>17</v>
      </c>
      <c r="B16" s="6"/>
      <c r="C16" s="6"/>
      <c r="D16" s="6"/>
      <c r="E16" s="15"/>
      <c r="F16" s="15">
        <v>275</v>
      </c>
      <c r="G16" s="15">
        <f>'[1]Expense Misc.'!C8</f>
        <v>0</v>
      </c>
      <c r="H16" s="14">
        <f t="shared" si="0"/>
        <v>0</v>
      </c>
      <c r="I16" s="10"/>
      <c r="J16" s="10"/>
    </row>
    <row r="17" spans="1:12" x14ac:dyDescent="0.3">
      <c r="A17" s="6" t="s">
        <v>18</v>
      </c>
      <c r="B17" s="6"/>
      <c r="C17" s="6"/>
      <c r="D17" s="6"/>
      <c r="E17" s="15"/>
      <c r="F17" s="15">
        <v>100</v>
      </c>
      <c r="G17" s="15">
        <f>'[1]Expense Misc.'!C33</f>
        <v>0</v>
      </c>
      <c r="H17" s="14">
        <f t="shared" si="0"/>
        <v>0</v>
      </c>
      <c r="I17" s="10"/>
      <c r="J17" s="10"/>
    </row>
    <row r="18" spans="1:12" x14ac:dyDescent="0.3">
      <c r="A18" s="6" t="s">
        <v>19</v>
      </c>
      <c r="B18" s="6"/>
      <c r="C18" s="6"/>
      <c r="D18" s="6"/>
      <c r="E18" s="15"/>
      <c r="F18" s="15">
        <v>2850</v>
      </c>
      <c r="G18" s="15">
        <f>'[1]Expense Optimist'!C15</f>
        <v>1431.55</v>
      </c>
      <c r="H18" s="14">
        <f t="shared" si="0"/>
        <v>0.50229824561403502</v>
      </c>
      <c r="I18" s="10"/>
      <c r="J18" s="10"/>
    </row>
    <row r="19" spans="1:12" x14ac:dyDescent="0.3">
      <c r="A19" s="6" t="s">
        <v>20</v>
      </c>
      <c r="B19" s="6"/>
      <c r="C19" s="6"/>
      <c r="D19" s="6"/>
      <c r="E19" s="15"/>
      <c r="F19" s="15">
        <v>226</v>
      </c>
      <c r="G19" s="15">
        <f>'[1]Expense Misc.'!$C$13</f>
        <v>0</v>
      </c>
      <c r="H19" s="14">
        <f t="shared" si="0"/>
        <v>0</v>
      </c>
      <c r="I19" s="10"/>
      <c r="J19" s="10"/>
    </row>
    <row r="20" spans="1:12" x14ac:dyDescent="0.3">
      <c r="A20" s="6" t="s">
        <v>21</v>
      </c>
      <c r="B20" s="6"/>
      <c r="C20" s="6"/>
      <c r="D20" s="6"/>
      <c r="E20" s="15"/>
      <c r="F20" s="15">
        <v>395</v>
      </c>
      <c r="G20" s="15">
        <f>'[1]Expense Electric'!C14</f>
        <v>127.36000000000001</v>
      </c>
      <c r="H20" s="14">
        <f>G20/F20</f>
        <v>0.32243037974683547</v>
      </c>
      <c r="I20" s="10"/>
      <c r="J20" s="10"/>
    </row>
    <row r="21" spans="1:12" x14ac:dyDescent="0.3">
      <c r="A21" s="6" t="s">
        <v>22</v>
      </c>
      <c r="B21" s="6"/>
      <c r="C21" s="6"/>
      <c r="D21" s="6"/>
      <c r="E21" s="15"/>
      <c r="F21" s="15">
        <v>0</v>
      </c>
      <c r="G21" s="15">
        <f>'[1]Expense Misc.'!$C$27</f>
        <v>0</v>
      </c>
      <c r="H21" s="14">
        <v>0</v>
      </c>
      <c r="I21" s="10"/>
      <c r="J21" s="10"/>
    </row>
    <row r="22" spans="1:12" x14ac:dyDescent="0.3">
      <c r="A22" s="6" t="s">
        <v>23</v>
      </c>
      <c r="B22" s="6"/>
      <c r="C22" s="6"/>
      <c r="D22" s="6"/>
      <c r="E22" s="15"/>
      <c r="F22" s="15">
        <v>124</v>
      </c>
      <c r="G22" s="15">
        <f>'[1]Expense Welcoming'!C14</f>
        <v>415.68</v>
      </c>
      <c r="H22" s="14">
        <f>G22/F22</f>
        <v>3.3522580645161293</v>
      </c>
      <c r="I22" s="10"/>
      <c r="J22" s="10"/>
    </row>
    <row r="23" spans="1:12" x14ac:dyDescent="0.3">
      <c r="A23" s="17" t="s">
        <v>24</v>
      </c>
      <c r="B23" s="6"/>
      <c r="C23" s="6"/>
      <c r="D23" s="6"/>
      <c r="E23" s="15"/>
      <c r="F23" s="21">
        <f>SUM(F8:F22)</f>
        <v>15054</v>
      </c>
      <c r="G23" s="21">
        <f>SUM(G8:G22)</f>
        <v>6351.65</v>
      </c>
      <c r="H23" s="14"/>
      <c r="I23" s="10"/>
      <c r="J23" s="10"/>
    </row>
    <row r="24" spans="1:12" x14ac:dyDescent="0.3">
      <c r="A24" s="22" t="s">
        <v>25</v>
      </c>
      <c r="B24" s="6"/>
      <c r="C24" s="6"/>
      <c r="D24" s="6"/>
      <c r="E24" s="15"/>
      <c r="F24" s="15"/>
      <c r="G24" s="15">
        <f>SUM(G6-G23)</f>
        <v>2714.7400000000052</v>
      </c>
      <c r="H24" s="14"/>
      <c r="I24" s="10"/>
      <c r="J24" s="10"/>
    </row>
    <row r="25" spans="1:12" x14ac:dyDescent="0.3">
      <c r="A25" s="6" t="s">
        <v>26</v>
      </c>
      <c r="B25" s="10"/>
      <c r="C25" s="10"/>
      <c r="D25" s="10"/>
      <c r="E25" s="13"/>
      <c r="F25" s="15"/>
      <c r="G25" s="13"/>
      <c r="H25" s="14"/>
      <c r="I25" s="10"/>
      <c r="J25" s="10"/>
    </row>
    <row r="26" spans="1:12" x14ac:dyDescent="0.3">
      <c r="A26" s="23" t="s">
        <v>27</v>
      </c>
      <c r="B26" s="24">
        <v>2356.21</v>
      </c>
      <c r="C26" s="25"/>
      <c r="D26" s="10"/>
      <c r="E26" s="26"/>
      <c r="F26" s="10"/>
      <c r="G26" s="13"/>
      <c r="H26" s="14"/>
      <c r="I26" s="10"/>
      <c r="J26" s="6"/>
    </row>
    <row r="27" spans="1:12" x14ac:dyDescent="0.3">
      <c r="A27" s="23" t="s">
        <v>28</v>
      </c>
      <c r="B27" s="24">
        <v>854.15</v>
      </c>
      <c r="C27" s="25"/>
      <c r="D27" s="10"/>
      <c r="E27" s="26"/>
      <c r="F27" s="10"/>
      <c r="G27" s="10"/>
      <c r="H27" s="10"/>
      <c r="I27" s="10"/>
      <c r="J27" s="23"/>
      <c r="K27" s="27"/>
      <c r="L27" s="28"/>
    </row>
    <row r="28" spans="1:12" x14ac:dyDescent="0.3">
      <c r="A28" s="23" t="s">
        <v>29</v>
      </c>
      <c r="B28" s="29">
        <v>11363</v>
      </c>
      <c r="C28" s="25" t="s">
        <v>30</v>
      </c>
      <c r="D28" s="10"/>
      <c r="E28" s="26"/>
      <c r="F28" s="10"/>
      <c r="G28" s="10"/>
      <c r="H28" s="10"/>
      <c r="I28" s="10"/>
      <c r="J28" s="23"/>
      <c r="K28" s="27"/>
      <c r="L28" s="28"/>
    </row>
    <row r="29" spans="1:12" x14ac:dyDescent="0.3">
      <c r="A29" s="23" t="s">
        <v>29</v>
      </c>
      <c r="B29" s="23">
        <v>10000</v>
      </c>
      <c r="C29" s="25" t="s">
        <v>31</v>
      </c>
      <c r="D29" s="10"/>
      <c r="E29" s="10"/>
      <c r="F29" s="10"/>
      <c r="G29" s="10"/>
      <c r="H29" s="10"/>
      <c r="I29" s="10"/>
      <c r="J29" s="23"/>
      <c r="K29" s="30"/>
      <c r="L29" s="25"/>
    </row>
    <row r="30" spans="1:12" x14ac:dyDescent="0.3">
      <c r="A30" s="31" t="s">
        <v>32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2" x14ac:dyDescent="0.3">
      <c r="A31" s="10" t="s">
        <v>33</v>
      </c>
      <c r="B31" s="10"/>
      <c r="C31" s="10"/>
      <c r="D31" s="10"/>
      <c r="E31" s="10"/>
      <c r="F31" s="32" t="s">
        <v>34</v>
      </c>
      <c r="G31" s="32" t="s">
        <v>35</v>
      </c>
      <c r="H31" s="10"/>
      <c r="I31" s="10"/>
      <c r="J31" s="10"/>
    </row>
    <row r="32" spans="1:12" x14ac:dyDescent="0.3">
      <c r="A32" s="10"/>
      <c r="B32" s="10"/>
      <c r="C32" s="10"/>
      <c r="D32" s="10"/>
      <c r="E32" s="10"/>
      <c r="F32" s="33">
        <v>4900</v>
      </c>
      <c r="G32" s="33">
        <v>2500</v>
      </c>
      <c r="H32" s="34">
        <v>2400</v>
      </c>
      <c r="I32" s="35" t="s">
        <v>36</v>
      </c>
      <c r="J32" s="36"/>
    </row>
    <row r="33" spans="1:10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3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3">
      <c r="G35" s="37"/>
      <c r="H35" s="38"/>
    </row>
  </sheetData>
  <printOptions gridLines="1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Youth Hope UMC</dc:creator>
  <cp:lastModifiedBy>Youth Hope UMC</cp:lastModifiedBy>
  <cp:lastPrinted>2025-05-22T16:24:11Z</cp:lastPrinted>
  <dcterms:created xsi:type="dcterms:W3CDTF">2025-05-22T16:21:41Z</dcterms:created>
  <dcterms:modified xsi:type="dcterms:W3CDTF">2025-05-22T16:24:29Z</dcterms:modified>
</cp:coreProperties>
</file>