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45" windowWidth="22995" windowHeight="10035"/>
  </bookViews>
  <sheets>
    <sheet name="Summary" sheetId="2" r:id="rId1"/>
    <sheet name="Ranking Calcs" sheetId="3" state="hidden" r:id="rId2"/>
    <sheet name="DISC" sheetId="1" r:id="rId3"/>
    <sheet name="Spiritual Gifts" sheetId="4" r:id="rId4"/>
  </sheets>
  <definedNames>
    <definedName name="_xlnm.Print_Titles" localSheetId="3">'Spiritual Gifts'!$1:$5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7" i="4" l="1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B6" i="1"/>
  <c r="C6" i="3"/>
  <c r="B13" i="1"/>
  <c r="C7" i="3"/>
  <c r="B20" i="1"/>
  <c r="C8" i="3"/>
  <c r="B27" i="1"/>
  <c r="C5" i="3"/>
  <c r="B5" i="3"/>
  <c r="B6" i="3" a="1"/>
  <c r="B6" i="3"/>
  <c r="B7" i="3" a="1"/>
  <c r="B7" i="3"/>
  <c r="B8" i="3" a="1"/>
  <c r="B8" i="3"/>
  <c r="A8" i="3"/>
  <c r="A7" i="3"/>
  <c r="A6" i="3"/>
  <c r="A5" i="3"/>
  <c r="D14" i="3"/>
  <c r="C14" i="3"/>
  <c r="D13" i="3"/>
  <c r="C13" i="3"/>
  <c r="D12" i="3"/>
  <c r="C12" i="3"/>
  <c r="D11" i="3"/>
  <c r="C11" i="3"/>
  <c r="I28" i="3"/>
  <c r="I24" i="3"/>
  <c r="I23" i="3"/>
  <c r="I21" i="3"/>
  <c r="I16" i="3"/>
  <c r="I11" i="3"/>
  <c r="I10" i="3"/>
  <c r="I7" i="3"/>
  <c r="I5" i="3"/>
  <c r="I9" i="3"/>
  <c r="I13" i="3"/>
  <c r="I25" i="3"/>
  <c r="I14" i="3"/>
  <c r="I18" i="3"/>
  <c r="I6" i="3"/>
  <c r="I15" i="3"/>
  <c r="I8" i="3"/>
  <c r="I26" i="3"/>
  <c r="I22" i="3"/>
  <c r="I19" i="3"/>
  <c r="I17" i="3"/>
  <c r="I12" i="3"/>
  <c r="I27" i="3"/>
  <c r="I20" i="3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A1" i="4"/>
  <c r="A2" i="4"/>
  <c r="A2" i="1"/>
  <c r="A1" i="1"/>
  <c r="K6" i="3"/>
  <c r="K7" i="3"/>
  <c r="K8" i="3"/>
  <c r="K9" i="3"/>
  <c r="K10" i="3"/>
  <c r="K11" i="3"/>
  <c r="G5" i="3"/>
  <c r="B12" i="3"/>
  <c r="B13" i="3"/>
  <c r="B14" i="3"/>
  <c r="G6" i="3" a="1"/>
  <c r="G6" i="3"/>
  <c r="G7" i="3" a="1"/>
  <c r="G7" i="3"/>
  <c r="G8" i="3" a="1"/>
  <c r="G8" i="3"/>
  <c r="G9" i="3" a="1"/>
  <c r="G9" i="3"/>
  <c r="G10" i="3" a="1"/>
  <c r="G10" i="3"/>
  <c r="G11" i="3" a="1"/>
  <c r="G11" i="3"/>
  <c r="G12" i="3" a="1"/>
  <c r="G12" i="3"/>
  <c r="G13" i="3" a="1"/>
  <c r="G13" i="3"/>
  <c r="G14" i="3" a="1"/>
  <c r="G14" i="3"/>
  <c r="G15" i="3" a="1"/>
  <c r="G15" i="3"/>
  <c r="G16" i="3" a="1"/>
  <c r="G16" i="3"/>
  <c r="G17" i="3" a="1"/>
  <c r="G17" i="3"/>
  <c r="G18" i="3" a="1"/>
  <c r="G18" i="3"/>
  <c r="G19" i="3" a="1"/>
  <c r="G19" i="3"/>
  <c r="G20" i="3" a="1"/>
  <c r="G20" i="3"/>
  <c r="G21" i="3" a="1"/>
  <c r="G21" i="3"/>
  <c r="G22" i="3" a="1"/>
  <c r="G22" i="3"/>
  <c r="G23" i="3" a="1"/>
  <c r="G23" i="3"/>
  <c r="G24" i="3" a="1"/>
  <c r="G24" i="3"/>
  <c r="G25" i="3" a="1"/>
  <c r="G25" i="3"/>
  <c r="G26" i="3" a="1"/>
  <c r="G26" i="3"/>
  <c r="G27" i="3" a="1"/>
  <c r="G27" i="3"/>
  <c r="G28" i="3" a="1"/>
  <c r="G28" i="3"/>
  <c r="F5" i="3"/>
  <c r="F7" i="3"/>
  <c r="F8" i="3"/>
  <c r="F6" i="3"/>
  <c r="F9" i="3"/>
  <c r="F10" i="3"/>
  <c r="F11" i="3"/>
  <c r="F12" i="3"/>
  <c r="F13" i="3"/>
  <c r="F16" i="3"/>
  <c r="F17" i="3"/>
  <c r="F18" i="3"/>
  <c r="F19" i="3"/>
  <c r="F27" i="3"/>
  <c r="F26" i="3"/>
  <c r="F28" i="3"/>
  <c r="K12" i="3"/>
  <c r="C7" i="2"/>
  <c r="F25" i="3"/>
  <c r="F24" i="3"/>
  <c r="F22" i="3"/>
  <c r="F21" i="3"/>
  <c r="F23" i="3"/>
  <c r="F20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F14" i="3"/>
  <c r="F15" i="3"/>
  <c r="M27" i="3"/>
  <c r="M11" i="3"/>
  <c r="L26" i="3"/>
  <c r="L11" i="3"/>
  <c r="M17" i="3"/>
  <c r="L24" i="3"/>
  <c r="L9" i="3"/>
  <c r="M18" i="3"/>
  <c r="M12" i="3"/>
  <c r="M7" i="3"/>
  <c r="L10" i="3"/>
  <c r="M16" i="3"/>
  <c r="K28" i="3"/>
  <c r="L28" i="3"/>
  <c r="B9" i="2"/>
  <c r="C9" i="2"/>
  <c r="B7" i="2"/>
  <c r="B10" i="2"/>
  <c r="B8" i="2"/>
  <c r="C10" i="2"/>
  <c r="C8" i="2"/>
  <c r="M19" i="3"/>
  <c r="L7" i="3"/>
  <c r="L22" i="3"/>
  <c r="L5" i="3"/>
  <c r="M13" i="3"/>
  <c r="M10" i="3"/>
  <c r="M25" i="3"/>
  <c r="L19" i="3"/>
  <c r="M14" i="3"/>
  <c r="L13" i="3"/>
  <c r="M21" i="3"/>
  <c r="L15" i="3"/>
  <c r="M6" i="3"/>
  <c r="M23" i="3"/>
  <c r="L21" i="3"/>
  <c r="L20" i="3"/>
  <c r="L25" i="3"/>
  <c r="M24" i="3"/>
  <c r="M8" i="3"/>
  <c r="L27" i="3"/>
  <c r="M28" i="3"/>
  <c r="L6" i="3"/>
  <c r="L14" i="3"/>
  <c r="L23" i="3"/>
  <c r="M20" i="3"/>
  <c r="L8" i="3"/>
  <c r="L18" i="3"/>
  <c r="M22" i="3"/>
  <c r="L12" i="3"/>
  <c r="M9" i="3"/>
  <c r="M26" i="3"/>
  <c r="L16" i="3"/>
  <c r="M5" i="3"/>
  <c r="M15" i="3"/>
  <c r="L17" i="3"/>
  <c r="F15" i="2"/>
  <c r="E15" i="2"/>
  <c r="E11" i="2"/>
  <c r="E7" i="2"/>
  <c r="F7" i="2"/>
  <c r="F14" i="2"/>
  <c r="E17" i="2"/>
  <c r="E19" i="2"/>
  <c r="E21" i="2"/>
  <c r="E23" i="2"/>
  <c r="E25" i="2"/>
  <c r="E27" i="2"/>
  <c r="E29" i="2"/>
  <c r="F9" i="2"/>
  <c r="F8" i="2"/>
  <c r="E8" i="2"/>
  <c r="F11" i="2"/>
  <c r="F16" i="2"/>
  <c r="E18" i="2"/>
  <c r="F20" i="2"/>
  <c r="E22" i="2"/>
  <c r="F24" i="2"/>
  <c r="E26" i="2"/>
  <c r="F28" i="2"/>
  <c r="E30" i="2"/>
  <c r="E9" i="2"/>
  <c r="F19" i="2"/>
  <c r="F23" i="2"/>
  <c r="F27" i="2"/>
  <c r="F10" i="2"/>
  <c r="E10" i="2"/>
  <c r="F13" i="2"/>
  <c r="E12" i="2"/>
  <c r="E16" i="2"/>
  <c r="F18" i="2"/>
  <c r="E20" i="2"/>
  <c r="F22" i="2"/>
  <c r="E24" i="2"/>
  <c r="F26" i="2"/>
  <c r="E28" i="2"/>
  <c r="F30" i="2"/>
  <c r="E13" i="2"/>
  <c r="F12" i="2"/>
  <c r="E14" i="2"/>
  <c r="F17" i="2"/>
  <c r="F21" i="2"/>
  <c r="F25" i="2"/>
  <c r="F29" i="2"/>
</calcChain>
</file>

<file path=xl/sharedStrings.xml><?xml version="1.0" encoding="utf-8"?>
<sst xmlns="http://schemas.openxmlformats.org/spreadsheetml/2006/main" count="149" uniqueCount="141">
  <si>
    <t>Never</t>
  </si>
  <si>
    <t>Rarely</t>
  </si>
  <si>
    <t>Sometimes</t>
  </si>
  <si>
    <t>Often</t>
  </si>
  <si>
    <t>Always</t>
  </si>
  <si>
    <t>I am assertive, demanding, and decisive.</t>
  </si>
  <si>
    <t>I enjoy doing multiple tasks at one.</t>
  </si>
  <si>
    <t>I thrive in a challenge-based environment</t>
  </si>
  <si>
    <t>I think about tasks above others or myself.</t>
  </si>
  <si>
    <t>I am motivated by accomplishment and authority.</t>
  </si>
  <si>
    <t>Place an 'x' in the appropriate box</t>
  </si>
  <si>
    <t>I enjoy influencing and inspiring people.</t>
  </si>
  <si>
    <t>I am optimistic about others.</t>
  </si>
  <si>
    <t>I tend to be the life of the party.</t>
  </si>
  <si>
    <t>I think about motivating people.</t>
  </si>
  <si>
    <t>I am motivated by recognition and approval.</t>
  </si>
  <si>
    <t>I thrive in consistent environments over changing ones.</t>
  </si>
  <si>
    <t>I prefer specifics over generalizations.</t>
  </si>
  <si>
    <t>I enjoy small groups of people.</t>
  </si>
  <si>
    <t>I prefer being a member of a team over leading the team.</t>
  </si>
  <si>
    <t>I am motivated by stability and support.</t>
  </si>
  <si>
    <t>I typically do not take big risks.</t>
  </si>
  <si>
    <t>I love tasks, order and details.</t>
  </si>
  <si>
    <t>I am right most of the time.</t>
  </si>
  <si>
    <t>I comply with clearly defined rules.</t>
  </si>
  <si>
    <t>I am motivated by quality and correctness.</t>
  </si>
  <si>
    <t>Results -- DISC and Spiritual Gifts</t>
  </si>
  <si>
    <t>Name:</t>
  </si>
  <si>
    <t>Date:</t>
  </si>
  <si>
    <t>DISC Results</t>
  </si>
  <si>
    <t>Spritual Gifts Ratings</t>
  </si>
  <si>
    <t>Administration</t>
  </si>
  <si>
    <t>Apostleship</t>
  </si>
  <si>
    <t>Craftmanship</t>
  </si>
  <si>
    <t>Discernment</t>
  </si>
  <si>
    <t>Evangelism</t>
  </si>
  <si>
    <t>Exhortation</t>
  </si>
  <si>
    <t>Faith</t>
  </si>
  <si>
    <t>Giving</t>
  </si>
  <si>
    <t>Healing</t>
  </si>
  <si>
    <t>Helps</t>
  </si>
  <si>
    <t>Hospitality</t>
  </si>
  <si>
    <t>Intercession</t>
  </si>
  <si>
    <t>Knowledge</t>
  </si>
  <si>
    <t>Leadership</t>
  </si>
  <si>
    <t>Mercy</t>
  </si>
  <si>
    <t>Miracles</t>
  </si>
  <si>
    <t>Missionary</t>
  </si>
  <si>
    <t>Music/Worship</t>
  </si>
  <si>
    <t>Pastor/Shepherd</t>
  </si>
  <si>
    <t>Prophecy</t>
  </si>
  <si>
    <t>Service</t>
  </si>
  <si>
    <t>Teaching</t>
  </si>
  <si>
    <t>Tongues (and interpretation)</t>
  </si>
  <si>
    <t>Wisdom</t>
  </si>
  <si>
    <t>Sorted DISC Results</t>
  </si>
  <si>
    <t>Sorted Spritual Gifts Ratings</t>
  </si>
  <si>
    <t>Almost Never</t>
  </si>
  <si>
    <t>Seldom</t>
  </si>
  <si>
    <t>Frequently</t>
  </si>
  <si>
    <t>Almost Always</t>
  </si>
  <si>
    <t>Points</t>
  </si>
  <si>
    <t>I like organizing services and events.</t>
  </si>
  <si>
    <t>I enjoy starting new churches.</t>
  </si>
  <si>
    <t>Working with my hands is fun for me.</t>
  </si>
  <si>
    <t>I can tell when someone is insincere.</t>
  </si>
  <si>
    <t>I pray for the lost daily.</t>
  </si>
  <si>
    <t>Encouraging others is a high priority in my life.</t>
  </si>
  <si>
    <t>Believing God for our daily needs is important to me.</t>
  </si>
  <si>
    <t>Influencing others for the kingdom of God through finances is extremely important to me.</t>
  </si>
  <si>
    <t>I look for opportunities to pray for the sick.</t>
  </si>
  <si>
    <t>I enjoy doing the little things that others do not.</t>
  </si>
  <si>
    <t>Having people over to my house is something I do often.</t>
  </si>
  <si>
    <t>Spending hours in prayer for other people is very enjoyable to me.</t>
  </si>
  <si>
    <t>Education is very important to me.</t>
  </si>
  <si>
    <t>I tend to motivate others to get involved.</t>
  </si>
  <si>
    <t>My heart hurts when I see others hurting.</t>
  </si>
  <si>
    <t>I believe God will use me to enact His miracles.</t>
  </si>
  <si>
    <t>I enjoy sharing the Gospel with other people groups and nationalities.</t>
  </si>
  <si>
    <t>I've devoted considerable time to mastering my voice and/or instrument.</t>
  </si>
  <si>
    <t>Caring for the hurting is paramount in my eyes.</t>
  </si>
  <si>
    <t>I enjoy serving behind the scenes.</t>
  </si>
  <si>
    <t>I like creating outlines of the Bible.</t>
  </si>
  <si>
    <t>God has used me to interpret a heavenly language.</t>
  </si>
  <si>
    <t>I enjoy the book of Proverbs more than any other book in the Bible.</t>
  </si>
  <si>
    <t>I am passionate about managing details.</t>
  </si>
  <si>
    <t>I prefer to pioneer new ministry projects.</t>
  </si>
  <si>
    <t>I consider myself a craftsman or craftswoman.</t>
  </si>
  <si>
    <t>I sense when situations are spiritually unhealthy.</t>
  </si>
  <si>
    <t>I am greatly concerned about seeing the lost saved.</t>
  </si>
  <si>
    <t>I try to come across loving and caring.</t>
  </si>
  <si>
    <t>Asking God for a list of big things is exciting to me.</t>
  </si>
  <si>
    <t>I find ways to give offerings above my tithe.</t>
  </si>
  <si>
    <t>I believe miraculous healing is for this day and age.</t>
  </si>
  <si>
    <t>Helping others is one of my highest achievements.</t>
  </si>
  <si>
    <t>Creating a warm and welcoming home is important to me.</t>
  </si>
  <si>
    <t>I am burdened to pray for situations in the world.</t>
  </si>
  <si>
    <t>People seek me out to learn more about the Kingdom of God.</t>
  </si>
  <si>
    <t>I prefer to take the lead whenever necessary.</t>
  </si>
  <si>
    <t>I'm very sensitive to sad stories.</t>
  </si>
  <si>
    <t>Miracles often happen when I'm nearby.</t>
  </si>
  <si>
    <t>Living in another country to benefit the Gospel is exciting to me.</t>
  </si>
  <si>
    <t>I desire to serve the church through worship.</t>
  </si>
  <si>
    <t>I enjoy connecting, caring, and coaching others.</t>
  </si>
  <si>
    <t>Confronting someone with sin in their life is not hard.</t>
  </si>
  <si>
    <t>It bothers me when people sit around and do nothing.</t>
  </si>
  <si>
    <t>I share Biblical truth with others in hopes of their personal growth.</t>
  </si>
  <si>
    <t>I pray in tongues daily.</t>
  </si>
  <si>
    <t>When I study scripture, God gives me unique insights.</t>
  </si>
  <si>
    <t>Creating a task list is easy and enjoyable to me.</t>
  </si>
  <si>
    <t>I am attracted to ministries that start new churches.</t>
  </si>
  <si>
    <t>Building something with my hands is very rewarding to me.</t>
  </si>
  <si>
    <t>I can pinpoint issues or problems before others.</t>
  </si>
  <si>
    <t>I enjoy sharing the Gospel with a total stranger.</t>
  </si>
  <si>
    <t>I look for ways to be an encouragement to other people.</t>
  </si>
  <si>
    <t>I trust that God has my back in every situation.</t>
  </si>
  <si>
    <t>Making more money means that I can give more.</t>
  </si>
  <si>
    <t>God has used me to bring healing to those who are sick.</t>
  </si>
  <si>
    <t>Being part of the process is fulfilling to me.</t>
  </si>
  <si>
    <t>I tend to make total strangers feel at home.</t>
  </si>
  <si>
    <t>People often describe me as a prayer warrior.</t>
  </si>
  <si>
    <t>I enjoy knowing Biblical details and helping others to understand.</t>
  </si>
  <si>
    <t>I delegate responsibilities to accomplish tasks.</t>
  </si>
  <si>
    <t>I am motivated to help those who are less fortunate.</t>
  </si>
  <si>
    <t>I have a constant hunger to see God's miraculous power.</t>
  </si>
  <si>
    <t>I gain my deepest satisfaction through leading others in vocal or instrumental worship.</t>
  </si>
  <si>
    <t>I enjoy walking with someone in times of difficulty.</t>
  </si>
  <si>
    <t>I enjoy hearing passionate and clear preaching of the truth.</t>
  </si>
  <si>
    <t>I like to do small things that others pass over.</t>
  </si>
  <si>
    <t>I prefer to teach the Bible topically rather than verse by verse.</t>
  </si>
  <si>
    <t>Praying in the Spirit is encouraging and important to me.</t>
  </si>
  <si>
    <t>When faced with difficulty, I tend to make wise decisions and choices.</t>
  </si>
  <si>
    <t>The willful sin of others really aggravates me.</t>
  </si>
  <si>
    <t>I focus a lot on reaching the world for Christ.</t>
  </si>
  <si>
    <t>NOTE:</t>
  </si>
  <si>
    <t>Gifts with same score are</t>
  </si>
  <si>
    <t>listed in alphabetical order.</t>
  </si>
  <si>
    <t>Corrective</t>
  </si>
  <si>
    <t>Dominant</t>
  </si>
  <si>
    <t>Inspiring</t>
  </si>
  <si>
    <t>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</si>
</sst>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0" fontId="2" fillId="0" borderId="0" xfId="0" applyFont="1" applyBorder="1" applyAlignment="1">
      <alignment horizontal="center"/>
    </xf>
    <xf numFmtId="164" fontId="0" fillId="0" borderId="2" xfId="1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9" xfId="1" applyNumberFormat="1" applyFont="1" applyBorder="1"/>
    <xf numFmtId="0" fontId="5" fillId="0" borderId="0" xfId="0" applyFont="1" applyBorder="1" applyAlignment="1">
      <alignment horizontal="centerContinuous"/>
    </xf>
    <xf numFmtId="164" fontId="0" fillId="0" borderId="0" xfId="1" applyNumberFormat="1" applyFont="1" applyBorder="1"/>
    <xf numFmtId="0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4" fontId="0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164" fontId="0" fillId="3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3" sqref="C3"/>
    </sheetView>
  </sheetViews>
  <sheetFormatPr defaultColWidth="8.85546875" defaultRowHeight="15" x14ac:dyDescent="0.25"/>
  <cols>
    <col min="1" max="1" width="2.7109375" customWidth="1"/>
    <col min="3" max="3" width="17.7109375" bestFit="1" customWidth="1"/>
    <col min="5" max="5" width="27.140625" bestFit="1" customWidth="1"/>
  </cols>
  <sheetData>
    <row r="1" spans="1:8" ht="15.75" x14ac:dyDescent="0.25">
      <c r="A1" s="1" t="s">
        <v>26</v>
      </c>
    </row>
    <row r="3" spans="1:8" x14ac:dyDescent="0.25">
      <c r="B3" t="s">
        <v>27</v>
      </c>
      <c r="C3" s="26"/>
    </row>
    <row r="4" spans="1:8" x14ac:dyDescent="0.25">
      <c r="B4" t="s">
        <v>28</v>
      </c>
      <c r="C4" s="27">
        <v>41651</v>
      </c>
    </row>
    <row r="5" spans="1:8" ht="15.75" thickBot="1" x14ac:dyDescent="0.3"/>
    <row r="6" spans="1:8" x14ac:dyDescent="0.25">
      <c r="B6" s="15" t="s">
        <v>29</v>
      </c>
      <c r="C6" s="16"/>
      <c r="E6" s="15" t="s">
        <v>30</v>
      </c>
      <c r="F6" s="16"/>
    </row>
    <row r="7" spans="1:8" x14ac:dyDescent="0.25">
      <c r="B7" s="17">
        <f>'Ranking Calcs'!C11</f>
        <v>0</v>
      </c>
      <c r="C7" s="11" t="str">
        <f>'Ranking Calcs'!D11</f>
        <v>Corrective</v>
      </c>
      <c r="E7" s="9" t="e">
        <f>'Ranking Calcs'!L5</f>
        <v>#N/A</v>
      </c>
      <c r="F7" s="19" t="e">
        <f>'Ranking Calcs'!M5</f>
        <v>#N/A</v>
      </c>
    </row>
    <row r="8" spans="1:8" x14ac:dyDescent="0.25">
      <c r="B8" s="17">
        <f>'Ranking Calcs'!C12</f>
        <v>0</v>
      </c>
      <c r="C8" s="11" t="str">
        <f>'Ranking Calcs'!D12</f>
        <v>Dominant</v>
      </c>
      <c r="E8" s="9" t="e">
        <f>'Ranking Calcs'!L6</f>
        <v>#N/A</v>
      </c>
      <c r="F8" s="19" t="e">
        <f>'Ranking Calcs'!M6</f>
        <v>#N/A</v>
      </c>
      <c r="H8" t="s">
        <v>134</v>
      </c>
    </row>
    <row r="9" spans="1:8" x14ac:dyDescent="0.25">
      <c r="B9" s="17">
        <f>'Ranking Calcs'!C13</f>
        <v>0</v>
      </c>
      <c r="C9" s="11" t="str">
        <f>'Ranking Calcs'!D13</f>
        <v>Inspiring</v>
      </c>
      <c r="E9" s="9" t="e">
        <f>'Ranking Calcs'!L7</f>
        <v>#N/A</v>
      </c>
      <c r="F9" s="19" t="e">
        <f>'Ranking Calcs'!M7</f>
        <v>#N/A</v>
      </c>
      <c r="H9" t="s">
        <v>135</v>
      </c>
    </row>
    <row r="10" spans="1:8" ht="15.75" thickBot="1" x14ac:dyDescent="0.3">
      <c r="B10" s="18">
        <f>'Ranking Calcs'!C14</f>
        <v>0</v>
      </c>
      <c r="C10" s="13" t="str">
        <f>'Ranking Calcs'!D14</f>
        <v>Stable</v>
      </c>
      <c r="E10" s="9" t="e">
        <f>'Ranking Calcs'!L8</f>
        <v>#N/A</v>
      </c>
      <c r="F10" s="19" t="e">
        <f>'Ranking Calcs'!M8</f>
        <v>#N/A</v>
      </c>
      <c r="H10" t="s">
        <v>136</v>
      </c>
    </row>
    <row r="11" spans="1:8" x14ac:dyDescent="0.25">
      <c r="E11" s="9" t="e">
        <f>'Ranking Calcs'!L9</f>
        <v>#N/A</v>
      </c>
      <c r="F11" s="19" t="e">
        <f>'Ranking Calcs'!M9</f>
        <v>#N/A</v>
      </c>
    </row>
    <row r="12" spans="1:8" x14ac:dyDescent="0.25">
      <c r="E12" s="9" t="e">
        <f>'Ranking Calcs'!L10</f>
        <v>#N/A</v>
      </c>
      <c r="F12" s="19" t="e">
        <f>'Ranking Calcs'!M10</f>
        <v>#N/A</v>
      </c>
    </row>
    <row r="13" spans="1:8" x14ac:dyDescent="0.25">
      <c r="E13" s="9" t="e">
        <f>'Ranking Calcs'!L11</f>
        <v>#N/A</v>
      </c>
      <c r="F13" s="19" t="e">
        <f>'Ranking Calcs'!M11</f>
        <v>#N/A</v>
      </c>
    </row>
    <row r="14" spans="1:8" x14ac:dyDescent="0.25">
      <c r="E14" s="9" t="e">
        <f>'Ranking Calcs'!L12</f>
        <v>#N/A</v>
      </c>
      <c r="F14" s="19" t="e">
        <f>'Ranking Calcs'!M12</f>
        <v>#N/A</v>
      </c>
    </row>
    <row r="15" spans="1:8" x14ac:dyDescent="0.25">
      <c r="E15" s="9" t="e">
        <f>'Ranking Calcs'!L13</f>
        <v>#N/A</v>
      </c>
      <c r="F15" s="19" t="e">
        <f>'Ranking Calcs'!M13</f>
        <v>#N/A</v>
      </c>
    </row>
    <row r="16" spans="1:8" x14ac:dyDescent="0.25">
      <c r="E16" s="9" t="e">
        <f>'Ranking Calcs'!L14</f>
        <v>#N/A</v>
      </c>
      <c r="F16" s="19" t="e">
        <f>'Ranking Calcs'!M14</f>
        <v>#N/A</v>
      </c>
    </row>
    <row r="17" spans="5:6" x14ac:dyDescent="0.25">
      <c r="E17" s="9" t="e">
        <f>'Ranking Calcs'!L15</f>
        <v>#N/A</v>
      </c>
      <c r="F17" s="19" t="e">
        <f>'Ranking Calcs'!M15</f>
        <v>#N/A</v>
      </c>
    </row>
    <row r="18" spans="5:6" x14ac:dyDescent="0.25">
      <c r="E18" s="9" t="e">
        <f>'Ranking Calcs'!L16</f>
        <v>#N/A</v>
      </c>
      <c r="F18" s="19" t="e">
        <f>'Ranking Calcs'!M16</f>
        <v>#N/A</v>
      </c>
    </row>
    <row r="19" spans="5:6" x14ac:dyDescent="0.25">
      <c r="E19" s="9" t="e">
        <f>'Ranking Calcs'!L17</f>
        <v>#N/A</v>
      </c>
      <c r="F19" s="19" t="e">
        <f>'Ranking Calcs'!M17</f>
        <v>#N/A</v>
      </c>
    </row>
    <row r="20" spans="5:6" x14ac:dyDescent="0.25">
      <c r="E20" s="9" t="e">
        <f>'Ranking Calcs'!L18</f>
        <v>#N/A</v>
      </c>
      <c r="F20" s="19" t="e">
        <f>'Ranking Calcs'!M18</f>
        <v>#N/A</v>
      </c>
    </row>
    <row r="21" spans="5:6" x14ac:dyDescent="0.25">
      <c r="E21" s="9" t="e">
        <f>'Ranking Calcs'!L19</f>
        <v>#N/A</v>
      </c>
      <c r="F21" s="19" t="e">
        <f>'Ranking Calcs'!M19</f>
        <v>#N/A</v>
      </c>
    </row>
    <row r="22" spans="5:6" x14ac:dyDescent="0.25">
      <c r="E22" s="9" t="e">
        <f>'Ranking Calcs'!L20</f>
        <v>#N/A</v>
      </c>
      <c r="F22" s="19" t="e">
        <f>'Ranking Calcs'!M20</f>
        <v>#N/A</v>
      </c>
    </row>
    <row r="23" spans="5:6" x14ac:dyDescent="0.25">
      <c r="E23" s="9" t="e">
        <f>'Ranking Calcs'!L21</f>
        <v>#N/A</v>
      </c>
      <c r="F23" s="19" t="e">
        <f>'Ranking Calcs'!M21</f>
        <v>#N/A</v>
      </c>
    </row>
    <row r="24" spans="5:6" x14ac:dyDescent="0.25">
      <c r="E24" s="9" t="e">
        <f>'Ranking Calcs'!L22</f>
        <v>#N/A</v>
      </c>
      <c r="F24" s="19" t="e">
        <f>'Ranking Calcs'!M22</f>
        <v>#N/A</v>
      </c>
    </row>
    <row r="25" spans="5:6" x14ac:dyDescent="0.25">
      <c r="E25" s="9" t="e">
        <f>'Ranking Calcs'!L23</f>
        <v>#N/A</v>
      </c>
      <c r="F25" s="19" t="e">
        <f>'Ranking Calcs'!M23</f>
        <v>#N/A</v>
      </c>
    </row>
    <row r="26" spans="5:6" x14ac:dyDescent="0.25">
      <c r="E26" s="9" t="e">
        <f>'Ranking Calcs'!L24</f>
        <v>#N/A</v>
      </c>
      <c r="F26" s="19" t="e">
        <f>'Ranking Calcs'!M24</f>
        <v>#N/A</v>
      </c>
    </row>
    <row r="27" spans="5:6" x14ac:dyDescent="0.25">
      <c r="E27" s="9" t="e">
        <f>'Ranking Calcs'!L25</f>
        <v>#N/A</v>
      </c>
      <c r="F27" s="19" t="e">
        <f>'Ranking Calcs'!M25</f>
        <v>#N/A</v>
      </c>
    </row>
    <row r="28" spans="5:6" x14ac:dyDescent="0.25">
      <c r="E28" s="9" t="e">
        <f>'Ranking Calcs'!L26</f>
        <v>#N/A</v>
      </c>
      <c r="F28" s="19" t="e">
        <f>'Ranking Calcs'!M26</f>
        <v>#N/A</v>
      </c>
    </row>
    <row r="29" spans="5:6" x14ac:dyDescent="0.25">
      <c r="E29" s="9" t="e">
        <f>'Ranking Calcs'!L27</f>
        <v>#N/A</v>
      </c>
      <c r="F29" s="19" t="e">
        <f>'Ranking Calcs'!M27</f>
        <v>#N/A</v>
      </c>
    </row>
    <row r="30" spans="5:6" ht="15.75" thickBot="1" x14ac:dyDescent="0.3">
      <c r="E30" s="12" t="e">
        <f>'Ranking Calcs'!L28</f>
        <v>#N/A</v>
      </c>
      <c r="F30" s="20" t="e">
        <f>'Ranking Calcs'!M28</f>
        <v>#N/A</v>
      </c>
    </row>
  </sheetData>
  <sheetProtection password="C83F" sheet="1" objects="1" scenarios="1"/>
  <pageMargins left="0.7" right="0.7" top="0.75" bottom="0.75" header="0.3" footer="0.3"/>
  <pageSetup orientation="landscape" r:id="rId1"/>
  <headerFooter>
    <oddFooter>&amp;L&amp;8&amp;F  &amp;A  &amp;D  &amp;T&amp;RPAGE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8"/>
  <sheetViews>
    <sheetView workbookViewId="0">
      <selection activeCell="C8" sqref="C8"/>
    </sheetView>
  </sheetViews>
  <sheetFormatPr defaultColWidth="8.85546875" defaultRowHeight="15" x14ac:dyDescent="0.25"/>
  <cols>
    <col min="4" max="4" width="17.7109375" bestFit="1" customWidth="1"/>
    <col min="7" max="7" width="8.42578125" bestFit="1" customWidth="1"/>
    <col min="8" max="8" width="27.140625" bestFit="1" customWidth="1"/>
    <col min="10" max="10" width="2.7109375" customWidth="1"/>
    <col min="11" max="11" width="6" bestFit="1" customWidth="1"/>
    <col min="12" max="12" width="16.140625" bestFit="1" customWidth="1"/>
  </cols>
  <sheetData>
    <row r="4" spans="1:13" x14ac:dyDescent="0.25">
      <c r="C4" s="21" t="s">
        <v>29</v>
      </c>
      <c r="D4" s="21"/>
      <c r="H4" s="21" t="s">
        <v>30</v>
      </c>
      <c r="I4" s="21"/>
      <c r="L4" s="21" t="s">
        <v>56</v>
      </c>
      <c r="M4" s="21"/>
    </row>
    <row r="5" spans="1:13" x14ac:dyDescent="0.25">
      <c r="A5" s="3">
        <f>RANK(B5,$B$5:$B$8,1)</f>
        <v>1</v>
      </c>
      <c r="B5" s="3">
        <f>RANK(C5,$C$5:$C$8)</f>
        <v>1</v>
      </c>
      <c r="C5" s="22">
        <f>DISC!B27</f>
        <v>0</v>
      </c>
      <c r="D5" s="10" t="s">
        <v>137</v>
      </c>
      <c r="E5" s="10"/>
      <c r="F5" s="3" t="e">
        <f>RANK(G5,$G$5:$G$28,1)</f>
        <v>#VALUE!</v>
      </c>
      <c r="G5" s="3" t="e">
        <f>RANK(I5,$I$5:$I$28)</f>
        <v>#VALUE!</v>
      </c>
      <c r="H5" s="10" t="s">
        <v>31</v>
      </c>
      <c r="I5" s="22" t="e">
        <f>'Spiritual Gifts'!I6+'Spiritual Gifts'!I30+'Spiritual Gifts'!I54</f>
        <v>#VALUE!</v>
      </c>
      <c r="K5" s="3">
        <v>1</v>
      </c>
      <c r="L5" s="10" t="e">
        <f>VLOOKUP(K5,$F$5:$I$28,3,FALSE)</f>
        <v>#N/A</v>
      </c>
      <c r="M5" s="22" t="e">
        <f>VLOOKUP(K5,$F$5:$I$28,4,FALSE)</f>
        <v>#N/A</v>
      </c>
    </row>
    <row r="6" spans="1:13" x14ac:dyDescent="0.25">
      <c r="A6" s="3">
        <f>RANK(B6,$B$5:$B$8,1)</f>
        <v>2</v>
      </c>
      <c r="B6" s="3">
        <f t="array" ref="B6">IF(ISNA(VLOOKUP(RANK(C6,$C$5:$C$8),B$5:B5,1,FALSE)),RANK(C6,$C$5:$C$8),RANK(C6,$C$5:$C$8)+0.1*SUM(IF(TRUNC(B$5:B5,0)=RANK(C6,$C$5:$C$8),1,0)))</f>
        <v>1.1000000000000001</v>
      </c>
      <c r="C6" s="22">
        <f>DISC!B6</f>
        <v>0</v>
      </c>
      <c r="D6" s="10" t="s">
        <v>138</v>
      </c>
      <c r="E6" s="10"/>
      <c r="F6" s="3" t="e">
        <f t="shared" ref="F6:F28" si="0">RANK(G6,$G$5:$G$28,1)</f>
        <v>#VALUE!</v>
      </c>
      <c r="G6" s="3" t="e">
        <f t="array" ref="G6">IF(ISNA(VLOOKUP(RANK(I6,$I$5:$I$28),G$5:G5,1,FALSE)),RANK(I6,$I$5:$I$28),RANK(I6,$I$5:$I$28)+0.1*SUM(IF(TRUNC(G$5:G5,0)=RANK(I6,$I$5:$I$28),1,0)))</f>
        <v>#VALUE!</v>
      </c>
      <c r="H6" s="10" t="s">
        <v>32</v>
      </c>
      <c r="I6" s="22" t="e">
        <f>'Spiritual Gifts'!I7+'Spiritual Gifts'!I31+'Spiritual Gifts'!I55</f>
        <v>#VALUE!</v>
      </c>
      <c r="K6" s="3">
        <f>K5+1</f>
        <v>2</v>
      </c>
      <c r="L6" s="10" t="e">
        <f t="shared" ref="L6:L28" si="1">VLOOKUP(K6,$F$5:$I$28,3,FALSE)</f>
        <v>#N/A</v>
      </c>
      <c r="M6" s="22" t="e">
        <f t="shared" ref="M6:M28" si="2">VLOOKUP(K6,$F$5:$I$28,4,FALSE)</f>
        <v>#N/A</v>
      </c>
    </row>
    <row r="7" spans="1:13" x14ac:dyDescent="0.25">
      <c r="A7" s="3">
        <f>RANK(B7,$B$5:$B$8,1)</f>
        <v>3</v>
      </c>
      <c r="B7" s="3">
        <f t="array" ref="B7">IF(ISNA(VLOOKUP(RANK(C7,$C$5:$C$8),B$5:B6,1,FALSE)),RANK(C7,$C$5:$C$8),RANK(C7,$C$5:$C$8)+0.1*SUM(IF(TRUNC(B$5:B6,0)=RANK(C7,$C$5:$C$8),1,0)))</f>
        <v>1.2</v>
      </c>
      <c r="C7" s="22">
        <f>DISC!B13</f>
        <v>0</v>
      </c>
      <c r="D7" s="10" t="s">
        <v>139</v>
      </c>
      <c r="E7" s="10"/>
      <c r="F7" s="3" t="e">
        <f t="shared" si="0"/>
        <v>#VALUE!</v>
      </c>
      <c r="G7" s="3" t="e">
        <f t="array" ref="G7">IF(ISNA(VLOOKUP(RANK(I7,$I$5:$I$28),G$5:G6,1,FALSE)),RANK(I7,$I$5:$I$28),RANK(I7,$I$5:$I$28)+0.1*SUM(IF(TRUNC(G$5:G6,0)=RANK(I7,$I$5:$I$28),1,0)))</f>
        <v>#VALUE!</v>
      </c>
      <c r="H7" s="10" t="s">
        <v>33</v>
      </c>
      <c r="I7" s="22" t="e">
        <f>'Spiritual Gifts'!I8+'Spiritual Gifts'!I32+'Spiritual Gifts'!I56</f>
        <v>#VALUE!</v>
      </c>
      <c r="K7" s="3">
        <f t="shared" ref="K7:K28" si="3">K6+1</f>
        <v>3</v>
      </c>
      <c r="L7" s="10" t="e">
        <f t="shared" si="1"/>
        <v>#N/A</v>
      </c>
      <c r="M7" s="22" t="e">
        <f t="shared" si="2"/>
        <v>#N/A</v>
      </c>
    </row>
    <row r="8" spans="1:13" x14ac:dyDescent="0.25">
      <c r="A8" s="3">
        <f>RANK(B8,$B$5:$B$8,1)</f>
        <v>4</v>
      </c>
      <c r="B8" s="3">
        <f t="array" ref="B8">IF(ISNA(VLOOKUP(RANK(C8,$C$5:$C$8),B$5:B7,1,FALSE)),RANK(C8,$C$5:$C$8),RANK(C8,$C$5:$C$8)+0.1*SUM(IF(TRUNC(B$5:B7,0)=RANK(C8,$C$5:$C$8),1,0)))</f>
        <v>1.3</v>
      </c>
      <c r="C8" s="22">
        <f>DISC!B20</f>
        <v>0</v>
      </c>
      <c r="D8" s="10" t="s">
        <v>140</v>
      </c>
      <c r="E8" s="10"/>
      <c r="F8" s="3" t="e">
        <f t="shared" si="0"/>
        <v>#VALUE!</v>
      </c>
      <c r="G8" s="3" t="e">
        <f t="array" ref="G8">IF(ISNA(VLOOKUP(RANK(I8,$I$5:$I$28),G$5:G7,1,FALSE)),RANK(I8,$I$5:$I$28),RANK(I8,$I$5:$I$28)+0.1*SUM(IF(TRUNC(G$5:G7,0)=RANK(I8,$I$5:$I$28),1,0)))</f>
        <v>#VALUE!</v>
      </c>
      <c r="H8" s="10" t="s">
        <v>34</v>
      </c>
      <c r="I8" s="22" t="e">
        <f>'Spiritual Gifts'!I9+'Spiritual Gifts'!I33+'Spiritual Gifts'!I57</f>
        <v>#VALUE!</v>
      </c>
      <c r="K8" s="3">
        <f t="shared" si="3"/>
        <v>4</v>
      </c>
      <c r="L8" s="10" t="e">
        <f t="shared" si="1"/>
        <v>#N/A</v>
      </c>
      <c r="M8" s="22" t="e">
        <f t="shared" si="2"/>
        <v>#N/A</v>
      </c>
    </row>
    <row r="9" spans="1:13" x14ac:dyDescent="0.25">
      <c r="F9" s="3" t="e">
        <f t="shared" si="0"/>
        <v>#VALUE!</v>
      </c>
      <c r="G9" s="3" t="e">
        <f t="array" ref="G9">IF(ISNA(VLOOKUP(RANK(I9,$I$5:$I$28),G$5:G8,1,FALSE)),RANK(I9,$I$5:$I$28),RANK(I9,$I$5:$I$28)+0.1*SUM(IF(TRUNC(G$5:G8,0)=RANK(I9,$I$5:$I$28),1,0)))</f>
        <v>#VALUE!</v>
      </c>
      <c r="H9" s="10" t="s">
        <v>35</v>
      </c>
      <c r="I9" s="22" t="e">
        <f>'Spiritual Gifts'!I10+'Spiritual Gifts'!I34+'Spiritual Gifts'!I58</f>
        <v>#VALUE!</v>
      </c>
      <c r="K9" s="3">
        <f t="shared" si="3"/>
        <v>5</v>
      </c>
      <c r="L9" s="10" t="e">
        <f t="shared" si="1"/>
        <v>#N/A</v>
      </c>
      <c r="M9" s="22" t="e">
        <f t="shared" si="2"/>
        <v>#N/A</v>
      </c>
    </row>
    <row r="10" spans="1:13" x14ac:dyDescent="0.25">
      <c r="C10" s="21" t="s">
        <v>55</v>
      </c>
      <c r="D10" s="21"/>
      <c r="F10" s="3" t="e">
        <f t="shared" si="0"/>
        <v>#VALUE!</v>
      </c>
      <c r="G10" s="3" t="e">
        <f t="array" ref="G10">IF(ISNA(VLOOKUP(RANK(I10,$I$5:$I$28),G$5:G9,1,FALSE)),RANK(I10,$I$5:$I$28),RANK(I10,$I$5:$I$28)+0.1*SUM(IF(TRUNC(G$5:G9,0)=RANK(I10,$I$5:$I$28),1,0)))</f>
        <v>#VALUE!</v>
      </c>
      <c r="H10" s="10" t="s">
        <v>36</v>
      </c>
      <c r="I10" s="22" t="e">
        <f>'Spiritual Gifts'!I11+'Spiritual Gifts'!I35+'Spiritual Gifts'!I59</f>
        <v>#VALUE!</v>
      </c>
      <c r="K10" s="3">
        <f t="shared" si="3"/>
        <v>6</v>
      </c>
      <c r="L10" s="10" t="e">
        <f t="shared" si="1"/>
        <v>#N/A</v>
      </c>
      <c r="M10" s="22" t="e">
        <f t="shared" si="2"/>
        <v>#N/A</v>
      </c>
    </row>
    <row r="11" spans="1:13" x14ac:dyDescent="0.25">
      <c r="B11" s="3">
        <v>1</v>
      </c>
      <c r="C11" s="22">
        <f>VLOOKUP($B11,$A$5:$D$8,3,FALSE)</f>
        <v>0</v>
      </c>
      <c r="D11" s="10" t="str">
        <f>VLOOKUP($B11,$A$5:$D$8,4,FALSE)</f>
        <v>Corrective</v>
      </c>
      <c r="F11" s="3" t="e">
        <f t="shared" si="0"/>
        <v>#VALUE!</v>
      </c>
      <c r="G11" s="3" t="e">
        <f t="array" ref="G11">IF(ISNA(VLOOKUP(RANK(I11,$I$5:$I$28),G$5:G10,1,FALSE)),RANK(I11,$I$5:$I$28),RANK(I11,$I$5:$I$28)+0.1*SUM(IF(TRUNC(G$5:G10,0)=RANK(I11,$I$5:$I$28),1,0)))</f>
        <v>#VALUE!</v>
      </c>
      <c r="H11" s="10" t="s">
        <v>37</v>
      </c>
      <c r="I11" s="22" t="e">
        <f>'Spiritual Gifts'!I12+'Spiritual Gifts'!I36+'Spiritual Gifts'!I60</f>
        <v>#VALUE!</v>
      </c>
      <c r="K11" s="3">
        <f t="shared" si="3"/>
        <v>7</v>
      </c>
      <c r="L11" s="10" t="e">
        <f t="shared" si="1"/>
        <v>#N/A</v>
      </c>
      <c r="M11" s="22" t="e">
        <f t="shared" si="2"/>
        <v>#N/A</v>
      </c>
    </row>
    <row r="12" spans="1:13" x14ac:dyDescent="0.25">
      <c r="B12" s="3">
        <f>B11+1</f>
        <v>2</v>
      </c>
      <c r="C12" s="22">
        <f t="shared" ref="C12:C14" si="4">VLOOKUP($B12,$A$5:$D$8,3,FALSE)</f>
        <v>0</v>
      </c>
      <c r="D12" s="10" t="str">
        <f t="shared" ref="D12:D14" si="5">VLOOKUP($B12,$A$5:$D$8,4,FALSE)</f>
        <v>Dominant</v>
      </c>
      <c r="F12" s="3" t="e">
        <f t="shared" si="0"/>
        <v>#VALUE!</v>
      </c>
      <c r="G12" s="3" t="e">
        <f t="array" ref="G12">IF(ISNA(VLOOKUP(RANK(I12,$I$5:$I$28),G$5:G11,1,FALSE)),RANK(I12,$I$5:$I$28),RANK(I12,$I$5:$I$28)+0.1*SUM(IF(TRUNC(G$5:G11,0)=RANK(I12,$I$5:$I$28),1,0)))</f>
        <v>#VALUE!</v>
      </c>
      <c r="H12" s="10" t="s">
        <v>38</v>
      </c>
      <c r="I12" s="22" t="e">
        <f>'Spiritual Gifts'!I13+'Spiritual Gifts'!I37+'Spiritual Gifts'!I61</f>
        <v>#VALUE!</v>
      </c>
      <c r="K12" s="3">
        <f t="shared" si="3"/>
        <v>8</v>
      </c>
      <c r="L12" s="10" t="e">
        <f t="shared" si="1"/>
        <v>#N/A</v>
      </c>
      <c r="M12" s="22" t="e">
        <f t="shared" si="2"/>
        <v>#N/A</v>
      </c>
    </row>
    <row r="13" spans="1:13" x14ac:dyDescent="0.25">
      <c r="B13" s="3">
        <f t="shared" ref="B13:B14" si="6">B12+1</f>
        <v>3</v>
      </c>
      <c r="C13" s="22">
        <f t="shared" si="4"/>
        <v>0</v>
      </c>
      <c r="D13" s="10" t="str">
        <f t="shared" si="5"/>
        <v>Inspiring</v>
      </c>
      <c r="F13" s="3" t="e">
        <f t="shared" si="0"/>
        <v>#VALUE!</v>
      </c>
      <c r="G13" s="3" t="e">
        <f t="array" ref="G13">IF(ISNA(VLOOKUP(RANK(I13,$I$5:$I$28),G$5:G12,1,FALSE)),RANK(I13,$I$5:$I$28),RANK(I13,$I$5:$I$28)+0.1*SUM(IF(TRUNC(G$5:G12,0)=RANK(I13,$I$5:$I$28),1,0)))</f>
        <v>#VALUE!</v>
      </c>
      <c r="H13" s="10" t="s">
        <v>39</v>
      </c>
      <c r="I13" s="22" t="e">
        <f>'Spiritual Gifts'!I14+'Spiritual Gifts'!I38+'Spiritual Gifts'!I62</f>
        <v>#VALUE!</v>
      </c>
      <c r="K13" s="3">
        <f t="shared" si="3"/>
        <v>9</v>
      </c>
      <c r="L13" s="10" t="e">
        <f t="shared" si="1"/>
        <v>#N/A</v>
      </c>
      <c r="M13" s="22" t="e">
        <f t="shared" si="2"/>
        <v>#N/A</v>
      </c>
    </row>
    <row r="14" spans="1:13" x14ac:dyDescent="0.25">
      <c r="B14" s="3">
        <f t="shared" si="6"/>
        <v>4</v>
      </c>
      <c r="C14" s="22">
        <f t="shared" si="4"/>
        <v>0</v>
      </c>
      <c r="D14" s="10" t="str">
        <f t="shared" si="5"/>
        <v>Stable</v>
      </c>
      <c r="F14" s="3" t="e">
        <f t="shared" si="0"/>
        <v>#VALUE!</v>
      </c>
      <c r="G14" s="3" t="e">
        <f t="array" ref="G14">IF(ISNA(VLOOKUP(RANK(I14,$I$5:$I$28),G$5:G13,1,FALSE)),RANK(I14,$I$5:$I$28),RANK(I14,$I$5:$I$28)+0.1*SUM(IF(TRUNC(G$5:G13,0)=RANK(I14,$I$5:$I$28),1,0)))</f>
        <v>#VALUE!</v>
      </c>
      <c r="H14" s="10" t="s">
        <v>40</v>
      </c>
      <c r="I14" s="22" t="e">
        <f>'Spiritual Gifts'!I15+'Spiritual Gifts'!I39+'Spiritual Gifts'!I63</f>
        <v>#VALUE!</v>
      </c>
      <c r="K14" s="3">
        <f t="shared" si="3"/>
        <v>10</v>
      </c>
      <c r="L14" s="10" t="e">
        <f t="shared" si="1"/>
        <v>#N/A</v>
      </c>
      <c r="M14" s="22" t="e">
        <f t="shared" si="2"/>
        <v>#N/A</v>
      </c>
    </row>
    <row r="15" spans="1:13" x14ac:dyDescent="0.25">
      <c r="F15" s="3" t="e">
        <f t="shared" si="0"/>
        <v>#VALUE!</v>
      </c>
      <c r="G15" s="3" t="e">
        <f t="array" ref="G15">IF(ISNA(VLOOKUP(RANK(I15,$I$5:$I$28),G$5:G14,1,FALSE)),RANK(I15,$I$5:$I$28),RANK(I15,$I$5:$I$28)+0.1*SUM(IF(TRUNC(G$5:G14,0)=RANK(I15,$I$5:$I$28),1,0)))</f>
        <v>#VALUE!</v>
      </c>
      <c r="H15" s="10" t="s">
        <v>41</v>
      </c>
      <c r="I15" s="22" t="e">
        <f>'Spiritual Gifts'!I16+'Spiritual Gifts'!I40+'Spiritual Gifts'!I64</f>
        <v>#VALUE!</v>
      </c>
      <c r="K15" s="3">
        <f t="shared" si="3"/>
        <v>11</v>
      </c>
      <c r="L15" s="10" t="e">
        <f t="shared" si="1"/>
        <v>#N/A</v>
      </c>
      <c r="M15" s="22" t="e">
        <f t="shared" si="2"/>
        <v>#N/A</v>
      </c>
    </row>
    <row r="16" spans="1:13" x14ac:dyDescent="0.25">
      <c r="F16" s="3" t="e">
        <f t="shared" si="0"/>
        <v>#VALUE!</v>
      </c>
      <c r="G16" s="3" t="e">
        <f t="array" ref="G16">IF(ISNA(VLOOKUP(RANK(I16,$I$5:$I$28),G$5:G15,1,FALSE)),RANK(I16,$I$5:$I$28),RANK(I16,$I$5:$I$28)+0.1*SUM(IF(TRUNC(G$5:G15,0)=RANK(I16,$I$5:$I$28),1,0)))</f>
        <v>#VALUE!</v>
      </c>
      <c r="H16" s="10" t="s">
        <v>42</v>
      </c>
      <c r="I16" s="22" t="e">
        <f>'Spiritual Gifts'!I17+'Spiritual Gifts'!I41+'Spiritual Gifts'!I65</f>
        <v>#VALUE!</v>
      </c>
      <c r="K16" s="3">
        <f t="shared" si="3"/>
        <v>12</v>
      </c>
      <c r="L16" s="10" t="e">
        <f t="shared" si="1"/>
        <v>#N/A</v>
      </c>
      <c r="M16" s="22" t="e">
        <f t="shared" si="2"/>
        <v>#N/A</v>
      </c>
    </row>
    <row r="17" spans="6:13" x14ac:dyDescent="0.25">
      <c r="F17" s="3" t="e">
        <f t="shared" si="0"/>
        <v>#VALUE!</v>
      </c>
      <c r="G17" s="3" t="e">
        <f t="array" ref="G17">IF(ISNA(VLOOKUP(RANK(I17,$I$5:$I$28),G$5:G16,1,FALSE)),RANK(I17,$I$5:$I$28),RANK(I17,$I$5:$I$28)+0.1*SUM(IF(TRUNC(G$5:G16,0)=RANK(I17,$I$5:$I$28),1,0)))</f>
        <v>#VALUE!</v>
      </c>
      <c r="H17" s="10" t="s">
        <v>43</v>
      </c>
      <c r="I17" s="22" t="e">
        <f>'Spiritual Gifts'!I18+'Spiritual Gifts'!I42+'Spiritual Gifts'!I66</f>
        <v>#VALUE!</v>
      </c>
      <c r="K17" s="3">
        <f t="shared" si="3"/>
        <v>13</v>
      </c>
      <c r="L17" s="10" t="e">
        <f t="shared" si="1"/>
        <v>#N/A</v>
      </c>
      <c r="M17" s="22" t="e">
        <f t="shared" si="2"/>
        <v>#N/A</v>
      </c>
    </row>
    <row r="18" spans="6:13" x14ac:dyDescent="0.25">
      <c r="F18" s="3" t="e">
        <f t="shared" si="0"/>
        <v>#VALUE!</v>
      </c>
      <c r="G18" s="3" t="e">
        <f t="array" ref="G18">IF(ISNA(VLOOKUP(RANK(I18,$I$5:$I$28),G$5:G17,1,FALSE)),RANK(I18,$I$5:$I$28),RANK(I18,$I$5:$I$28)+0.1*SUM(IF(TRUNC(G$5:G17,0)=RANK(I18,$I$5:$I$28),1,0)))</f>
        <v>#VALUE!</v>
      </c>
      <c r="H18" s="10" t="s">
        <v>44</v>
      </c>
      <c r="I18" s="22" t="e">
        <f>'Spiritual Gifts'!I19+'Spiritual Gifts'!I43+'Spiritual Gifts'!I67</f>
        <v>#VALUE!</v>
      </c>
      <c r="K18" s="3">
        <f t="shared" si="3"/>
        <v>14</v>
      </c>
      <c r="L18" s="10" t="e">
        <f t="shared" si="1"/>
        <v>#N/A</v>
      </c>
      <c r="M18" s="22" t="e">
        <f t="shared" si="2"/>
        <v>#N/A</v>
      </c>
    </row>
    <row r="19" spans="6:13" x14ac:dyDescent="0.25">
      <c r="F19" s="3" t="e">
        <f t="shared" si="0"/>
        <v>#VALUE!</v>
      </c>
      <c r="G19" s="3" t="e">
        <f t="array" ref="G19">IF(ISNA(VLOOKUP(RANK(I19,$I$5:$I$28),G$5:G18,1,FALSE)),RANK(I19,$I$5:$I$28),RANK(I19,$I$5:$I$28)+0.1*SUM(IF(TRUNC(G$5:G18,0)=RANK(I19,$I$5:$I$28),1,0)))</f>
        <v>#VALUE!</v>
      </c>
      <c r="H19" s="10" t="s">
        <v>45</v>
      </c>
      <c r="I19" s="22" t="e">
        <f>'Spiritual Gifts'!I20+'Spiritual Gifts'!I44+'Spiritual Gifts'!I68</f>
        <v>#VALUE!</v>
      </c>
      <c r="K19" s="3">
        <f t="shared" si="3"/>
        <v>15</v>
      </c>
      <c r="L19" s="10" t="e">
        <f t="shared" si="1"/>
        <v>#N/A</v>
      </c>
      <c r="M19" s="22" t="e">
        <f t="shared" si="2"/>
        <v>#N/A</v>
      </c>
    </row>
    <row r="20" spans="6:13" x14ac:dyDescent="0.25">
      <c r="F20" s="3" t="e">
        <f t="shared" si="0"/>
        <v>#VALUE!</v>
      </c>
      <c r="G20" s="3" t="e">
        <f t="array" ref="G20">IF(ISNA(VLOOKUP(RANK(I20,$I$5:$I$28),G$5:G19,1,FALSE)),RANK(I20,$I$5:$I$28),RANK(I20,$I$5:$I$28)+0.1*SUM(IF(TRUNC(G$5:G19,0)=RANK(I20,$I$5:$I$28),1,0)))</f>
        <v>#VALUE!</v>
      </c>
      <c r="H20" s="10" t="s">
        <v>46</v>
      </c>
      <c r="I20" s="22" t="e">
        <f>'Spiritual Gifts'!I21+'Spiritual Gifts'!I45+'Spiritual Gifts'!I69</f>
        <v>#VALUE!</v>
      </c>
      <c r="K20" s="3">
        <f t="shared" si="3"/>
        <v>16</v>
      </c>
      <c r="L20" s="10" t="e">
        <f t="shared" si="1"/>
        <v>#N/A</v>
      </c>
      <c r="M20" s="22" t="e">
        <f t="shared" si="2"/>
        <v>#N/A</v>
      </c>
    </row>
    <row r="21" spans="6:13" x14ac:dyDescent="0.25">
      <c r="F21" s="3" t="e">
        <f t="shared" si="0"/>
        <v>#VALUE!</v>
      </c>
      <c r="G21" s="3" t="e">
        <f t="array" ref="G21">IF(ISNA(VLOOKUP(RANK(I21,$I$5:$I$28),G$5:G20,1,FALSE)),RANK(I21,$I$5:$I$28),RANK(I21,$I$5:$I$28)+0.1*SUM(IF(TRUNC(G$5:G20,0)=RANK(I21,$I$5:$I$28),1,0)))</f>
        <v>#VALUE!</v>
      </c>
      <c r="H21" s="10" t="s">
        <v>47</v>
      </c>
      <c r="I21" s="22" t="e">
        <f>'Spiritual Gifts'!I22+'Spiritual Gifts'!I46+'Spiritual Gifts'!I70</f>
        <v>#VALUE!</v>
      </c>
      <c r="K21" s="3">
        <f t="shared" si="3"/>
        <v>17</v>
      </c>
      <c r="L21" s="10" t="e">
        <f t="shared" si="1"/>
        <v>#N/A</v>
      </c>
      <c r="M21" s="22" t="e">
        <f t="shared" si="2"/>
        <v>#N/A</v>
      </c>
    </row>
    <row r="22" spans="6:13" x14ac:dyDescent="0.25">
      <c r="F22" s="3" t="e">
        <f t="shared" si="0"/>
        <v>#VALUE!</v>
      </c>
      <c r="G22" s="3" t="e">
        <f t="array" ref="G22">IF(ISNA(VLOOKUP(RANK(I22,$I$5:$I$28),G$5:G21,1,FALSE)),RANK(I22,$I$5:$I$28),RANK(I22,$I$5:$I$28)+0.1*SUM(IF(TRUNC(G$5:G21,0)=RANK(I22,$I$5:$I$28),1,0)))</f>
        <v>#VALUE!</v>
      </c>
      <c r="H22" s="10" t="s">
        <v>48</v>
      </c>
      <c r="I22" s="22" t="e">
        <f>'Spiritual Gifts'!I23+'Spiritual Gifts'!I47+'Spiritual Gifts'!I71</f>
        <v>#VALUE!</v>
      </c>
      <c r="K22" s="3">
        <f t="shared" si="3"/>
        <v>18</v>
      </c>
      <c r="L22" s="10" t="e">
        <f t="shared" si="1"/>
        <v>#N/A</v>
      </c>
      <c r="M22" s="22" t="e">
        <f t="shared" si="2"/>
        <v>#N/A</v>
      </c>
    </row>
    <row r="23" spans="6:13" x14ac:dyDescent="0.25">
      <c r="F23" s="3" t="e">
        <f t="shared" si="0"/>
        <v>#VALUE!</v>
      </c>
      <c r="G23" s="3" t="e">
        <f t="array" ref="G23">IF(ISNA(VLOOKUP(RANK(I23,$I$5:$I$28),G$5:G22,1,FALSE)),RANK(I23,$I$5:$I$28),RANK(I23,$I$5:$I$28)+0.1*SUM(IF(TRUNC(G$5:G22,0)=RANK(I23,$I$5:$I$28),1,0)))</f>
        <v>#VALUE!</v>
      </c>
      <c r="H23" s="10" t="s">
        <v>49</v>
      </c>
      <c r="I23" s="22" t="e">
        <f>'Spiritual Gifts'!I24+'Spiritual Gifts'!I48+'Spiritual Gifts'!I72</f>
        <v>#VALUE!</v>
      </c>
      <c r="K23" s="3">
        <f t="shared" si="3"/>
        <v>19</v>
      </c>
      <c r="L23" s="10" t="e">
        <f t="shared" si="1"/>
        <v>#N/A</v>
      </c>
      <c r="M23" s="22" t="e">
        <f t="shared" si="2"/>
        <v>#N/A</v>
      </c>
    </row>
    <row r="24" spans="6:13" x14ac:dyDescent="0.25">
      <c r="F24" s="3" t="e">
        <f t="shared" si="0"/>
        <v>#VALUE!</v>
      </c>
      <c r="G24" s="3" t="e">
        <f t="array" ref="G24">IF(ISNA(VLOOKUP(RANK(I24,$I$5:$I$28),G$5:G23,1,FALSE)),RANK(I24,$I$5:$I$28),RANK(I24,$I$5:$I$28)+0.1*SUM(IF(TRUNC(G$5:G23,0)=RANK(I24,$I$5:$I$28),1,0)))</f>
        <v>#VALUE!</v>
      </c>
      <c r="H24" s="10" t="s">
        <v>50</v>
      </c>
      <c r="I24" s="22" t="e">
        <f>'Spiritual Gifts'!I25+'Spiritual Gifts'!I49+'Spiritual Gifts'!I73</f>
        <v>#VALUE!</v>
      </c>
      <c r="K24" s="3">
        <f t="shared" si="3"/>
        <v>20</v>
      </c>
      <c r="L24" s="10" t="e">
        <f t="shared" si="1"/>
        <v>#N/A</v>
      </c>
      <c r="M24" s="22" t="e">
        <f t="shared" si="2"/>
        <v>#N/A</v>
      </c>
    </row>
    <row r="25" spans="6:13" x14ac:dyDescent="0.25">
      <c r="F25" s="3" t="e">
        <f t="shared" si="0"/>
        <v>#VALUE!</v>
      </c>
      <c r="G25" s="3" t="e">
        <f t="array" ref="G25">IF(ISNA(VLOOKUP(RANK(I25,$I$5:$I$28),G$5:G24,1,FALSE)),RANK(I25,$I$5:$I$28),RANK(I25,$I$5:$I$28)+0.1*SUM(IF(TRUNC(G$5:G24,0)=RANK(I25,$I$5:$I$28),1,0)))</f>
        <v>#VALUE!</v>
      </c>
      <c r="H25" s="10" t="s">
        <v>51</v>
      </c>
      <c r="I25" s="22" t="e">
        <f>'Spiritual Gifts'!I26+'Spiritual Gifts'!I50+'Spiritual Gifts'!I74</f>
        <v>#VALUE!</v>
      </c>
      <c r="K25" s="3">
        <f t="shared" si="3"/>
        <v>21</v>
      </c>
      <c r="L25" s="10" t="e">
        <f t="shared" si="1"/>
        <v>#N/A</v>
      </c>
      <c r="M25" s="22" t="e">
        <f t="shared" si="2"/>
        <v>#N/A</v>
      </c>
    </row>
    <row r="26" spans="6:13" x14ac:dyDescent="0.25">
      <c r="F26" s="3" t="e">
        <f t="shared" si="0"/>
        <v>#VALUE!</v>
      </c>
      <c r="G26" s="3" t="e">
        <f t="array" ref="G26">IF(ISNA(VLOOKUP(RANK(I26,$I$5:$I$28),G$5:G25,1,FALSE)),RANK(I26,$I$5:$I$28),RANK(I26,$I$5:$I$28)+0.1*SUM(IF(TRUNC(G$5:G25,0)=RANK(I26,$I$5:$I$28),1,0)))</f>
        <v>#VALUE!</v>
      </c>
      <c r="H26" s="10" t="s">
        <v>52</v>
      </c>
      <c r="I26" s="22" t="e">
        <f>'Spiritual Gifts'!I27+'Spiritual Gifts'!I51+'Spiritual Gifts'!I75</f>
        <v>#VALUE!</v>
      </c>
      <c r="K26" s="3">
        <f t="shared" si="3"/>
        <v>22</v>
      </c>
      <c r="L26" s="10" t="e">
        <f t="shared" si="1"/>
        <v>#N/A</v>
      </c>
      <c r="M26" s="22" t="e">
        <f t="shared" si="2"/>
        <v>#N/A</v>
      </c>
    </row>
    <row r="27" spans="6:13" x14ac:dyDescent="0.25">
      <c r="F27" s="3" t="e">
        <f t="shared" si="0"/>
        <v>#VALUE!</v>
      </c>
      <c r="G27" s="3" t="e">
        <f t="array" ref="G27">IF(ISNA(VLOOKUP(RANK(I27,$I$5:$I$28),G$5:G26,1,FALSE)),RANK(I27,$I$5:$I$28),RANK(I27,$I$5:$I$28)+0.1*SUM(IF(TRUNC(G$5:G26,0)=RANK(I27,$I$5:$I$28),1,0)))</f>
        <v>#VALUE!</v>
      </c>
      <c r="H27" s="10" t="s">
        <v>53</v>
      </c>
      <c r="I27" s="22" t="e">
        <f>'Spiritual Gifts'!I28+'Spiritual Gifts'!I52+'Spiritual Gifts'!I76</f>
        <v>#VALUE!</v>
      </c>
      <c r="K27" s="3">
        <f t="shared" si="3"/>
        <v>23</v>
      </c>
      <c r="L27" s="10" t="e">
        <f t="shared" si="1"/>
        <v>#N/A</v>
      </c>
      <c r="M27" s="22" t="e">
        <f t="shared" si="2"/>
        <v>#N/A</v>
      </c>
    </row>
    <row r="28" spans="6:13" x14ac:dyDescent="0.25">
      <c r="F28" s="3" t="e">
        <f t="shared" si="0"/>
        <v>#VALUE!</v>
      </c>
      <c r="G28" s="3" t="e">
        <f t="array" ref="G28">IF(ISNA(VLOOKUP(RANK(I28,$I$5:$I$28),G$5:G27,1,FALSE)),RANK(I28,$I$5:$I$28),RANK(I28,$I$5:$I$28)+0.1*SUM(IF(TRUNC(G$5:G27,0)=RANK(I28,$I$5:$I$28),1,0)))</f>
        <v>#VALUE!</v>
      </c>
      <c r="H28" s="10" t="s">
        <v>54</v>
      </c>
      <c r="I28" s="22" t="e">
        <f>'Spiritual Gifts'!I29+'Spiritual Gifts'!I53+'Spiritual Gifts'!I77</f>
        <v>#VALUE!</v>
      </c>
      <c r="K28" s="3">
        <f t="shared" si="3"/>
        <v>24</v>
      </c>
      <c r="L28" s="10" t="e">
        <f t="shared" si="1"/>
        <v>#N/A</v>
      </c>
      <c r="M28" s="22" t="e">
        <f t="shared" si="2"/>
        <v>#N/A</v>
      </c>
    </row>
  </sheetData>
  <sheetProtection password="C83F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defaultColWidth="8.85546875" defaultRowHeight="15" x14ac:dyDescent="0.25"/>
  <cols>
    <col min="1" max="1" width="2.7109375" customWidth="1"/>
    <col min="3" max="3" width="53" bestFit="1" customWidth="1"/>
    <col min="6" max="6" width="11" bestFit="1" customWidth="1"/>
  </cols>
  <sheetData>
    <row r="1" spans="1:8" ht="15.75" x14ac:dyDescent="0.25">
      <c r="A1" s="1" t="str">
        <f>CONCATENATE("simpleDISCovery for ",Summary!C3)</f>
        <v xml:space="preserve">simpleDISCovery for </v>
      </c>
    </row>
    <row r="2" spans="1:8" x14ac:dyDescent="0.25">
      <c r="A2" s="23" t="str">
        <f>CONCATENATE("Taken ",TEXT(Summary!$C$4,"mmmm dd, yyyy"))</f>
        <v>Taken January 12, 2014</v>
      </c>
    </row>
    <row r="3" spans="1:8" x14ac:dyDescent="0.25">
      <c r="D3" s="14" t="s">
        <v>10</v>
      </c>
      <c r="E3" s="14"/>
      <c r="F3" s="14"/>
      <c r="G3" s="14"/>
      <c r="H3" s="14"/>
    </row>
    <row r="4" spans="1:8" x14ac:dyDescent="0.25"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</row>
    <row r="5" spans="1:8" ht="15.75" thickBot="1" x14ac:dyDescent="0.3">
      <c r="D5" s="4"/>
      <c r="E5" s="4"/>
      <c r="F5" s="4"/>
      <c r="G5" s="4"/>
      <c r="H5" s="4"/>
    </row>
    <row r="6" spans="1:8" ht="15.75" thickBot="1" x14ac:dyDescent="0.3">
      <c r="B6" s="5">
        <f>COUNTA(D7:D11)*1+COUNTA(E7:E11)*2+COUNTA(F7:F11)*3+COUNTA(G7:G11)*4+COUNTA(H7:H11)*5</f>
        <v>0</v>
      </c>
      <c r="C6" s="6" t="s">
        <v>138</v>
      </c>
      <c r="D6" s="7"/>
      <c r="E6" s="7"/>
      <c r="F6" s="7"/>
      <c r="G6" s="7"/>
      <c r="H6" s="8"/>
    </row>
    <row r="7" spans="1:8" x14ac:dyDescent="0.25">
      <c r="B7" s="34"/>
      <c r="C7" s="35" t="s">
        <v>5</v>
      </c>
      <c r="D7" s="28"/>
      <c r="E7" s="28"/>
      <c r="F7" s="28"/>
      <c r="G7" s="28"/>
      <c r="H7" s="29"/>
    </row>
    <row r="8" spans="1:8" x14ac:dyDescent="0.25">
      <c r="B8" s="40"/>
      <c r="C8" s="41" t="s">
        <v>6</v>
      </c>
      <c r="D8" s="42"/>
      <c r="E8" s="42"/>
      <c r="F8" s="42"/>
      <c r="G8" s="42"/>
      <c r="H8" s="43"/>
    </row>
    <row r="9" spans="1:8" x14ac:dyDescent="0.25">
      <c r="B9" s="36"/>
      <c r="C9" s="37" t="s">
        <v>7</v>
      </c>
      <c r="D9" s="30"/>
      <c r="E9" s="30"/>
      <c r="F9" s="30"/>
      <c r="G9" s="30"/>
      <c r="H9" s="31"/>
    </row>
    <row r="10" spans="1:8" x14ac:dyDescent="0.25">
      <c r="B10" s="40"/>
      <c r="C10" s="41" t="s">
        <v>8</v>
      </c>
      <c r="D10" s="42"/>
      <c r="E10" s="42"/>
      <c r="F10" s="42"/>
      <c r="G10" s="42"/>
      <c r="H10" s="43"/>
    </row>
    <row r="11" spans="1:8" ht="15.75" thickBot="1" x14ac:dyDescent="0.3">
      <c r="B11" s="38"/>
      <c r="C11" s="39" t="s">
        <v>9</v>
      </c>
      <c r="D11" s="32"/>
      <c r="E11" s="32"/>
      <c r="F11" s="32"/>
      <c r="G11" s="32"/>
      <c r="H11" s="33"/>
    </row>
    <row r="12" spans="1:8" ht="15.75" thickBot="1" x14ac:dyDescent="0.3"/>
    <row r="13" spans="1:8" ht="15.75" thickBot="1" x14ac:dyDescent="0.3">
      <c r="B13" s="5">
        <f>COUNTA(D14:D18)*1+COUNTA(E14:E18)*2+COUNTA(F14:F18)*3+COUNTA(G14:G18)*4+COUNTA(H14:H18)*5</f>
        <v>0</v>
      </c>
      <c r="C13" s="6" t="s">
        <v>139</v>
      </c>
      <c r="D13" s="7"/>
      <c r="E13" s="7"/>
      <c r="F13" s="7"/>
      <c r="G13" s="7"/>
      <c r="H13" s="8"/>
    </row>
    <row r="14" spans="1:8" x14ac:dyDescent="0.25">
      <c r="B14" s="34"/>
      <c r="C14" s="35" t="s">
        <v>11</v>
      </c>
      <c r="D14" s="28"/>
      <c r="E14" s="28"/>
      <c r="F14" s="28"/>
      <c r="G14" s="28"/>
      <c r="H14" s="29"/>
    </row>
    <row r="15" spans="1:8" x14ac:dyDescent="0.25">
      <c r="B15" s="40"/>
      <c r="C15" s="41" t="s">
        <v>12</v>
      </c>
      <c r="D15" s="42"/>
      <c r="E15" s="42"/>
      <c r="F15" s="42"/>
      <c r="G15" s="42"/>
      <c r="H15" s="43"/>
    </row>
    <row r="16" spans="1:8" x14ac:dyDescent="0.25">
      <c r="B16" s="36"/>
      <c r="C16" s="37" t="s">
        <v>13</v>
      </c>
      <c r="D16" s="30"/>
      <c r="E16" s="30"/>
      <c r="F16" s="30"/>
      <c r="G16" s="30"/>
      <c r="H16" s="31"/>
    </row>
    <row r="17" spans="2:8" x14ac:dyDescent="0.25">
      <c r="B17" s="40"/>
      <c r="C17" s="41" t="s">
        <v>14</v>
      </c>
      <c r="D17" s="42"/>
      <c r="E17" s="42"/>
      <c r="F17" s="42"/>
      <c r="G17" s="42"/>
      <c r="H17" s="43"/>
    </row>
    <row r="18" spans="2:8" ht="15.75" thickBot="1" x14ac:dyDescent="0.3">
      <c r="B18" s="38"/>
      <c r="C18" s="39" t="s">
        <v>15</v>
      </c>
      <c r="D18" s="32"/>
      <c r="E18" s="32"/>
      <c r="F18" s="32"/>
      <c r="G18" s="32"/>
      <c r="H18" s="33"/>
    </row>
    <row r="19" spans="2:8" ht="15.75" thickBot="1" x14ac:dyDescent="0.3"/>
    <row r="20" spans="2:8" ht="15.75" thickBot="1" x14ac:dyDescent="0.3">
      <c r="B20" s="5">
        <f>COUNTA(D21:D25)*1+COUNTA(E21:E25)*2+COUNTA(F21:F25)*3+COUNTA(G21:G25)*4+COUNTA(H21:H25)*5</f>
        <v>0</v>
      </c>
      <c r="C20" s="6" t="s">
        <v>140</v>
      </c>
      <c r="D20" s="7"/>
      <c r="E20" s="7"/>
      <c r="F20" s="7"/>
      <c r="G20" s="7"/>
      <c r="H20" s="8"/>
    </row>
    <row r="21" spans="2:8" x14ac:dyDescent="0.25">
      <c r="B21" s="34"/>
      <c r="C21" s="35" t="s">
        <v>16</v>
      </c>
      <c r="D21" s="28"/>
      <c r="E21" s="28"/>
      <c r="F21" s="28"/>
      <c r="G21" s="28"/>
      <c r="H21" s="29"/>
    </row>
    <row r="22" spans="2:8" x14ac:dyDescent="0.25">
      <c r="B22" s="40"/>
      <c r="C22" s="41" t="s">
        <v>17</v>
      </c>
      <c r="D22" s="42"/>
      <c r="E22" s="42"/>
      <c r="F22" s="42"/>
      <c r="G22" s="42"/>
      <c r="H22" s="43"/>
    </row>
    <row r="23" spans="2:8" x14ac:dyDescent="0.25">
      <c r="B23" s="36"/>
      <c r="C23" s="37" t="s">
        <v>18</v>
      </c>
      <c r="D23" s="30"/>
      <c r="E23" s="30"/>
      <c r="F23" s="30"/>
      <c r="G23" s="30"/>
      <c r="H23" s="31"/>
    </row>
    <row r="24" spans="2:8" x14ac:dyDescent="0.25">
      <c r="B24" s="40"/>
      <c r="C24" s="41" t="s">
        <v>19</v>
      </c>
      <c r="D24" s="42"/>
      <c r="E24" s="42"/>
      <c r="F24" s="42"/>
      <c r="G24" s="42"/>
      <c r="H24" s="43"/>
    </row>
    <row r="25" spans="2:8" ht="15.75" thickBot="1" x14ac:dyDescent="0.3">
      <c r="B25" s="38"/>
      <c r="C25" s="39" t="s">
        <v>20</v>
      </c>
      <c r="D25" s="32"/>
      <c r="E25" s="32"/>
      <c r="F25" s="32"/>
      <c r="G25" s="32"/>
      <c r="H25" s="33"/>
    </row>
    <row r="26" spans="2:8" ht="15.75" thickBot="1" x14ac:dyDescent="0.3"/>
    <row r="27" spans="2:8" ht="15.75" thickBot="1" x14ac:dyDescent="0.3">
      <c r="B27" s="5">
        <f>COUNTA(D28:D32)*1+COUNTA(E28:E32)*2+COUNTA(F28:F32)*3+COUNTA(G28:G32)*4+COUNTA(H28:H32)*5</f>
        <v>0</v>
      </c>
      <c r="C27" s="6" t="s">
        <v>137</v>
      </c>
      <c r="D27" s="7"/>
      <c r="E27" s="7"/>
      <c r="F27" s="7"/>
      <c r="G27" s="7"/>
      <c r="H27" s="8"/>
    </row>
    <row r="28" spans="2:8" x14ac:dyDescent="0.25">
      <c r="B28" s="34"/>
      <c r="C28" s="35" t="s">
        <v>21</v>
      </c>
      <c r="D28" s="28"/>
      <c r="E28" s="28"/>
      <c r="F28" s="28"/>
      <c r="G28" s="28"/>
      <c r="H28" s="29"/>
    </row>
    <row r="29" spans="2:8" x14ac:dyDescent="0.25">
      <c r="B29" s="40"/>
      <c r="C29" s="41" t="s">
        <v>22</v>
      </c>
      <c r="D29" s="42"/>
      <c r="E29" s="42"/>
      <c r="F29" s="42"/>
      <c r="G29" s="42"/>
      <c r="H29" s="43"/>
    </row>
    <row r="30" spans="2:8" x14ac:dyDescent="0.25">
      <c r="B30" s="36"/>
      <c r="C30" s="37" t="s">
        <v>23</v>
      </c>
      <c r="D30" s="30"/>
      <c r="E30" s="30"/>
      <c r="F30" s="30"/>
      <c r="G30" s="30"/>
      <c r="H30" s="31"/>
    </row>
    <row r="31" spans="2:8" x14ac:dyDescent="0.25">
      <c r="B31" s="40"/>
      <c r="C31" s="41" t="s">
        <v>24</v>
      </c>
      <c r="D31" s="42"/>
      <c r="E31" s="42"/>
      <c r="F31" s="42"/>
      <c r="G31" s="42"/>
      <c r="H31" s="43"/>
    </row>
    <row r="32" spans="2:8" ht="15.75" thickBot="1" x14ac:dyDescent="0.3">
      <c r="B32" s="38"/>
      <c r="C32" s="39" t="s">
        <v>25</v>
      </c>
      <c r="D32" s="32"/>
      <c r="E32" s="32"/>
      <c r="F32" s="32"/>
      <c r="G32" s="32"/>
      <c r="H32" s="33"/>
    </row>
  </sheetData>
  <sheetProtection password="C83F" sheet="1" objects="1" scenarios="1"/>
  <pageMargins left="0.7" right="0.7" top="0.75" bottom="0.75" header="0.3" footer="0.3"/>
  <pageSetup orientation="landscape" r:id="rId1"/>
  <headerFooter>
    <oddFooter>&amp;L&amp;8&amp;F  &amp;A  &amp;D  &amp;T&amp;RPAGE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5546875" defaultRowHeight="15" x14ac:dyDescent="0.25"/>
  <cols>
    <col min="1" max="1" width="2.7109375" customWidth="1"/>
    <col min="3" max="3" width="82.42578125" bestFit="1" customWidth="1"/>
    <col min="6" max="6" width="11" bestFit="1" customWidth="1"/>
    <col min="7" max="7" width="10.7109375" bestFit="1" customWidth="1"/>
  </cols>
  <sheetData>
    <row r="1" spans="1:9" ht="15.75" x14ac:dyDescent="0.25">
      <c r="A1" s="1" t="str">
        <f>CONCATENATE("simpleGIFTS for ",Summary!C3)</f>
        <v xml:space="preserve">simpleGIFTS for </v>
      </c>
    </row>
    <row r="2" spans="1:9" x14ac:dyDescent="0.25">
      <c r="A2" s="23" t="str">
        <f>CONCATENATE("Taken ",TEXT(Summary!$C$4,"mmmm dd, yyyy"))</f>
        <v>Taken January 12, 2014</v>
      </c>
    </row>
    <row r="4" spans="1:9" x14ac:dyDescent="0.25">
      <c r="D4" s="14" t="s">
        <v>10</v>
      </c>
      <c r="E4" s="14"/>
      <c r="F4" s="14"/>
      <c r="G4" s="14"/>
      <c r="H4" s="14"/>
    </row>
    <row r="5" spans="1:9" ht="30" x14ac:dyDescent="0.25">
      <c r="D5" s="25" t="s">
        <v>57</v>
      </c>
      <c r="E5" s="25" t="s">
        <v>58</v>
      </c>
      <c r="F5" s="24" t="s">
        <v>2</v>
      </c>
      <c r="G5" s="24" t="s">
        <v>59</v>
      </c>
      <c r="H5" s="25" t="s">
        <v>60</v>
      </c>
      <c r="I5" s="25" t="s">
        <v>61</v>
      </c>
    </row>
    <row r="6" spans="1:9" x14ac:dyDescent="0.25">
      <c r="B6" s="44">
        <v>1</v>
      </c>
      <c r="C6" s="45" t="s">
        <v>62</v>
      </c>
      <c r="D6" s="46"/>
      <c r="E6" s="46"/>
      <c r="F6" s="46"/>
      <c r="G6" s="46"/>
      <c r="H6" s="46"/>
      <c r="I6" s="47" t="str">
        <f>IF(D6="x",1,IF(E6="x",2,IF(F6="x",3,IF(G6="x",4,IF(H6="x",5,"")))))</f>
        <v/>
      </c>
    </row>
    <row r="7" spans="1:9" x14ac:dyDescent="0.25">
      <c r="B7" s="48">
        <f>B6+1</f>
        <v>2</v>
      </c>
      <c r="C7" s="49" t="s">
        <v>63</v>
      </c>
      <c r="D7" s="50"/>
      <c r="E7" s="50"/>
      <c r="F7" s="50"/>
      <c r="G7" s="50"/>
      <c r="H7" s="50"/>
      <c r="I7" s="51" t="str">
        <f t="shared" ref="I7:I70" si="0">IF(D7="x",1,IF(E7="x",2,IF(F7="x",3,IF(G7="x",4,IF(H7="x",5,"")))))</f>
        <v/>
      </c>
    </row>
    <row r="8" spans="1:9" x14ac:dyDescent="0.25">
      <c r="B8" s="44">
        <f t="shared" ref="B8:B71" si="1">B7+1</f>
        <v>3</v>
      </c>
      <c r="C8" s="45" t="s">
        <v>64</v>
      </c>
      <c r="D8" s="46"/>
      <c r="E8" s="46"/>
      <c r="F8" s="46"/>
      <c r="G8" s="46"/>
      <c r="H8" s="46"/>
      <c r="I8" s="47" t="str">
        <f t="shared" si="0"/>
        <v/>
      </c>
    </row>
    <row r="9" spans="1:9" x14ac:dyDescent="0.25">
      <c r="B9" s="48">
        <f t="shared" si="1"/>
        <v>4</v>
      </c>
      <c r="C9" s="49" t="s">
        <v>65</v>
      </c>
      <c r="D9" s="50"/>
      <c r="E9" s="50"/>
      <c r="F9" s="50"/>
      <c r="G9" s="50"/>
      <c r="H9" s="50"/>
      <c r="I9" s="51" t="str">
        <f t="shared" si="0"/>
        <v/>
      </c>
    </row>
    <row r="10" spans="1:9" x14ac:dyDescent="0.25">
      <c r="B10" s="44">
        <f t="shared" si="1"/>
        <v>5</v>
      </c>
      <c r="C10" s="45" t="s">
        <v>66</v>
      </c>
      <c r="D10" s="46"/>
      <c r="E10" s="46"/>
      <c r="F10" s="46"/>
      <c r="G10" s="46"/>
      <c r="H10" s="46"/>
      <c r="I10" s="47" t="str">
        <f t="shared" si="0"/>
        <v/>
      </c>
    </row>
    <row r="11" spans="1:9" x14ac:dyDescent="0.25">
      <c r="B11" s="48">
        <f t="shared" si="1"/>
        <v>6</v>
      </c>
      <c r="C11" s="49" t="s">
        <v>67</v>
      </c>
      <c r="D11" s="50"/>
      <c r="E11" s="50"/>
      <c r="F11" s="50"/>
      <c r="G11" s="50"/>
      <c r="H11" s="50"/>
      <c r="I11" s="51" t="str">
        <f t="shared" si="0"/>
        <v/>
      </c>
    </row>
    <row r="12" spans="1:9" x14ac:dyDescent="0.25">
      <c r="B12" s="44">
        <f t="shared" si="1"/>
        <v>7</v>
      </c>
      <c r="C12" s="45" t="s">
        <v>68</v>
      </c>
      <c r="D12" s="46"/>
      <c r="E12" s="46"/>
      <c r="F12" s="46"/>
      <c r="G12" s="46"/>
      <c r="H12" s="46"/>
      <c r="I12" s="47" t="str">
        <f t="shared" si="0"/>
        <v/>
      </c>
    </row>
    <row r="13" spans="1:9" x14ac:dyDescent="0.25">
      <c r="B13" s="48">
        <f t="shared" si="1"/>
        <v>8</v>
      </c>
      <c r="C13" s="49" t="s">
        <v>69</v>
      </c>
      <c r="D13" s="50"/>
      <c r="E13" s="50"/>
      <c r="F13" s="50"/>
      <c r="G13" s="50"/>
      <c r="H13" s="50"/>
      <c r="I13" s="51" t="str">
        <f t="shared" si="0"/>
        <v/>
      </c>
    </row>
    <row r="14" spans="1:9" x14ac:dyDescent="0.25">
      <c r="B14" s="44">
        <f t="shared" si="1"/>
        <v>9</v>
      </c>
      <c r="C14" s="45" t="s">
        <v>70</v>
      </c>
      <c r="D14" s="46"/>
      <c r="E14" s="46"/>
      <c r="F14" s="46"/>
      <c r="G14" s="46"/>
      <c r="H14" s="46"/>
      <c r="I14" s="47" t="str">
        <f t="shared" si="0"/>
        <v/>
      </c>
    </row>
    <row r="15" spans="1:9" x14ac:dyDescent="0.25">
      <c r="B15" s="48">
        <f t="shared" si="1"/>
        <v>10</v>
      </c>
      <c r="C15" s="49" t="s">
        <v>71</v>
      </c>
      <c r="D15" s="50"/>
      <c r="E15" s="50"/>
      <c r="F15" s="50"/>
      <c r="G15" s="50"/>
      <c r="H15" s="50"/>
      <c r="I15" s="51" t="str">
        <f t="shared" si="0"/>
        <v/>
      </c>
    </row>
    <row r="16" spans="1:9" x14ac:dyDescent="0.25">
      <c r="B16" s="44">
        <f t="shared" si="1"/>
        <v>11</v>
      </c>
      <c r="C16" s="45" t="s">
        <v>72</v>
      </c>
      <c r="D16" s="46"/>
      <c r="E16" s="46"/>
      <c r="F16" s="46"/>
      <c r="G16" s="46"/>
      <c r="H16" s="46"/>
      <c r="I16" s="47" t="str">
        <f t="shared" si="0"/>
        <v/>
      </c>
    </row>
    <row r="17" spans="2:9" x14ac:dyDescent="0.25">
      <c r="B17" s="48">
        <f t="shared" si="1"/>
        <v>12</v>
      </c>
      <c r="C17" s="49" t="s">
        <v>73</v>
      </c>
      <c r="D17" s="50"/>
      <c r="E17" s="50"/>
      <c r="F17" s="50"/>
      <c r="G17" s="50"/>
      <c r="H17" s="50"/>
      <c r="I17" s="51" t="str">
        <f t="shared" si="0"/>
        <v/>
      </c>
    </row>
    <row r="18" spans="2:9" x14ac:dyDescent="0.25">
      <c r="B18" s="44">
        <f t="shared" si="1"/>
        <v>13</v>
      </c>
      <c r="C18" s="45" t="s">
        <v>74</v>
      </c>
      <c r="D18" s="46"/>
      <c r="E18" s="46"/>
      <c r="F18" s="46"/>
      <c r="G18" s="46"/>
      <c r="H18" s="46"/>
      <c r="I18" s="47" t="str">
        <f t="shared" si="0"/>
        <v/>
      </c>
    </row>
    <row r="19" spans="2:9" x14ac:dyDescent="0.25">
      <c r="B19" s="48">
        <f t="shared" si="1"/>
        <v>14</v>
      </c>
      <c r="C19" s="49" t="s">
        <v>75</v>
      </c>
      <c r="D19" s="50"/>
      <c r="E19" s="50"/>
      <c r="F19" s="50"/>
      <c r="G19" s="50"/>
      <c r="H19" s="50"/>
      <c r="I19" s="51" t="str">
        <f t="shared" si="0"/>
        <v/>
      </c>
    </row>
    <row r="20" spans="2:9" x14ac:dyDescent="0.25">
      <c r="B20" s="44">
        <f t="shared" si="1"/>
        <v>15</v>
      </c>
      <c r="C20" s="45" t="s">
        <v>76</v>
      </c>
      <c r="D20" s="46"/>
      <c r="E20" s="46"/>
      <c r="F20" s="46"/>
      <c r="G20" s="46"/>
      <c r="H20" s="46"/>
      <c r="I20" s="47" t="str">
        <f t="shared" si="0"/>
        <v/>
      </c>
    </row>
    <row r="21" spans="2:9" x14ac:dyDescent="0.25">
      <c r="B21" s="48">
        <f t="shared" si="1"/>
        <v>16</v>
      </c>
      <c r="C21" s="49" t="s">
        <v>77</v>
      </c>
      <c r="D21" s="50"/>
      <c r="E21" s="50"/>
      <c r="F21" s="50"/>
      <c r="G21" s="50"/>
      <c r="H21" s="50"/>
      <c r="I21" s="51" t="str">
        <f t="shared" si="0"/>
        <v/>
      </c>
    </row>
    <row r="22" spans="2:9" x14ac:dyDescent="0.25">
      <c r="B22" s="44">
        <f t="shared" si="1"/>
        <v>17</v>
      </c>
      <c r="C22" s="45" t="s">
        <v>78</v>
      </c>
      <c r="D22" s="46"/>
      <c r="E22" s="46"/>
      <c r="F22" s="46"/>
      <c r="G22" s="46"/>
      <c r="H22" s="46"/>
      <c r="I22" s="47" t="str">
        <f t="shared" si="0"/>
        <v/>
      </c>
    </row>
    <row r="23" spans="2:9" x14ac:dyDescent="0.25">
      <c r="B23" s="48">
        <f t="shared" si="1"/>
        <v>18</v>
      </c>
      <c r="C23" s="49" t="s">
        <v>79</v>
      </c>
      <c r="D23" s="50"/>
      <c r="E23" s="50"/>
      <c r="F23" s="50"/>
      <c r="G23" s="50"/>
      <c r="H23" s="50"/>
      <c r="I23" s="51" t="str">
        <f t="shared" si="0"/>
        <v/>
      </c>
    </row>
    <row r="24" spans="2:9" x14ac:dyDescent="0.25">
      <c r="B24" s="44">
        <f t="shared" si="1"/>
        <v>19</v>
      </c>
      <c r="C24" s="45" t="s">
        <v>80</v>
      </c>
      <c r="D24" s="46"/>
      <c r="E24" s="46"/>
      <c r="F24" s="46"/>
      <c r="G24" s="46"/>
      <c r="H24" s="46"/>
      <c r="I24" s="47" t="str">
        <f t="shared" si="0"/>
        <v/>
      </c>
    </row>
    <row r="25" spans="2:9" x14ac:dyDescent="0.25">
      <c r="B25" s="48">
        <f t="shared" si="1"/>
        <v>20</v>
      </c>
      <c r="C25" s="49" t="s">
        <v>132</v>
      </c>
      <c r="D25" s="50"/>
      <c r="E25" s="50"/>
      <c r="F25" s="50"/>
      <c r="G25" s="50"/>
      <c r="H25" s="50"/>
      <c r="I25" s="51" t="str">
        <f t="shared" si="0"/>
        <v/>
      </c>
    </row>
    <row r="26" spans="2:9" x14ac:dyDescent="0.25">
      <c r="B26" s="44">
        <f t="shared" si="1"/>
        <v>21</v>
      </c>
      <c r="C26" s="45" t="s">
        <v>81</v>
      </c>
      <c r="D26" s="46"/>
      <c r="E26" s="46"/>
      <c r="F26" s="46"/>
      <c r="G26" s="46"/>
      <c r="H26" s="46"/>
      <c r="I26" s="47" t="str">
        <f t="shared" si="0"/>
        <v/>
      </c>
    </row>
    <row r="27" spans="2:9" x14ac:dyDescent="0.25">
      <c r="B27" s="48">
        <f t="shared" si="1"/>
        <v>22</v>
      </c>
      <c r="C27" s="49" t="s">
        <v>82</v>
      </c>
      <c r="D27" s="50"/>
      <c r="E27" s="50"/>
      <c r="F27" s="50"/>
      <c r="G27" s="50"/>
      <c r="H27" s="50"/>
      <c r="I27" s="51" t="str">
        <f t="shared" si="0"/>
        <v/>
      </c>
    </row>
    <row r="28" spans="2:9" x14ac:dyDescent="0.25">
      <c r="B28" s="44">
        <f t="shared" si="1"/>
        <v>23</v>
      </c>
      <c r="C28" s="45" t="s">
        <v>83</v>
      </c>
      <c r="D28" s="46"/>
      <c r="E28" s="46"/>
      <c r="F28" s="46"/>
      <c r="G28" s="46"/>
      <c r="H28" s="46"/>
      <c r="I28" s="47" t="str">
        <f t="shared" si="0"/>
        <v/>
      </c>
    </row>
    <row r="29" spans="2:9" x14ac:dyDescent="0.25">
      <c r="B29" s="48">
        <f t="shared" si="1"/>
        <v>24</v>
      </c>
      <c r="C29" s="49" t="s">
        <v>84</v>
      </c>
      <c r="D29" s="50"/>
      <c r="E29" s="50"/>
      <c r="F29" s="50"/>
      <c r="G29" s="50"/>
      <c r="H29" s="50"/>
      <c r="I29" s="51" t="str">
        <f t="shared" si="0"/>
        <v/>
      </c>
    </row>
    <row r="30" spans="2:9" x14ac:dyDescent="0.25">
      <c r="B30" s="44">
        <f t="shared" si="1"/>
        <v>25</v>
      </c>
      <c r="C30" s="45" t="s">
        <v>85</v>
      </c>
      <c r="D30" s="46"/>
      <c r="E30" s="46"/>
      <c r="F30" s="46"/>
      <c r="G30" s="46"/>
      <c r="H30" s="46"/>
      <c r="I30" s="47" t="str">
        <f t="shared" si="0"/>
        <v/>
      </c>
    </row>
    <row r="31" spans="2:9" x14ac:dyDescent="0.25">
      <c r="B31" s="48">
        <f t="shared" si="1"/>
        <v>26</v>
      </c>
      <c r="C31" s="49" t="s">
        <v>86</v>
      </c>
      <c r="D31" s="50"/>
      <c r="E31" s="50"/>
      <c r="F31" s="50"/>
      <c r="G31" s="50"/>
      <c r="H31" s="50"/>
      <c r="I31" s="51" t="str">
        <f t="shared" si="0"/>
        <v/>
      </c>
    </row>
    <row r="32" spans="2:9" x14ac:dyDescent="0.25">
      <c r="B32" s="44">
        <f t="shared" si="1"/>
        <v>27</v>
      </c>
      <c r="C32" s="45" t="s">
        <v>87</v>
      </c>
      <c r="D32" s="46"/>
      <c r="E32" s="46"/>
      <c r="F32" s="46"/>
      <c r="G32" s="46"/>
      <c r="H32" s="46"/>
      <c r="I32" s="47" t="str">
        <f t="shared" si="0"/>
        <v/>
      </c>
    </row>
    <row r="33" spans="2:9" x14ac:dyDescent="0.25">
      <c r="B33" s="48">
        <f t="shared" si="1"/>
        <v>28</v>
      </c>
      <c r="C33" s="49" t="s">
        <v>88</v>
      </c>
      <c r="D33" s="50"/>
      <c r="E33" s="50"/>
      <c r="F33" s="50"/>
      <c r="G33" s="50"/>
      <c r="H33" s="50"/>
      <c r="I33" s="51" t="str">
        <f t="shared" si="0"/>
        <v/>
      </c>
    </row>
    <row r="34" spans="2:9" x14ac:dyDescent="0.25">
      <c r="B34" s="44">
        <f t="shared" si="1"/>
        <v>29</v>
      </c>
      <c r="C34" s="45" t="s">
        <v>89</v>
      </c>
      <c r="D34" s="46"/>
      <c r="E34" s="46"/>
      <c r="F34" s="46"/>
      <c r="G34" s="46"/>
      <c r="H34" s="46"/>
      <c r="I34" s="47" t="str">
        <f t="shared" si="0"/>
        <v/>
      </c>
    </row>
    <row r="35" spans="2:9" x14ac:dyDescent="0.25">
      <c r="B35" s="48">
        <f t="shared" si="1"/>
        <v>30</v>
      </c>
      <c r="C35" s="49" t="s">
        <v>90</v>
      </c>
      <c r="D35" s="50"/>
      <c r="E35" s="50"/>
      <c r="F35" s="50"/>
      <c r="G35" s="50"/>
      <c r="H35" s="50"/>
      <c r="I35" s="51" t="str">
        <f t="shared" si="0"/>
        <v/>
      </c>
    </row>
    <row r="36" spans="2:9" x14ac:dyDescent="0.25">
      <c r="B36" s="44">
        <f t="shared" si="1"/>
        <v>31</v>
      </c>
      <c r="C36" s="45" t="s">
        <v>91</v>
      </c>
      <c r="D36" s="46"/>
      <c r="E36" s="46"/>
      <c r="F36" s="46"/>
      <c r="G36" s="46"/>
      <c r="H36" s="46"/>
      <c r="I36" s="47" t="str">
        <f t="shared" si="0"/>
        <v/>
      </c>
    </row>
    <row r="37" spans="2:9" x14ac:dyDescent="0.25">
      <c r="B37" s="48">
        <f t="shared" si="1"/>
        <v>32</v>
      </c>
      <c r="C37" s="49" t="s">
        <v>92</v>
      </c>
      <c r="D37" s="50"/>
      <c r="E37" s="50"/>
      <c r="F37" s="50"/>
      <c r="G37" s="50"/>
      <c r="H37" s="50"/>
      <c r="I37" s="51" t="str">
        <f t="shared" si="0"/>
        <v/>
      </c>
    </row>
    <row r="38" spans="2:9" x14ac:dyDescent="0.25">
      <c r="B38" s="44">
        <f t="shared" si="1"/>
        <v>33</v>
      </c>
      <c r="C38" s="45" t="s">
        <v>93</v>
      </c>
      <c r="D38" s="46"/>
      <c r="E38" s="46"/>
      <c r="F38" s="46"/>
      <c r="G38" s="46"/>
      <c r="H38" s="46"/>
      <c r="I38" s="47" t="str">
        <f t="shared" si="0"/>
        <v/>
      </c>
    </row>
    <row r="39" spans="2:9" x14ac:dyDescent="0.25">
      <c r="B39" s="48">
        <f t="shared" si="1"/>
        <v>34</v>
      </c>
      <c r="C39" s="49" t="s">
        <v>94</v>
      </c>
      <c r="D39" s="50"/>
      <c r="E39" s="50"/>
      <c r="F39" s="50"/>
      <c r="G39" s="50"/>
      <c r="H39" s="50"/>
      <c r="I39" s="51" t="str">
        <f t="shared" si="0"/>
        <v/>
      </c>
    </row>
    <row r="40" spans="2:9" x14ac:dyDescent="0.25">
      <c r="B40" s="44">
        <f t="shared" si="1"/>
        <v>35</v>
      </c>
      <c r="C40" s="45" t="s">
        <v>95</v>
      </c>
      <c r="D40" s="46"/>
      <c r="E40" s="46"/>
      <c r="F40" s="46"/>
      <c r="G40" s="46"/>
      <c r="H40" s="46"/>
      <c r="I40" s="47" t="str">
        <f t="shared" si="0"/>
        <v/>
      </c>
    </row>
    <row r="41" spans="2:9" x14ac:dyDescent="0.25">
      <c r="B41" s="48">
        <f t="shared" si="1"/>
        <v>36</v>
      </c>
      <c r="C41" s="49" t="s">
        <v>96</v>
      </c>
      <c r="D41" s="50"/>
      <c r="E41" s="50"/>
      <c r="F41" s="50"/>
      <c r="G41" s="50"/>
      <c r="H41" s="50"/>
      <c r="I41" s="51" t="str">
        <f t="shared" si="0"/>
        <v/>
      </c>
    </row>
    <row r="42" spans="2:9" x14ac:dyDescent="0.25">
      <c r="B42" s="44">
        <f t="shared" si="1"/>
        <v>37</v>
      </c>
      <c r="C42" s="45" t="s">
        <v>97</v>
      </c>
      <c r="D42" s="46"/>
      <c r="E42" s="46"/>
      <c r="F42" s="46"/>
      <c r="G42" s="46"/>
      <c r="H42" s="46"/>
      <c r="I42" s="47" t="str">
        <f t="shared" si="0"/>
        <v/>
      </c>
    </row>
    <row r="43" spans="2:9" x14ac:dyDescent="0.25">
      <c r="B43" s="48">
        <f t="shared" si="1"/>
        <v>38</v>
      </c>
      <c r="C43" s="49" t="s">
        <v>98</v>
      </c>
      <c r="D43" s="50"/>
      <c r="E43" s="50"/>
      <c r="F43" s="50"/>
      <c r="G43" s="50"/>
      <c r="H43" s="50"/>
      <c r="I43" s="51" t="str">
        <f t="shared" si="0"/>
        <v/>
      </c>
    </row>
    <row r="44" spans="2:9" x14ac:dyDescent="0.25">
      <c r="B44" s="44">
        <f t="shared" si="1"/>
        <v>39</v>
      </c>
      <c r="C44" s="45" t="s">
        <v>99</v>
      </c>
      <c r="D44" s="46"/>
      <c r="E44" s="46"/>
      <c r="F44" s="46"/>
      <c r="G44" s="46"/>
      <c r="H44" s="46"/>
      <c r="I44" s="47" t="str">
        <f t="shared" si="0"/>
        <v/>
      </c>
    </row>
    <row r="45" spans="2:9" x14ac:dyDescent="0.25">
      <c r="B45" s="48">
        <f t="shared" si="1"/>
        <v>40</v>
      </c>
      <c r="C45" s="49" t="s">
        <v>100</v>
      </c>
      <c r="D45" s="50"/>
      <c r="E45" s="50"/>
      <c r="F45" s="50"/>
      <c r="G45" s="50"/>
      <c r="H45" s="50"/>
      <c r="I45" s="51" t="str">
        <f t="shared" si="0"/>
        <v/>
      </c>
    </row>
    <row r="46" spans="2:9" x14ac:dyDescent="0.25">
      <c r="B46" s="44">
        <f t="shared" si="1"/>
        <v>41</v>
      </c>
      <c r="C46" s="45" t="s">
        <v>101</v>
      </c>
      <c r="D46" s="46"/>
      <c r="E46" s="46"/>
      <c r="F46" s="46"/>
      <c r="G46" s="46"/>
      <c r="H46" s="46"/>
      <c r="I46" s="47" t="str">
        <f t="shared" si="0"/>
        <v/>
      </c>
    </row>
    <row r="47" spans="2:9" x14ac:dyDescent="0.25">
      <c r="B47" s="48">
        <f t="shared" si="1"/>
        <v>42</v>
      </c>
      <c r="C47" s="49" t="s">
        <v>102</v>
      </c>
      <c r="D47" s="50"/>
      <c r="E47" s="50"/>
      <c r="F47" s="50"/>
      <c r="G47" s="50"/>
      <c r="H47" s="50"/>
      <c r="I47" s="51" t="str">
        <f t="shared" si="0"/>
        <v/>
      </c>
    </row>
    <row r="48" spans="2:9" x14ac:dyDescent="0.25">
      <c r="B48" s="44">
        <f t="shared" si="1"/>
        <v>43</v>
      </c>
      <c r="C48" s="45" t="s">
        <v>103</v>
      </c>
      <c r="D48" s="46"/>
      <c r="E48" s="46"/>
      <c r="F48" s="46"/>
      <c r="G48" s="46"/>
      <c r="H48" s="46"/>
      <c r="I48" s="47" t="str">
        <f t="shared" si="0"/>
        <v/>
      </c>
    </row>
    <row r="49" spans="2:9" x14ac:dyDescent="0.25">
      <c r="B49" s="48">
        <f t="shared" si="1"/>
        <v>44</v>
      </c>
      <c r="C49" s="49" t="s">
        <v>104</v>
      </c>
      <c r="D49" s="50"/>
      <c r="E49" s="50"/>
      <c r="F49" s="50"/>
      <c r="G49" s="50"/>
      <c r="H49" s="50"/>
      <c r="I49" s="51" t="str">
        <f t="shared" si="0"/>
        <v/>
      </c>
    </row>
    <row r="50" spans="2:9" x14ac:dyDescent="0.25">
      <c r="B50" s="44">
        <f t="shared" si="1"/>
        <v>45</v>
      </c>
      <c r="C50" s="45" t="s">
        <v>105</v>
      </c>
      <c r="D50" s="46"/>
      <c r="E50" s="46"/>
      <c r="F50" s="46"/>
      <c r="G50" s="46"/>
      <c r="H50" s="46"/>
      <c r="I50" s="47" t="str">
        <f t="shared" si="0"/>
        <v/>
      </c>
    </row>
    <row r="51" spans="2:9" x14ac:dyDescent="0.25">
      <c r="B51" s="48">
        <f t="shared" si="1"/>
        <v>46</v>
      </c>
      <c r="C51" s="49" t="s">
        <v>106</v>
      </c>
      <c r="D51" s="50"/>
      <c r="E51" s="50"/>
      <c r="F51" s="50"/>
      <c r="G51" s="50"/>
      <c r="H51" s="50"/>
      <c r="I51" s="51" t="str">
        <f t="shared" si="0"/>
        <v/>
      </c>
    </row>
    <row r="52" spans="2:9" x14ac:dyDescent="0.25">
      <c r="B52" s="44">
        <f t="shared" si="1"/>
        <v>47</v>
      </c>
      <c r="C52" s="45" t="s">
        <v>107</v>
      </c>
      <c r="D52" s="46"/>
      <c r="E52" s="46"/>
      <c r="F52" s="46"/>
      <c r="G52" s="46"/>
      <c r="H52" s="46"/>
      <c r="I52" s="47" t="str">
        <f t="shared" si="0"/>
        <v/>
      </c>
    </row>
    <row r="53" spans="2:9" x14ac:dyDescent="0.25">
      <c r="B53" s="48">
        <f t="shared" si="1"/>
        <v>48</v>
      </c>
      <c r="C53" s="49" t="s">
        <v>108</v>
      </c>
      <c r="D53" s="50"/>
      <c r="E53" s="50"/>
      <c r="F53" s="50"/>
      <c r="G53" s="50"/>
      <c r="H53" s="50"/>
      <c r="I53" s="51" t="str">
        <f t="shared" si="0"/>
        <v/>
      </c>
    </row>
    <row r="54" spans="2:9" x14ac:dyDescent="0.25">
      <c r="B54" s="44">
        <f t="shared" si="1"/>
        <v>49</v>
      </c>
      <c r="C54" s="45" t="s">
        <v>109</v>
      </c>
      <c r="D54" s="46"/>
      <c r="E54" s="46"/>
      <c r="F54" s="46"/>
      <c r="G54" s="46"/>
      <c r="H54" s="46"/>
      <c r="I54" s="47" t="str">
        <f t="shared" si="0"/>
        <v/>
      </c>
    </row>
    <row r="55" spans="2:9" x14ac:dyDescent="0.25">
      <c r="B55" s="48">
        <f t="shared" si="1"/>
        <v>50</v>
      </c>
      <c r="C55" s="49" t="s">
        <v>110</v>
      </c>
      <c r="D55" s="50"/>
      <c r="E55" s="50"/>
      <c r="F55" s="50"/>
      <c r="G55" s="50"/>
      <c r="H55" s="50"/>
      <c r="I55" s="51" t="str">
        <f t="shared" si="0"/>
        <v/>
      </c>
    </row>
    <row r="56" spans="2:9" x14ac:dyDescent="0.25">
      <c r="B56" s="44">
        <f t="shared" si="1"/>
        <v>51</v>
      </c>
      <c r="C56" s="45" t="s">
        <v>111</v>
      </c>
      <c r="D56" s="46"/>
      <c r="E56" s="46"/>
      <c r="F56" s="46"/>
      <c r="G56" s="46"/>
      <c r="H56" s="46"/>
      <c r="I56" s="47" t="str">
        <f t="shared" si="0"/>
        <v/>
      </c>
    </row>
    <row r="57" spans="2:9" x14ac:dyDescent="0.25">
      <c r="B57" s="48">
        <f t="shared" si="1"/>
        <v>52</v>
      </c>
      <c r="C57" s="49" t="s">
        <v>112</v>
      </c>
      <c r="D57" s="50"/>
      <c r="E57" s="50"/>
      <c r="F57" s="50"/>
      <c r="G57" s="50"/>
      <c r="H57" s="50"/>
      <c r="I57" s="51" t="str">
        <f t="shared" si="0"/>
        <v/>
      </c>
    </row>
    <row r="58" spans="2:9" x14ac:dyDescent="0.25">
      <c r="B58" s="44">
        <f t="shared" si="1"/>
        <v>53</v>
      </c>
      <c r="C58" s="45" t="s">
        <v>113</v>
      </c>
      <c r="D58" s="46"/>
      <c r="E58" s="46"/>
      <c r="F58" s="46"/>
      <c r="G58" s="46"/>
      <c r="H58" s="46"/>
      <c r="I58" s="47" t="str">
        <f t="shared" si="0"/>
        <v/>
      </c>
    </row>
    <row r="59" spans="2:9" x14ac:dyDescent="0.25">
      <c r="B59" s="48">
        <f t="shared" si="1"/>
        <v>54</v>
      </c>
      <c r="C59" s="49" t="s">
        <v>114</v>
      </c>
      <c r="D59" s="50"/>
      <c r="E59" s="50"/>
      <c r="F59" s="50"/>
      <c r="G59" s="50"/>
      <c r="H59" s="50"/>
      <c r="I59" s="51" t="str">
        <f t="shared" si="0"/>
        <v/>
      </c>
    </row>
    <row r="60" spans="2:9" x14ac:dyDescent="0.25">
      <c r="B60" s="44">
        <f t="shared" si="1"/>
        <v>55</v>
      </c>
      <c r="C60" s="45" t="s">
        <v>115</v>
      </c>
      <c r="D60" s="46"/>
      <c r="E60" s="46"/>
      <c r="F60" s="46"/>
      <c r="G60" s="46"/>
      <c r="H60" s="46"/>
      <c r="I60" s="47" t="str">
        <f t="shared" si="0"/>
        <v/>
      </c>
    </row>
    <row r="61" spans="2:9" x14ac:dyDescent="0.25">
      <c r="B61" s="48">
        <f t="shared" si="1"/>
        <v>56</v>
      </c>
      <c r="C61" s="49" t="s">
        <v>116</v>
      </c>
      <c r="D61" s="50"/>
      <c r="E61" s="50"/>
      <c r="F61" s="50"/>
      <c r="G61" s="50"/>
      <c r="H61" s="50"/>
      <c r="I61" s="51" t="str">
        <f t="shared" si="0"/>
        <v/>
      </c>
    </row>
    <row r="62" spans="2:9" x14ac:dyDescent="0.25">
      <c r="B62" s="44">
        <f t="shared" si="1"/>
        <v>57</v>
      </c>
      <c r="C62" s="45" t="s">
        <v>117</v>
      </c>
      <c r="D62" s="46"/>
      <c r="E62" s="46"/>
      <c r="F62" s="46"/>
      <c r="G62" s="46"/>
      <c r="H62" s="46"/>
      <c r="I62" s="47" t="str">
        <f t="shared" si="0"/>
        <v/>
      </c>
    </row>
    <row r="63" spans="2:9" x14ac:dyDescent="0.25">
      <c r="B63" s="48">
        <f t="shared" si="1"/>
        <v>58</v>
      </c>
      <c r="C63" s="49" t="s">
        <v>118</v>
      </c>
      <c r="D63" s="50"/>
      <c r="E63" s="50"/>
      <c r="F63" s="50"/>
      <c r="G63" s="50"/>
      <c r="H63" s="50"/>
      <c r="I63" s="51" t="str">
        <f t="shared" si="0"/>
        <v/>
      </c>
    </row>
    <row r="64" spans="2:9" x14ac:dyDescent="0.25">
      <c r="B64" s="44">
        <f t="shared" si="1"/>
        <v>59</v>
      </c>
      <c r="C64" s="45" t="s">
        <v>119</v>
      </c>
      <c r="D64" s="46"/>
      <c r="E64" s="46"/>
      <c r="F64" s="46"/>
      <c r="G64" s="46"/>
      <c r="H64" s="46"/>
      <c r="I64" s="47" t="str">
        <f t="shared" si="0"/>
        <v/>
      </c>
    </row>
    <row r="65" spans="2:9" x14ac:dyDescent="0.25">
      <c r="B65" s="48">
        <f t="shared" si="1"/>
        <v>60</v>
      </c>
      <c r="C65" s="49" t="s">
        <v>120</v>
      </c>
      <c r="D65" s="50"/>
      <c r="E65" s="50"/>
      <c r="F65" s="50"/>
      <c r="G65" s="50"/>
      <c r="H65" s="50"/>
      <c r="I65" s="51" t="str">
        <f t="shared" si="0"/>
        <v/>
      </c>
    </row>
    <row r="66" spans="2:9" x14ac:dyDescent="0.25">
      <c r="B66" s="44">
        <f t="shared" si="1"/>
        <v>61</v>
      </c>
      <c r="C66" s="45" t="s">
        <v>121</v>
      </c>
      <c r="D66" s="46"/>
      <c r="E66" s="46"/>
      <c r="F66" s="46"/>
      <c r="G66" s="46"/>
      <c r="H66" s="46"/>
      <c r="I66" s="47" t="str">
        <f t="shared" si="0"/>
        <v/>
      </c>
    </row>
    <row r="67" spans="2:9" x14ac:dyDescent="0.25">
      <c r="B67" s="48">
        <f t="shared" si="1"/>
        <v>62</v>
      </c>
      <c r="C67" s="49" t="s">
        <v>122</v>
      </c>
      <c r="D67" s="50"/>
      <c r="E67" s="50"/>
      <c r="F67" s="50"/>
      <c r="G67" s="50"/>
      <c r="H67" s="50"/>
      <c r="I67" s="51" t="str">
        <f t="shared" si="0"/>
        <v/>
      </c>
    </row>
    <row r="68" spans="2:9" x14ac:dyDescent="0.25">
      <c r="B68" s="44">
        <f t="shared" si="1"/>
        <v>63</v>
      </c>
      <c r="C68" s="45" t="s">
        <v>123</v>
      </c>
      <c r="D68" s="46"/>
      <c r="E68" s="46"/>
      <c r="F68" s="46"/>
      <c r="G68" s="46"/>
      <c r="H68" s="46"/>
      <c r="I68" s="47" t="str">
        <f t="shared" si="0"/>
        <v/>
      </c>
    </row>
    <row r="69" spans="2:9" x14ac:dyDescent="0.25">
      <c r="B69" s="48">
        <f t="shared" si="1"/>
        <v>64</v>
      </c>
      <c r="C69" s="49" t="s">
        <v>124</v>
      </c>
      <c r="D69" s="50"/>
      <c r="E69" s="50"/>
      <c r="F69" s="50"/>
      <c r="G69" s="50"/>
      <c r="H69" s="50"/>
      <c r="I69" s="51" t="str">
        <f t="shared" si="0"/>
        <v/>
      </c>
    </row>
    <row r="70" spans="2:9" x14ac:dyDescent="0.25">
      <c r="B70" s="44">
        <f t="shared" si="1"/>
        <v>65</v>
      </c>
      <c r="C70" s="45" t="s">
        <v>133</v>
      </c>
      <c r="D70" s="46"/>
      <c r="E70" s="46"/>
      <c r="F70" s="46"/>
      <c r="G70" s="46"/>
      <c r="H70" s="46"/>
      <c r="I70" s="47" t="str">
        <f t="shared" si="0"/>
        <v/>
      </c>
    </row>
    <row r="71" spans="2:9" x14ac:dyDescent="0.25">
      <c r="B71" s="48">
        <f t="shared" si="1"/>
        <v>66</v>
      </c>
      <c r="C71" s="49" t="s">
        <v>125</v>
      </c>
      <c r="D71" s="50"/>
      <c r="E71" s="50"/>
      <c r="F71" s="50"/>
      <c r="G71" s="50"/>
      <c r="H71" s="50"/>
      <c r="I71" s="51" t="str">
        <f t="shared" ref="I71:I77" si="2">IF(D71="x",1,IF(E71="x",2,IF(F71="x",3,IF(G71="x",4,IF(H71="x",5,"")))))</f>
        <v/>
      </c>
    </row>
    <row r="72" spans="2:9" x14ac:dyDescent="0.25">
      <c r="B72" s="44">
        <f t="shared" ref="B72:B77" si="3">B71+1</f>
        <v>67</v>
      </c>
      <c r="C72" s="45" t="s">
        <v>126</v>
      </c>
      <c r="D72" s="46"/>
      <c r="E72" s="46"/>
      <c r="F72" s="46"/>
      <c r="G72" s="46"/>
      <c r="H72" s="46"/>
      <c r="I72" s="47" t="str">
        <f t="shared" si="2"/>
        <v/>
      </c>
    </row>
    <row r="73" spans="2:9" x14ac:dyDescent="0.25">
      <c r="B73" s="48">
        <f t="shared" si="3"/>
        <v>68</v>
      </c>
      <c r="C73" s="49" t="s">
        <v>127</v>
      </c>
      <c r="D73" s="50"/>
      <c r="E73" s="50"/>
      <c r="F73" s="50"/>
      <c r="G73" s="50"/>
      <c r="H73" s="50"/>
      <c r="I73" s="51" t="str">
        <f t="shared" si="2"/>
        <v/>
      </c>
    </row>
    <row r="74" spans="2:9" x14ac:dyDescent="0.25">
      <c r="B74" s="44">
        <f t="shared" si="3"/>
        <v>69</v>
      </c>
      <c r="C74" s="45" t="s">
        <v>128</v>
      </c>
      <c r="D74" s="46"/>
      <c r="E74" s="46"/>
      <c r="F74" s="46"/>
      <c r="G74" s="46"/>
      <c r="H74" s="46"/>
      <c r="I74" s="47" t="str">
        <f t="shared" si="2"/>
        <v/>
      </c>
    </row>
    <row r="75" spans="2:9" x14ac:dyDescent="0.25">
      <c r="B75" s="48">
        <f t="shared" si="3"/>
        <v>70</v>
      </c>
      <c r="C75" s="49" t="s">
        <v>129</v>
      </c>
      <c r="D75" s="50"/>
      <c r="E75" s="50"/>
      <c r="F75" s="50"/>
      <c r="G75" s="50"/>
      <c r="H75" s="50"/>
      <c r="I75" s="51" t="str">
        <f t="shared" si="2"/>
        <v/>
      </c>
    </row>
    <row r="76" spans="2:9" x14ac:dyDescent="0.25">
      <c r="B76" s="44">
        <f t="shared" si="3"/>
        <v>71</v>
      </c>
      <c r="C76" s="45" t="s">
        <v>130</v>
      </c>
      <c r="D76" s="46"/>
      <c r="E76" s="46"/>
      <c r="F76" s="46"/>
      <c r="G76" s="46"/>
      <c r="H76" s="46"/>
      <c r="I76" s="47" t="str">
        <f t="shared" si="2"/>
        <v/>
      </c>
    </row>
    <row r="77" spans="2:9" x14ac:dyDescent="0.25">
      <c r="B77" s="48">
        <f t="shared" si="3"/>
        <v>72</v>
      </c>
      <c r="C77" s="49" t="s">
        <v>131</v>
      </c>
      <c r="D77" s="50"/>
      <c r="E77" s="50"/>
      <c r="F77" s="50"/>
      <c r="G77" s="50"/>
      <c r="H77" s="50"/>
      <c r="I77" s="51" t="str">
        <f t="shared" si="2"/>
        <v/>
      </c>
    </row>
  </sheetData>
  <sheetProtection password="C83F" sheet="1" objects="1" scenarios="1"/>
  <printOptions gridLines="1"/>
  <pageMargins left="0.2" right="0.2" top="0.75" bottom="0.75" header="0.3" footer="0.3"/>
  <pageSetup scale="80" orientation="landscape" r:id="rId1"/>
  <headerFooter>
    <oddFooter>&amp;L&amp;8&amp;F  &amp;A  &amp;D  &amp;T&amp;RPAGE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Ranking Calcs</vt:lpstr>
      <vt:lpstr>DISC</vt:lpstr>
      <vt:lpstr>Spiritual Gifts</vt:lpstr>
      <vt:lpstr>'Spiritual Gifts'!Print_Titles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Naylor</dc:creator>
  <cp:lastModifiedBy>David Naylor</cp:lastModifiedBy>
  <cp:lastPrinted>2014-01-21T15:32:05Z</cp:lastPrinted>
  <dcterms:created xsi:type="dcterms:W3CDTF">2014-01-12T21:32:31Z</dcterms:created>
  <dcterms:modified xsi:type="dcterms:W3CDTF">2014-01-21T15:35:16Z</dcterms:modified>
</cp:coreProperties>
</file>