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1027627d275f0e6/Desktop/book/Excel/"/>
    </mc:Choice>
  </mc:AlternateContent>
  <xr:revisionPtr revIDLastSave="4" documentId="8_{6AC0D933-D38F-4856-968C-F44497048604}" xr6:coauthVersionLast="47" xr6:coauthVersionMax="47" xr10:uidLastSave="{08ADD43F-69AA-4DBF-AF05-34369115D3EC}"/>
  <bookViews>
    <workbookView xWindow="-120" yWindow="-120" windowWidth="29040" windowHeight="15720" tabRatio="807" activeTab="3" xr2:uid="{00000000-000D-0000-FFFF-FFFF00000000}"/>
  </bookViews>
  <sheets>
    <sheet name="Single Unit" sheetId="9" r:id="rId1"/>
    <sheet name="VLE" sheetId="12" r:id="rId2"/>
    <sheet name="xy" sheetId="13" r:id="rId3"/>
    <sheet name="Txy" sheetId="14" r:id="rId4"/>
  </sheets>
  <definedNames>
    <definedName name="solver_adj" localSheetId="0" hidden="1">'Single Unit'!$I$2,'Single Unit'!$I$10</definedName>
    <definedName name="solver_adj" localSheetId="1" hidden="1">VLE!$C$6:$C$106</definedName>
    <definedName name="solver_cvg" localSheetId="0" hidden="1">0.0001</definedName>
    <definedName name="solver_cvg" localSheetId="1" hidden="1">0.0001</definedName>
    <definedName name="solver_drv" localSheetId="0" hidden="1">1</definedName>
    <definedName name="solver_drv" localSheetId="1" hidden="1">1</definedName>
    <definedName name="solver_eng" localSheetId="0" hidden="1">1</definedName>
    <definedName name="solver_eng" localSheetId="1" hidden="1">1</definedName>
    <definedName name="solver_est" localSheetId="0" hidden="1">1</definedName>
    <definedName name="solver_est" localSheetId="1" hidden="1">1</definedName>
    <definedName name="solver_itr" localSheetId="0" hidden="1">2147483647</definedName>
    <definedName name="solver_itr" localSheetId="1" hidden="1">2147483647</definedName>
    <definedName name="solver_lhs1" localSheetId="0" hidden="1">'Single Unit'!$B$10</definedName>
    <definedName name="solver_lhs1" localSheetId="1" hidden="1">VLE!$F$7:$F$106</definedName>
    <definedName name="solver_mip" localSheetId="0" hidden="1">2147483647</definedName>
    <definedName name="solver_mip" localSheetId="1" hidden="1">2147483647</definedName>
    <definedName name="solver_mni" localSheetId="0" hidden="1">30</definedName>
    <definedName name="solver_mni" localSheetId="1" hidden="1">30</definedName>
    <definedName name="solver_mrt" localSheetId="0" hidden="1">0.075</definedName>
    <definedName name="solver_mrt" localSheetId="1" hidden="1">0.075</definedName>
    <definedName name="solver_msl" localSheetId="0" hidden="1">2</definedName>
    <definedName name="solver_msl" localSheetId="1" hidden="1">2</definedName>
    <definedName name="solver_neg" localSheetId="0" hidden="1">1</definedName>
    <definedName name="solver_neg" localSheetId="1" hidden="1">1</definedName>
    <definedName name="solver_nod" localSheetId="0" hidden="1">2147483647</definedName>
    <definedName name="solver_nod" localSheetId="1" hidden="1">2147483647</definedName>
    <definedName name="solver_num" localSheetId="0" hidden="1">1</definedName>
    <definedName name="solver_num" localSheetId="1" hidden="1">1</definedName>
    <definedName name="solver_nwt" localSheetId="0" hidden="1">1</definedName>
    <definedName name="solver_nwt" localSheetId="1" hidden="1">1</definedName>
    <definedName name="solver_opt" localSheetId="0" hidden="1">'Single Unit'!$B$9</definedName>
    <definedName name="solver_opt" localSheetId="1" hidden="1">VLE!$F$6</definedName>
    <definedName name="solver_pre" localSheetId="0" hidden="1">0.000001</definedName>
    <definedName name="solver_pre" localSheetId="1" hidden="1">0.000001</definedName>
    <definedName name="solver_rbv" localSheetId="0" hidden="1">1</definedName>
    <definedName name="solver_rbv" localSheetId="1" hidden="1">1</definedName>
    <definedName name="solver_rel1" localSheetId="0" hidden="1">2</definedName>
    <definedName name="solver_rel1" localSheetId="1" hidden="1">2</definedName>
    <definedName name="solver_rhs1" localSheetId="0" hidden="1">0</definedName>
    <definedName name="solver_rhs1" localSheetId="1" hidden="1">0</definedName>
    <definedName name="solver_rlx" localSheetId="0" hidden="1">2</definedName>
    <definedName name="solver_rlx" localSheetId="1" hidden="1">2</definedName>
    <definedName name="solver_rsd" localSheetId="0" hidden="1">0</definedName>
    <definedName name="solver_rsd" localSheetId="1" hidden="1">0</definedName>
    <definedName name="solver_scl" localSheetId="0" hidden="1">1</definedName>
    <definedName name="solver_scl" localSheetId="1" hidden="1">1</definedName>
    <definedName name="solver_sho" localSheetId="0" hidden="1">2</definedName>
    <definedName name="solver_sho" localSheetId="1" hidden="1">2</definedName>
    <definedName name="solver_ssz" localSheetId="0" hidden="1">100</definedName>
    <definedName name="solver_ssz" localSheetId="1" hidden="1">100</definedName>
    <definedName name="solver_tim" localSheetId="0" hidden="1">2147483647</definedName>
    <definedName name="solver_tim" localSheetId="1" hidden="1">2147483647</definedName>
    <definedName name="solver_tol" localSheetId="0" hidden="1">0.01</definedName>
    <definedName name="solver_tol" localSheetId="1" hidden="1">0.01</definedName>
    <definedName name="solver_typ" localSheetId="0" hidden="1">3</definedName>
    <definedName name="solver_typ" localSheetId="1" hidden="1">3</definedName>
    <definedName name="solver_val" localSheetId="0" hidden="1">0</definedName>
    <definedName name="solver_val" localSheetId="1" hidden="1">0</definedName>
    <definedName name="solver_ver" localSheetId="0" hidden="1">3</definedName>
    <definedName name="solver_ver" localSheetId="1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9" l="1"/>
  <c r="L7" i="9"/>
  <c r="D97" i="12" l="1"/>
  <c r="E97" i="12"/>
  <c r="D98" i="12"/>
  <c r="E98" i="12"/>
  <c r="D99" i="12"/>
  <c r="E99" i="12"/>
  <c r="D100" i="12"/>
  <c r="E100" i="12"/>
  <c r="D101" i="12"/>
  <c r="E101" i="12"/>
  <c r="D102" i="12"/>
  <c r="E102" i="12"/>
  <c r="D103" i="12"/>
  <c r="E103" i="12"/>
  <c r="D104" i="12"/>
  <c r="E104" i="12"/>
  <c r="D105" i="12"/>
  <c r="E105" i="12"/>
  <c r="D106" i="12"/>
  <c r="E106" i="12"/>
  <c r="D17" i="12"/>
  <c r="E17" i="12"/>
  <c r="D18" i="12"/>
  <c r="E18" i="12"/>
  <c r="D19" i="12"/>
  <c r="E19" i="12"/>
  <c r="D20" i="12"/>
  <c r="E20" i="12"/>
  <c r="D21" i="12"/>
  <c r="E21" i="12"/>
  <c r="D22" i="12"/>
  <c r="E22" i="12"/>
  <c r="D23" i="12"/>
  <c r="E23" i="12"/>
  <c r="D24" i="12"/>
  <c r="E24" i="12"/>
  <c r="D25" i="12"/>
  <c r="E25" i="12"/>
  <c r="D26" i="12"/>
  <c r="E26" i="12"/>
  <c r="D27" i="12"/>
  <c r="E27" i="12"/>
  <c r="D28" i="12"/>
  <c r="E28" i="12"/>
  <c r="D29" i="12"/>
  <c r="E29" i="12"/>
  <c r="D30" i="12"/>
  <c r="E30" i="12"/>
  <c r="D31" i="12"/>
  <c r="E31" i="12"/>
  <c r="D32" i="12"/>
  <c r="E32" i="12"/>
  <c r="D33" i="12"/>
  <c r="E33" i="12"/>
  <c r="D34" i="12"/>
  <c r="E34" i="12"/>
  <c r="D35" i="12"/>
  <c r="E35" i="12"/>
  <c r="D36" i="12"/>
  <c r="E36" i="12"/>
  <c r="D37" i="12"/>
  <c r="E37" i="12"/>
  <c r="D38" i="12"/>
  <c r="E38" i="12"/>
  <c r="D39" i="12"/>
  <c r="E39" i="12"/>
  <c r="D40" i="12"/>
  <c r="E40" i="12"/>
  <c r="D41" i="12"/>
  <c r="E41" i="12"/>
  <c r="D42" i="12"/>
  <c r="E42" i="12"/>
  <c r="D43" i="12"/>
  <c r="E43" i="12"/>
  <c r="D44" i="12"/>
  <c r="E44" i="12"/>
  <c r="D45" i="12"/>
  <c r="E45" i="12"/>
  <c r="D46" i="12"/>
  <c r="E46" i="12"/>
  <c r="D47" i="12"/>
  <c r="E47" i="12"/>
  <c r="D48" i="12"/>
  <c r="E48" i="12"/>
  <c r="D49" i="12"/>
  <c r="E49" i="12"/>
  <c r="D50" i="12"/>
  <c r="E50" i="12"/>
  <c r="D51" i="12"/>
  <c r="E51" i="12"/>
  <c r="D52" i="12"/>
  <c r="E52" i="12"/>
  <c r="D53" i="12"/>
  <c r="E53" i="12"/>
  <c r="D54" i="12"/>
  <c r="E54" i="12"/>
  <c r="D55" i="12"/>
  <c r="E55" i="12"/>
  <c r="D56" i="12"/>
  <c r="E56" i="12"/>
  <c r="D57" i="12"/>
  <c r="E57" i="12"/>
  <c r="D58" i="12"/>
  <c r="E58" i="12"/>
  <c r="D59" i="12"/>
  <c r="E59" i="12"/>
  <c r="D60" i="12"/>
  <c r="E60" i="12"/>
  <c r="D61" i="12"/>
  <c r="E61" i="12"/>
  <c r="D62" i="12"/>
  <c r="E62" i="12"/>
  <c r="D63" i="12"/>
  <c r="E63" i="12"/>
  <c r="D64" i="12"/>
  <c r="E64" i="12"/>
  <c r="D65" i="12"/>
  <c r="E65" i="12"/>
  <c r="D66" i="12"/>
  <c r="E66" i="12"/>
  <c r="D67" i="12"/>
  <c r="E67" i="12"/>
  <c r="D68" i="12"/>
  <c r="E68" i="12"/>
  <c r="D69" i="12"/>
  <c r="E69" i="12"/>
  <c r="D70" i="12"/>
  <c r="E70" i="12"/>
  <c r="D71" i="12"/>
  <c r="E71" i="12"/>
  <c r="D72" i="12"/>
  <c r="E72" i="12"/>
  <c r="D73" i="12"/>
  <c r="E73" i="12"/>
  <c r="D74" i="12"/>
  <c r="E74" i="12"/>
  <c r="D75" i="12"/>
  <c r="E75" i="12"/>
  <c r="D76" i="12"/>
  <c r="E76" i="12"/>
  <c r="D77" i="12"/>
  <c r="E77" i="12"/>
  <c r="D78" i="12"/>
  <c r="E78" i="12"/>
  <c r="D79" i="12"/>
  <c r="E79" i="12"/>
  <c r="D80" i="12"/>
  <c r="E80" i="12"/>
  <c r="D81" i="12"/>
  <c r="E81" i="12"/>
  <c r="D82" i="12"/>
  <c r="E82" i="12"/>
  <c r="D83" i="12"/>
  <c r="E83" i="12"/>
  <c r="D84" i="12"/>
  <c r="E84" i="12"/>
  <c r="D85" i="12"/>
  <c r="E85" i="12"/>
  <c r="D86" i="12"/>
  <c r="E86" i="12"/>
  <c r="D87" i="12"/>
  <c r="E87" i="12"/>
  <c r="D88" i="12"/>
  <c r="E88" i="12"/>
  <c r="D89" i="12"/>
  <c r="E89" i="12"/>
  <c r="D90" i="12"/>
  <c r="E90" i="12"/>
  <c r="D91" i="12"/>
  <c r="E91" i="12"/>
  <c r="D92" i="12"/>
  <c r="E92" i="12"/>
  <c r="D93" i="12"/>
  <c r="E93" i="12"/>
  <c r="D94" i="12"/>
  <c r="E94" i="12"/>
  <c r="D95" i="12"/>
  <c r="E95" i="12"/>
  <c r="D96" i="12"/>
  <c r="E96" i="12"/>
  <c r="A7" i="12"/>
  <c r="B7" i="12" s="1"/>
  <c r="D6" i="12"/>
  <c r="B6" i="12"/>
  <c r="E6" i="12"/>
  <c r="D7" i="12"/>
  <c r="E7" i="12"/>
  <c r="D8" i="12"/>
  <c r="E8" i="12"/>
  <c r="D9" i="12"/>
  <c r="E9" i="12"/>
  <c r="D10" i="12"/>
  <c r="E10" i="12"/>
  <c r="D11" i="12"/>
  <c r="E11" i="12"/>
  <c r="D12" i="12"/>
  <c r="E12" i="12"/>
  <c r="D13" i="12"/>
  <c r="E13" i="12"/>
  <c r="D14" i="12"/>
  <c r="E14" i="12"/>
  <c r="D15" i="12"/>
  <c r="E15" i="12"/>
  <c r="D16" i="12"/>
  <c r="E16" i="12"/>
  <c r="F6" i="12"/>
  <c r="A8" i="12" l="1"/>
  <c r="F7" i="12"/>
  <c r="B8" i="12" l="1"/>
  <c r="F8" i="12"/>
  <c r="A9" i="12"/>
  <c r="A10" i="12" l="1"/>
  <c r="B9" i="12"/>
  <c r="F9" i="12"/>
  <c r="A11" i="12" l="1"/>
  <c r="B10" i="12"/>
  <c r="F10" i="12"/>
  <c r="B11" i="12" l="1"/>
  <c r="A12" i="12"/>
  <c r="F11" i="12"/>
  <c r="B12" i="12" l="1"/>
  <c r="A13" i="12"/>
  <c r="F12" i="12"/>
  <c r="F13" i="12" l="1"/>
  <c r="B13" i="12"/>
  <c r="A14" i="12"/>
  <c r="A15" i="12" l="1"/>
  <c r="F14" i="12"/>
  <c r="B14" i="12"/>
  <c r="F15" i="12" l="1"/>
  <c r="A16" i="12"/>
  <c r="B15" i="12"/>
  <c r="A17" i="12" l="1"/>
  <c r="B16" i="12"/>
  <c r="F16" i="12"/>
  <c r="B17" i="12" l="1"/>
  <c r="A18" i="12"/>
  <c r="F17" i="12"/>
  <c r="F18" i="12" l="1"/>
  <c r="B18" i="12"/>
  <c r="A19" i="12"/>
  <c r="F19" i="12" l="1"/>
  <c r="A20" i="12"/>
  <c r="B19" i="12"/>
  <c r="F20" i="12" l="1"/>
  <c r="B20" i="12"/>
  <c r="A21" i="12"/>
  <c r="A22" i="12" l="1"/>
  <c r="F21" i="12"/>
  <c r="B21" i="12"/>
  <c r="A23" i="12" l="1"/>
  <c r="B22" i="12"/>
  <c r="F22" i="12"/>
  <c r="A24" i="12" l="1"/>
  <c r="F23" i="12"/>
  <c r="B23" i="12"/>
  <c r="A25" i="12" l="1"/>
  <c r="B24" i="12"/>
  <c r="F24" i="12"/>
  <c r="B25" i="12" l="1"/>
  <c r="A26" i="12"/>
  <c r="F25" i="12"/>
  <c r="A27" i="12" l="1"/>
  <c r="B26" i="12"/>
  <c r="F26" i="12"/>
  <c r="F27" i="12" l="1"/>
  <c r="A28" i="12"/>
  <c r="B27" i="12"/>
  <c r="F28" i="12" l="1"/>
  <c r="B28" i="12"/>
  <c r="A29" i="12"/>
  <c r="A30" i="12" l="1"/>
  <c r="F29" i="12"/>
  <c r="B29" i="12"/>
  <c r="B30" i="12" l="1"/>
  <c r="F30" i="12"/>
  <c r="A31" i="12"/>
  <c r="A32" i="12" l="1"/>
  <c r="B31" i="12"/>
  <c r="F31" i="12"/>
  <c r="A33" i="12" l="1"/>
  <c r="F32" i="12"/>
  <c r="B32" i="12"/>
  <c r="B33" i="12" l="1"/>
  <c r="A34" i="12"/>
  <c r="F33" i="12"/>
  <c r="F34" i="12" l="1"/>
  <c r="B34" i="12"/>
  <c r="A35" i="12"/>
  <c r="F35" i="12" l="1"/>
  <c r="A36" i="12"/>
  <c r="B35" i="12"/>
  <c r="F36" i="12" l="1"/>
  <c r="B36" i="12"/>
  <c r="A37" i="12"/>
  <c r="B37" i="12" l="1"/>
  <c r="F37" i="12"/>
  <c r="A38" i="12"/>
  <c r="A39" i="12" l="1"/>
  <c r="B38" i="12"/>
  <c r="F38" i="12"/>
  <c r="A40" i="12" l="1"/>
  <c r="B39" i="12"/>
  <c r="F39" i="12"/>
  <c r="A41" i="12" l="1"/>
  <c r="F40" i="12"/>
  <c r="B40" i="12"/>
  <c r="B41" i="12" l="1"/>
  <c r="F41" i="12"/>
  <c r="A42" i="12"/>
  <c r="B42" i="12" l="1"/>
  <c r="A43" i="12"/>
  <c r="F42" i="12"/>
  <c r="A44" i="12" l="1"/>
  <c r="B43" i="12"/>
  <c r="F43" i="12"/>
  <c r="A45" i="12" l="1"/>
  <c r="F44" i="12"/>
  <c r="B44" i="12"/>
  <c r="F45" i="12" l="1"/>
  <c r="B45" i="12"/>
  <c r="A46" i="12"/>
  <c r="A47" i="12" l="1"/>
  <c r="F46" i="12"/>
  <c r="B46" i="12"/>
  <c r="B47" i="12" l="1"/>
  <c r="A48" i="12"/>
  <c r="F47" i="12"/>
  <c r="F48" i="12" l="1"/>
  <c r="B48" i="12"/>
  <c r="A49" i="12"/>
  <c r="B49" i="12" l="1"/>
  <c r="F49" i="12"/>
  <c r="A50" i="12"/>
  <c r="A51" i="12" l="1"/>
  <c r="F50" i="12"/>
  <c r="B50" i="12"/>
  <c r="A52" i="12" l="1"/>
  <c r="F51" i="12"/>
  <c r="B51" i="12"/>
  <c r="B52" i="12" l="1"/>
  <c r="A53" i="12"/>
  <c r="F52" i="12"/>
  <c r="B53" i="12" l="1"/>
  <c r="A54" i="12"/>
  <c r="F53" i="12"/>
  <c r="B54" i="12" l="1"/>
  <c r="F54" i="12"/>
  <c r="A55" i="12"/>
  <c r="B55" i="12" l="1"/>
  <c r="A56" i="12"/>
  <c r="F55" i="12"/>
  <c r="F56" i="12" l="1"/>
  <c r="B56" i="12"/>
  <c r="A57" i="12"/>
  <c r="B57" i="12" l="1"/>
  <c r="F57" i="12"/>
  <c r="A58" i="12"/>
  <c r="F58" i="12" l="1"/>
  <c r="B58" i="12"/>
  <c r="A59" i="12"/>
  <c r="A60" i="12" l="1"/>
  <c r="F59" i="12"/>
  <c r="B59" i="12"/>
  <c r="A61" i="12" l="1"/>
  <c r="F60" i="12"/>
  <c r="B60" i="12"/>
  <c r="A62" i="12" l="1"/>
  <c r="B61" i="12"/>
  <c r="F61" i="12"/>
  <c r="B62" i="12" l="1"/>
  <c r="F62" i="12"/>
  <c r="A63" i="12"/>
  <c r="F63" i="12" l="1"/>
  <c r="B63" i="12"/>
  <c r="A64" i="12"/>
  <c r="B64" i="12" l="1"/>
  <c r="A65" i="12"/>
  <c r="F64" i="12"/>
  <c r="B65" i="12" l="1"/>
  <c r="A66" i="12"/>
  <c r="F65" i="12"/>
  <c r="B66" i="12" l="1"/>
  <c r="F66" i="12"/>
  <c r="A67" i="12"/>
  <c r="B67" i="12" l="1"/>
  <c r="A68" i="12"/>
  <c r="F67" i="12"/>
  <c r="B68" i="12" l="1"/>
  <c r="F68" i="12"/>
  <c r="A69" i="12"/>
  <c r="B69" i="12" l="1"/>
  <c r="A70" i="12"/>
  <c r="F69" i="12"/>
  <c r="A71" i="12" l="1"/>
  <c r="F70" i="12"/>
  <c r="B70" i="12"/>
  <c r="B71" i="12" l="1"/>
  <c r="A72" i="12"/>
  <c r="F71" i="12"/>
  <c r="F72" i="12" l="1"/>
  <c r="B72" i="12"/>
  <c r="A73" i="12"/>
  <c r="B73" i="12" l="1"/>
  <c r="F73" i="12"/>
  <c r="A74" i="12"/>
  <c r="A75" i="12" l="1"/>
  <c r="B74" i="12"/>
  <c r="F74" i="12"/>
  <c r="A76" i="12" l="1"/>
  <c r="F75" i="12"/>
  <c r="B75" i="12"/>
  <c r="A77" i="12" l="1"/>
  <c r="F76" i="12"/>
  <c r="B76" i="12"/>
  <c r="A78" i="12" l="1"/>
  <c r="B77" i="12"/>
  <c r="F77" i="12"/>
  <c r="A79" i="12" l="1"/>
  <c r="F78" i="12"/>
  <c r="B78" i="12"/>
  <c r="B79" i="12" l="1"/>
  <c r="A80" i="12"/>
  <c r="F79" i="12"/>
  <c r="B80" i="12" l="1"/>
  <c r="F80" i="12"/>
  <c r="A81" i="12"/>
  <c r="B81" i="12" l="1"/>
  <c r="A82" i="12"/>
  <c r="F81" i="12"/>
  <c r="F82" i="12" l="1"/>
  <c r="A83" i="12"/>
  <c r="B82" i="12"/>
  <c r="F83" i="12" l="1"/>
  <c r="A84" i="12"/>
  <c r="B83" i="12"/>
  <c r="B84" i="12" l="1"/>
  <c r="A85" i="12"/>
  <c r="F84" i="12"/>
  <c r="F85" i="12" l="1"/>
  <c r="B85" i="12"/>
  <c r="A86" i="12"/>
  <c r="A87" i="12" l="1"/>
  <c r="B86" i="12"/>
  <c r="F86" i="12"/>
  <c r="B87" i="12" l="1"/>
  <c r="A88" i="12"/>
  <c r="F87" i="12"/>
  <c r="F88" i="12" l="1"/>
  <c r="B88" i="12"/>
  <c r="A89" i="12"/>
  <c r="B89" i="12" l="1"/>
  <c r="F89" i="12"/>
  <c r="A90" i="12"/>
  <c r="B90" i="12" l="1"/>
  <c r="F90" i="12"/>
  <c r="A91" i="12"/>
  <c r="B91" i="12" l="1"/>
  <c r="A92" i="12"/>
  <c r="F91" i="12"/>
  <c r="F92" i="12" l="1"/>
  <c r="A93" i="12"/>
  <c r="B92" i="12"/>
  <c r="A94" i="12" l="1"/>
  <c r="F93" i="12"/>
  <c r="B93" i="12"/>
  <c r="A95" i="12" l="1"/>
  <c r="F94" i="12"/>
  <c r="B94" i="12"/>
  <c r="A96" i="12" l="1"/>
  <c r="F95" i="12"/>
  <c r="B95" i="12"/>
  <c r="A97" i="12" l="1"/>
  <c r="F96" i="12"/>
  <c r="B96" i="12"/>
  <c r="B97" i="12" l="1"/>
  <c r="A98" i="12"/>
  <c r="F97" i="12"/>
  <c r="F98" i="12" l="1"/>
  <c r="B98" i="12"/>
  <c r="A99" i="12"/>
  <c r="B99" i="12" l="1"/>
  <c r="F99" i="12"/>
  <c r="A100" i="12"/>
  <c r="A101" i="12" l="1"/>
  <c r="F100" i="12"/>
  <c r="B100" i="12"/>
  <c r="F101" i="12" l="1"/>
  <c r="A102" i="12"/>
  <c r="B101" i="12"/>
  <c r="B102" i="12" l="1"/>
  <c r="A103" i="12"/>
  <c r="F102" i="12"/>
  <c r="F103" i="12" l="1"/>
  <c r="A104" i="12"/>
  <c r="B103" i="12"/>
  <c r="B104" i="12" l="1"/>
  <c r="A105" i="12"/>
  <c r="F104" i="12"/>
  <c r="A106" i="12" l="1"/>
  <c r="F105" i="12"/>
  <c r="B105" i="12"/>
  <c r="B106" i="12" l="1"/>
  <c r="F106" i="12"/>
</calcChain>
</file>

<file path=xl/sharedStrings.xml><?xml version="1.0" encoding="utf-8"?>
<sst xmlns="http://schemas.openxmlformats.org/spreadsheetml/2006/main" count="73" uniqueCount="61">
  <si>
    <t>P (mm Hg) =</t>
  </si>
  <si>
    <t>C</t>
  </si>
  <si>
    <t>z (mol B/mol) =</t>
  </si>
  <si>
    <t>y (mol B/mol) =</t>
  </si>
  <si>
    <t>x (mol B/mol) =</t>
  </si>
  <si>
    <t>Objective Equations</t>
  </si>
  <si>
    <t>B MB:</t>
  </si>
  <si>
    <t>Total MB:</t>
  </si>
  <si>
    <t>TXY and XY diagrams for pressures other than 1 atm.</t>
  </si>
  <si>
    <t>and re-run Solver, you can generate</t>
  </si>
  <si>
    <t>Suggested Experiment: If you change the pressure (E1)</t>
  </si>
  <si>
    <t xml:space="preserve">on the XY and TXY diagrams. </t>
  </si>
  <si>
    <t xml:space="preserve">until the BP equation is 0, using Solver for all 101 points. </t>
  </si>
  <si>
    <r>
      <t>(x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P</t>
    </r>
    <r>
      <rPr>
        <vertAlign val="subscript"/>
        <sz val="16"/>
        <color theme="1"/>
        <rFont val="Calibri"/>
        <family val="2"/>
        <scheme val="minor"/>
      </rPr>
      <t>B</t>
    </r>
    <r>
      <rPr>
        <vertAlign val="superscript"/>
        <sz val="16"/>
        <color theme="1"/>
        <rFont val="Calibri"/>
        <family val="2"/>
        <scheme val="minor"/>
      </rPr>
      <t>*</t>
    </r>
    <r>
      <rPr>
        <sz val="16"/>
        <color theme="1"/>
        <rFont val="Calibri"/>
        <family val="2"/>
        <scheme val="minor"/>
      </rPr>
      <t xml:space="preserve"> + (1 - x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>) P</t>
    </r>
    <r>
      <rPr>
        <vertAlign val="subscript"/>
        <sz val="16"/>
        <color theme="1"/>
        <rFont val="Calibri"/>
        <family val="2"/>
        <scheme val="minor"/>
      </rPr>
      <t>T</t>
    </r>
    <r>
      <rPr>
        <vertAlign val="superscript"/>
        <sz val="16"/>
        <color theme="1"/>
        <rFont val="Calibri"/>
        <family val="2"/>
        <scheme val="minor"/>
      </rPr>
      <t>*</t>
    </r>
    <r>
      <rPr>
        <sz val="16"/>
        <color theme="1"/>
        <rFont val="Calibri"/>
        <family val="2"/>
        <scheme val="minor"/>
      </rPr>
      <t xml:space="preserve"> - P = 0). A new T is guessed</t>
    </r>
  </si>
  <si>
    <t xml:space="preserve">calculated along with the bubble point equation </t>
  </si>
  <si>
    <t xml:space="preserve">The vapor pressure for benzene and toluene is </t>
  </si>
  <si>
    <t xml:space="preserve">Instructions: For every x (from 0 - 1), a T is guessed. </t>
  </si>
  <si>
    <t>Toluene</t>
  </si>
  <si>
    <t>Benzene</t>
  </si>
  <si>
    <t>B</t>
  </si>
  <si>
    <t>A</t>
  </si>
  <si>
    <t>(mm Hg)</t>
  </si>
  <si>
    <r>
      <t>(</t>
    </r>
    <r>
      <rPr>
        <vertAlign val="superscript"/>
        <sz val="16"/>
        <color theme="1"/>
        <rFont val="Calibri"/>
        <family val="2"/>
        <scheme val="minor"/>
      </rPr>
      <t>o</t>
    </r>
    <r>
      <rPr>
        <sz val="16"/>
        <color theme="1"/>
        <rFont val="Calibri"/>
        <family val="2"/>
        <scheme val="minor"/>
      </rPr>
      <t>C)</t>
    </r>
  </si>
  <si>
    <t>(mol B/mol)</t>
  </si>
  <si>
    <t>Antoine Constants</t>
  </si>
  <si>
    <t>BP</t>
  </si>
  <si>
    <r>
      <t>P</t>
    </r>
    <r>
      <rPr>
        <b/>
        <vertAlign val="subscript"/>
        <sz val="16"/>
        <color theme="1"/>
        <rFont val="Calibri"/>
        <family val="2"/>
        <scheme val="minor"/>
      </rPr>
      <t>T</t>
    </r>
    <r>
      <rPr>
        <b/>
        <vertAlign val="superscript"/>
        <sz val="16"/>
        <color theme="1"/>
        <rFont val="Calibri"/>
        <family val="2"/>
        <scheme val="minor"/>
      </rPr>
      <t>*</t>
    </r>
  </si>
  <si>
    <r>
      <t>P</t>
    </r>
    <r>
      <rPr>
        <b/>
        <vertAlign val="subscript"/>
        <sz val="16"/>
        <color theme="1"/>
        <rFont val="Calibri"/>
        <family val="2"/>
        <scheme val="minor"/>
      </rPr>
      <t>B</t>
    </r>
    <r>
      <rPr>
        <b/>
        <vertAlign val="superscript"/>
        <sz val="16"/>
        <color theme="1"/>
        <rFont val="Calibri"/>
        <family val="2"/>
        <scheme val="minor"/>
      </rPr>
      <t>*</t>
    </r>
  </si>
  <si>
    <t>T</t>
  </si>
  <si>
    <t>y</t>
  </si>
  <si>
    <t>x</t>
  </si>
  <si>
    <r>
      <t>y = (P</t>
    </r>
    <r>
      <rPr>
        <vertAlign val="subscript"/>
        <sz val="16"/>
        <color theme="1"/>
        <rFont val="Calibri"/>
        <family val="2"/>
        <scheme val="minor"/>
      </rPr>
      <t>B</t>
    </r>
    <r>
      <rPr>
        <vertAlign val="superscript"/>
        <sz val="16"/>
        <color theme="1"/>
        <rFont val="Calibri"/>
        <family val="2"/>
        <scheme val="minor"/>
      </rPr>
      <t>*</t>
    </r>
    <r>
      <rPr>
        <sz val="16"/>
        <color theme="1"/>
        <rFont val="Calibri"/>
        <family val="2"/>
        <scheme val="minor"/>
      </rPr>
      <t>/P) x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is calculated and plotted </t>
    </r>
  </si>
  <si>
    <r>
      <t>45</t>
    </r>
    <r>
      <rPr>
        <vertAlign val="superscript"/>
        <sz val="16"/>
        <color theme="1"/>
        <rFont val="Calibri"/>
        <family val="2"/>
        <scheme val="minor"/>
      </rPr>
      <t>o</t>
    </r>
    <r>
      <rPr>
        <sz val="16"/>
        <color theme="1"/>
        <rFont val="Calibri"/>
        <family val="2"/>
        <scheme val="minor"/>
      </rPr>
      <t xml:space="preserve"> Line</t>
    </r>
  </si>
  <si>
    <t xml:space="preserve">For Benzene-Toluene at 760 mm Hg. </t>
  </si>
  <si>
    <t>Table 2.2 Vapor-Liquid Equilibrium</t>
  </si>
  <si>
    <t>Vapor-Liquid Equilibrium</t>
  </si>
  <si>
    <t>F (mol/s) =</t>
  </si>
  <si>
    <t>V (mol/s) =</t>
  </si>
  <si>
    <t>L (mol/s) =</t>
  </si>
  <si>
    <t>Benzene/Toluene Separator</t>
  </si>
  <si>
    <t>Instructions:</t>
  </si>
  <si>
    <t>Don't make impossible specifications or your computer will blow up (just kidding).</t>
  </si>
  <si>
    <t>No, really - don't specify F = 100, V = 50, L = 75. That's just dumb.</t>
  </si>
  <si>
    <t>You can specify something dumb if it is for one the variables solved for in Solver.</t>
  </si>
  <si>
    <t>Specify a feed of 100 mol/s with 50 mol% benzene.</t>
  </si>
  <si>
    <t>Specify 57 mol/s of liquid product and 63 mol% benzene in the vapor.</t>
  </si>
  <si>
    <t>Usually, specifications will be the feed variables, and 2 of the other variables.</t>
  </si>
  <si>
    <t xml:space="preserve">Try V = 75 and x = 1. Dumb right? But Solver changes those values </t>
  </si>
  <si>
    <t>until they satisfy the objective equations.</t>
  </si>
  <si>
    <t>What's This?</t>
  </si>
  <si>
    <t>F - L - V = 0</t>
  </si>
  <si>
    <r>
      <t>F z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- L x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- V y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= 0</t>
    </r>
  </si>
  <si>
    <t>Specified</t>
  </si>
  <si>
    <t>Calculated</t>
  </si>
  <si>
    <t>Iterated</t>
  </si>
  <si>
    <t>Objective</t>
  </si>
  <si>
    <t>Tool Box</t>
  </si>
  <si>
    <t xml:space="preserve">IMPORTANT NOTE: This spreadsheet only solves the material balance - </t>
  </si>
  <si>
    <t xml:space="preserve">     these products are not necessarily in equilibrium.</t>
  </si>
  <si>
    <t>Vapor</t>
  </si>
  <si>
    <t>Liquid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</si>
</sst>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00"/>
    <numFmt numFmtId="167" formatCode="0.0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vertAlign val="superscript"/>
      <sz val="16"/>
      <color theme="1"/>
      <name val="Calibri"/>
      <family val="2"/>
      <scheme val="minor"/>
    </font>
    <font>
      <vertAlign val="subscript"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bscript"/>
      <sz val="16"/>
      <color theme="1"/>
      <name val="Calibri"/>
      <family val="2"/>
      <scheme val="minor"/>
    </font>
    <font>
      <b/>
      <vertAlign val="superscript"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0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ck">
        <color theme="4" tint="-0.499984740745262"/>
      </left>
      <right/>
      <top style="thick">
        <color theme="4" tint="-0.499984740745262"/>
      </top>
      <bottom/>
      <diagonal/>
    </border>
    <border>
      <left/>
      <right style="thick">
        <color theme="4" tint="-0.499984740745262"/>
      </right>
      <top style="thick">
        <color theme="4" tint="-0.499984740745262"/>
      </top>
      <bottom/>
      <diagonal/>
    </border>
    <border>
      <left style="thick">
        <color theme="4" tint="-0.499984740745262"/>
      </left>
      <right/>
      <top/>
      <bottom style="thick">
        <color theme="4" tint="-0.499984740745262"/>
      </bottom>
      <diagonal/>
    </border>
    <border>
      <left/>
      <right style="thick">
        <color theme="4" tint="-0.499984740745262"/>
      </right>
      <top/>
      <bottom style="thick">
        <color theme="4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 style="medium">
        <color auto="1"/>
      </bottom>
      <diagonal/>
    </border>
    <border>
      <left/>
      <right style="thick">
        <color theme="0" tint="-0.499984740745262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theme="5"/>
      </left>
      <right/>
      <top style="thick">
        <color theme="5"/>
      </top>
      <bottom/>
      <diagonal/>
    </border>
    <border>
      <left style="thick">
        <color theme="4"/>
      </left>
      <right/>
      <top/>
      <bottom style="thick">
        <color theme="4"/>
      </bottom>
      <diagonal/>
    </border>
    <border>
      <left style="thick">
        <color theme="4"/>
      </left>
      <right/>
      <top/>
      <bottom/>
      <diagonal/>
    </border>
    <border>
      <left/>
      <right style="thick">
        <color auto="1"/>
      </right>
      <top style="thick">
        <color theme="4"/>
      </top>
      <bottom/>
      <diagonal/>
    </border>
    <border>
      <left/>
      <right/>
      <top style="thick">
        <color theme="5"/>
      </top>
      <bottom/>
      <diagonal/>
    </border>
    <border>
      <left/>
      <right/>
      <top/>
      <bottom style="thick">
        <color theme="5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/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4" borderId="1" xfId="0" applyFont="1" applyFill="1" applyBorder="1"/>
    <xf numFmtId="0" fontId="1" fillId="4" borderId="5" xfId="0" applyFont="1" applyFill="1" applyBorder="1"/>
    <xf numFmtId="164" fontId="1" fillId="4" borderId="2" xfId="0" applyNumberFormat="1" applyFont="1" applyFill="1" applyBorder="1" applyAlignment="1">
      <alignment horizontal="left"/>
    </xf>
    <xf numFmtId="0" fontId="1" fillId="4" borderId="0" xfId="0" applyFont="1" applyFill="1" applyAlignment="1">
      <alignment horizontal="left"/>
    </xf>
    <xf numFmtId="2" fontId="1" fillId="4" borderId="3" xfId="0" applyNumberFormat="1" applyFont="1" applyFill="1" applyBorder="1" applyAlignment="1">
      <alignment horizontal="left"/>
    </xf>
    <xf numFmtId="0" fontId="1" fillId="4" borderId="4" xfId="0" applyFont="1" applyFill="1" applyBorder="1"/>
    <xf numFmtId="167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15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4" borderId="16" xfId="0" applyFont="1" applyFill="1" applyBorder="1"/>
    <xf numFmtId="0" fontId="4" fillId="4" borderId="17" xfId="0" applyFont="1" applyFill="1" applyBorder="1"/>
    <xf numFmtId="0" fontId="4" fillId="4" borderId="18" xfId="0" applyFont="1" applyFill="1" applyBorder="1"/>
    <xf numFmtId="0" fontId="4" fillId="0" borderId="5" xfId="0" applyFont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5" fontId="1" fillId="0" borderId="6" xfId="0" applyNumberFormat="1" applyFont="1" applyBorder="1" applyAlignment="1">
      <alignment horizontal="center"/>
    </xf>
    <xf numFmtId="0" fontId="1" fillId="4" borderId="22" xfId="0" applyFont="1" applyFill="1" applyBorder="1"/>
    <xf numFmtId="0" fontId="1" fillId="4" borderId="2" xfId="0" applyFont="1" applyFill="1" applyBorder="1"/>
    <xf numFmtId="0" fontId="1" fillId="4" borderId="0" xfId="0" applyFont="1" applyFill="1"/>
    <xf numFmtId="0" fontId="1" fillId="4" borderId="23" xfId="0" applyFont="1" applyFill="1" applyBorder="1"/>
    <xf numFmtId="0" fontId="1" fillId="4" borderId="6" xfId="0" applyFont="1" applyFill="1" applyBorder="1"/>
    <xf numFmtId="0" fontId="1" fillId="5" borderId="9" xfId="0" applyFont="1" applyFill="1" applyBorder="1" applyAlignment="1">
      <alignment horizontal="right"/>
    </xf>
    <xf numFmtId="2" fontId="1" fillId="5" borderId="10" xfId="0" applyNumberFormat="1" applyFont="1" applyFill="1" applyBorder="1" applyAlignment="1">
      <alignment horizontal="left"/>
    </xf>
    <xf numFmtId="0" fontId="1" fillId="0" borderId="23" xfId="0" applyFont="1" applyBorder="1" applyAlignment="1">
      <alignment horizontal="right"/>
    </xf>
    <xf numFmtId="0" fontId="1" fillId="0" borderId="24" xfId="0" applyFont="1" applyBorder="1"/>
    <xf numFmtId="0" fontId="1" fillId="0" borderId="26" xfId="0" applyFont="1" applyBorder="1"/>
    <xf numFmtId="0" fontId="1" fillId="0" borderId="25" xfId="0" applyFont="1" applyBorder="1"/>
    <xf numFmtId="0" fontId="1" fillId="0" borderId="21" xfId="0" applyFont="1" applyBorder="1"/>
    <xf numFmtId="166" fontId="1" fillId="0" borderId="0" xfId="0" applyNumberFormat="1" applyFont="1" applyAlignment="1">
      <alignment horizontal="left"/>
    </xf>
    <xf numFmtId="0" fontId="1" fillId="0" borderId="23" xfId="0" applyFont="1" applyBorder="1"/>
    <xf numFmtId="0" fontId="1" fillId="6" borderId="7" xfId="0" applyFont="1" applyFill="1" applyBorder="1" applyAlignment="1">
      <alignment horizontal="right"/>
    </xf>
    <xf numFmtId="164" fontId="1" fillId="6" borderId="8" xfId="0" applyNumberFormat="1" applyFont="1" applyFill="1" applyBorder="1" applyAlignment="1">
      <alignment horizontal="left"/>
    </xf>
    <xf numFmtId="0" fontId="1" fillId="0" borderId="27" xfId="0" applyFont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164" fontId="1" fillId="6" borderId="22" xfId="0" applyNumberFormat="1" applyFont="1" applyFill="1" applyBorder="1" applyAlignment="1">
      <alignment horizontal="left"/>
    </xf>
    <xf numFmtId="0" fontId="1" fillId="6" borderId="3" xfId="0" applyFont="1" applyFill="1" applyBorder="1" applyAlignment="1">
      <alignment horizontal="right"/>
    </xf>
    <xf numFmtId="2" fontId="1" fillId="6" borderId="4" xfId="0" applyNumberFormat="1" applyFont="1" applyFill="1" applyBorder="1" applyAlignment="1">
      <alignment horizontal="left"/>
    </xf>
    <xf numFmtId="0" fontId="1" fillId="0" borderId="28" xfId="0" applyFont="1" applyBorder="1"/>
    <xf numFmtId="0" fontId="1" fillId="5" borderId="1" xfId="0" applyFont="1" applyFill="1" applyBorder="1" applyAlignment="1">
      <alignment horizontal="right"/>
    </xf>
    <xf numFmtId="164" fontId="1" fillId="5" borderId="2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166" fontId="1" fillId="2" borderId="23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right"/>
    </xf>
    <xf numFmtId="166" fontId="1" fillId="2" borderId="4" xfId="0" applyNumberFormat="1" applyFont="1" applyFill="1" applyBorder="1" applyAlignment="1">
      <alignment horizontal="left"/>
    </xf>
    <xf numFmtId="0" fontId="1" fillId="6" borderId="1" xfId="0" applyFont="1" applyFill="1" applyBorder="1"/>
    <xf numFmtId="0" fontId="1" fillId="6" borderId="22" xfId="0" applyFont="1" applyFill="1" applyBorder="1"/>
    <xf numFmtId="0" fontId="1" fillId="3" borderId="2" xfId="0" applyFont="1" applyFill="1" applyBorder="1"/>
    <xf numFmtId="0" fontId="1" fillId="3" borderId="23" xfId="0" applyFont="1" applyFill="1" applyBorder="1"/>
    <xf numFmtId="0" fontId="1" fillId="5" borderId="2" xfId="0" applyFont="1" applyFill="1" applyBorder="1"/>
    <xf numFmtId="0" fontId="1" fillId="5" borderId="23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0" fillId="4" borderId="0" xfId="0" applyFill="1"/>
    <xf numFmtId="0" fontId="0" fillId="4" borderId="23" xfId="0" applyFill="1" applyBorder="1"/>
    <xf numFmtId="0" fontId="0" fillId="4" borderId="3" xfId="0" applyFill="1" applyBorder="1"/>
    <xf numFmtId="0" fontId="0" fillId="4" borderId="6" xfId="0" applyFill="1" applyBorder="1"/>
    <xf numFmtId="0" fontId="0" fillId="4" borderId="4" xfId="0" applyFill="1" applyBorder="1"/>
    <xf numFmtId="0" fontId="1" fillId="0" borderId="29" xfId="0" applyFont="1" applyBorder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4" borderId="18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35303279397767"/>
          <c:y val="4.2494953992258992E-2"/>
          <c:w val="0.85083014623172104"/>
          <c:h val="0.80920332722798294"/>
        </c:manualLayout>
      </c:layout>
      <c:scatterChart>
        <c:scatterStyle val="smoothMarker"/>
        <c:varyColors val="0"/>
        <c:ser>
          <c:idx val="1"/>
          <c:order val="0"/>
          <c:tx>
            <c:v>45 Degree Line</c:v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dPt>
            <c:idx val="1"/>
            <c:bubble3D val="0"/>
            <c:spPr>
              <a:ln w="12700" cmpd="sng">
                <a:solidFill>
                  <a:schemeClr val="tx1"/>
                </a:solidFill>
                <a:prstDash val="lgDash"/>
              </a:ln>
            </c:spPr>
            <c:extLst>
              <c:ext xmlns:c16="http://schemas.microsoft.com/office/drawing/2014/chart" uri="{C3380CC4-5D6E-409C-BE32-E72D297353CC}">
                <c16:uniqueId val="{00000001-6DAE-4178-913D-3B814481CEE0}"/>
              </c:ext>
            </c:extLst>
          </c:dPt>
          <c:xVal>
            <c:numRef>
              <c:f>VLE!$H$23:$H$24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VLE!$I$23:$I$24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71F-48E2-A21D-E7A2668177AE}"/>
            </c:ext>
          </c:extLst>
        </c:ser>
        <c:ser>
          <c:idx val="0"/>
          <c:order val="1"/>
          <c:tx>
            <c:v>Eq Line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VLE!$A$6:$A$106</c:f>
              <c:numCache>
                <c:formatCode>0.00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9.9999999999999992E-2</c:v>
                </c:pt>
                <c:pt idx="11">
                  <c:v>0.10999999999999999</c:v>
                </c:pt>
                <c:pt idx="12">
                  <c:v>0.11999999999999998</c:v>
                </c:pt>
                <c:pt idx="13">
                  <c:v>0.12999999999999998</c:v>
                </c:pt>
                <c:pt idx="14">
                  <c:v>0.13999999999999999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0.18000000000000002</c:v>
                </c:pt>
                <c:pt idx="19">
                  <c:v>0.19000000000000003</c:v>
                </c:pt>
                <c:pt idx="20">
                  <c:v>0.20000000000000004</c:v>
                </c:pt>
                <c:pt idx="21">
                  <c:v>0.21000000000000005</c:v>
                </c:pt>
                <c:pt idx="22">
                  <c:v>0.22000000000000006</c:v>
                </c:pt>
                <c:pt idx="23">
                  <c:v>0.23000000000000007</c:v>
                </c:pt>
                <c:pt idx="24">
                  <c:v>0.24000000000000007</c:v>
                </c:pt>
                <c:pt idx="25">
                  <c:v>0.25000000000000006</c:v>
                </c:pt>
                <c:pt idx="26">
                  <c:v>0.26000000000000006</c:v>
                </c:pt>
                <c:pt idx="27">
                  <c:v>0.27000000000000007</c:v>
                </c:pt>
                <c:pt idx="28">
                  <c:v>0.28000000000000008</c:v>
                </c:pt>
                <c:pt idx="29">
                  <c:v>0.29000000000000009</c:v>
                </c:pt>
                <c:pt idx="30">
                  <c:v>0.3000000000000001</c:v>
                </c:pt>
                <c:pt idx="31">
                  <c:v>0.31000000000000011</c:v>
                </c:pt>
                <c:pt idx="32">
                  <c:v>0.32000000000000012</c:v>
                </c:pt>
                <c:pt idx="33">
                  <c:v>0.33000000000000013</c:v>
                </c:pt>
                <c:pt idx="34">
                  <c:v>0.34000000000000014</c:v>
                </c:pt>
                <c:pt idx="35">
                  <c:v>0.35000000000000014</c:v>
                </c:pt>
                <c:pt idx="36">
                  <c:v>0.36000000000000015</c:v>
                </c:pt>
                <c:pt idx="37">
                  <c:v>0.37000000000000016</c:v>
                </c:pt>
                <c:pt idx="38">
                  <c:v>0.38000000000000017</c:v>
                </c:pt>
                <c:pt idx="39">
                  <c:v>0.39000000000000018</c:v>
                </c:pt>
                <c:pt idx="40">
                  <c:v>0.40000000000000019</c:v>
                </c:pt>
                <c:pt idx="41">
                  <c:v>0.4100000000000002</c:v>
                </c:pt>
                <c:pt idx="42">
                  <c:v>0.42000000000000021</c:v>
                </c:pt>
                <c:pt idx="43">
                  <c:v>0.43000000000000022</c:v>
                </c:pt>
                <c:pt idx="44">
                  <c:v>0.44000000000000022</c:v>
                </c:pt>
                <c:pt idx="45">
                  <c:v>0.45000000000000023</c:v>
                </c:pt>
                <c:pt idx="46">
                  <c:v>0.46000000000000024</c:v>
                </c:pt>
                <c:pt idx="47">
                  <c:v>0.47000000000000025</c:v>
                </c:pt>
                <c:pt idx="48">
                  <c:v>0.48000000000000026</c:v>
                </c:pt>
                <c:pt idx="49">
                  <c:v>0.49000000000000027</c:v>
                </c:pt>
                <c:pt idx="50">
                  <c:v>0.50000000000000022</c:v>
                </c:pt>
                <c:pt idx="51">
                  <c:v>0.51000000000000023</c:v>
                </c:pt>
                <c:pt idx="52">
                  <c:v>0.52000000000000024</c:v>
                </c:pt>
                <c:pt idx="53">
                  <c:v>0.53000000000000025</c:v>
                </c:pt>
                <c:pt idx="54">
                  <c:v>0.54000000000000026</c:v>
                </c:pt>
                <c:pt idx="55">
                  <c:v>0.55000000000000027</c:v>
                </c:pt>
                <c:pt idx="56">
                  <c:v>0.56000000000000028</c:v>
                </c:pt>
                <c:pt idx="57">
                  <c:v>0.57000000000000028</c:v>
                </c:pt>
                <c:pt idx="58">
                  <c:v>0.58000000000000029</c:v>
                </c:pt>
                <c:pt idx="59">
                  <c:v>0.5900000000000003</c:v>
                </c:pt>
                <c:pt idx="60">
                  <c:v>0.60000000000000031</c:v>
                </c:pt>
                <c:pt idx="61">
                  <c:v>0.61000000000000032</c:v>
                </c:pt>
                <c:pt idx="62">
                  <c:v>0.62000000000000033</c:v>
                </c:pt>
                <c:pt idx="63">
                  <c:v>0.63000000000000034</c:v>
                </c:pt>
                <c:pt idx="64">
                  <c:v>0.64000000000000035</c:v>
                </c:pt>
                <c:pt idx="65">
                  <c:v>0.65000000000000036</c:v>
                </c:pt>
                <c:pt idx="66">
                  <c:v>0.66000000000000036</c:v>
                </c:pt>
                <c:pt idx="67">
                  <c:v>0.67000000000000037</c:v>
                </c:pt>
                <c:pt idx="68">
                  <c:v>0.68000000000000038</c:v>
                </c:pt>
                <c:pt idx="69">
                  <c:v>0.69000000000000039</c:v>
                </c:pt>
                <c:pt idx="70">
                  <c:v>0.7000000000000004</c:v>
                </c:pt>
                <c:pt idx="71">
                  <c:v>0.71000000000000041</c:v>
                </c:pt>
                <c:pt idx="72">
                  <c:v>0.72000000000000042</c:v>
                </c:pt>
                <c:pt idx="73">
                  <c:v>0.73000000000000043</c:v>
                </c:pt>
                <c:pt idx="74">
                  <c:v>0.74000000000000044</c:v>
                </c:pt>
                <c:pt idx="75">
                  <c:v>0.75000000000000044</c:v>
                </c:pt>
                <c:pt idx="76">
                  <c:v>0.76000000000000045</c:v>
                </c:pt>
                <c:pt idx="77">
                  <c:v>0.77000000000000046</c:v>
                </c:pt>
                <c:pt idx="78">
                  <c:v>0.78000000000000047</c:v>
                </c:pt>
                <c:pt idx="79">
                  <c:v>0.79000000000000048</c:v>
                </c:pt>
                <c:pt idx="80">
                  <c:v>0.80000000000000049</c:v>
                </c:pt>
                <c:pt idx="81">
                  <c:v>0.8100000000000005</c:v>
                </c:pt>
                <c:pt idx="82">
                  <c:v>0.82000000000000051</c:v>
                </c:pt>
                <c:pt idx="83">
                  <c:v>0.83000000000000052</c:v>
                </c:pt>
                <c:pt idx="84">
                  <c:v>0.84000000000000052</c:v>
                </c:pt>
                <c:pt idx="85">
                  <c:v>0.85000000000000053</c:v>
                </c:pt>
                <c:pt idx="86">
                  <c:v>0.86000000000000054</c:v>
                </c:pt>
                <c:pt idx="87">
                  <c:v>0.87000000000000055</c:v>
                </c:pt>
                <c:pt idx="88">
                  <c:v>0.88000000000000056</c:v>
                </c:pt>
                <c:pt idx="89">
                  <c:v>0.89000000000000057</c:v>
                </c:pt>
                <c:pt idx="90">
                  <c:v>0.90000000000000058</c:v>
                </c:pt>
                <c:pt idx="91">
                  <c:v>0.91000000000000059</c:v>
                </c:pt>
                <c:pt idx="92">
                  <c:v>0.9200000000000006</c:v>
                </c:pt>
                <c:pt idx="93">
                  <c:v>0.9300000000000006</c:v>
                </c:pt>
                <c:pt idx="94">
                  <c:v>0.94000000000000061</c:v>
                </c:pt>
                <c:pt idx="95">
                  <c:v>0.95000000000000062</c:v>
                </c:pt>
                <c:pt idx="96">
                  <c:v>0.96000000000000063</c:v>
                </c:pt>
                <c:pt idx="97">
                  <c:v>0.97000000000000064</c:v>
                </c:pt>
                <c:pt idx="98">
                  <c:v>0.98000000000000065</c:v>
                </c:pt>
                <c:pt idx="99">
                  <c:v>0.99000000000000066</c:v>
                </c:pt>
                <c:pt idx="100">
                  <c:v>1.0000000000000007</c:v>
                </c:pt>
              </c:numCache>
            </c:numRef>
          </c:xVal>
          <c:yVal>
            <c:numRef>
              <c:f>VLE!$B$6:$B$106</c:f>
              <c:numCache>
                <c:formatCode>0.000</c:formatCode>
                <c:ptCount val="101"/>
                <c:pt idx="0">
                  <c:v>0</c:v>
                </c:pt>
                <c:pt idx="1">
                  <c:v>2.3188539647312698E-2</c:v>
                </c:pt>
                <c:pt idx="2">
                  <c:v>4.582980648536443E-2</c:v>
                </c:pt>
                <c:pt idx="3">
                  <c:v>6.7940198739404933E-2</c:v>
                </c:pt>
                <c:pt idx="4">
                  <c:v>8.9535536659826734E-2</c:v>
                </c:pt>
                <c:pt idx="5">
                  <c:v>0.11063108520264177</c:v>
                </c:pt>
                <c:pt idx="6">
                  <c:v>0.13124157576548001</c:v>
                </c:pt>
                <c:pt idx="7">
                  <c:v>0.15138122701853954</c:v>
                </c:pt>
                <c:pt idx="8">
                  <c:v>0.17106376486842906</c:v>
                </c:pt>
                <c:pt idx="9">
                  <c:v>0.19030244159139276</c:v>
                </c:pt>
                <c:pt idx="10">
                  <c:v>0.20911005417098366</c:v>
                </c:pt>
                <c:pt idx="11">
                  <c:v>0.22749896187389118</c:v>
                </c:pt>
                <c:pt idx="12">
                  <c:v>0.24548110309625787</c:v>
                </c:pt>
                <c:pt idx="13">
                  <c:v>0.26306801151155546</c:v>
                </c:pt>
                <c:pt idx="14">
                  <c:v>0.28027083154980176</c:v>
                </c:pt>
                <c:pt idx="15">
                  <c:v>0.29710033323669066</c:v>
                </c:pt>
                <c:pt idx="16">
                  <c:v>0.31356692642003381</c:v>
                </c:pt>
                <c:pt idx="17">
                  <c:v>0.32968067440975563</c:v>
                </c:pt>
                <c:pt idx="18">
                  <c:v>0.3454513070566097</c:v>
                </c:pt>
                <c:pt idx="19">
                  <c:v>0.36088823329369313</c:v>
                </c:pt>
                <c:pt idx="20">
                  <c:v>0.37600055316384079</c:v>
                </c:pt>
                <c:pt idx="21">
                  <c:v>0.39079706935498659</c:v>
                </c:pt>
                <c:pt idx="22">
                  <c:v>0.40528629826463392</c:v>
                </c:pt>
                <c:pt idx="23">
                  <c:v>0.41947648061366355</c:v>
                </c:pt>
                <c:pt idx="24">
                  <c:v>0.43337559162885264</c:v>
                </c:pt>
                <c:pt idx="25">
                  <c:v>0.44699135081261554</c:v>
                </c:pt>
                <c:pt idx="26">
                  <c:v>0.46033123131768555</c:v>
                </c:pt>
                <c:pt idx="27">
                  <c:v>0.4734024689436912</c:v>
                </c:pt>
                <c:pt idx="28">
                  <c:v>0.48621207077182527</c:v>
                </c:pt>
                <c:pt idx="29">
                  <c:v>0.49876682345309947</c:v>
                </c:pt>
                <c:pt idx="30">
                  <c:v>0.51107330116502026</c:v>
                </c:pt>
                <c:pt idx="31">
                  <c:v>0.52313787325082406</c:v>
                </c:pt>
                <c:pt idx="32">
                  <c:v>0.5349667115548391</c:v>
                </c:pt>
                <c:pt idx="33">
                  <c:v>0.54656579746690914</c:v>
                </c:pt>
                <c:pt idx="34">
                  <c:v>0.55794092868825684</c:v>
                </c:pt>
                <c:pt idx="35">
                  <c:v>0.5690977257306199</c:v>
                </c:pt>
                <c:pt idx="36">
                  <c:v>0.58004163815996601</c:v>
                </c:pt>
                <c:pt idx="37">
                  <c:v>0.59077795059559146</c:v>
                </c:pt>
                <c:pt idx="38">
                  <c:v>0.60131178847495059</c:v>
                </c:pt>
                <c:pt idx="39">
                  <c:v>0.61164812359406862</c:v>
                </c:pt>
                <c:pt idx="40">
                  <c:v>0.62179177943300645</c:v>
                </c:pt>
                <c:pt idx="41">
                  <c:v>0.63174743627536967</c:v>
                </c:pt>
                <c:pt idx="42">
                  <c:v>0.64151963613051877</c:v>
                </c:pt>
                <c:pt idx="43">
                  <c:v>0.65111278746669599</c:v>
                </c:pt>
                <c:pt idx="44">
                  <c:v>0.66053116976298021</c:v>
                </c:pt>
                <c:pt idx="45">
                  <c:v>0.66977893788757925</c:v>
                </c:pt>
                <c:pt idx="46">
                  <c:v>0.67886012630968218</c:v>
                </c:pt>
                <c:pt idx="47">
                  <c:v>0.68777865315175069</c:v>
                </c:pt>
                <c:pt idx="48">
                  <c:v>0.69653832408883976</c:v>
                </c:pt>
                <c:pt idx="49">
                  <c:v>0.70514283610123485</c:v>
                </c:pt>
                <c:pt idx="50">
                  <c:v>0.71359578108645139</c:v>
                </c:pt>
                <c:pt idx="51">
                  <c:v>0.72190064933631437</c:v>
                </c:pt>
                <c:pt idx="52">
                  <c:v>0.73006083288467782</c:v>
                </c:pt>
                <c:pt idx="53">
                  <c:v>0.73807962873100652</c:v>
                </c:pt>
                <c:pt idx="54">
                  <c:v>0.74596024194488186</c:v>
                </c:pt>
                <c:pt idx="55">
                  <c:v>0.75370578865625082</c:v>
                </c:pt>
                <c:pt idx="56">
                  <c:v>0.76131929893602257</c:v>
                </c:pt>
                <c:pt idx="57">
                  <c:v>0.76880371957142546</c:v>
                </c:pt>
                <c:pt idx="58">
                  <c:v>0.7761619167403655</c:v>
                </c:pt>
                <c:pt idx="59">
                  <c:v>0.78339667858879269</c:v>
                </c:pt>
                <c:pt idx="60">
                  <c:v>0.79051071771496506</c:v>
                </c:pt>
                <c:pt idx="61">
                  <c:v>0.79750667356431881</c:v>
                </c:pt>
                <c:pt idx="62">
                  <c:v>0.80438711473845814</c:v>
                </c:pt>
                <c:pt idx="63">
                  <c:v>0.81115454122168229</c:v>
                </c:pt>
                <c:pt idx="64">
                  <c:v>0.8178113865282971</c:v>
                </c:pt>
                <c:pt idx="65">
                  <c:v>0.82436001977379636</c:v>
                </c:pt>
                <c:pt idx="66">
                  <c:v>0.83080274767291062</c:v>
                </c:pt>
                <c:pt idx="67">
                  <c:v>0.83714181646738639</c:v>
                </c:pt>
                <c:pt idx="68">
                  <c:v>0.84337941378619175</c:v>
                </c:pt>
                <c:pt idx="69">
                  <c:v>0.84951767044079907</c:v>
                </c:pt>
                <c:pt idx="70">
                  <c:v>0.85555866215804077</c:v>
                </c:pt>
                <c:pt idx="71">
                  <c:v>0.86150441125292665</c:v>
                </c:pt>
                <c:pt idx="72">
                  <c:v>0.86735688824376</c:v>
                </c:pt>
                <c:pt idx="73">
                  <c:v>0.87311801341171336</c:v>
                </c:pt>
                <c:pt idx="74">
                  <c:v>0.8787896583070135</c:v>
                </c:pt>
                <c:pt idx="75">
                  <c:v>0.88437364720376244</c:v>
                </c:pt>
                <c:pt idx="76">
                  <c:v>0.88987175850530698</c:v>
                </c:pt>
                <c:pt idx="77">
                  <c:v>0.89528572610205825</c:v>
                </c:pt>
                <c:pt idx="78">
                  <c:v>0.90061724068353599</c:v>
                </c:pt>
                <c:pt idx="79">
                  <c:v>0.90586795100632589</c:v>
                </c:pt>
                <c:pt idx="80">
                  <c:v>0.91103946511965284</c:v>
                </c:pt>
                <c:pt idx="81">
                  <c:v>0.91613335155007758</c:v>
                </c:pt>
                <c:pt idx="82">
                  <c:v>0.9211511404468925</c:v>
                </c:pt>
                <c:pt idx="83">
                  <c:v>0.92609432468962904</c:v>
                </c:pt>
                <c:pt idx="84">
                  <c:v>0.93096436095909074</c:v>
                </c:pt>
                <c:pt idx="85">
                  <c:v>0.9357626707732376</c:v>
                </c:pt>
                <c:pt idx="86">
                  <c:v>0.94049064148922057</c:v>
                </c:pt>
                <c:pt idx="87">
                  <c:v>0.9451496272727824</c:v>
                </c:pt>
                <c:pt idx="88">
                  <c:v>0.94974095003622694</c:v>
                </c:pt>
                <c:pt idx="89">
                  <c:v>0.95426590034607928</c:v>
                </c:pt>
                <c:pt idx="90">
                  <c:v>0.95872573830154217</c:v>
                </c:pt>
                <c:pt idx="91">
                  <c:v>0.96312169438477624</c:v>
                </c:pt>
                <c:pt idx="92">
                  <c:v>0.96745497028404182</c:v>
                </c:pt>
                <c:pt idx="93">
                  <c:v>0.97172673969065182</c:v>
                </c:pt>
                <c:pt idx="94">
                  <c:v>0.97593814907066168</c:v>
                </c:pt>
                <c:pt idx="95">
                  <c:v>0.98009031841220573</c:v>
                </c:pt>
                <c:pt idx="96">
                  <c:v>0.98418434194933302</c:v>
                </c:pt>
                <c:pt idx="97">
                  <c:v>0.98822128886316207</c:v>
                </c:pt>
                <c:pt idx="98">
                  <c:v>0.99220220396117464</c:v>
                </c:pt>
                <c:pt idx="99">
                  <c:v>0.99612810833535603</c:v>
                </c:pt>
                <c:pt idx="100">
                  <c:v>0.99999983874600107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DAE-4178-913D-3B814481C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7666384"/>
        <c:axId val="287664144"/>
      </c:scatterChart>
      <c:valAx>
        <c:axId val="287666384"/>
        <c:scaling>
          <c:orientation val="minMax"/>
          <c:max val="1"/>
        </c:scaling>
        <c:delete val="0"/>
        <c:axPos val="b"/>
        <c:majorGridlines>
          <c:spPr>
            <a:ln w="6350">
              <a:solidFill>
                <a:schemeClr val="tx1"/>
              </a:solidFill>
              <a:prstDash val="dash"/>
            </a:ln>
          </c:spPr>
        </c:majorGridlines>
        <c:minorGridlines>
          <c:spPr>
            <a:ln w="6350">
              <a:solidFill>
                <a:schemeClr val="tx1"/>
              </a:solidFill>
              <a:prstDash val="dash"/>
            </a:ln>
          </c:spPr>
        </c:minorGridlines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x (mole fraction)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800"/>
            </a:pPr>
            <a:endParaRPr lang="en-US"/>
          </a:p>
        </c:txPr>
        <c:crossAx val="287664144"/>
        <c:crosses val="autoZero"/>
        <c:crossBetween val="midCat"/>
        <c:majorUnit val="0.1"/>
        <c:minorUnit val="5.000000000000001E-2"/>
      </c:valAx>
      <c:valAx>
        <c:axId val="287664144"/>
        <c:scaling>
          <c:orientation val="minMax"/>
          <c:max val="1"/>
          <c:min val="0"/>
        </c:scaling>
        <c:delete val="0"/>
        <c:axPos val="l"/>
        <c:majorGridlines>
          <c:spPr>
            <a:ln w="6350">
              <a:solidFill>
                <a:schemeClr val="tx1"/>
              </a:solidFill>
              <a:prstDash val="dash"/>
            </a:ln>
          </c:spPr>
        </c:majorGridlines>
        <c:minorGridlines>
          <c:spPr>
            <a:ln w="6350">
              <a:solidFill>
                <a:schemeClr val="tx1"/>
              </a:solidFill>
              <a:prstDash val="dash"/>
            </a:ln>
          </c:spPr>
        </c:minorGridlines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US" sz="2000"/>
                  <a:t>y (mole fraction)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800"/>
            </a:pPr>
            <a:endParaRPr lang="en-US"/>
          </a:p>
        </c:txPr>
        <c:crossAx val="287666384"/>
        <c:crosses val="autoZero"/>
        <c:crossBetween val="midCat"/>
        <c:majorUnit val="0.1"/>
        <c:minorUnit val="5.000000000000001E-2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68101297572300479"/>
          <c:y val="0.39068743855860821"/>
          <c:w val="0.19767302769928577"/>
          <c:h val="0.10232886828565195"/>
        </c:manualLayout>
      </c:layout>
      <c:overlay val="0"/>
      <c:spPr>
        <a:solidFill>
          <a:schemeClr val="bg1">
            <a:lumMod val="95000"/>
          </a:schemeClr>
        </a:solidFill>
        <a:ln w="285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22341078191238"/>
          <c:y val="4.0337723139013119E-2"/>
          <c:w val="0.83897418688217562"/>
          <c:h val="0.81665030860584364"/>
        </c:manualLayout>
      </c:layout>
      <c:scatterChart>
        <c:scatterStyle val="smoothMarker"/>
        <c:varyColors val="0"/>
        <c:ser>
          <c:idx val="1"/>
          <c:order val="0"/>
          <c:tx>
            <c:v>Dew Point Curve</c:v>
          </c:tx>
          <c:spPr>
            <a:ln w="25400"/>
          </c:spPr>
          <c:marker>
            <c:symbol val="none"/>
          </c:marker>
          <c:xVal>
            <c:numRef>
              <c:f>VLE!$B$6:$B$106</c:f>
              <c:numCache>
                <c:formatCode>0.000</c:formatCode>
                <c:ptCount val="101"/>
                <c:pt idx="0">
                  <c:v>0</c:v>
                </c:pt>
                <c:pt idx="1">
                  <c:v>2.3188539647312698E-2</c:v>
                </c:pt>
                <c:pt idx="2">
                  <c:v>4.582980648536443E-2</c:v>
                </c:pt>
                <c:pt idx="3">
                  <c:v>6.7940198739404933E-2</c:v>
                </c:pt>
                <c:pt idx="4">
                  <c:v>8.9535536659826734E-2</c:v>
                </c:pt>
                <c:pt idx="5">
                  <c:v>0.11063108520264177</c:v>
                </c:pt>
                <c:pt idx="6">
                  <c:v>0.13124157576548001</c:v>
                </c:pt>
                <c:pt idx="7">
                  <c:v>0.15138122701853954</c:v>
                </c:pt>
                <c:pt idx="8">
                  <c:v>0.17106376486842906</c:v>
                </c:pt>
                <c:pt idx="9">
                  <c:v>0.19030244159139276</c:v>
                </c:pt>
                <c:pt idx="10">
                  <c:v>0.20911005417098366</c:v>
                </c:pt>
                <c:pt idx="11">
                  <c:v>0.22749896187389118</c:v>
                </c:pt>
                <c:pt idx="12">
                  <c:v>0.24548110309625787</c:v>
                </c:pt>
                <c:pt idx="13">
                  <c:v>0.26306801151155546</c:v>
                </c:pt>
                <c:pt idx="14">
                  <c:v>0.28027083154980176</c:v>
                </c:pt>
                <c:pt idx="15">
                  <c:v>0.29710033323669066</c:v>
                </c:pt>
                <c:pt idx="16">
                  <c:v>0.31356692642003381</c:v>
                </c:pt>
                <c:pt idx="17">
                  <c:v>0.32968067440975563</c:v>
                </c:pt>
                <c:pt idx="18">
                  <c:v>0.3454513070566097</c:v>
                </c:pt>
                <c:pt idx="19">
                  <c:v>0.36088823329369313</c:v>
                </c:pt>
                <c:pt idx="20">
                  <c:v>0.37600055316384079</c:v>
                </c:pt>
                <c:pt idx="21">
                  <c:v>0.39079706935498659</c:v>
                </c:pt>
                <c:pt idx="22">
                  <c:v>0.40528629826463392</c:v>
                </c:pt>
                <c:pt idx="23">
                  <c:v>0.41947648061366355</c:v>
                </c:pt>
                <c:pt idx="24">
                  <c:v>0.43337559162885264</c:v>
                </c:pt>
                <c:pt idx="25">
                  <c:v>0.44699135081261554</c:v>
                </c:pt>
                <c:pt idx="26">
                  <c:v>0.46033123131768555</c:v>
                </c:pt>
                <c:pt idx="27">
                  <c:v>0.4734024689436912</c:v>
                </c:pt>
                <c:pt idx="28">
                  <c:v>0.48621207077182527</c:v>
                </c:pt>
                <c:pt idx="29">
                  <c:v>0.49876682345309947</c:v>
                </c:pt>
                <c:pt idx="30">
                  <c:v>0.51107330116502026</c:v>
                </c:pt>
                <c:pt idx="31">
                  <c:v>0.52313787325082406</c:v>
                </c:pt>
                <c:pt idx="32">
                  <c:v>0.5349667115548391</c:v>
                </c:pt>
                <c:pt idx="33">
                  <c:v>0.54656579746690914</c:v>
                </c:pt>
                <c:pt idx="34">
                  <c:v>0.55794092868825684</c:v>
                </c:pt>
                <c:pt idx="35">
                  <c:v>0.5690977257306199</c:v>
                </c:pt>
                <c:pt idx="36">
                  <c:v>0.58004163815996601</c:v>
                </c:pt>
                <c:pt idx="37">
                  <c:v>0.59077795059559146</c:v>
                </c:pt>
                <c:pt idx="38">
                  <c:v>0.60131178847495059</c:v>
                </c:pt>
                <c:pt idx="39">
                  <c:v>0.61164812359406862</c:v>
                </c:pt>
                <c:pt idx="40">
                  <c:v>0.62179177943300645</c:v>
                </c:pt>
                <c:pt idx="41">
                  <c:v>0.63174743627536967</c:v>
                </c:pt>
                <c:pt idx="42">
                  <c:v>0.64151963613051877</c:v>
                </c:pt>
                <c:pt idx="43">
                  <c:v>0.65111278746669599</c:v>
                </c:pt>
                <c:pt idx="44">
                  <c:v>0.66053116976298021</c:v>
                </c:pt>
                <c:pt idx="45">
                  <c:v>0.66977893788757925</c:v>
                </c:pt>
                <c:pt idx="46">
                  <c:v>0.67886012630968218</c:v>
                </c:pt>
                <c:pt idx="47">
                  <c:v>0.68777865315175069</c:v>
                </c:pt>
                <c:pt idx="48">
                  <c:v>0.69653832408883976</c:v>
                </c:pt>
                <c:pt idx="49">
                  <c:v>0.70514283610123485</c:v>
                </c:pt>
                <c:pt idx="50">
                  <c:v>0.71359578108645139</c:v>
                </c:pt>
                <c:pt idx="51">
                  <c:v>0.72190064933631437</c:v>
                </c:pt>
                <c:pt idx="52">
                  <c:v>0.73006083288467782</c:v>
                </c:pt>
                <c:pt idx="53">
                  <c:v>0.73807962873100652</c:v>
                </c:pt>
                <c:pt idx="54">
                  <c:v>0.74596024194488186</c:v>
                </c:pt>
                <c:pt idx="55">
                  <c:v>0.75370578865625082</c:v>
                </c:pt>
                <c:pt idx="56">
                  <c:v>0.76131929893602257</c:v>
                </c:pt>
                <c:pt idx="57">
                  <c:v>0.76880371957142546</c:v>
                </c:pt>
                <c:pt idx="58">
                  <c:v>0.7761619167403655</c:v>
                </c:pt>
                <c:pt idx="59">
                  <c:v>0.78339667858879269</c:v>
                </c:pt>
                <c:pt idx="60">
                  <c:v>0.79051071771496506</c:v>
                </c:pt>
                <c:pt idx="61">
                  <c:v>0.79750667356431881</c:v>
                </c:pt>
                <c:pt idx="62">
                  <c:v>0.80438711473845814</c:v>
                </c:pt>
                <c:pt idx="63">
                  <c:v>0.81115454122168229</c:v>
                </c:pt>
                <c:pt idx="64">
                  <c:v>0.8178113865282971</c:v>
                </c:pt>
                <c:pt idx="65">
                  <c:v>0.82436001977379636</c:v>
                </c:pt>
                <c:pt idx="66">
                  <c:v>0.83080274767291062</c:v>
                </c:pt>
                <c:pt idx="67">
                  <c:v>0.83714181646738639</c:v>
                </c:pt>
                <c:pt idx="68">
                  <c:v>0.84337941378619175</c:v>
                </c:pt>
                <c:pt idx="69">
                  <c:v>0.84951767044079907</c:v>
                </c:pt>
                <c:pt idx="70">
                  <c:v>0.85555866215804077</c:v>
                </c:pt>
                <c:pt idx="71">
                  <c:v>0.86150441125292665</c:v>
                </c:pt>
                <c:pt idx="72">
                  <c:v>0.86735688824376</c:v>
                </c:pt>
                <c:pt idx="73">
                  <c:v>0.87311801341171336</c:v>
                </c:pt>
                <c:pt idx="74">
                  <c:v>0.8787896583070135</c:v>
                </c:pt>
                <c:pt idx="75">
                  <c:v>0.88437364720376244</c:v>
                </c:pt>
                <c:pt idx="76">
                  <c:v>0.88987175850530698</c:v>
                </c:pt>
                <c:pt idx="77">
                  <c:v>0.89528572610205825</c:v>
                </c:pt>
                <c:pt idx="78">
                  <c:v>0.90061724068353599</c:v>
                </c:pt>
                <c:pt idx="79">
                  <c:v>0.90586795100632589</c:v>
                </c:pt>
                <c:pt idx="80">
                  <c:v>0.91103946511965284</c:v>
                </c:pt>
                <c:pt idx="81">
                  <c:v>0.91613335155007758</c:v>
                </c:pt>
                <c:pt idx="82">
                  <c:v>0.9211511404468925</c:v>
                </c:pt>
                <c:pt idx="83">
                  <c:v>0.92609432468962904</c:v>
                </c:pt>
                <c:pt idx="84">
                  <c:v>0.93096436095909074</c:v>
                </c:pt>
                <c:pt idx="85">
                  <c:v>0.9357626707732376</c:v>
                </c:pt>
                <c:pt idx="86">
                  <c:v>0.94049064148922057</c:v>
                </c:pt>
                <c:pt idx="87">
                  <c:v>0.9451496272727824</c:v>
                </c:pt>
                <c:pt idx="88">
                  <c:v>0.94974095003622694</c:v>
                </c:pt>
                <c:pt idx="89">
                  <c:v>0.95426590034607928</c:v>
                </c:pt>
                <c:pt idx="90">
                  <c:v>0.95872573830154217</c:v>
                </c:pt>
                <c:pt idx="91">
                  <c:v>0.96312169438477624</c:v>
                </c:pt>
                <c:pt idx="92">
                  <c:v>0.96745497028404182</c:v>
                </c:pt>
                <c:pt idx="93">
                  <c:v>0.97172673969065182</c:v>
                </c:pt>
                <c:pt idx="94">
                  <c:v>0.97593814907066168</c:v>
                </c:pt>
                <c:pt idx="95">
                  <c:v>0.98009031841220573</c:v>
                </c:pt>
                <c:pt idx="96">
                  <c:v>0.98418434194933302</c:v>
                </c:pt>
                <c:pt idx="97">
                  <c:v>0.98822128886316207</c:v>
                </c:pt>
                <c:pt idx="98">
                  <c:v>0.99220220396117464</c:v>
                </c:pt>
                <c:pt idx="99">
                  <c:v>0.99612810833535603</c:v>
                </c:pt>
                <c:pt idx="100">
                  <c:v>0.99999983874600107</c:v>
                </c:pt>
              </c:numCache>
            </c:numRef>
          </c:xVal>
          <c:yVal>
            <c:numRef>
              <c:f>VLE!$C$6:$C$106</c:f>
              <c:numCache>
                <c:formatCode>0.0</c:formatCode>
                <c:ptCount val="101"/>
                <c:pt idx="0">
                  <c:v>110.62216088942701</c:v>
                </c:pt>
                <c:pt idx="1">
                  <c:v>110.15096938668002</c:v>
                </c:pt>
                <c:pt idx="2">
                  <c:v>109.68504059995138</c:v>
                </c:pt>
                <c:pt idx="3">
                  <c:v>109.22428647736749</c:v>
                </c:pt>
                <c:pt idx="4">
                  <c:v>108.76862065606147</c:v>
                </c:pt>
                <c:pt idx="5">
                  <c:v>108.3179584348822</c:v>
                </c:pt>
                <c:pt idx="6">
                  <c:v>107.87221674690444</c:v>
                </c:pt>
                <c:pt idx="7">
                  <c:v>107.43131413180477</c:v>
                </c:pt>
                <c:pt idx="8">
                  <c:v>106.99517070816006</c:v>
                </c:pt>
                <c:pt idx="9">
                  <c:v>106.56370814572333</c:v>
                </c:pt>
                <c:pt idx="10">
                  <c:v>106.13684963772366</c:v>
                </c:pt>
                <c:pt idx="11">
                  <c:v>105.71451987323739</c:v>
                </c:pt>
                <c:pt idx="12">
                  <c:v>105.2966450096672</c:v>
                </c:pt>
                <c:pt idx="13">
                  <c:v>104.88315264536998</c:v>
                </c:pt>
                <c:pt idx="14">
                  <c:v>104.4739717924634</c:v>
                </c:pt>
                <c:pt idx="15">
                  <c:v>104.06903284984271</c:v>
                </c:pt>
                <c:pt idx="16">
                  <c:v>103.6682675764345</c:v>
                </c:pt>
                <c:pt idx="17">
                  <c:v>103.27160906471063</c:v>
                </c:pt>
                <c:pt idx="18">
                  <c:v>102.87899171448595</c:v>
                </c:pt>
                <c:pt idx="19">
                  <c:v>102.49035120701589</c:v>
                </c:pt>
                <c:pt idx="20">
                  <c:v>102.10562447941371</c:v>
                </c:pt>
                <c:pt idx="21">
                  <c:v>101.72474969939994</c:v>
                </c:pt>
                <c:pt idx="22">
                  <c:v>101.3476662403983</c:v>
                </c:pt>
                <c:pt idx="23">
                  <c:v>100.97431465698806</c:v>
                </c:pt>
                <c:pt idx="24">
                  <c:v>100.60463666072333</c:v>
                </c:pt>
                <c:pt idx="25">
                  <c:v>100.23857509632624</c:v>
                </c:pt>
                <c:pt idx="26">
                  <c:v>99.876073918260971</c:v>
                </c:pt>
                <c:pt idx="27">
                  <c:v>99.517078167694052</c:v>
                </c:pt>
                <c:pt idx="28">
                  <c:v>99.161533949844582</c:v>
                </c:pt>
                <c:pt idx="29">
                  <c:v>98.809388411727483</c:v>
                </c:pt>
                <c:pt idx="30">
                  <c:v>98.460589720292248</c:v>
                </c:pt>
                <c:pt idx="31">
                  <c:v>98.115087040957476</c:v>
                </c:pt>
                <c:pt idx="32">
                  <c:v>97.772830516542186</c:v>
                </c:pt>
                <c:pt idx="33">
                  <c:v>97.433771246593324</c:v>
                </c:pt>
                <c:pt idx="34">
                  <c:v>97.097861267108101</c:v>
                </c:pt>
                <c:pt idx="35">
                  <c:v>96.765053530649624</c:v>
                </c:pt>
                <c:pt idx="36">
                  <c:v>96.43530188685358</c:v>
                </c:pt>
                <c:pt idx="37">
                  <c:v>96.108561063322995</c:v>
                </c:pt>
                <c:pt idx="38">
                  <c:v>95.784786646908188</c:v>
                </c:pt>
                <c:pt idx="39">
                  <c:v>95.46393506536792</c:v>
                </c:pt>
                <c:pt idx="40">
                  <c:v>95.145963569407996</c:v>
                </c:pt>
                <c:pt idx="41">
                  <c:v>94.830830215093044</c:v>
                </c:pt>
                <c:pt idx="42">
                  <c:v>94.518493846626669</c:v>
                </c:pt>
                <c:pt idx="43">
                  <c:v>94.208914079495671</c:v>
                </c:pt>
                <c:pt idx="44">
                  <c:v>93.902051283972469</c:v>
                </c:pt>
                <c:pt idx="45">
                  <c:v>93.597866568971739</c:v>
                </c:pt>
                <c:pt idx="46">
                  <c:v>93.296321766254394</c:v>
                </c:pt>
                <c:pt idx="47">
                  <c:v>92.997379414974972</c:v>
                </c:pt>
                <c:pt idx="48">
                  <c:v>92.701002746565678</c:v>
                </c:pt>
                <c:pt idx="49">
                  <c:v>92.407155669951834</c:v>
                </c:pt>
                <c:pt idx="50">
                  <c:v>92.115802757093206</c:v>
                </c:pt>
                <c:pt idx="51">
                  <c:v>91.826909228844784</c:v>
                </c:pt>
                <c:pt idx="52">
                  <c:v>91.540440941132033</c:v>
                </c:pt>
                <c:pt idx="53">
                  <c:v>91.256364371433747</c:v>
                </c:pt>
                <c:pt idx="54">
                  <c:v>90.974646605567585</c:v>
                </c:pt>
                <c:pt idx="55">
                  <c:v>90.695255324771765</c:v>
                </c:pt>
                <c:pt idx="56">
                  <c:v>90.418158793077282</c:v>
                </c:pt>
                <c:pt idx="57">
                  <c:v>90.143325844964949</c:v>
                </c:pt>
                <c:pt idx="58">
                  <c:v>89.870725873301339</c:v>
                </c:pt>
                <c:pt idx="59">
                  <c:v>89.600328817547805</c:v>
                </c:pt>
                <c:pt idx="60">
                  <c:v>89.332105152236934</c:v>
                </c:pt>
                <c:pt idx="61">
                  <c:v>89.066025875711006</c:v>
                </c:pt>
                <c:pt idx="62">
                  <c:v>88.802062499116232</c:v>
                </c:pt>
                <c:pt idx="63">
                  <c:v>88.540187035648117</c:v>
                </c:pt>
                <c:pt idx="64">
                  <c:v>88.280371990041843</c:v>
                </c:pt>
                <c:pt idx="65">
                  <c:v>88.022590348302501</c:v>
                </c:pt>
                <c:pt idx="66">
                  <c:v>87.766815567669539</c:v>
                </c:pt>
                <c:pt idx="67">
                  <c:v>87.51302156681119</c:v>
                </c:pt>
                <c:pt idx="68">
                  <c:v>87.261182716242288</c:v>
                </c:pt>
                <c:pt idx="69">
                  <c:v>87.011273828961663</c:v>
                </c:pt>
                <c:pt idx="70">
                  <c:v>86.763270151303217</c:v>
                </c:pt>
                <c:pt idx="71">
                  <c:v>86.517147353996478</c:v>
                </c:pt>
                <c:pt idx="72">
                  <c:v>86.272881523431607</c:v>
                </c:pt>
                <c:pt idx="73">
                  <c:v>86.030449153123683</c:v>
                </c:pt>
                <c:pt idx="74">
                  <c:v>85.789827135372065</c:v>
                </c:pt>
                <c:pt idx="75">
                  <c:v>85.550992753110961</c:v>
                </c:pt>
                <c:pt idx="76">
                  <c:v>85.31392367194475</c:v>
                </c:pt>
                <c:pt idx="77">
                  <c:v>85.078597932366094</c:v>
                </c:pt>
                <c:pt idx="78">
                  <c:v>84.844993942150921</c:v>
                </c:pt>
                <c:pt idx="79">
                  <c:v>84.6130904689266</c:v>
                </c:pt>
                <c:pt idx="80">
                  <c:v>84.382866632909412</c:v>
                </c:pt>
                <c:pt idx="81">
                  <c:v>84.154301899806924</c:v>
                </c:pt>
                <c:pt idx="82">
                  <c:v>83.927376073881675</c:v>
                </c:pt>
                <c:pt idx="83">
                  <c:v>83.702069291171938</c:v>
                </c:pt>
                <c:pt idx="84">
                  <c:v>83.478362012866569</c:v>
                </c:pt>
                <c:pt idx="85">
                  <c:v>83.256235018829017</c:v>
                </c:pt>
                <c:pt idx="86">
                  <c:v>83.035669401268279</c:v>
                </c:pt>
                <c:pt idx="87">
                  <c:v>82.816646558552321</c:v>
                </c:pt>
                <c:pt idx="88">
                  <c:v>82.599148189160928</c:v>
                </c:pt>
                <c:pt idx="89">
                  <c:v>82.383156285774788</c:v>
                </c:pt>
                <c:pt idx="90">
                  <c:v>82.168653129496974</c:v>
                </c:pt>
                <c:pt idx="91">
                  <c:v>81.955621284204156</c:v>
                </c:pt>
                <c:pt idx="92">
                  <c:v>81.744043591024493</c:v>
                </c:pt>
                <c:pt idx="93">
                  <c:v>81.533903162938543</c:v>
                </c:pt>
                <c:pt idx="94">
                  <c:v>81.325183379500686</c:v>
                </c:pt>
                <c:pt idx="95">
                  <c:v>81.11786788167845</c:v>
                </c:pt>
                <c:pt idx="96">
                  <c:v>80.911940566805882</c:v>
                </c:pt>
                <c:pt idx="97">
                  <c:v>80.707385583649469</c:v>
                </c:pt>
                <c:pt idx="98">
                  <c:v>80.504187327583153</c:v>
                </c:pt>
                <c:pt idx="99">
                  <c:v>80.302330435869209</c:v>
                </c:pt>
                <c:pt idx="100">
                  <c:v>80.101794546431222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654-413D-8635-57A9455F91DC}"/>
            </c:ext>
          </c:extLst>
        </c:ser>
        <c:ser>
          <c:idx val="0"/>
          <c:order val="1"/>
          <c:tx>
            <c:v>Bubble Point Curve</c:v>
          </c:tx>
          <c:spPr>
            <a:ln w="25400"/>
          </c:spPr>
          <c:marker>
            <c:symbol val="none"/>
          </c:marker>
          <c:xVal>
            <c:numRef>
              <c:f>VLE!$A$6:$A$106</c:f>
              <c:numCache>
                <c:formatCode>0.00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9.9999999999999992E-2</c:v>
                </c:pt>
                <c:pt idx="11">
                  <c:v>0.10999999999999999</c:v>
                </c:pt>
                <c:pt idx="12">
                  <c:v>0.11999999999999998</c:v>
                </c:pt>
                <c:pt idx="13">
                  <c:v>0.12999999999999998</c:v>
                </c:pt>
                <c:pt idx="14">
                  <c:v>0.13999999999999999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0.18000000000000002</c:v>
                </c:pt>
                <c:pt idx="19">
                  <c:v>0.19000000000000003</c:v>
                </c:pt>
                <c:pt idx="20">
                  <c:v>0.20000000000000004</c:v>
                </c:pt>
                <c:pt idx="21">
                  <c:v>0.21000000000000005</c:v>
                </c:pt>
                <c:pt idx="22">
                  <c:v>0.22000000000000006</c:v>
                </c:pt>
                <c:pt idx="23">
                  <c:v>0.23000000000000007</c:v>
                </c:pt>
                <c:pt idx="24">
                  <c:v>0.24000000000000007</c:v>
                </c:pt>
                <c:pt idx="25">
                  <c:v>0.25000000000000006</c:v>
                </c:pt>
                <c:pt idx="26">
                  <c:v>0.26000000000000006</c:v>
                </c:pt>
                <c:pt idx="27">
                  <c:v>0.27000000000000007</c:v>
                </c:pt>
                <c:pt idx="28">
                  <c:v>0.28000000000000008</c:v>
                </c:pt>
                <c:pt idx="29">
                  <c:v>0.29000000000000009</c:v>
                </c:pt>
                <c:pt idx="30">
                  <c:v>0.3000000000000001</c:v>
                </c:pt>
                <c:pt idx="31">
                  <c:v>0.31000000000000011</c:v>
                </c:pt>
                <c:pt idx="32">
                  <c:v>0.32000000000000012</c:v>
                </c:pt>
                <c:pt idx="33">
                  <c:v>0.33000000000000013</c:v>
                </c:pt>
                <c:pt idx="34">
                  <c:v>0.34000000000000014</c:v>
                </c:pt>
                <c:pt idx="35">
                  <c:v>0.35000000000000014</c:v>
                </c:pt>
                <c:pt idx="36">
                  <c:v>0.36000000000000015</c:v>
                </c:pt>
                <c:pt idx="37">
                  <c:v>0.37000000000000016</c:v>
                </c:pt>
                <c:pt idx="38">
                  <c:v>0.38000000000000017</c:v>
                </c:pt>
                <c:pt idx="39">
                  <c:v>0.39000000000000018</c:v>
                </c:pt>
                <c:pt idx="40">
                  <c:v>0.40000000000000019</c:v>
                </c:pt>
                <c:pt idx="41">
                  <c:v>0.4100000000000002</c:v>
                </c:pt>
                <c:pt idx="42">
                  <c:v>0.42000000000000021</c:v>
                </c:pt>
                <c:pt idx="43">
                  <c:v>0.43000000000000022</c:v>
                </c:pt>
                <c:pt idx="44">
                  <c:v>0.44000000000000022</c:v>
                </c:pt>
                <c:pt idx="45">
                  <c:v>0.45000000000000023</c:v>
                </c:pt>
                <c:pt idx="46">
                  <c:v>0.46000000000000024</c:v>
                </c:pt>
                <c:pt idx="47">
                  <c:v>0.47000000000000025</c:v>
                </c:pt>
                <c:pt idx="48">
                  <c:v>0.48000000000000026</c:v>
                </c:pt>
                <c:pt idx="49">
                  <c:v>0.49000000000000027</c:v>
                </c:pt>
                <c:pt idx="50">
                  <c:v>0.50000000000000022</c:v>
                </c:pt>
                <c:pt idx="51">
                  <c:v>0.51000000000000023</c:v>
                </c:pt>
                <c:pt idx="52">
                  <c:v>0.52000000000000024</c:v>
                </c:pt>
                <c:pt idx="53">
                  <c:v>0.53000000000000025</c:v>
                </c:pt>
                <c:pt idx="54">
                  <c:v>0.54000000000000026</c:v>
                </c:pt>
                <c:pt idx="55">
                  <c:v>0.55000000000000027</c:v>
                </c:pt>
                <c:pt idx="56">
                  <c:v>0.56000000000000028</c:v>
                </c:pt>
                <c:pt idx="57">
                  <c:v>0.57000000000000028</c:v>
                </c:pt>
                <c:pt idx="58">
                  <c:v>0.58000000000000029</c:v>
                </c:pt>
                <c:pt idx="59">
                  <c:v>0.5900000000000003</c:v>
                </c:pt>
                <c:pt idx="60">
                  <c:v>0.60000000000000031</c:v>
                </c:pt>
                <c:pt idx="61">
                  <c:v>0.61000000000000032</c:v>
                </c:pt>
                <c:pt idx="62">
                  <c:v>0.62000000000000033</c:v>
                </c:pt>
                <c:pt idx="63">
                  <c:v>0.63000000000000034</c:v>
                </c:pt>
                <c:pt idx="64">
                  <c:v>0.64000000000000035</c:v>
                </c:pt>
                <c:pt idx="65">
                  <c:v>0.65000000000000036</c:v>
                </c:pt>
                <c:pt idx="66">
                  <c:v>0.66000000000000036</c:v>
                </c:pt>
                <c:pt idx="67">
                  <c:v>0.67000000000000037</c:v>
                </c:pt>
                <c:pt idx="68">
                  <c:v>0.68000000000000038</c:v>
                </c:pt>
                <c:pt idx="69">
                  <c:v>0.69000000000000039</c:v>
                </c:pt>
                <c:pt idx="70">
                  <c:v>0.7000000000000004</c:v>
                </c:pt>
                <c:pt idx="71">
                  <c:v>0.71000000000000041</c:v>
                </c:pt>
                <c:pt idx="72">
                  <c:v>0.72000000000000042</c:v>
                </c:pt>
                <c:pt idx="73">
                  <c:v>0.73000000000000043</c:v>
                </c:pt>
                <c:pt idx="74">
                  <c:v>0.74000000000000044</c:v>
                </c:pt>
                <c:pt idx="75">
                  <c:v>0.75000000000000044</c:v>
                </c:pt>
                <c:pt idx="76">
                  <c:v>0.76000000000000045</c:v>
                </c:pt>
                <c:pt idx="77">
                  <c:v>0.77000000000000046</c:v>
                </c:pt>
                <c:pt idx="78">
                  <c:v>0.78000000000000047</c:v>
                </c:pt>
                <c:pt idx="79">
                  <c:v>0.79000000000000048</c:v>
                </c:pt>
                <c:pt idx="80">
                  <c:v>0.80000000000000049</c:v>
                </c:pt>
                <c:pt idx="81">
                  <c:v>0.8100000000000005</c:v>
                </c:pt>
                <c:pt idx="82">
                  <c:v>0.82000000000000051</c:v>
                </c:pt>
                <c:pt idx="83">
                  <c:v>0.83000000000000052</c:v>
                </c:pt>
                <c:pt idx="84">
                  <c:v>0.84000000000000052</c:v>
                </c:pt>
                <c:pt idx="85">
                  <c:v>0.85000000000000053</c:v>
                </c:pt>
                <c:pt idx="86">
                  <c:v>0.86000000000000054</c:v>
                </c:pt>
                <c:pt idx="87">
                  <c:v>0.87000000000000055</c:v>
                </c:pt>
                <c:pt idx="88">
                  <c:v>0.88000000000000056</c:v>
                </c:pt>
                <c:pt idx="89">
                  <c:v>0.89000000000000057</c:v>
                </c:pt>
                <c:pt idx="90">
                  <c:v>0.90000000000000058</c:v>
                </c:pt>
                <c:pt idx="91">
                  <c:v>0.91000000000000059</c:v>
                </c:pt>
                <c:pt idx="92">
                  <c:v>0.9200000000000006</c:v>
                </c:pt>
                <c:pt idx="93">
                  <c:v>0.9300000000000006</c:v>
                </c:pt>
                <c:pt idx="94">
                  <c:v>0.94000000000000061</c:v>
                </c:pt>
                <c:pt idx="95">
                  <c:v>0.95000000000000062</c:v>
                </c:pt>
                <c:pt idx="96">
                  <c:v>0.96000000000000063</c:v>
                </c:pt>
                <c:pt idx="97">
                  <c:v>0.97000000000000064</c:v>
                </c:pt>
                <c:pt idx="98">
                  <c:v>0.98000000000000065</c:v>
                </c:pt>
                <c:pt idx="99">
                  <c:v>0.99000000000000066</c:v>
                </c:pt>
                <c:pt idx="100">
                  <c:v>1.0000000000000007</c:v>
                </c:pt>
              </c:numCache>
            </c:numRef>
          </c:xVal>
          <c:yVal>
            <c:numRef>
              <c:f>VLE!$C$6:$C$106</c:f>
              <c:numCache>
                <c:formatCode>0.0</c:formatCode>
                <c:ptCount val="101"/>
                <c:pt idx="0">
                  <c:v>110.62216088942701</c:v>
                </c:pt>
                <c:pt idx="1">
                  <c:v>110.15096938668002</c:v>
                </c:pt>
                <c:pt idx="2">
                  <c:v>109.68504059995138</c:v>
                </c:pt>
                <c:pt idx="3">
                  <c:v>109.22428647736749</c:v>
                </c:pt>
                <c:pt idx="4">
                  <c:v>108.76862065606147</c:v>
                </c:pt>
                <c:pt idx="5">
                  <c:v>108.3179584348822</c:v>
                </c:pt>
                <c:pt idx="6">
                  <c:v>107.87221674690444</c:v>
                </c:pt>
                <c:pt idx="7">
                  <c:v>107.43131413180477</c:v>
                </c:pt>
                <c:pt idx="8">
                  <c:v>106.99517070816006</c:v>
                </c:pt>
                <c:pt idx="9">
                  <c:v>106.56370814572333</c:v>
                </c:pt>
                <c:pt idx="10">
                  <c:v>106.13684963772366</c:v>
                </c:pt>
                <c:pt idx="11">
                  <c:v>105.71451987323739</c:v>
                </c:pt>
                <c:pt idx="12">
                  <c:v>105.2966450096672</c:v>
                </c:pt>
                <c:pt idx="13">
                  <c:v>104.88315264536998</c:v>
                </c:pt>
                <c:pt idx="14">
                  <c:v>104.4739717924634</c:v>
                </c:pt>
                <c:pt idx="15">
                  <c:v>104.06903284984271</c:v>
                </c:pt>
                <c:pt idx="16">
                  <c:v>103.6682675764345</c:v>
                </c:pt>
                <c:pt idx="17">
                  <c:v>103.27160906471063</c:v>
                </c:pt>
                <c:pt idx="18">
                  <c:v>102.87899171448595</c:v>
                </c:pt>
                <c:pt idx="19">
                  <c:v>102.49035120701589</c:v>
                </c:pt>
                <c:pt idx="20">
                  <c:v>102.10562447941371</c:v>
                </c:pt>
                <c:pt idx="21">
                  <c:v>101.72474969939994</c:v>
                </c:pt>
                <c:pt idx="22">
                  <c:v>101.3476662403983</c:v>
                </c:pt>
                <c:pt idx="23">
                  <c:v>100.97431465698806</c:v>
                </c:pt>
                <c:pt idx="24">
                  <c:v>100.60463666072333</c:v>
                </c:pt>
                <c:pt idx="25">
                  <c:v>100.23857509632624</c:v>
                </c:pt>
                <c:pt idx="26">
                  <c:v>99.876073918260971</c:v>
                </c:pt>
                <c:pt idx="27">
                  <c:v>99.517078167694052</c:v>
                </c:pt>
                <c:pt idx="28">
                  <c:v>99.161533949844582</c:v>
                </c:pt>
                <c:pt idx="29">
                  <c:v>98.809388411727483</c:v>
                </c:pt>
                <c:pt idx="30">
                  <c:v>98.460589720292248</c:v>
                </c:pt>
                <c:pt idx="31">
                  <c:v>98.115087040957476</c:v>
                </c:pt>
                <c:pt idx="32">
                  <c:v>97.772830516542186</c:v>
                </c:pt>
                <c:pt idx="33">
                  <c:v>97.433771246593324</c:v>
                </c:pt>
                <c:pt idx="34">
                  <c:v>97.097861267108101</c:v>
                </c:pt>
                <c:pt idx="35">
                  <c:v>96.765053530649624</c:v>
                </c:pt>
                <c:pt idx="36">
                  <c:v>96.43530188685358</c:v>
                </c:pt>
                <c:pt idx="37">
                  <c:v>96.108561063322995</c:v>
                </c:pt>
                <c:pt idx="38">
                  <c:v>95.784786646908188</c:v>
                </c:pt>
                <c:pt idx="39">
                  <c:v>95.46393506536792</c:v>
                </c:pt>
                <c:pt idx="40">
                  <c:v>95.145963569407996</c:v>
                </c:pt>
                <c:pt idx="41">
                  <c:v>94.830830215093044</c:v>
                </c:pt>
                <c:pt idx="42">
                  <c:v>94.518493846626669</c:v>
                </c:pt>
                <c:pt idx="43">
                  <c:v>94.208914079495671</c:v>
                </c:pt>
                <c:pt idx="44">
                  <c:v>93.902051283972469</c:v>
                </c:pt>
                <c:pt idx="45">
                  <c:v>93.597866568971739</c:v>
                </c:pt>
                <c:pt idx="46">
                  <c:v>93.296321766254394</c:v>
                </c:pt>
                <c:pt idx="47">
                  <c:v>92.997379414974972</c:v>
                </c:pt>
                <c:pt idx="48">
                  <c:v>92.701002746565678</c:v>
                </c:pt>
                <c:pt idx="49">
                  <c:v>92.407155669951834</c:v>
                </c:pt>
                <c:pt idx="50">
                  <c:v>92.115802757093206</c:v>
                </c:pt>
                <c:pt idx="51">
                  <c:v>91.826909228844784</c:v>
                </c:pt>
                <c:pt idx="52">
                  <c:v>91.540440941132033</c:v>
                </c:pt>
                <c:pt idx="53">
                  <c:v>91.256364371433747</c:v>
                </c:pt>
                <c:pt idx="54">
                  <c:v>90.974646605567585</c:v>
                </c:pt>
                <c:pt idx="55">
                  <c:v>90.695255324771765</c:v>
                </c:pt>
                <c:pt idx="56">
                  <c:v>90.418158793077282</c:v>
                </c:pt>
                <c:pt idx="57">
                  <c:v>90.143325844964949</c:v>
                </c:pt>
                <c:pt idx="58">
                  <c:v>89.870725873301339</c:v>
                </c:pt>
                <c:pt idx="59">
                  <c:v>89.600328817547805</c:v>
                </c:pt>
                <c:pt idx="60">
                  <c:v>89.332105152236934</c:v>
                </c:pt>
                <c:pt idx="61">
                  <c:v>89.066025875711006</c:v>
                </c:pt>
                <c:pt idx="62">
                  <c:v>88.802062499116232</c:v>
                </c:pt>
                <c:pt idx="63">
                  <c:v>88.540187035648117</c:v>
                </c:pt>
                <c:pt idx="64">
                  <c:v>88.280371990041843</c:v>
                </c:pt>
                <c:pt idx="65">
                  <c:v>88.022590348302501</c:v>
                </c:pt>
                <c:pt idx="66">
                  <c:v>87.766815567669539</c:v>
                </c:pt>
                <c:pt idx="67">
                  <c:v>87.51302156681119</c:v>
                </c:pt>
                <c:pt idx="68">
                  <c:v>87.261182716242288</c:v>
                </c:pt>
                <c:pt idx="69">
                  <c:v>87.011273828961663</c:v>
                </c:pt>
                <c:pt idx="70">
                  <c:v>86.763270151303217</c:v>
                </c:pt>
                <c:pt idx="71">
                  <c:v>86.517147353996478</c:v>
                </c:pt>
                <c:pt idx="72">
                  <c:v>86.272881523431607</c:v>
                </c:pt>
                <c:pt idx="73">
                  <c:v>86.030449153123683</c:v>
                </c:pt>
                <c:pt idx="74">
                  <c:v>85.789827135372065</c:v>
                </c:pt>
                <c:pt idx="75">
                  <c:v>85.550992753110961</c:v>
                </c:pt>
                <c:pt idx="76">
                  <c:v>85.31392367194475</c:v>
                </c:pt>
                <c:pt idx="77">
                  <c:v>85.078597932366094</c:v>
                </c:pt>
                <c:pt idx="78">
                  <c:v>84.844993942150921</c:v>
                </c:pt>
                <c:pt idx="79">
                  <c:v>84.6130904689266</c:v>
                </c:pt>
                <c:pt idx="80">
                  <c:v>84.382866632909412</c:v>
                </c:pt>
                <c:pt idx="81">
                  <c:v>84.154301899806924</c:v>
                </c:pt>
                <c:pt idx="82">
                  <c:v>83.927376073881675</c:v>
                </c:pt>
                <c:pt idx="83">
                  <c:v>83.702069291171938</c:v>
                </c:pt>
                <c:pt idx="84">
                  <c:v>83.478362012866569</c:v>
                </c:pt>
                <c:pt idx="85">
                  <c:v>83.256235018829017</c:v>
                </c:pt>
                <c:pt idx="86">
                  <c:v>83.035669401268279</c:v>
                </c:pt>
                <c:pt idx="87">
                  <c:v>82.816646558552321</c:v>
                </c:pt>
                <c:pt idx="88">
                  <c:v>82.599148189160928</c:v>
                </c:pt>
                <c:pt idx="89">
                  <c:v>82.383156285774788</c:v>
                </c:pt>
                <c:pt idx="90">
                  <c:v>82.168653129496974</c:v>
                </c:pt>
                <c:pt idx="91">
                  <c:v>81.955621284204156</c:v>
                </c:pt>
                <c:pt idx="92">
                  <c:v>81.744043591024493</c:v>
                </c:pt>
                <c:pt idx="93">
                  <c:v>81.533903162938543</c:v>
                </c:pt>
                <c:pt idx="94">
                  <c:v>81.325183379500686</c:v>
                </c:pt>
                <c:pt idx="95">
                  <c:v>81.11786788167845</c:v>
                </c:pt>
                <c:pt idx="96">
                  <c:v>80.911940566805882</c:v>
                </c:pt>
                <c:pt idx="97">
                  <c:v>80.707385583649469</c:v>
                </c:pt>
                <c:pt idx="98">
                  <c:v>80.504187327583153</c:v>
                </c:pt>
                <c:pt idx="99">
                  <c:v>80.302330435869209</c:v>
                </c:pt>
                <c:pt idx="100">
                  <c:v>80.101794546431222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654-413D-8635-57A9455F9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7498688"/>
        <c:axId val="287497008"/>
      </c:scatterChart>
      <c:valAx>
        <c:axId val="287498688"/>
        <c:scaling>
          <c:orientation val="minMax"/>
          <c:max val="1"/>
        </c:scaling>
        <c:delete val="0"/>
        <c:axPos val="b"/>
        <c:majorGridlines>
          <c:spPr>
            <a:ln w="6350">
              <a:solidFill>
                <a:schemeClr val="tx1"/>
              </a:solidFill>
              <a:prstDash val="dash"/>
            </a:ln>
          </c:spPr>
        </c:majorGridlines>
        <c:minorGridlines>
          <c:spPr>
            <a:ln w="6350">
              <a:solidFill>
                <a:schemeClr val="tx1"/>
              </a:solidFill>
              <a:prstDash val="dash"/>
            </a:ln>
          </c:spPr>
        </c:minorGridlines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x,y (mole fraction)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800"/>
            </a:pPr>
            <a:endParaRPr lang="en-US"/>
          </a:p>
        </c:txPr>
        <c:crossAx val="287497008"/>
        <c:crosses val="autoZero"/>
        <c:crossBetween val="midCat"/>
        <c:majorUnit val="0.1"/>
        <c:minorUnit val="5.000000000000001E-2"/>
      </c:valAx>
      <c:valAx>
        <c:axId val="287497008"/>
        <c:scaling>
          <c:orientation val="minMax"/>
          <c:max val="112"/>
          <c:min val="80"/>
        </c:scaling>
        <c:delete val="0"/>
        <c:axPos val="l"/>
        <c:majorGridlines>
          <c:spPr>
            <a:ln w="6350">
              <a:solidFill>
                <a:schemeClr val="tx1"/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US" sz="2000"/>
                  <a:t>T</a:t>
                </a:r>
                <a:r>
                  <a:rPr lang="en-US" sz="2000" baseline="0"/>
                  <a:t> (</a:t>
                </a:r>
                <a:r>
                  <a:rPr lang="en-US" sz="2000" baseline="30000"/>
                  <a:t>o</a:t>
                </a:r>
                <a:r>
                  <a:rPr lang="en-US" sz="2000" baseline="0"/>
                  <a:t>C)</a:t>
                </a:r>
                <a:endParaRPr lang="en-US" sz="2000"/>
              </a:p>
            </c:rich>
          </c:tx>
          <c:layout>
            <c:manualLayout>
              <c:xMode val="edge"/>
              <c:yMode val="edge"/>
              <c:x val="1.69302870533099E-2"/>
              <c:y val="0.41472533094380154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800"/>
            </a:pPr>
            <a:endParaRPr lang="en-US"/>
          </a:p>
        </c:txPr>
        <c:crossAx val="287498688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68280755846062691"/>
          <c:y val="7.3624944899840158E-2"/>
          <c:w val="0.22661614747044537"/>
          <c:h val="0.10233475918174176"/>
        </c:manualLayout>
      </c:layout>
      <c:overlay val="0"/>
      <c:spPr>
        <a:solidFill>
          <a:schemeClr val="bg1">
            <a:lumMod val="95000"/>
          </a:schemeClr>
        </a:solidFill>
        <a:ln w="285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spPr>
    <a:ln w="25400">
      <a:noFill/>
    </a:ln>
  </c:sp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tabSelected="1" zoomScale="113" workbookViewId="0" zoomToFit="1"/>
  </sheetViews>
  <pageMargins left="0.7" right="0.7" top="0.75" bottom="0.75" header="0.3" footer="0.3"/>
  <pageSetup orientation="landscape" horizontalDpi="0" verticalDpi="0" r:id="rId1"/>
  <drawing r:id="rId2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438151</xdr:colOff>
      <xdr:row>4</xdr:row>
      <xdr:rowOff>219076</xdr:rowOff>
    </xdr:from>
    <xdr:to>
      <xdr:col>3</xdr:col>
      <xdr:colOff>628651</xdr:colOff>
      <xdr:row>5</xdr:row>
      <xdr:rowOff>66676</xdr:rowOff>
    </xdr:to>
    <xdr:sp macro="" textlink="">
      <xdr:nvSpPr>
        <xdr:cNvPr id="2" name="Isosceles Triangle 1">
          <a:extLst>
            <a:ext uri="{FF2B5EF4-FFF2-40B4-BE49-F238E27FC236}">
              <a16:creationId xmlns:a16="http://schemas.microsoft.com/office/drawing/2014/main" id="{A04B45DA-BF01-20B5-3713-6D2A5E52C6BC}"/>
            </a:ext>
          </a:extLst>
        </xdr:cNvPr>
        <xdr:cNvSpPr/>
      </xdr:nvSpPr>
      <xdr:spPr>
        <a:xfrm rot="5400000">
          <a:off x="3943351" y="1333501"/>
          <a:ext cx="133350" cy="190500"/>
        </a:xfrm>
        <a:prstGeom prst="triangle">
          <a:avLst/>
        </a:prstGeom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171451</xdr:colOff>
      <xdr:row>8</xdr:row>
      <xdr:rowOff>219076</xdr:rowOff>
    </xdr:from>
    <xdr:to>
      <xdr:col>6</xdr:col>
      <xdr:colOff>361951</xdr:colOff>
      <xdr:row>9</xdr:row>
      <xdr:rowOff>66676</xdr:rowOff>
    </xdr:to>
    <xdr:sp macro="" textlink="">
      <xdr:nvSpPr>
        <xdr:cNvPr id="4" name="Isosceles Triangle 3">
          <a:extLst>
            <a:ext uri="{FF2B5EF4-FFF2-40B4-BE49-F238E27FC236}">
              <a16:creationId xmlns:a16="http://schemas.microsoft.com/office/drawing/2014/main" id="{C6356E2F-7B45-4F9F-B1F2-4AEB191819E8}"/>
            </a:ext>
          </a:extLst>
        </xdr:cNvPr>
        <xdr:cNvSpPr/>
      </xdr:nvSpPr>
      <xdr:spPr>
        <a:xfrm rot="5400000">
          <a:off x="5362576" y="2476501"/>
          <a:ext cx="133350" cy="190500"/>
        </a:xfrm>
        <a:prstGeom prst="triangle">
          <a:avLst/>
        </a:prstGeom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190501</xdr:colOff>
      <xdr:row>1</xdr:row>
      <xdr:rowOff>228601</xdr:rowOff>
    </xdr:from>
    <xdr:to>
      <xdr:col>7</xdr:col>
      <xdr:colOff>1</xdr:colOff>
      <xdr:row>2</xdr:row>
      <xdr:rowOff>76201</xdr:rowOff>
    </xdr:to>
    <xdr:sp macro="" textlink="">
      <xdr:nvSpPr>
        <xdr:cNvPr id="5" name="Isosceles Triangle 4">
          <a:extLst>
            <a:ext uri="{FF2B5EF4-FFF2-40B4-BE49-F238E27FC236}">
              <a16:creationId xmlns:a16="http://schemas.microsoft.com/office/drawing/2014/main" id="{CB2AEDBC-B829-4C95-A1E3-252FBF0CA50B}"/>
            </a:ext>
          </a:extLst>
        </xdr:cNvPr>
        <xdr:cNvSpPr/>
      </xdr:nvSpPr>
      <xdr:spPr>
        <a:xfrm rot="5400000">
          <a:off x="5381626" y="485776"/>
          <a:ext cx="133350" cy="190500"/>
        </a:xfrm>
        <a:prstGeom prst="triangle">
          <a:avLst/>
        </a:prstGeom>
        <a:solidFill>
          <a:schemeClr val="accent2"/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180976</xdr:colOff>
      <xdr:row>16</xdr:row>
      <xdr:rowOff>209551</xdr:rowOff>
    </xdr:from>
    <xdr:to>
      <xdr:col>15</xdr:col>
      <xdr:colOff>19051</xdr:colOff>
      <xdr:row>17</xdr:row>
      <xdr:rowOff>57151</xdr:rowOff>
    </xdr:to>
    <xdr:sp macro="" textlink="">
      <xdr:nvSpPr>
        <xdr:cNvPr id="6" name="Isosceles Triangle 5">
          <a:extLst>
            <a:ext uri="{FF2B5EF4-FFF2-40B4-BE49-F238E27FC236}">
              <a16:creationId xmlns:a16="http://schemas.microsoft.com/office/drawing/2014/main" id="{0576C0E7-CF94-4355-A345-FE1AD84999AB}"/>
            </a:ext>
          </a:extLst>
        </xdr:cNvPr>
        <xdr:cNvSpPr/>
      </xdr:nvSpPr>
      <xdr:spPr>
        <a:xfrm rot="5400000">
          <a:off x="10020301" y="4752976"/>
          <a:ext cx="133350" cy="190500"/>
        </a:xfrm>
        <a:prstGeom prst="triangle">
          <a:avLst/>
        </a:prstGeom>
        <a:solidFill>
          <a:schemeClr val="accent2"/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171451</xdr:colOff>
      <xdr:row>18</xdr:row>
      <xdr:rowOff>190501</xdr:rowOff>
    </xdr:from>
    <xdr:to>
      <xdr:col>15</xdr:col>
      <xdr:colOff>9526</xdr:colOff>
      <xdr:row>19</xdr:row>
      <xdr:rowOff>47626</xdr:rowOff>
    </xdr:to>
    <xdr:sp macro="" textlink="">
      <xdr:nvSpPr>
        <xdr:cNvPr id="7" name="Isosceles Triangle 6">
          <a:extLst>
            <a:ext uri="{FF2B5EF4-FFF2-40B4-BE49-F238E27FC236}">
              <a16:creationId xmlns:a16="http://schemas.microsoft.com/office/drawing/2014/main" id="{8259A5C2-8012-4751-A377-9137D1173EC9}"/>
            </a:ext>
          </a:extLst>
        </xdr:cNvPr>
        <xdr:cNvSpPr/>
      </xdr:nvSpPr>
      <xdr:spPr>
        <a:xfrm rot="5400000">
          <a:off x="10010776" y="5295901"/>
          <a:ext cx="133350" cy="190500"/>
        </a:xfrm>
        <a:prstGeom prst="triangle">
          <a:avLst/>
        </a:prstGeom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3"/>
  <sheetViews>
    <sheetView showGridLines="0" zoomScaleNormal="100" workbookViewId="0"/>
  </sheetViews>
  <sheetFormatPr defaultRowHeight="21" x14ac:dyDescent="0.35"/>
  <cols>
    <col min="1" max="1" width="14" customWidth="1"/>
    <col min="2" max="2" width="20.7109375" customWidth="1"/>
    <col min="3" max="3" width="8.7109375" customWidth="1"/>
    <col min="4" max="4" width="9.85546875" customWidth="1"/>
    <col min="5" max="6" width="7.7109375" customWidth="1"/>
    <col min="7" max="7" width="5.7109375" customWidth="1"/>
    <col min="8" max="8" width="20.7109375" style="1" customWidth="1"/>
    <col min="9" max="9" width="8.7109375" style="1" customWidth="1"/>
    <col min="10" max="10" width="0.85546875" style="1" customWidth="1"/>
    <col min="11" max="11" width="15.5703125" bestFit="1" customWidth="1"/>
    <col min="12" max="12" width="14" customWidth="1"/>
    <col min="13" max="13" width="3.7109375" customWidth="1"/>
    <col min="15" max="15" width="5.28515625" customWidth="1"/>
  </cols>
  <sheetData>
    <row r="1" spans="1:15" ht="22.5" customHeight="1" thickBot="1" x14ac:dyDescent="0.4">
      <c r="A1" s="1" t="s">
        <v>56</v>
      </c>
    </row>
    <row r="2" spans="1:15" ht="22.5" customHeight="1" thickTop="1" thickBot="1" x14ac:dyDescent="0.4">
      <c r="A2" s="1" t="s">
        <v>39</v>
      </c>
      <c r="C2" s="1"/>
      <c r="D2" s="1"/>
      <c r="E2" s="1"/>
      <c r="F2" s="1"/>
      <c r="G2" s="1"/>
      <c r="H2" s="60" t="s">
        <v>37</v>
      </c>
      <c r="I2" s="61">
        <v>43.000000000000007</v>
      </c>
    </row>
    <row r="3" spans="1:15" ht="22.5" customHeight="1" thickTop="1" thickBot="1" x14ac:dyDescent="0.4">
      <c r="C3" s="1"/>
      <c r="D3" s="1"/>
      <c r="E3" s="1"/>
      <c r="F3" s="46"/>
      <c r="G3" s="59"/>
      <c r="H3" s="57" t="s">
        <v>3</v>
      </c>
      <c r="I3" s="58">
        <v>0.63</v>
      </c>
    </row>
    <row r="4" spans="1:15" ht="22.5" customHeight="1" thickTop="1" thickBot="1" x14ac:dyDescent="0.4">
      <c r="D4" s="2"/>
      <c r="E4" s="7"/>
      <c r="F4" s="8"/>
      <c r="G4" s="3"/>
    </row>
    <row r="5" spans="1:15" ht="22.5" customHeight="1" thickTop="1" thickBot="1" x14ac:dyDescent="0.4">
      <c r="B5" s="55" t="s">
        <v>36</v>
      </c>
      <c r="C5" s="56">
        <v>100</v>
      </c>
      <c r="D5" s="45"/>
      <c r="E5" s="9"/>
      <c r="F5" s="10"/>
      <c r="G5" s="5"/>
      <c r="K5" s="81" t="s">
        <v>5</v>
      </c>
      <c r="L5" s="82"/>
      <c r="N5" s="1" t="s">
        <v>49</v>
      </c>
    </row>
    <row r="6" spans="1:15" ht="22.5" customHeight="1" thickTop="1" thickBot="1" x14ac:dyDescent="0.4">
      <c r="B6" s="57" t="s">
        <v>2</v>
      </c>
      <c r="C6" s="58">
        <v>0.5</v>
      </c>
      <c r="D6" s="54"/>
      <c r="E6" s="9"/>
      <c r="F6" s="10"/>
      <c r="G6" s="5"/>
      <c r="K6" s="62" t="s">
        <v>7</v>
      </c>
      <c r="L6" s="63">
        <f>+$C$5-$I$2-$I$9</f>
        <v>0</v>
      </c>
      <c r="N6" s="1" t="s">
        <v>50</v>
      </c>
    </row>
    <row r="7" spans="1:15" ht="22.5" customHeight="1" thickTop="1" thickBot="1" x14ac:dyDescent="0.5">
      <c r="D7" s="2"/>
      <c r="E7" s="11"/>
      <c r="F7" s="12"/>
      <c r="G7" s="3"/>
      <c r="K7" s="64" t="s">
        <v>6</v>
      </c>
      <c r="L7" s="65">
        <f>+$C$5*$C$6-$I$2*$I$3-$I$9*$I$10</f>
        <v>5.4249999998035037E-5</v>
      </c>
      <c r="N7" s="1" t="s">
        <v>51</v>
      </c>
    </row>
    <row r="8" spans="1:15" ht="22.5" customHeight="1" thickTop="1" thickBot="1" x14ac:dyDescent="0.4">
      <c r="A8" s="80"/>
      <c r="B8" s="80"/>
      <c r="C8" s="1"/>
      <c r="D8" s="1"/>
      <c r="E8" s="1"/>
      <c r="F8" s="47"/>
      <c r="G8" s="1"/>
    </row>
    <row r="9" spans="1:15" s="1" customFormat="1" ht="22.5" customHeight="1" thickTop="1" thickBot="1" x14ac:dyDescent="0.4">
      <c r="A9" s="2"/>
      <c r="B9" s="50"/>
      <c r="F9" s="48"/>
      <c r="G9" s="49"/>
      <c r="H9" s="52" t="s">
        <v>38</v>
      </c>
      <c r="I9" s="53">
        <v>57</v>
      </c>
    </row>
    <row r="10" spans="1:15" s="1" customFormat="1" ht="22.5" customHeight="1" thickTop="1" thickBot="1" x14ac:dyDescent="0.4">
      <c r="A10" s="2"/>
      <c r="B10" s="50"/>
      <c r="H10" s="43" t="s">
        <v>4</v>
      </c>
      <c r="I10" s="44">
        <v>0.4019288728070175</v>
      </c>
    </row>
    <row r="11" spans="1:15" s="1" customFormat="1" ht="22.5" customHeight="1" thickTop="1" thickBot="1" x14ac:dyDescent="0.4"/>
    <row r="12" spans="1:15" s="1" customFormat="1" ht="22.5" customHeight="1" thickTop="1" x14ac:dyDescent="0.35">
      <c r="B12" s="7" t="s">
        <v>40</v>
      </c>
      <c r="C12" s="8"/>
      <c r="D12" s="8"/>
      <c r="E12" s="8"/>
      <c r="F12" s="8"/>
      <c r="G12" s="8"/>
      <c r="H12" s="8"/>
      <c r="I12" s="8"/>
      <c r="J12" s="8"/>
      <c r="K12" s="38"/>
      <c r="N12" s="66" t="s">
        <v>52</v>
      </c>
      <c r="O12" s="67"/>
    </row>
    <row r="13" spans="1:15" s="1" customFormat="1" ht="22.5" customHeight="1" x14ac:dyDescent="0.35">
      <c r="A13" s="51"/>
      <c r="B13" s="40" t="s">
        <v>44</v>
      </c>
      <c r="C13" s="40"/>
      <c r="D13" s="40"/>
      <c r="E13" s="40"/>
      <c r="F13" s="40"/>
      <c r="G13" s="40"/>
      <c r="H13" s="40"/>
      <c r="I13" s="40"/>
      <c r="J13" s="40"/>
      <c r="K13" s="41"/>
      <c r="N13" s="68" t="s">
        <v>53</v>
      </c>
      <c r="O13" s="69"/>
    </row>
    <row r="14" spans="1:15" s="1" customFormat="1" ht="22.5" customHeight="1" x14ac:dyDescent="0.35">
      <c r="A14" s="51"/>
      <c r="B14" s="40" t="s">
        <v>45</v>
      </c>
      <c r="C14" s="40"/>
      <c r="D14" s="40"/>
      <c r="E14" s="40"/>
      <c r="F14" s="40"/>
      <c r="G14" s="40"/>
      <c r="H14" s="40"/>
      <c r="I14" s="40"/>
      <c r="J14" s="40"/>
      <c r="K14" s="41"/>
      <c r="N14" s="70" t="s">
        <v>54</v>
      </c>
      <c r="O14" s="71"/>
    </row>
    <row r="15" spans="1:15" s="1" customFormat="1" ht="22.5" customHeight="1" thickBot="1" x14ac:dyDescent="0.4">
      <c r="A15" s="51"/>
      <c r="B15" s="40" t="s">
        <v>46</v>
      </c>
      <c r="C15" s="40"/>
      <c r="D15" s="40"/>
      <c r="E15" s="40"/>
      <c r="F15" s="40"/>
      <c r="G15" s="40"/>
      <c r="H15" s="40"/>
      <c r="I15" s="40"/>
      <c r="J15" s="40"/>
      <c r="K15" s="41"/>
      <c r="N15" s="72" t="s">
        <v>55</v>
      </c>
      <c r="O15" s="73"/>
    </row>
    <row r="16" spans="1:15" s="1" customFormat="1" ht="22.5" customHeight="1" thickTop="1" x14ac:dyDescent="0.35">
      <c r="A16" s="51"/>
      <c r="B16" s="40" t="s">
        <v>41</v>
      </c>
      <c r="C16" s="40"/>
      <c r="D16" s="40"/>
      <c r="E16" s="40"/>
      <c r="F16" s="40"/>
      <c r="G16" s="40"/>
      <c r="H16" s="40"/>
      <c r="I16" s="40"/>
      <c r="J16" s="40"/>
      <c r="K16" s="41"/>
    </row>
    <row r="17" spans="1:15" s="1" customFormat="1" ht="22.5" customHeight="1" thickBot="1" x14ac:dyDescent="0.4">
      <c r="A17" s="51"/>
      <c r="B17" s="40" t="s">
        <v>42</v>
      </c>
      <c r="C17" s="40"/>
      <c r="D17" s="40"/>
      <c r="E17" s="40"/>
      <c r="F17" s="40"/>
      <c r="G17" s="40"/>
      <c r="H17" s="40"/>
      <c r="I17" s="40"/>
      <c r="J17" s="40"/>
      <c r="K17" s="41"/>
      <c r="N17" s="79" t="s">
        <v>59</v>
      </c>
      <c r="O17" s="79"/>
    </row>
    <row r="18" spans="1:15" s="1" customFormat="1" ht="21.75" thickTop="1" x14ac:dyDescent="0.35">
      <c r="A18" s="51"/>
      <c r="B18" s="40" t="s">
        <v>43</v>
      </c>
      <c r="C18" s="40"/>
      <c r="D18" s="40"/>
      <c r="E18" s="40"/>
      <c r="F18" s="40"/>
      <c r="G18" s="40"/>
      <c r="H18" s="40"/>
      <c r="I18" s="40"/>
      <c r="J18" s="40"/>
      <c r="K18" s="41"/>
    </row>
    <row r="19" spans="1:15" s="1" customFormat="1" ht="21.75" thickBot="1" x14ac:dyDescent="0.4">
      <c r="A19" s="51"/>
      <c r="B19" s="40"/>
      <c r="C19" s="40" t="s">
        <v>47</v>
      </c>
      <c r="D19" s="40"/>
      <c r="E19" s="40"/>
      <c r="F19" s="40"/>
      <c r="G19" s="40"/>
      <c r="H19" s="40"/>
      <c r="I19" s="40"/>
      <c r="J19" s="40"/>
      <c r="K19" s="41"/>
      <c r="N19" s="49" t="s">
        <v>60</v>
      </c>
      <c r="O19" s="49"/>
    </row>
    <row r="20" spans="1:15" s="1" customFormat="1" ht="21.75" thickTop="1" x14ac:dyDescent="0.35">
      <c r="A20" s="51"/>
      <c r="B20" s="40"/>
      <c r="C20" s="40" t="s">
        <v>48</v>
      </c>
      <c r="D20" s="40"/>
      <c r="E20" s="40"/>
      <c r="F20" s="40"/>
      <c r="G20" s="40"/>
      <c r="H20" s="40"/>
      <c r="I20" s="40"/>
      <c r="J20" s="40"/>
      <c r="K20" s="41"/>
    </row>
    <row r="21" spans="1:15" x14ac:dyDescent="0.35">
      <c r="B21" s="39" t="s">
        <v>57</v>
      </c>
      <c r="C21" s="74"/>
      <c r="D21" s="74"/>
      <c r="E21" s="74"/>
      <c r="F21" s="74"/>
      <c r="G21" s="74"/>
      <c r="H21" s="40"/>
      <c r="I21" s="40"/>
      <c r="J21" s="40"/>
      <c r="K21" s="75"/>
    </row>
    <row r="22" spans="1:15" ht="21.75" thickBot="1" x14ac:dyDescent="0.4">
      <c r="B22" s="76"/>
      <c r="C22" s="42" t="s">
        <v>58</v>
      </c>
      <c r="D22" s="77"/>
      <c r="E22" s="77"/>
      <c r="F22" s="77"/>
      <c r="G22" s="77"/>
      <c r="H22" s="42"/>
      <c r="I22" s="42"/>
      <c r="J22" s="42"/>
      <c r="K22" s="78"/>
    </row>
    <row r="23" spans="1:15" ht="21.75" thickTop="1" x14ac:dyDescent="0.35"/>
  </sheetData>
  <mergeCells count="2">
    <mergeCell ref="A8:B8"/>
    <mergeCell ref="K5:L5"/>
  </mergeCells>
  <pageMargins left="0.7" right="0.7" top="0.75" bottom="0.75" header="0.3" footer="0.3"/>
  <pageSetup scale="7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10"/>
  <sheetViews>
    <sheetView showGridLines="0" zoomScaleNormal="100" workbookViewId="0">
      <selection activeCell="H34" sqref="H34"/>
    </sheetView>
  </sheetViews>
  <sheetFormatPr defaultRowHeight="21" x14ac:dyDescent="0.35"/>
  <cols>
    <col min="1" max="7" width="16.7109375" customWidth="1"/>
    <col min="8" max="11" width="16.7109375" style="1" customWidth="1"/>
    <col min="12" max="12" width="16.7109375" customWidth="1"/>
    <col min="13" max="16" width="15.7109375" customWidth="1"/>
  </cols>
  <sheetData>
    <row r="1" spans="1:18" x14ac:dyDescent="0.35">
      <c r="D1" s="2" t="s">
        <v>0</v>
      </c>
      <c r="E1" s="4">
        <v>760</v>
      </c>
    </row>
    <row r="2" spans="1:18" x14ac:dyDescent="0.35">
      <c r="A2" s="84" t="s">
        <v>35</v>
      </c>
      <c r="B2" s="84"/>
      <c r="C2" s="84"/>
      <c r="D2" s="84"/>
      <c r="E2" s="84"/>
      <c r="F2" s="84"/>
    </row>
    <row r="3" spans="1:18" ht="21.75" thickBot="1" x14ac:dyDescent="0.4">
      <c r="A3" s="85" t="s">
        <v>33</v>
      </c>
      <c r="B3" s="85"/>
      <c r="C3" s="85"/>
      <c r="D3" s="85"/>
      <c r="E3" s="85"/>
      <c r="F3" s="85"/>
      <c r="L3" s="1"/>
      <c r="M3" s="1"/>
      <c r="N3" s="1"/>
      <c r="O3" s="1"/>
      <c r="P3" s="1"/>
      <c r="Q3" s="1"/>
      <c r="R3" s="1"/>
    </row>
    <row r="4" spans="1:18" ht="25.5" thickTop="1" x14ac:dyDescent="0.45">
      <c r="A4" s="28" t="s">
        <v>30</v>
      </c>
      <c r="B4" s="28" t="s">
        <v>29</v>
      </c>
      <c r="C4" s="28" t="s">
        <v>28</v>
      </c>
      <c r="D4" s="28" t="s">
        <v>27</v>
      </c>
      <c r="E4" s="28" t="s">
        <v>26</v>
      </c>
      <c r="F4" s="28" t="s">
        <v>25</v>
      </c>
      <c r="H4" s="27" t="s">
        <v>24</v>
      </c>
      <c r="I4" s="26"/>
      <c r="J4" s="26"/>
      <c r="K4" s="25"/>
      <c r="L4" s="6"/>
      <c r="M4" s="1"/>
      <c r="N4" s="1"/>
      <c r="O4" s="1"/>
      <c r="P4" s="1"/>
      <c r="Q4" s="1"/>
      <c r="R4" s="1"/>
    </row>
    <row r="5" spans="1:18" ht="24" thickBot="1" x14ac:dyDescent="0.4">
      <c r="A5" s="24" t="s">
        <v>23</v>
      </c>
      <c r="B5" s="24" t="s">
        <v>23</v>
      </c>
      <c r="C5" s="24" t="s">
        <v>22</v>
      </c>
      <c r="D5" s="24" t="s">
        <v>21</v>
      </c>
      <c r="E5" s="24" t="s">
        <v>21</v>
      </c>
      <c r="F5" s="24" t="s">
        <v>21</v>
      </c>
      <c r="H5" s="23"/>
      <c r="I5" s="22" t="s">
        <v>20</v>
      </c>
      <c r="J5" s="22" t="s">
        <v>19</v>
      </c>
      <c r="K5" s="21" t="s">
        <v>1</v>
      </c>
      <c r="L5" s="6"/>
      <c r="M5" s="1"/>
      <c r="N5" s="1"/>
      <c r="O5" s="1"/>
      <c r="P5" s="1"/>
      <c r="Q5" s="1"/>
      <c r="R5" s="1"/>
    </row>
    <row r="6" spans="1:18" ht="21.75" thickTop="1" x14ac:dyDescent="0.35">
      <c r="A6" s="17">
        <v>0</v>
      </c>
      <c r="B6" s="16">
        <f t="shared" ref="B6:B16" si="0">+A6*D6/$E$1</f>
        <v>0</v>
      </c>
      <c r="C6" s="15">
        <v>110.62216088942701</v>
      </c>
      <c r="D6" s="14">
        <f t="shared" ref="D6:D16" si="1">10^($I$6-$J$6/(C6+$K$6))</f>
        <v>1783.5521403253808</v>
      </c>
      <c r="E6" s="14">
        <f t="shared" ref="E6:E16" si="2">10^($I$7-$J$7/(C6+$K$7))</f>
        <v>760.0000000000008</v>
      </c>
      <c r="F6" s="13">
        <f t="shared" ref="F6:F16" si="3">+A6*D6+(1-A6)*E6-$E$1</f>
        <v>0</v>
      </c>
      <c r="H6" s="23" t="s">
        <v>18</v>
      </c>
      <c r="I6" s="22">
        <v>6.8927199999999997</v>
      </c>
      <c r="J6" s="22">
        <v>1203.5309999999999</v>
      </c>
      <c r="K6" s="21">
        <v>219.88800000000001</v>
      </c>
      <c r="L6" s="6"/>
      <c r="M6" s="1"/>
      <c r="N6" s="1"/>
      <c r="O6" s="1"/>
      <c r="P6" s="1"/>
      <c r="Q6" s="1"/>
      <c r="R6" s="1"/>
    </row>
    <row r="7" spans="1:18" ht="21.75" thickBot="1" x14ac:dyDescent="0.4">
      <c r="A7" s="17">
        <f>+A6+0.01</f>
        <v>0.01</v>
      </c>
      <c r="B7" s="16">
        <f t="shared" si="0"/>
        <v>2.3188539647312698E-2</v>
      </c>
      <c r="C7" s="15">
        <v>110.15096938668002</v>
      </c>
      <c r="D7" s="14">
        <f t="shared" si="1"/>
        <v>1762.3290131957649</v>
      </c>
      <c r="E7" s="14">
        <f t="shared" si="2"/>
        <v>749.8754645131736</v>
      </c>
      <c r="F7" s="13">
        <f t="shared" si="3"/>
        <v>0</v>
      </c>
      <c r="H7" s="20" t="s">
        <v>17</v>
      </c>
      <c r="I7" s="19">
        <v>6.9580500000000001</v>
      </c>
      <c r="J7" s="19">
        <v>1346.7729999999999</v>
      </c>
      <c r="K7" s="18">
        <v>219.69300000000001</v>
      </c>
      <c r="L7" s="6"/>
      <c r="M7" s="1"/>
      <c r="N7" s="1"/>
      <c r="O7" s="1"/>
      <c r="P7" s="1"/>
      <c r="Q7" s="1"/>
      <c r="R7" s="1"/>
    </row>
    <row r="8" spans="1:18" ht="21.75" thickTop="1" x14ac:dyDescent="0.35">
      <c r="A8" s="17">
        <f t="shared" ref="A8:A71" si="4">+A7+0.01</f>
        <v>0.02</v>
      </c>
      <c r="B8" s="16">
        <f t="shared" si="0"/>
        <v>4.582980648536443E-2</v>
      </c>
      <c r="C8" s="15">
        <v>109.68504059995138</v>
      </c>
      <c r="D8" s="14">
        <f t="shared" si="1"/>
        <v>1741.5326464438483</v>
      </c>
      <c r="E8" s="14">
        <f t="shared" si="2"/>
        <v>739.96872150114552</v>
      </c>
      <c r="F8" s="13">
        <f t="shared" si="3"/>
        <v>0</v>
      </c>
      <c r="J8" s="6"/>
      <c r="K8" s="6"/>
      <c r="L8" s="6"/>
      <c r="M8" s="1"/>
      <c r="N8" s="1"/>
      <c r="O8" s="1"/>
      <c r="P8" s="1"/>
      <c r="Q8" s="1"/>
      <c r="R8" s="1"/>
    </row>
    <row r="9" spans="1:18" x14ac:dyDescent="0.35">
      <c r="A9" s="17">
        <f t="shared" si="4"/>
        <v>0.03</v>
      </c>
      <c r="B9" s="16">
        <f t="shared" si="0"/>
        <v>6.7940198739404933E-2</v>
      </c>
      <c r="C9" s="15">
        <v>109.22428647736749</v>
      </c>
      <c r="D9" s="14">
        <f t="shared" si="1"/>
        <v>1721.1517013982584</v>
      </c>
      <c r="E9" s="14">
        <f t="shared" si="2"/>
        <v>730.27365871964162</v>
      </c>
      <c r="F9" s="13">
        <f t="shared" si="3"/>
        <v>0</v>
      </c>
      <c r="H9" s="1" t="s">
        <v>16</v>
      </c>
      <c r="I9" s="6"/>
      <c r="J9" s="6"/>
      <c r="K9" s="6"/>
      <c r="L9" s="6"/>
      <c r="M9" s="1"/>
      <c r="N9" s="1"/>
      <c r="O9" s="1"/>
      <c r="P9" s="1"/>
      <c r="Q9" s="1"/>
      <c r="R9" s="1"/>
    </row>
    <row r="10" spans="1:18" x14ac:dyDescent="0.35">
      <c r="A10" s="17">
        <f t="shared" si="4"/>
        <v>0.04</v>
      </c>
      <c r="B10" s="16">
        <f t="shared" si="0"/>
        <v>8.9535536659826734E-2</v>
      </c>
      <c r="C10" s="15">
        <v>108.76862065606147</v>
      </c>
      <c r="D10" s="14">
        <f t="shared" si="1"/>
        <v>1701.175196536708</v>
      </c>
      <c r="E10" s="14">
        <f t="shared" si="2"/>
        <v>720.7843668109698</v>
      </c>
      <c r="F10" s="13">
        <f t="shared" si="3"/>
        <v>0</v>
      </c>
      <c r="H10" s="1" t="s">
        <v>15</v>
      </c>
      <c r="I10" s="6"/>
      <c r="J10" s="6"/>
      <c r="K10" s="6"/>
      <c r="L10" s="6"/>
      <c r="M10" s="1"/>
      <c r="N10" s="1"/>
      <c r="O10" s="1"/>
      <c r="P10" s="1"/>
      <c r="Q10" s="1"/>
      <c r="R10" s="1"/>
    </row>
    <row r="11" spans="1:18" x14ac:dyDescent="0.35">
      <c r="A11" s="17">
        <f t="shared" si="4"/>
        <v>0.05</v>
      </c>
      <c r="B11" s="16">
        <f t="shared" si="0"/>
        <v>0.11063108520264177</v>
      </c>
      <c r="C11" s="15">
        <v>108.3179584348822</v>
      </c>
      <c r="D11" s="14">
        <f t="shared" si="1"/>
        <v>1681.5924950801545</v>
      </c>
      <c r="E11" s="14">
        <f t="shared" si="2"/>
        <v>711.49513183788679</v>
      </c>
      <c r="F11" s="13">
        <f t="shared" si="3"/>
        <v>0</v>
      </c>
      <c r="H11" s="1" t="s">
        <v>14</v>
      </c>
      <c r="I11" s="6"/>
      <c r="J11" s="6"/>
      <c r="K11" s="6"/>
      <c r="L11" s="6"/>
      <c r="M11" s="1"/>
      <c r="N11" s="1"/>
      <c r="O11" s="1"/>
      <c r="P11" s="1"/>
      <c r="Q11" s="1"/>
      <c r="R11" s="1"/>
    </row>
    <row r="12" spans="1:18" ht="24.75" x14ac:dyDescent="0.45">
      <c r="A12" s="17">
        <f t="shared" si="4"/>
        <v>6.0000000000000005E-2</v>
      </c>
      <c r="B12" s="16">
        <f t="shared" si="0"/>
        <v>0.13124157576548001</v>
      </c>
      <c r="C12" s="15">
        <v>107.87221674690444</v>
      </c>
      <c r="D12" s="14">
        <f t="shared" si="1"/>
        <v>1662.3932930294134</v>
      </c>
      <c r="E12" s="14">
        <f t="shared" si="2"/>
        <v>702.40042810450529</v>
      </c>
      <c r="F12" s="13">
        <f t="shared" si="3"/>
        <v>0</v>
      </c>
      <c r="H12" s="1" t="s">
        <v>13</v>
      </c>
      <c r="I12" s="6"/>
      <c r="J12" s="6"/>
      <c r="K12" s="6"/>
      <c r="L12" s="6"/>
      <c r="M12" s="1"/>
      <c r="N12" s="1"/>
      <c r="O12" s="1"/>
      <c r="P12" s="1"/>
      <c r="Q12" s="1"/>
      <c r="R12" s="1"/>
    </row>
    <row r="13" spans="1:18" x14ac:dyDescent="0.35">
      <c r="A13" s="17">
        <f t="shared" si="4"/>
        <v>7.0000000000000007E-2</v>
      </c>
      <c r="B13" s="16">
        <f t="shared" si="0"/>
        <v>0.15138122701853954</v>
      </c>
      <c r="C13" s="15">
        <v>107.43131413180477</v>
      </c>
      <c r="D13" s="14">
        <f t="shared" si="1"/>
        <v>1643.5676076298575</v>
      </c>
      <c r="E13" s="14">
        <f t="shared" si="2"/>
        <v>693.4949112536666</v>
      </c>
      <c r="F13" s="13">
        <f t="shared" si="3"/>
        <v>0</v>
      </c>
      <c r="H13" s="1" t="s">
        <v>12</v>
      </c>
      <c r="I13" s="6"/>
      <c r="J13" s="6"/>
      <c r="K13" s="6"/>
      <c r="L13" s="6"/>
      <c r="M13" s="1"/>
      <c r="N13" s="1"/>
      <c r="O13" s="1"/>
      <c r="P13" s="1"/>
      <c r="Q13" s="1"/>
      <c r="R13" s="1"/>
    </row>
    <row r="14" spans="1:18" ht="24.75" x14ac:dyDescent="0.45">
      <c r="A14" s="17">
        <f t="shared" si="4"/>
        <v>0.08</v>
      </c>
      <c r="B14" s="16">
        <f t="shared" si="0"/>
        <v>0.17106376486842906</v>
      </c>
      <c r="C14" s="15">
        <v>106.99517070816006</v>
      </c>
      <c r="D14" s="14">
        <f t="shared" si="1"/>
        <v>1625.1057662500759</v>
      </c>
      <c r="E14" s="14">
        <f t="shared" si="2"/>
        <v>684.77341163042888</v>
      </c>
      <c r="F14" s="13">
        <f t="shared" si="3"/>
        <v>0</v>
      </c>
      <c r="H14" s="1" t="s">
        <v>31</v>
      </c>
      <c r="I14" s="6"/>
      <c r="J14" s="6"/>
      <c r="K14" s="6"/>
      <c r="L14" s="6"/>
      <c r="M14" s="1"/>
      <c r="N14" s="1"/>
      <c r="O14" s="1"/>
      <c r="P14" s="1"/>
      <c r="Q14" s="1"/>
      <c r="R14" s="1"/>
    </row>
    <row r="15" spans="1:18" x14ac:dyDescent="0.35">
      <c r="A15" s="17">
        <f t="shared" si="4"/>
        <v>0.09</v>
      </c>
      <c r="B15" s="16">
        <f t="shared" si="0"/>
        <v>0.19030244159139276</v>
      </c>
      <c r="C15" s="15">
        <v>106.56370814572333</v>
      </c>
      <c r="D15" s="14">
        <f t="shared" si="1"/>
        <v>1606.9983956606502</v>
      </c>
      <c r="E15" s="14">
        <f t="shared" si="2"/>
        <v>676.23092790169483</v>
      </c>
      <c r="F15" s="13">
        <f t="shared" si="3"/>
        <v>9.0949470177292824E-13</v>
      </c>
      <c r="H15" s="1" t="s">
        <v>11</v>
      </c>
      <c r="I15" s="6"/>
      <c r="J15" s="6"/>
      <c r="K15" s="6"/>
      <c r="L15" s="6"/>
      <c r="M15" s="1"/>
      <c r="N15" s="1"/>
      <c r="O15" s="1"/>
      <c r="P15" s="1"/>
      <c r="Q15" s="1"/>
      <c r="R15" s="1"/>
    </row>
    <row r="16" spans="1:18" x14ac:dyDescent="0.35">
      <c r="A16" s="17">
        <f t="shared" si="4"/>
        <v>9.9999999999999992E-2</v>
      </c>
      <c r="B16" s="16">
        <f t="shared" si="0"/>
        <v>0.20911005417098366</v>
      </c>
      <c r="C16" s="15">
        <v>106.13684963772366</v>
      </c>
      <c r="D16" s="14">
        <f t="shared" si="1"/>
        <v>1589.2364116994761</v>
      </c>
      <c r="E16" s="14">
        <f t="shared" si="2"/>
        <v>667.86262092227969</v>
      </c>
      <c r="F16" s="13">
        <f t="shared" si="3"/>
        <v>0</v>
      </c>
      <c r="I16" s="6"/>
      <c r="J16" s="6"/>
      <c r="K16" s="6"/>
      <c r="L16" s="6"/>
      <c r="M16" s="1"/>
      <c r="N16" s="1"/>
      <c r="O16" s="1"/>
      <c r="P16" s="1"/>
      <c r="Q16" s="1"/>
      <c r="R16" s="1"/>
    </row>
    <row r="17" spans="1:18" x14ac:dyDescent="0.35">
      <c r="A17" s="17">
        <f t="shared" si="4"/>
        <v>0.10999999999999999</v>
      </c>
      <c r="B17" s="16">
        <f t="shared" ref="B17:B80" si="5">+A17*D17/$E$1</f>
        <v>0.22749896187389118</v>
      </c>
      <c r="C17" s="15">
        <v>105.71451987323739</v>
      </c>
      <c r="D17" s="14">
        <f t="shared" ref="D17:D80" si="6">10^($I$6-$J$6/(C17+$K$6))</f>
        <v>1571.8110093105211</v>
      </c>
      <c r="E17" s="14">
        <f t="shared" ref="E17:E80" si="7">10^($I$7-$J$7/(C17+$K$7))</f>
        <v>659.66380783802617</v>
      </c>
      <c r="F17" s="13">
        <f t="shared" ref="F17:F80" si="8">+A17*D17+(1-A17)*E17-$E$1</f>
        <v>0</v>
      </c>
      <c r="H17" s="1" t="s">
        <v>10</v>
      </c>
      <c r="I17" s="6"/>
      <c r="J17" s="6"/>
      <c r="K17" s="6"/>
      <c r="L17" s="6"/>
      <c r="M17" s="1"/>
      <c r="N17" s="1"/>
      <c r="O17" s="1"/>
      <c r="P17" s="1"/>
      <c r="Q17" s="1"/>
      <c r="R17" s="1"/>
    </row>
    <row r="18" spans="1:18" x14ac:dyDescent="0.35">
      <c r="A18" s="17">
        <f t="shared" si="4"/>
        <v>0.11999999999999998</v>
      </c>
      <c r="B18" s="16">
        <f t="shared" si="5"/>
        <v>0.24548110309625787</v>
      </c>
      <c r="C18" s="15">
        <v>105.2966450096672</v>
      </c>
      <c r="D18" s="14">
        <f t="shared" si="6"/>
        <v>1554.7136529429667</v>
      </c>
      <c r="E18" s="14">
        <f t="shared" si="7"/>
        <v>651.62995641686996</v>
      </c>
      <c r="F18" s="13">
        <f t="shared" si="8"/>
        <v>1.5916157281026244E-12</v>
      </c>
      <c r="H18" s="1" t="s">
        <v>9</v>
      </c>
      <c r="I18" s="6"/>
      <c r="J18" s="6"/>
      <c r="K18" s="6"/>
      <c r="L18" s="6"/>
      <c r="M18" s="1"/>
      <c r="N18" s="1"/>
      <c r="O18" s="1"/>
      <c r="P18" s="1"/>
      <c r="Q18" s="1"/>
      <c r="R18" s="1"/>
    </row>
    <row r="19" spans="1:18" x14ac:dyDescent="0.35">
      <c r="A19" s="17">
        <f t="shared" si="4"/>
        <v>0.12999999999999998</v>
      </c>
      <c r="B19" s="16">
        <f t="shared" si="5"/>
        <v>0.26306801151155546</v>
      </c>
      <c r="C19" s="15">
        <v>104.88315264536998</v>
      </c>
      <c r="D19" s="14">
        <f t="shared" si="6"/>
        <v>1537.9360672983246</v>
      </c>
      <c r="E19" s="14">
        <f t="shared" si="7"/>
        <v>643.75667959910106</v>
      </c>
      <c r="F19" s="13">
        <f t="shared" si="8"/>
        <v>0</v>
      </c>
      <c r="H19" s="1" t="s">
        <v>8</v>
      </c>
      <c r="I19" s="6"/>
      <c r="J19" s="6"/>
      <c r="K19" s="6"/>
      <c r="L19" s="6"/>
      <c r="M19" s="1"/>
      <c r="N19" s="1"/>
      <c r="O19" s="1"/>
      <c r="P19" s="1"/>
      <c r="Q19" s="1"/>
      <c r="R19" s="1"/>
    </row>
    <row r="20" spans="1:18" ht="21.75" thickBot="1" x14ac:dyDescent="0.4">
      <c r="A20" s="17">
        <f t="shared" si="4"/>
        <v>0.13999999999999999</v>
      </c>
      <c r="B20" s="16">
        <f t="shared" si="5"/>
        <v>0.28027083154980176</v>
      </c>
      <c r="C20" s="15">
        <v>104.4739717924634</v>
      </c>
      <c r="D20" s="14">
        <f t="shared" si="6"/>
        <v>1521.4702284132097</v>
      </c>
      <c r="E20" s="14">
        <f t="shared" si="7"/>
        <v>636.03973025831408</v>
      </c>
      <c r="F20" s="13">
        <f t="shared" si="8"/>
        <v>0</v>
      </c>
      <c r="M20" s="1"/>
      <c r="N20" s="1"/>
      <c r="O20" s="1"/>
      <c r="P20" s="1"/>
      <c r="Q20" s="1"/>
      <c r="R20" s="1"/>
    </row>
    <row r="21" spans="1:18" ht="24" thickTop="1" x14ac:dyDescent="0.35">
      <c r="A21" s="17">
        <f t="shared" si="4"/>
        <v>0.15</v>
      </c>
      <c r="B21" s="16">
        <f t="shared" si="5"/>
        <v>0.29710033323669066</v>
      </c>
      <c r="C21" s="15">
        <v>104.06903284984271</v>
      </c>
      <c r="D21" s="14">
        <f t="shared" si="6"/>
        <v>1505.3083550658994</v>
      </c>
      <c r="E21" s="14">
        <f t="shared" si="7"/>
        <v>628.47499616484083</v>
      </c>
      <c r="F21" s="13">
        <f t="shared" si="8"/>
        <v>0</v>
      </c>
      <c r="H21" s="86" t="s">
        <v>32</v>
      </c>
      <c r="I21" s="87"/>
      <c r="M21" s="1"/>
      <c r="N21" s="1"/>
      <c r="O21" s="1"/>
      <c r="P21" s="1"/>
      <c r="Q21" s="1"/>
      <c r="R21" s="1"/>
    </row>
    <row r="22" spans="1:18" ht="21.75" thickBot="1" x14ac:dyDescent="0.4">
      <c r="A22" s="17">
        <f t="shared" si="4"/>
        <v>0.16</v>
      </c>
      <c r="B22" s="16">
        <f t="shared" si="5"/>
        <v>0.31356692642003381</v>
      </c>
      <c r="C22" s="15">
        <v>103.6682675764345</v>
      </c>
      <c r="D22" s="14">
        <f t="shared" si="6"/>
        <v>1489.4429004951605</v>
      </c>
      <c r="E22" s="14">
        <f t="shared" si="7"/>
        <v>621.05849514377906</v>
      </c>
      <c r="F22" s="13">
        <f t="shared" si="8"/>
        <v>0</v>
      </c>
      <c r="H22" s="33" t="s">
        <v>30</v>
      </c>
      <c r="I22" s="34" t="s">
        <v>29</v>
      </c>
      <c r="M22" s="1"/>
      <c r="N22" s="1"/>
      <c r="O22" s="1"/>
      <c r="P22" s="1"/>
      <c r="Q22" s="1"/>
      <c r="R22" s="1"/>
    </row>
    <row r="23" spans="1:18" x14ac:dyDescent="0.35">
      <c r="A23" s="17">
        <f t="shared" si="4"/>
        <v>0.17</v>
      </c>
      <c r="B23" s="16">
        <f t="shared" si="5"/>
        <v>0.32968067440975563</v>
      </c>
      <c r="C23" s="15">
        <v>103.27160906471063</v>
      </c>
      <c r="D23" s="14">
        <f t="shared" si="6"/>
        <v>1473.8665444200838</v>
      </c>
      <c r="E23" s="14">
        <f t="shared" si="7"/>
        <v>613.78637041998229</v>
      </c>
      <c r="F23" s="13">
        <f t="shared" si="8"/>
        <v>0</v>
      </c>
      <c r="H23" s="29">
        <v>0</v>
      </c>
      <c r="I23" s="30">
        <v>0</v>
      </c>
      <c r="M23" s="1"/>
      <c r="N23" s="1"/>
      <c r="O23" s="1"/>
      <c r="P23" s="1"/>
      <c r="Q23" s="1"/>
      <c r="R23" s="1"/>
    </row>
    <row r="24" spans="1:18" ht="21.75" thickBot="1" x14ac:dyDescent="0.4">
      <c r="A24" s="17">
        <f t="shared" si="4"/>
        <v>0.18000000000000002</v>
      </c>
      <c r="B24" s="16">
        <f t="shared" si="5"/>
        <v>0.3454513070566097</v>
      </c>
      <c r="C24" s="15">
        <v>102.87899171448595</v>
      </c>
      <c r="D24" s="14">
        <f t="shared" si="6"/>
        <v>1458.5721853501295</v>
      </c>
      <c r="E24" s="14">
        <f t="shared" si="7"/>
        <v>606.6548861426553</v>
      </c>
      <c r="F24" s="13">
        <f t="shared" si="8"/>
        <v>0</v>
      </c>
      <c r="H24" s="31">
        <v>1</v>
      </c>
      <c r="I24" s="32">
        <v>1</v>
      </c>
      <c r="J24" s="6"/>
      <c r="K24" s="6"/>
      <c r="L24" s="6"/>
      <c r="M24" s="1"/>
      <c r="N24" s="1"/>
      <c r="O24" s="1"/>
      <c r="P24" s="1"/>
      <c r="Q24" s="1"/>
      <c r="R24" s="1"/>
    </row>
    <row r="25" spans="1:18" ht="21.75" thickTop="1" x14ac:dyDescent="0.35">
      <c r="A25" s="17">
        <f t="shared" si="4"/>
        <v>0.19000000000000003</v>
      </c>
      <c r="B25" s="16">
        <f t="shared" si="5"/>
        <v>0.36088823329369313</v>
      </c>
      <c r="C25" s="15">
        <v>102.49035120701589</v>
      </c>
      <c r="D25" s="14">
        <f t="shared" si="6"/>
        <v>1443.5529331747723</v>
      </c>
      <c r="E25" s="14">
        <f t="shared" si="7"/>
        <v>599.66042308246074</v>
      </c>
      <c r="F25" s="13">
        <f t="shared" si="8"/>
        <v>0</v>
      </c>
      <c r="H25" s="6"/>
      <c r="I25" s="6"/>
      <c r="J25" s="6"/>
      <c r="K25" s="6"/>
      <c r="L25" s="6"/>
      <c r="M25" s="1"/>
      <c r="N25" s="1"/>
      <c r="O25" s="1"/>
      <c r="P25" s="1"/>
      <c r="Q25" s="1"/>
      <c r="R25" s="1"/>
    </row>
    <row r="26" spans="1:18" x14ac:dyDescent="0.35">
      <c r="A26" s="17">
        <f t="shared" si="4"/>
        <v>0.20000000000000004</v>
      </c>
      <c r="B26" s="16">
        <f t="shared" si="5"/>
        <v>0.37600055316384079</v>
      </c>
      <c r="C26" s="15">
        <v>102.10562447941371</v>
      </c>
      <c r="D26" s="14">
        <f t="shared" si="6"/>
        <v>1428.8021020225947</v>
      </c>
      <c r="E26" s="14">
        <f t="shared" si="7"/>
        <v>592.79947449435144</v>
      </c>
      <c r="F26" s="13">
        <f t="shared" si="8"/>
        <v>0</v>
      </c>
      <c r="H26" s="6"/>
      <c r="I26" s="6"/>
      <c r="J26" s="6"/>
      <c r="K26" s="6"/>
      <c r="L26" s="6"/>
      <c r="M26" s="1"/>
      <c r="N26" s="1"/>
      <c r="O26" s="1"/>
      <c r="P26" s="1"/>
      <c r="Q26" s="1"/>
      <c r="R26" s="1"/>
    </row>
    <row r="27" spans="1:18" x14ac:dyDescent="0.35">
      <c r="A27" s="17">
        <f t="shared" si="4"/>
        <v>0.21000000000000005</v>
      </c>
      <c r="B27" s="16">
        <f t="shared" si="5"/>
        <v>0.39079706935498659</v>
      </c>
      <c r="C27" s="15">
        <v>101.72474969939994</v>
      </c>
      <c r="D27" s="14">
        <f t="shared" si="6"/>
        <v>1414.3132033799511</v>
      </c>
      <c r="E27" s="14">
        <f t="shared" si="7"/>
        <v>586.06864213950655</v>
      </c>
      <c r="F27" s="13">
        <f t="shared" si="8"/>
        <v>0</v>
      </c>
      <c r="H27" s="6"/>
      <c r="I27" s="6"/>
      <c r="J27" s="6"/>
      <c r="K27" s="6"/>
      <c r="L27" s="6"/>
      <c r="M27" s="1"/>
      <c r="N27" s="1"/>
      <c r="O27" s="1"/>
      <c r="P27" s="1"/>
      <c r="Q27" s="1"/>
      <c r="R27" s="1"/>
    </row>
    <row r="28" spans="1:18" x14ac:dyDescent="0.35">
      <c r="A28" s="17">
        <f t="shared" si="4"/>
        <v>0.22000000000000006</v>
      </c>
      <c r="B28" s="16">
        <f t="shared" si="5"/>
        <v>0.40528629826463392</v>
      </c>
      <c r="C28" s="15">
        <v>101.3476662403983</v>
      </c>
      <c r="D28" s="14">
        <f t="shared" si="6"/>
        <v>1400.079939459644</v>
      </c>
      <c r="E28" s="14">
        <f t="shared" si="7"/>
        <v>579.46463246010012</v>
      </c>
      <c r="F28" s="13">
        <f t="shared" si="8"/>
        <v>0</v>
      </c>
      <c r="H28" s="6"/>
      <c r="I28" s="6"/>
      <c r="J28" s="6"/>
      <c r="K28" s="6"/>
      <c r="L28" s="6"/>
      <c r="M28" s="1"/>
      <c r="N28" s="1"/>
      <c r="O28" s="1"/>
      <c r="P28" s="1"/>
      <c r="Q28" s="1"/>
      <c r="R28" s="1"/>
    </row>
    <row r="29" spans="1:18" x14ac:dyDescent="0.35">
      <c r="A29" s="17">
        <f t="shared" si="4"/>
        <v>0.23000000000000007</v>
      </c>
      <c r="B29" s="16">
        <f t="shared" si="5"/>
        <v>0.41947648061366355</v>
      </c>
      <c r="C29" s="15">
        <v>100.97431465698806</v>
      </c>
      <c r="D29" s="14">
        <f t="shared" si="6"/>
        <v>1386.0961968103661</v>
      </c>
      <c r="E29" s="14">
        <f t="shared" si="7"/>
        <v>572.98425290080047</v>
      </c>
      <c r="F29" s="13">
        <f t="shared" si="8"/>
        <v>0</v>
      </c>
      <c r="G29" s="80" t="s">
        <v>34</v>
      </c>
      <c r="H29" s="80"/>
      <c r="I29" s="80"/>
      <c r="J29" s="6"/>
      <c r="K29" s="6"/>
      <c r="L29" s="6"/>
      <c r="M29" s="1"/>
      <c r="N29" s="1"/>
      <c r="O29" s="1"/>
      <c r="P29" s="1"/>
      <c r="Q29" s="1"/>
      <c r="R29" s="1"/>
    </row>
    <row r="30" spans="1:18" ht="21.75" thickBot="1" x14ac:dyDescent="0.4">
      <c r="A30" s="17">
        <f t="shared" si="4"/>
        <v>0.24000000000000007</v>
      </c>
      <c r="B30" s="16">
        <f t="shared" si="5"/>
        <v>0.43337559162885264</v>
      </c>
      <c r="C30" s="15">
        <v>100.60463666072333</v>
      </c>
      <c r="D30" s="14">
        <f t="shared" si="6"/>
        <v>1372.356040158033</v>
      </c>
      <c r="E30" s="14">
        <f t="shared" si="7"/>
        <v>566.62440837114764</v>
      </c>
      <c r="F30" s="13">
        <f t="shared" si="8"/>
        <v>0</v>
      </c>
      <c r="G30" s="83" t="s">
        <v>33</v>
      </c>
      <c r="H30" s="83"/>
      <c r="I30" s="83"/>
      <c r="J30" s="6"/>
      <c r="K30" s="6"/>
      <c r="L30" s="6"/>
      <c r="M30" s="1"/>
      <c r="N30" s="1"/>
      <c r="O30" s="1"/>
      <c r="P30" s="1"/>
      <c r="Q30" s="1"/>
      <c r="R30" s="1"/>
    </row>
    <row r="31" spans="1:18" ht="21.75" thickTop="1" x14ac:dyDescent="0.35">
      <c r="A31" s="17">
        <f t="shared" si="4"/>
        <v>0.25000000000000006</v>
      </c>
      <c r="B31" s="16">
        <f t="shared" si="5"/>
        <v>0.44699135081261554</v>
      </c>
      <c r="C31" s="15">
        <v>100.23857509632624</v>
      </c>
      <c r="D31" s="14">
        <f t="shared" si="6"/>
        <v>1358.853706470351</v>
      </c>
      <c r="E31" s="14">
        <f t="shared" si="7"/>
        <v>560.38209784321657</v>
      </c>
      <c r="F31" s="13">
        <f t="shared" si="8"/>
        <v>0</v>
      </c>
      <c r="G31" s="35" t="s">
        <v>30</v>
      </c>
      <c r="H31" s="35" t="s">
        <v>29</v>
      </c>
      <c r="I31" s="35" t="s">
        <v>28</v>
      </c>
      <c r="J31" s="6"/>
      <c r="K31" s="6"/>
      <c r="L31" s="6"/>
      <c r="M31" s="1"/>
      <c r="N31" s="1"/>
      <c r="O31" s="1"/>
      <c r="P31" s="1"/>
      <c r="Q31" s="1"/>
      <c r="R31" s="1"/>
    </row>
    <row r="32" spans="1:18" ht="24" thickBot="1" x14ac:dyDescent="0.4">
      <c r="A32" s="17">
        <f t="shared" si="4"/>
        <v>0.26000000000000006</v>
      </c>
      <c r="B32" s="16">
        <f t="shared" si="5"/>
        <v>0.46033123131768555</v>
      </c>
      <c r="C32" s="15">
        <v>99.876073918260971</v>
      </c>
      <c r="D32" s="14">
        <f t="shared" si="6"/>
        <v>1345.5835992363113</v>
      </c>
      <c r="E32" s="14">
        <f t="shared" si="7"/>
        <v>554.25441107913434</v>
      </c>
      <c r="F32" s="13">
        <f t="shared" si="8"/>
        <v>0</v>
      </c>
      <c r="G32" s="24" t="s">
        <v>23</v>
      </c>
      <c r="H32" s="24" t="s">
        <v>23</v>
      </c>
      <c r="I32" s="24" t="s">
        <v>22</v>
      </c>
      <c r="J32" s="6"/>
      <c r="K32" s="6"/>
      <c r="L32" s="6"/>
      <c r="M32" s="1"/>
      <c r="N32" s="1"/>
      <c r="O32" s="1"/>
      <c r="P32" s="1"/>
      <c r="Q32" s="1"/>
      <c r="R32" s="1"/>
    </row>
    <row r="33" spans="1:18" ht="21.75" thickTop="1" x14ac:dyDescent="0.35">
      <c r="A33" s="17">
        <f t="shared" si="4"/>
        <v>0.27000000000000007</v>
      </c>
      <c r="B33" s="16">
        <f t="shared" si="5"/>
        <v>0.4734024689436912</v>
      </c>
      <c r="C33" s="15">
        <v>99.517078167694052</v>
      </c>
      <c r="D33" s="14">
        <f t="shared" si="6"/>
        <v>1332.540282952612</v>
      </c>
      <c r="E33" s="14">
        <f t="shared" si="7"/>
        <v>548.23852548328045</v>
      </c>
      <c r="F33" s="13">
        <f t="shared" si="8"/>
        <v>0</v>
      </c>
      <c r="G33" s="16">
        <v>0</v>
      </c>
      <c r="H33" s="16">
        <v>0</v>
      </c>
      <c r="I33" s="15">
        <v>110.62216088942701</v>
      </c>
      <c r="J33" s="6"/>
      <c r="K33" s="6"/>
      <c r="L33" s="6"/>
      <c r="M33" s="1"/>
      <c r="N33" s="1"/>
      <c r="O33" s="1"/>
      <c r="P33" s="1"/>
      <c r="Q33" s="1"/>
      <c r="R33" s="1"/>
    </row>
    <row r="34" spans="1:18" x14ac:dyDescent="0.35">
      <c r="A34" s="17">
        <f t="shared" si="4"/>
        <v>0.28000000000000008</v>
      </c>
      <c r="B34" s="16">
        <f t="shared" si="5"/>
        <v>0.48621207077182527</v>
      </c>
      <c r="C34" s="15">
        <v>99.161533949844582</v>
      </c>
      <c r="D34" s="14">
        <f t="shared" si="6"/>
        <v>1319.7184778092396</v>
      </c>
      <c r="E34" s="14">
        <f t="shared" si="7"/>
        <v>542.33170307418527</v>
      </c>
      <c r="F34" s="13">
        <f t="shared" si="8"/>
        <v>0</v>
      </c>
      <c r="G34" s="16">
        <v>0.1</v>
      </c>
      <c r="H34" s="16">
        <v>0.20911005417098408</v>
      </c>
      <c r="I34" s="15">
        <v>106.1368496377237</v>
      </c>
      <c r="J34" s="6"/>
      <c r="K34" s="6"/>
      <c r="L34" s="6"/>
      <c r="M34" s="1"/>
      <c r="N34" s="1"/>
      <c r="O34" s="1"/>
      <c r="P34" s="1"/>
      <c r="Q34" s="1"/>
      <c r="R34" s="1"/>
    </row>
    <row r="35" spans="1:18" x14ac:dyDescent="0.35">
      <c r="A35" s="17">
        <f t="shared" si="4"/>
        <v>0.29000000000000009</v>
      </c>
      <c r="B35" s="16">
        <f t="shared" si="5"/>
        <v>0.49876682345309947</v>
      </c>
      <c r="C35" s="15">
        <v>98.809388411727483</v>
      </c>
      <c r="D35" s="14">
        <f t="shared" si="6"/>
        <v>1307.1130545667431</v>
      </c>
      <c r="E35" s="14">
        <f t="shared" si="7"/>
        <v>536.53128757133027</v>
      </c>
      <c r="F35" s="13">
        <f t="shared" si="8"/>
        <v>0</v>
      </c>
      <c r="G35" s="16">
        <v>0.2</v>
      </c>
      <c r="H35" s="16">
        <v>0.37600055316384068</v>
      </c>
      <c r="I35" s="15">
        <v>102.10562447941368</v>
      </c>
      <c r="J35" s="6"/>
      <c r="K35" s="6"/>
      <c r="L35" s="6"/>
      <c r="M35" s="1"/>
      <c r="N35" s="1"/>
      <c r="O35" s="1"/>
      <c r="P35" s="1"/>
      <c r="Q35" s="1"/>
      <c r="R35" s="1"/>
    </row>
    <row r="36" spans="1:18" x14ac:dyDescent="0.35">
      <c r="A36" s="17">
        <f t="shared" si="4"/>
        <v>0.3000000000000001</v>
      </c>
      <c r="B36" s="16">
        <f t="shared" si="5"/>
        <v>0.51107330116502026</v>
      </c>
      <c r="C36" s="15">
        <v>98.460589720292248</v>
      </c>
      <c r="D36" s="14">
        <f t="shared" si="6"/>
        <v>1294.7190296180509</v>
      </c>
      <c r="E36" s="14">
        <f t="shared" si="7"/>
        <v>530.83470159226306</v>
      </c>
      <c r="F36" s="13">
        <f t="shared" si="8"/>
        <v>0</v>
      </c>
      <c r="G36" s="16">
        <v>0.3</v>
      </c>
      <c r="H36" s="16">
        <v>0.51107330116502048</v>
      </c>
      <c r="I36" s="15">
        <v>98.460589720292276</v>
      </c>
      <c r="J36" s="6"/>
      <c r="K36" s="6"/>
      <c r="L36" s="6"/>
      <c r="M36" s="1"/>
      <c r="N36" s="1"/>
      <c r="O36" s="1"/>
      <c r="P36" s="1"/>
      <c r="Q36" s="1"/>
      <c r="R36" s="1"/>
    </row>
    <row r="37" spans="1:18" x14ac:dyDescent="0.35">
      <c r="A37" s="17">
        <f t="shared" si="4"/>
        <v>0.31000000000000011</v>
      </c>
      <c r="B37" s="16">
        <f t="shared" si="5"/>
        <v>0.52313787325082406</v>
      </c>
      <c r="C37" s="15">
        <v>98.115087040957476</v>
      </c>
      <c r="D37" s="14">
        <f t="shared" si="6"/>
        <v>1282.5315602278263</v>
      </c>
      <c r="E37" s="14">
        <f t="shared" si="7"/>
        <v>525.23944395561455</v>
      </c>
      <c r="F37" s="13">
        <f t="shared" si="8"/>
        <v>0</v>
      </c>
      <c r="G37" s="16">
        <v>0.4</v>
      </c>
      <c r="H37" s="16">
        <v>0.62179177943300612</v>
      </c>
      <c r="I37" s="15">
        <v>95.145963569408025</v>
      </c>
      <c r="J37" s="6"/>
      <c r="K37" s="6"/>
      <c r="L37" s="6"/>
      <c r="M37" s="1"/>
      <c r="N37" s="1"/>
      <c r="O37" s="1"/>
      <c r="P37" s="1"/>
      <c r="Q37" s="1"/>
      <c r="R37" s="1"/>
    </row>
    <row r="38" spans="1:18" x14ac:dyDescent="0.35">
      <c r="A38" s="17">
        <f t="shared" si="4"/>
        <v>0.32000000000000012</v>
      </c>
      <c r="B38" s="16">
        <f t="shared" si="5"/>
        <v>0.5349667115548391</v>
      </c>
      <c r="C38" s="15">
        <v>97.772830516542186</v>
      </c>
      <c r="D38" s="14">
        <f t="shared" si="6"/>
        <v>1270.5459399427425</v>
      </c>
      <c r="E38" s="14">
        <f t="shared" si="7"/>
        <v>519.74308708576871</v>
      </c>
      <c r="F38" s="13">
        <f t="shared" si="8"/>
        <v>0</v>
      </c>
      <c r="G38" s="16">
        <v>0.5</v>
      </c>
      <c r="H38" s="16">
        <v>0.7135957810864505</v>
      </c>
      <c r="I38" s="15">
        <v>92.115802757093192</v>
      </c>
      <c r="J38" s="6"/>
      <c r="K38" s="6"/>
      <c r="L38" s="6"/>
      <c r="M38" s="1"/>
      <c r="N38" s="1"/>
      <c r="O38" s="1"/>
      <c r="P38" s="1"/>
      <c r="Q38" s="1"/>
      <c r="R38" s="1"/>
    </row>
    <row r="39" spans="1:18" x14ac:dyDescent="0.35">
      <c r="A39" s="17">
        <f t="shared" si="4"/>
        <v>0.33000000000000013</v>
      </c>
      <c r="B39" s="16">
        <f t="shared" si="5"/>
        <v>0.54656579746690914</v>
      </c>
      <c r="C39" s="15">
        <v>97.433771246593324</v>
      </c>
      <c r="D39" s="14">
        <f t="shared" si="6"/>
        <v>1258.7575941662144</v>
      </c>
      <c r="E39" s="14">
        <f t="shared" si="7"/>
        <v>514.34327451514832</v>
      </c>
      <c r="F39" s="13">
        <f t="shared" si="8"/>
        <v>0</v>
      </c>
      <c r="G39" s="16">
        <v>0.6</v>
      </c>
      <c r="H39" s="16">
        <v>0.79051071771496673</v>
      </c>
      <c r="I39" s="15">
        <v>89.332105152236991</v>
      </c>
      <c r="J39" s="6"/>
      <c r="K39" s="6"/>
      <c r="L39" s="6"/>
      <c r="M39" s="1"/>
      <c r="N39" s="1"/>
      <c r="O39" s="1"/>
      <c r="P39" s="1"/>
      <c r="Q39" s="1"/>
      <c r="R39" s="1"/>
    </row>
    <row r="40" spans="1:18" x14ac:dyDescent="0.35">
      <c r="A40" s="17">
        <f t="shared" si="4"/>
        <v>0.34000000000000014</v>
      </c>
      <c r="B40" s="16">
        <f t="shared" si="5"/>
        <v>0.55794092868825684</v>
      </c>
      <c r="C40" s="15">
        <v>97.097861267108101</v>
      </c>
      <c r="D40" s="14">
        <f t="shared" si="6"/>
        <v>1247.1620758913971</v>
      </c>
      <c r="E40" s="14">
        <f t="shared" si="7"/>
        <v>509.03771848018914</v>
      </c>
      <c r="F40" s="13">
        <f t="shared" si="8"/>
        <v>0</v>
      </c>
      <c r="G40" s="16">
        <v>0.7</v>
      </c>
      <c r="H40" s="16">
        <v>0.85555866215804011</v>
      </c>
      <c r="I40" s="15">
        <v>86.763270151303203</v>
      </c>
      <c r="J40" s="6"/>
      <c r="K40" s="6"/>
      <c r="L40" s="6"/>
      <c r="M40" s="1"/>
      <c r="N40" s="1"/>
      <c r="O40" s="1"/>
      <c r="P40" s="1"/>
      <c r="Q40" s="1"/>
      <c r="R40" s="1"/>
    </row>
    <row r="41" spans="1:18" x14ac:dyDescent="0.35">
      <c r="A41" s="17">
        <f t="shared" si="4"/>
        <v>0.35000000000000014</v>
      </c>
      <c r="B41" s="16">
        <f t="shared" si="5"/>
        <v>0.5690977257306199</v>
      </c>
      <c r="C41" s="15">
        <v>96.765053530649624</v>
      </c>
      <c r="D41" s="14">
        <f t="shared" si="6"/>
        <v>1235.7550615864884</v>
      </c>
      <c r="E41" s="14">
        <f t="shared" si="7"/>
        <v>503.8241976072751</v>
      </c>
      <c r="F41" s="13">
        <f t="shared" si="8"/>
        <v>0</v>
      </c>
      <c r="G41" s="16">
        <v>0.8</v>
      </c>
      <c r="H41" s="16">
        <v>0.91103946511965239</v>
      </c>
      <c r="I41" s="15">
        <v>84.382866632909398</v>
      </c>
      <c r="J41" s="6"/>
      <c r="K41" s="6"/>
      <c r="L41" s="6"/>
      <c r="M41" s="1"/>
      <c r="N41" s="1"/>
      <c r="O41" s="1"/>
      <c r="P41" s="1"/>
      <c r="Q41" s="1"/>
      <c r="R41" s="1"/>
    </row>
    <row r="42" spans="1:18" x14ac:dyDescent="0.35">
      <c r="A42" s="17">
        <f t="shared" si="4"/>
        <v>0.36000000000000015</v>
      </c>
      <c r="B42" s="16">
        <f t="shared" si="5"/>
        <v>0.58004163815996601</v>
      </c>
      <c r="C42" s="15">
        <v>96.43530188685358</v>
      </c>
      <c r="D42" s="14">
        <f t="shared" si="6"/>
        <v>1224.5323472265943</v>
      </c>
      <c r="E42" s="14">
        <f t="shared" si="7"/>
        <v>498.70055468504063</v>
      </c>
      <c r="F42" s="13">
        <f t="shared" si="8"/>
        <v>0</v>
      </c>
      <c r="G42" s="16">
        <v>0.9</v>
      </c>
      <c r="H42" s="16">
        <v>0.95872573830154151</v>
      </c>
      <c r="I42" s="15">
        <v>82.168653129496974</v>
      </c>
      <c r="J42" s="6"/>
      <c r="K42" s="6"/>
      <c r="L42" s="6"/>
      <c r="M42" s="1"/>
      <c r="N42" s="1"/>
      <c r="O42" s="1"/>
      <c r="P42" s="1"/>
      <c r="Q42" s="1"/>
      <c r="R42" s="1"/>
    </row>
    <row r="43" spans="1:18" ht="21.75" thickBot="1" x14ac:dyDescent="0.4">
      <c r="A43" s="17">
        <f t="shared" si="4"/>
        <v>0.37000000000000016</v>
      </c>
      <c r="B43" s="16">
        <f t="shared" si="5"/>
        <v>0.59077795059559146</v>
      </c>
      <c r="C43" s="15">
        <v>96.108561063322995</v>
      </c>
      <c r="D43" s="14">
        <f t="shared" si="6"/>
        <v>1213.4898444666198</v>
      </c>
      <c r="E43" s="14">
        <f t="shared" si="7"/>
        <v>493.66469451960342</v>
      </c>
      <c r="F43" s="13">
        <f t="shared" si="8"/>
        <v>0</v>
      </c>
      <c r="G43" s="37">
        <v>1</v>
      </c>
      <c r="H43" s="37">
        <v>0.99999930379029689</v>
      </c>
      <c r="I43" s="36">
        <v>80.101777174105038</v>
      </c>
      <c r="J43" s="6"/>
      <c r="K43" s="6"/>
      <c r="L43" s="6"/>
      <c r="M43" s="1"/>
      <c r="N43" s="1"/>
      <c r="O43" s="1"/>
      <c r="P43" s="1"/>
      <c r="Q43" s="1"/>
      <c r="R43" s="1"/>
    </row>
    <row r="44" spans="1:18" ht="21.75" thickTop="1" x14ac:dyDescent="0.35">
      <c r="A44" s="17">
        <f t="shared" si="4"/>
        <v>0.38000000000000017</v>
      </c>
      <c r="B44" s="16">
        <f t="shared" si="5"/>
        <v>0.60131178847495059</v>
      </c>
      <c r="C44" s="15">
        <v>95.784786646908188</v>
      </c>
      <c r="D44" s="14">
        <f t="shared" si="6"/>
        <v>1202.6235769499006</v>
      </c>
      <c r="E44" s="14">
        <f t="shared" si="7"/>
        <v>488.71458186941578</v>
      </c>
      <c r="F44" s="13">
        <f t="shared" si="8"/>
        <v>0</v>
      </c>
      <c r="G44" s="17"/>
      <c r="H44" s="16"/>
      <c r="I44" s="15"/>
      <c r="J44" s="6"/>
      <c r="K44" s="6"/>
      <c r="L44" s="6"/>
      <c r="M44" s="1"/>
      <c r="N44" s="1"/>
      <c r="O44" s="1"/>
      <c r="P44" s="1"/>
      <c r="Q44" s="1"/>
      <c r="R44" s="1"/>
    </row>
    <row r="45" spans="1:18" x14ac:dyDescent="0.35">
      <c r="A45" s="17">
        <f t="shared" si="4"/>
        <v>0.39000000000000018</v>
      </c>
      <c r="B45" s="16">
        <f t="shared" si="5"/>
        <v>0.61164812359406862</v>
      </c>
      <c r="C45" s="15">
        <v>95.46393506536792</v>
      </c>
      <c r="D45" s="14">
        <f t="shared" si="6"/>
        <v>1191.9296767474152</v>
      </c>
      <c r="E45" s="14">
        <f t="shared" si="7"/>
        <v>483.8482394565691</v>
      </c>
      <c r="F45" s="13">
        <f t="shared" si="8"/>
        <v>0</v>
      </c>
      <c r="G45" s="17"/>
      <c r="H45" s="16"/>
      <c r="I45" s="15"/>
      <c r="J45" s="6"/>
      <c r="K45" s="6"/>
      <c r="L45" s="6"/>
      <c r="M45" s="1"/>
      <c r="N45" s="1"/>
      <c r="O45" s="1"/>
      <c r="P45" s="1"/>
      <c r="Q45" s="1"/>
      <c r="R45" s="1"/>
    </row>
    <row r="46" spans="1:18" x14ac:dyDescent="0.35">
      <c r="A46" s="17">
        <f t="shared" si="4"/>
        <v>0.40000000000000019</v>
      </c>
      <c r="B46" s="16">
        <f t="shared" si="5"/>
        <v>0.62179177943300645</v>
      </c>
      <c r="C46" s="15">
        <v>95.145963569407996</v>
      </c>
      <c r="D46" s="14">
        <f t="shared" si="6"/>
        <v>1181.4043809227117</v>
      </c>
      <c r="E46" s="14">
        <f t="shared" si="7"/>
        <v>479.06374605152496</v>
      </c>
      <c r="F46" s="13">
        <f t="shared" si="8"/>
        <v>0</v>
      </c>
      <c r="G46" s="17"/>
      <c r="H46" s="16"/>
      <c r="I46" s="15"/>
      <c r="J46" s="6"/>
      <c r="K46" s="6"/>
      <c r="L46" s="6"/>
      <c r="M46" s="1"/>
      <c r="N46" s="1"/>
      <c r="O46" s="1"/>
      <c r="P46" s="1"/>
      <c r="Q46" s="1"/>
      <c r="R46" s="1"/>
    </row>
    <row r="47" spans="1:18" x14ac:dyDescent="0.35">
      <c r="A47" s="17">
        <f t="shared" si="4"/>
        <v>0.4100000000000002</v>
      </c>
      <c r="B47" s="16">
        <f t="shared" si="5"/>
        <v>0.63174743627536967</v>
      </c>
      <c r="C47" s="15">
        <v>94.830830215093044</v>
      </c>
      <c r="D47" s="14">
        <f t="shared" si="6"/>
        <v>1171.0440282177578</v>
      </c>
      <c r="E47" s="14">
        <f t="shared" si="7"/>
        <v>474.35923462833682</v>
      </c>
      <c r="F47" s="13">
        <f t="shared" si="8"/>
        <v>0</v>
      </c>
      <c r="H47"/>
      <c r="I47"/>
      <c r="J47" s="6"/>
      <c r="K47" s="6"/>
      <c r="L47" s="6"/>
      <c r="M47" s="1"/>
      <c r="N47" s="1"/>
      <c r="O47" s="1"/>
      <c r="P47" s="1"/>
      <c r="Q47" s="1"/>
      <c r="R47" s="1"/>
    </row>
    <row r="48" spans="1:18" x14ac:dyDescent="0.35">
      <c r="A48" s="17">
        <f t="shared" si="4"/>
        <v>0.42000000000000021</v>
      </c>
      <c r="B48" s="16">
        <f t="shared" si="5"/>
        <v>0.64151963613051877</v>
      </c>
      <c r="C48" s="15">
        <v>94.518493846626669</v>
      </c>
      <c r="D48" s="14">
        <f t="shared" si="6"/>
        <v>1160.845055855224</v>
      </c>
      <c r="E48" s="14">
        <f t="shared" si="7"/>
        <v>469.73289058759667</v>
      </c>
      <c r="F48" s="13">
        <f t="shared" si="8"/>
        <v>0</v>
      </c>
      <c r="H48"/>
      <c r="I48" s="6"/>
      <c r="J48" s="6"/>
      <c r="K48" s="6"/>
      <c r="L48" s="6"/>
      <c r="M48" s="1"/>
      <c r="N48" s="1"/>
      <c r="O48" s="1"/>
      <c r="P48" s="1"/>
      <c r="Q48" s="1"/>
      <c r="R48" s="1"/>
    </row>
    <row r="49" spans="1:18" x14ac:dyDescent="0.35">
      <c r="A49" s="17">
        <f t="shared" si="4"/>
        <v>0.43000000000000022</v>
      </c>
      <c r="B49" s="16">
        <f t="shared" si="5"/>
        <v>0.65111278746669599</v>
      </c>
      <c r="C49" s="15">
        <v>94.208914079495671</v>
      </c>
      <c r="D49" s="14">
        <f t="shared" si="6"/>
        <v>1150.8039964527643</v>
      </c>
      <c r="E49" s="14">
        <f t="shared" si="7"/>
        <v>465.18295004440586</v>
      </c>
      <c r="F49" s="13">
        <f t="shared" si="8"/>
        <v>0</v>
      </c>
      <c r="H49"/>
      <c r="I49" s="6"/>
      <c r="J49" s="6"/>
      <c r="K49" s="6"/>
      <c r="L49" s="6"/>
      <c r="M49" s="1"/>
      <c r="N49" s="1"/>
      <c r="O49" s="1"/>
      <c r="P49" s="1"/>
      <c r="Q49" s="1"/>
      <c r="R49" s="1"/>
    </row>
    <row r="50" spans="1:18" x14ac:dyDescent="0.35">
      <c r="A50" s="17">
        <f t="shared" si="4"/>
        <v>0.44000000000000022</v>
      </c>
      <c r="B50" s="16">
        <f t="shared" si="5"/>
        <v>0.66053116976298021</v>
      </c>
      <c r="C50" s="15">
        <v>93.902051283972469</v>
      </c>
      <c r="D50" s="14">
        <f t="shared" si="6"/>
        <v>1140.9174750451471</v>
      </c>
      <c r="E50" s="14">
        <f t="shared" si="7"/>
        <v>460.70769817881228</v>
      </c>
      <c r="F50" s="13">
        <f t="shared" si="8"/>
        <v>0</v>
      </c>
      <c r="H50"/>
      <c r="I50" s="6"/>
      <c r="J50" s="6"/>
      <c r="K50" s="6"/>
      <c r="L50" s="6"/>
      <c r="M50" s="1"/>
      <c r="N50" s="1"/>
      <c r="O50" s="1"/>
      <c r="P50" s="1"/>
      <c r="Q50" s="1"/>
      <c r="R50" s="1"/>
    </row>
    <row r="51" spans="1:18" x14ac:dyDescent="0.35">
      <c r="A51" s="17">
        <f t="shared" si="4"/>
        <v>0.45000000000000023</v>
      </c>
      <c r="B51" s="16">
        <f t="shared" si="5"/>
        <v>0.66977893788757925</v>
      </c>
      <c r="C51" s="15">
        <v>93.597866568971739</v>
      </c>
      <c r="D51" s="14">
        <f t="shared" si="6"/>
        <v>1131.1822062101332</v>
      </c>
      <c r="E51" s="14">
        <f t="shared" si="7"/>
        <v>456.30546764625529</v>
      </c>
      <c r="F51" s="13">
        <f t="shared" si="8"/>
        <v>0</v>
      </c>
      <c r="H51"/>
      <c r="I51" s="6"/>
      <c r="J51" s="6"/>
      <c r="K51" s="6"/>
      <c r="L51" s="6"/>
      <c r="M51" s="1"/>
      <c r="N51" s="1"/>
      <c r="O51" s="1"/>
      <c r="P51" s="1"/>
      <c r="Q51" s="1"/>
      <c r="R51" s="1"/>
    </row>
    <row r="52" spans="1:18" x14ac:dyDescent="0.35">
      <c r="A52" s="17">
        <f t="shared" si="4"/>
        <v>0.46000000000000024</v>
      </c>
      <c r="B52" s="16">
        <f t="shared" si="5"/>
        <v>0.67886012630968218</v>
      </c>
      <c r="C52" s="15">
        <v>93.296321766254394</v>
      </c>
      <c r="D52" s="14">
        <f t="shared" si="6"/>
        <v>1121.5949912942569</v>
      </c>
      <c r="E52" s="14">
        <f t="shared" si="7"/>
        <v>451.97463704563387</v>
      </c>
      <c r="F52" s="13">
        <f t="shared" si="8"/>
        <v>0</v>
      </c>
      <c r="H52"/>
      <c r="I52" s="6"/>
      <c r="J52" s="6"/>
      <c r="K52" s="6"/>
      <c r="L52" s="6"/>
      <c r="M52" s="1"/>
      <c r="N52" s="1"/>
      <c r="O52" s="1"/>
      <c r="P52" s="1"/>
      <c r="Q52" s="1"/>
      <c r="R52" s="1"/>
    </row>
    <row r="53" spans="1:18" x14ac:dyDescent="0.35">
      <c r="A53" s="17">
        <f t="shared" si="4"/>
        <v>0.47000000000000025</v>
      </c>
      <c r="B53" s="16">
        <f t="shared" si="5"/>
        <v>0.68777865315175069</v>
      </c>
      <c r="C53" s="15">
        <v>92.997379414974972</v>
      </c>
      <c r="D53" s="14">
        <f t="shared" si="6"/>
        <v>1112.1527157347452</v>
      </c>
      <c r="E53" s="14">
        <f t="shared" si="7"/>
        <v>447.71362944277291</v>
      </c>
      <c r="F53" s="13">
        <f t="shared" si="8"/>
        <v>0</v>
      </c>
      <c r="G53" s="16"/>
      <c r="H53" s="15"/>
      <c r="I53" s="6"/>
      <c r="J53" s="6"/>
      <c r="K53" s="6"/>
      <c r="L53" s="6"/>
      <c r="M53" s="1"/>
      <c r="N53" s="1"/>
      <c r="O53" s="1"/>
      <c r="P53" s="1"/>
      <c r="Q53" s="1"/>
      <c r="R53" s="1"/>
    </row>
    <row r="54" spans="1:18" x14ac:dyDescent="0.35">
      <c r="A54" s="17">
        <f t="shared" si="4"/>
        <v>0.48000000000000026</v>
      </c>
      <c r="B54" s="16">
        <f t="shared" si="5"/>
        <v>0.69653832408883976</v>
      </c>
      <c r="C54" s="15">
        <v>92.701002746565678</v>
      </c>
      <c r="D54" s="14">
        <f t="shared" si="6"/>
        <v>1102.8523464739956</v>
      </c>
      <c r="E54" s="14">
        <f t="shared" si="7"/>
        <v>443.52091094708084</v>
      </c>
      <c r="F54" s="13">
        <f t="shared" si="8"/>
        <v>0</v>
      </c>
      <c r="G54" s="16"/>
      <c r="H54" s="15"/>
      <c r="I54" s="6"/>
      <c r="J54" s="6"/>
      <c r="K54" s="6"/>
      <c r="L54" s="6"/>
      <c r="M54" s="1"/>
      <c r="N54" s="1"/>
      <c r="O54" s="1"/>
      <c r="P54" s="1"/>
      <c r="Q54" s="1"/>
      <c r="R54" s="1"/>
    </row>
    <row r="55" spans="1:18" x14ac:dyDescent="0.35">
      <c r="A55" s="17">
        <f t="shared" si="4"/>
        <v>0.49000000000000027</v>
      </c>
      <c r="B55" s="16">
        <f t="shared" si="5"/>
        <v>0.70514283610123485</v>
      </c>
      <c r="C55" s="15">
        <v>92.407155669951834</v>
      </c>
      <c r="D55" s="14">
        <f t="shared" si="6"/>
        <v>1093.6909294631391</v>
      </c>
      <c r="E55" s="14">
        <f t="shared" si="7"/>
        <v>439.39498933933578</v>
      </c>
      <c r="F55" s="13">
        <f t="shared" si="8"/>
        <v>0</v>
      </c>
      <c r="G55" s="16"/>
      <c r="H55" s="15"/>
      <c r="I55" s="6"/>
      <c r="J55" s="6"/>
      <c r="K55" s="6"/>
      <c r="L55" s="6"/>
      <c r="M55" s="1"/>
      <c r="N55" s="1"/>
      <c r="O55" s="1"/>
      <c r="P55" s="1"/>
      <c r="Q55" s="1"/>
      <c r="R55" s="1"/>
    </row>
    <row r="56" spans="1:18" x14ac:dyDescent="0.35">
      <c r="A56" s="17">
        <f t="shared" si="4"/>
        <v>0.50000000000000022</v>
      </c>
      <c r="B56" s="16">
        <f t="shared" si="5"/>
        <v>0.71359578108645139</v>
      </c>
      <c r="C56" s="15">
        <v>92.115802757093206</v>
      </c>
      <c r="D56" s="14">
        <f t="shared" si="6"/>
        <v>1084.6655872514057</v>
      </c>
      <c r="E56" s="14">
        <f t="shared" si="7"/>
        <v>435.33441274859467</v>
      </c>
      <c r="F56" s="13">
        <f t="shared" si="8"/>
        <v>0</v>
      </c>
      <c r="G56" s="16"/>
      <c r="H56" s="15"/>
      <c r="I56" s="6"/>
      <c r="J56" s="6"/>
      <c r="K56" s="6"/>
      <c r="L56" s="6"/>
      <c r="M56" s="1"/>
      <c r="N56" s="1"/>
      <c r="O56" s="1"/>
      <c r="P56" s="1"/>
      <c r="Q56" s="1"/>
      <c r="R56" s="1"/>
    </row>
    <row r="57" spans="1:18" x14ac:dyDescent="0.35">
      <c r="A57" s="17">
        <f t="shared" si="4"/>
        <v>0.51000000000000023</v>
      </c>
      <c r="B57" s="16">
        <f t="shared" si="5"/>
        <v>0.72190064933631437</v>
      </c>
      <c r="C57" s="15">
        <v>91.826909228844784</v>
      </c>
      <c r="D57" s="14">
        <f t="shared" si="6"/>
        <v>1075.7735166580367</v>
      </c>
      <c r="E57" s="14">
        <f t="shared" si="7"/>
        <v>431.33776837632905</v>
      </c>
      <c r="F57" s="13">
        <f t="shared" si="8"/>
        <v>0</v>
      </c>
      <c r="H57"/>
      <c r="I57" s="6"/>
      <c r="J57" s="6"/>
      <c r="K57" s="6"/>
      <c r="L57" s="6"/>
      <c r="M57" s="1"/>
      <c r="N57" s="1"/>
      <c r="O57" s="1"/>
      <c r="P57" s="1"/>
      <c r="Q57" s="1"/>
      <c r="R57" s="1"/>
    </row>
    <row r="58" spans="1:18" x14ac:dyDescent="0.35">
      <c r="A58" s="17">
        <f t="shared" si="4"/>
        <v>0.52000000000000024</v>
      </c>
      <c r="B58" s="16">
        <f t="shared" si="5"/>
        <v>0.73006083288467782</v>
      </c>
      <c r="C58" s="15">
        <v>91.540440941132033</v>
      </c>
      <c r="D58" s="14">
        <f t="shared" si="6"/>
        <v>1067.0119865237593</v>
      </c>
      <c r="E58" s="14">
        <f t="shared" si="7"/>
        <v>427.40368126592682</v>
      </c>
      <c r="F58" s="13">
        <f t="shared" si="8"/>
        <v>0</v>
      </c>
      <c r="H58"/>
      <c r="I58" s="6"/>
      <c r="J58" s="6"/>
      <c r="K58" s="6"/>
      <c r="L58" s="6"/>
      <c r="M58" s="1"/>
      <c r="N58" s="1"/>
      <c r="O58" s="1"/>
      <c r="P58" s="1"/>
      <c r="Q58" s="1"/>
      <c r="R58" s="1"/>
    </row>
    <row r="59" spans="1:18" x14ac:dyDescent="0.35">
      <c r="A59" s="17">
        <f t="shared" si="4"/>
        <v>0.53000000000000025</v>
      </c>
      <c r="B59" s="16">
        <f t="shared" si="5"/>
        <v>0.73807962873100652</v>
      </c>
      <c r="C59" s="15">
        <v>91.256364371433747</v>
      </c>
      <c r="D59" s="14">
        <f t="shared" si="6"/>
        <v>1058.3783355388014</v>
      </c>
      <c r="E59" s="14">
        <f t="shared" si="7"/>
        <v>423.53081311581951</v>
      </c>
      <c r="F59" s="13">
        <f t="shared" si="8"/>
        <v>0</v>
      </c>
      <c r="H59" s="6"/>
      <c r="I59" s="6"/>
      <c r="J59" s="6"/>
      <c r="K59" s="6"/>
      <c r="L59" s="6"/>
      <c r="M59" s="1"/>
      <c r="N59" s="1"/>
      <c r="O59" s="1"/>
      <c r="P59" s="1"/>
      <c r="Q59" s="1"/>
      <c r="R59" s="1"/>
    </row>
    <row r="60" spans="1:18" x14ac:dyDescent="0.35">
      <c r="A60" s="17">
        <f t="shared" si="4"/>
        <v>0.54000000000000026</v>
      </c>
      <c r="B60" s="16">
        <f t="shared" si="5"/>
        <v>0.74596024194488186</v>
      </c>
      <c r="C60" s="15">
        <v>90.974646605567585</v>
      </c>
      <c r="D60" s="14">
        <f t="shared" si="6"/>
        <v>1049.8699701446481</v>
      </c>
      <c r="E60" s="14">
        <f t="shared" si="7"/>
        <v>419.71786113454192</v>
      </c>
      <c r="F60" s="13">
        <f t="shared" si="8"/>
        <v>0</v>
      </c>
      <c r="H60" s="6"/>
      <c r="I60" s="6"/>
      <c r="J60" s="6"/>
      <c r="K60" s="6"/>
      <c r="L60" s="6"/>
      <c r="M60" s="1"/>
      <c r="N60" s="1"/>
      <c r="O60" s="1"/>
      <c r="P60" s="1"/>
      <c r="Q60" s="1"/>
      <c r="R60" s="1"/>
    </row>
    <row r="61" spans="1:18" x14ac:dyDescent="0.35">
      <c r="A61" s="17">
        <f t="shared" si="4"/>
        <v>0.55000000000000027</v>
      </c>
      <c r="B61" s="16">
        <f t="shared" si="5"/>
        <v>0.75370578865625082</v>
      </c>
      <c r="C61" s="15">
        <v>90.695255324771765</v>
      </c>
      <c r="D61" s="14">
        <f t="shared" si="6"/>
        <v>1041.4843625068188</v>
      </c>
      <c r="E61" s="14">
        <f t="shared" si="7"/>
        <v>415.96355693610946</v>
      </c>
      <c r="F61" s="13">
        <f t="shared" si="8"/>
        <v>0</v>
      </c>
      <c r="H61" s="6"/>
      <c r="I61" s="6"/>
      <c r="J61" s="6"/>
      <c r="K61" s="6"/>
      <c r="L61" s="6"/>
      <c r="M61" s="1"/>
      <c r="N61" s="1"/>
      <c r="O61" s="1"/>
      <c r="P61" s="1"/>
      <c r="Q61" s="1"/>
      <c r="R61" s="1"/>
    </row>
    <row r="62" spans="1:18" x14ac:dyDescent="0.35">
      <c r="A62" s="17">
        <f t="shared" si="4"/>
        <v>0.56000000000000028</v>
      </c>
      <c r="B62" s="16">
        <f t="shared" si="5"/>
        <v>0.76131929893602257</v>
      </c>
      <c r="C62" s="15">
        <v>90.418158793077282</v>
      </c>
      <c r="D62" s="14">
        <f t="shared" si="6"/>
        <v>1033.21904855603</v>
      </c>
      <c r="E62" s="14">
        <f t="shared" si="7"/>
        <v>412.26666547414493</v>
      </c>
      <c r="F62" s="13">
        <f t="shared" si="8"/>
        <v>0</v>
      </c>
      <c r="H62" s="6"/>
      <c r="I62" s="6"/>
      <c r="J62" s="6"/>
      <c r="K62" s="6"/>
      <c r="L62" s="6"/>
      <c r="M62" s="1"/>
      <c r="N62" s="1"/>
      <c r="O62" s="1"/>
      <c r="P62" s="1"/>
      <c r="Q62" s="1"/>
      <c r="R62" s="1"/>
    </row>
    <row r="63" spans="1:18" x14ac:dyDescent="0.35">
      <c r="A63" s="17">
        <f t="shared" si="4"/>
        <v>0.57000000000000028</v>
      </c>
      <c r="B63" s="16">
        <f t="shared" si="5"/>
        <v>0.76880371957142546</v>
      </c>
      <c r="C63" s="15">
        <v>90.143325844964949</v>
      </c>
      <c r="D63" s="14">
        <f t="shared" si="6"/>
        <v>1025.0716260952333</v>
      </c>
      <c r="E63" s="14">
        <f t="shared" si="7"/>
        <v>408.62598401329473</v>
      </c>
      <c r="F63" s="13">
        <f t="shared" si="8"/>
        <v>0</v>
      </c>
      <c r="H63" s="6"/>
      <c r="I63" s="6"/>
      <c r="J63" s="6"/>
      <c r="K63" s="6"/>
      <c r="L63" s="6"/>
      <c r="M63" s="1"/>
      <c r="N63" s="1"/>
      <c r="O63" s="1"/>
      <c r="P63" s="1"/>
      <c r="Q63" s="1"/>
      <c r="R63" s="1"/>
    </row>
    <row r="64" spans="1:18" x14ac:dyDescent="0.35">
      <c r="A64" s="17">
        <f t="shared" si="4"/>
        <v>0.58000000000000029</v>
      </c>
      <c r="B64" s="16">
        <f t="shared" si="5"/>
        <v>0.7761619167403655</v>
      </c>
      <c r="C64" s="15">
        <v>89.870725873301339</v>
      </c>
      <c r="D64" s="14">
        <f t="shared" si="6"/>
        <v>1017.0397529701337</v>
      </c>
      <c r="E64" s="14">
        <f t="shared" si="7"/>
        <v>405.04034113648055</v>
      </c>
      <c r="F64" s="13">
        <f t="shared" si="8"/>
        <v>0</v>
      </c>
      <c r="H64" s="6"/>
      <c r="I64" s="6"/>
      <c r="J64" s="6"/>
      <c r="K64" s="6"/>
      <c r="L64" s="6"/>
      <c r="M64" s="1"/>
      <c r="N64" s="1"/>
      <c r="O64" s="1"/>
      <c r="P64" s="1"/>
      <c r="Q64" s="1"/>
      <c r="R64" s="1"/>
    </row>
    <row r="65" spans="1:18" x14ac:dyDescent="0.35">
      <c r="A65" s="17">
        <f t="shared" si="4"/>
        <v>0.5900000000000003</v>
      </c>
      <c r="B65" s="16">
        <f t="shared" si="5"/>
        <v>0.78339667858879269</v>
      </c>
      <c r="C65" s="15">
        <v>89.600328817547805</v>
      </c>
      <c r="D65" s="14">
        <f t="shared" si="6"/>
        <v>1009.1211453008173</v>
      </c>
      <c r="E65" s="14">
        <f t="shared" si="7"/>
        <v>401.50859578662812</v>
      </c>
      <c r="F65" s="13">
        <f t="shared" si="8"/>
        <v>0</v>
      </c>
      <c r="H65" s="6"/>
      <c r="I65" s="6"/>
      <c r="J65" s="6"/>
      <c r="K65" s="6"/>
      <c r="L65" s="6"/>
      <c r="M65" s="1"/>
      <c r="N65" s="1"/>
      <c r="O65" s="1"/>
      <c r="P65" s="1"/>
      <c r="Q65" s="1"/>
      <c r="R65" s="1"/>
    </row>
    <row r="66" spans="1:18" x14ac:dyDescent="0.35">
      <c r="A66" s="17">
        <f t="shared" si="4"/>
        <v>0.60000000000000031</v>
      </c>
      <c r="B66" s="16">
        <f t="shared" si="5"/>
        <v>0.79051071771496506</v>
      </c>
      <c r="C66" s="15">
        <v>89.332105152236934</v>
      </c>
      <c r="D66" s="14">
        <f t="shared" si="6"/>
        <v>1001.3135757722886</v>
      </c>
      <c r="E66" s="14">
        <f t="shared" si="7"/>
        <v>398.02963634156464</v>
      </c>
      <c r="F66" s="13">
        <f t="shared" si="8"/>
        <v>0</v>
      </c>
      <c r="H66" s="6"/>
      <c r="I66" s="6"/>
      <c r="J66" s="6"/>
      <c r="K66" s="6"/>
      <c r="L66" s="6"/>
      <c r="M66" s="1"/>
      <c r="N66" s="1"/>
      <c r="O66" s="1"/>
      <c r="P66" s="1"/>
      <c r="Q66" s="1"/>
      <c r="R66" s="1"/>
    </row>
    <row r="67" spans="1:18" x14ac:dyDescent="0.35">
      <c r="A67" s="17">
        <f t="shared" si="4"/>
        <v>0.61000000000000032</v>
      </c>
      <c r="B67" s="16">
        <f t="shared" si="5"/>
        <v>0.79750667356431881</v>
      </c>
      <c r="C67" s="15">
        <v>89.066025875711006</v>
      </c>
      <c r="D67" s="14">
        <f t="shared" si="6"/>
        <v>993.61487198177383</v>
      </c>
      <c r="E67" s="14">
        <f t="shared" si="7"/>
        <v>394.6023797208145</v>
      </c>
      <c r="F67" s="13">
        <f t="shared" si="8"/>
        <v>0</v>
      </c>
      <c r="H67" s="6"/>
      <c r="I67" s="6"/>
      <c r="J67" s="6"/>
      <c r="K67" s="6"/>
      <c r="L67" s="6"/>
      <c r="M67" s="1"/>
      <c r="N67" s="1"/>
      <c r="O67" s="1"/>
      <c r="P67" s="1"/>
      <c r="Q67" s="1"/>
      <c r="R67" s="1"/>
    </row>
    <row r="68" spans="1:18" x14ac:dyDescent="0.35">
      <c r="A68" s="17">
        <f t="shared" si="4"/>
        <v>0.62000000000000033</v>
      </c>
      <c r="B68" s="16">
        <f t="shared" si="5"/>
        <v>0.80438711473845814</v>
      </c>
      <c r="C68" s="15">
        <v>88.802062499116232</v>
      </c>
      <c r="D68" s="14">
        <f t="shared" si="6"/>
        <v>986.02291484069019</v>
      </c>
      <c r="E68" s="14">
        <f t="shared" si="7"/>
        <v>391.22577052308554</v>
      </c>
      <c r="F68" s="13">
        <f t="shared" si="8"/>
        <v>0</v>
      </c>
      <c r="H68" s="6"/>
      <c r="I68" s="6"/>
      <c r="J68" s="6"/>
      <c r="K68" s="6"/>
      <c r="L68" s="6"/>
      <c r="M68" s="1"/>
      <c r="N68" s="1"/>
      <c r="O68" s="1"/>
      <c r="P68" s="1"/>
      <c r="Q68" s="1"/>
      <c r="R68" s="1"/>
    </row>
    <row r="69" spans="1:18" x14ac:dyDescent="0.35">
      <c r="A69" s="17">
        <f t="shared" si="4"/>
        <v>0.63000000000000034</v>
      </c>
      <c r="B69" s="16">
        <f t="shared" si="5"/>
        <v>0.81115454122168229</v>
      </c>
      <c r="C69" s="15">
        <v>88.540187035648117</v>
      </c>
      <c r="D69" s="14">
        <f t="shared" si="6"/>
        <v>978.53563702933047</v>
      </c>
      <c r="E69" s="14">
        <f t="shared" si="7"/>
        <v>387.8987801933016</v>
      </c>
      <c r="F69" s="13">
        <f t="shared" si="8"/>
        <v>0</v>
      </c>
      <c r="H69" s="6"/>
      <c r="I69" s="6"/>
      <c r="J69" s="6"/>
      <c r="K69" s="6"/>
      <c r="L69" s="6"/>
      <c r="M69" s="1"/>
      <c r="N69" s="1"/>
      <c r="O69" s="1"/>
      <c r="P69" s="1"/>
      <c r="Q69" s="1"/>
      <c r="R69" s="1"/>
    </row>
    <row r="70" spans="1:18" x14ac:dyDescent="0.35">
      <c r="A70" s="17">
        <f t="shared" si="4"/>
        <v>0.64000000000000035</v>
      </c>
      <c r="B70" s="16">
        <f t="shared" si="5"/>
        <v>0.8178113865282971</v>
      </c>
      <c r="C70" s="15">
        <v>88.280371990041843</v>
      </c>
      <c r="D70" s="14">
        <f t="shared" si="6"/>
        <v>971.15102150235225</v>
      </c>
      <c r="E70" s="14">
        <f t="shared" si="7"/>
        <v>384.62040621803794</v>
      </c>
      <c r="F70" s="13">
        <f t="shared" si="8"/>
        <v>0</v>
      </c>
      <c r="H70" s="6"/>
      <c r="I70" s="6"/>
      <c r="J70" s="6"/>
      <c r="K70" s="6"/>
      <c r="L70" s="6"/>
      <c r="M70" s="1"/>
      <c r="N70" s="1"/>
      <c r="O70" s="1"/>
      <c r="P70" s="1"/>
      <c r="Q70" s="1"/>
      <c r="R70" s="1"/>
    </row>
    <row r="71" spans="1:18" x14ac:dyDescent="0.35">
      <c r="A71" s="17">
        <f t="shared" si="4"/>
        <v>0.65000000000000036</v>
      </c>
      <c r="B71" s="16">
        <f t="shared" si="5"/>
        <v>0.82436001977379636</v>
      </c>
      <c r="C71" s="15">
        <v>88.022590348302501</v>
      </c>
      <c r="D71" s="14">
        <f t="shared" si="6"/>
        <v>963.86710004320753</v>
      </c>
      <c r="E71" s="14">
        <f t="shared" si="7"/>
        <v>381.38967134832916</v>
      </c>
      <c r="F71" s="13">
        <f t="shared" si="8"/>
        <v>0</v>
      </c>
      <c r="H71" s="6"/>
      <c r="I71" s="6"/>
      <c r="J71" s="6"/>
      <c r="K71" s="6"/>
      <c r="L71" s="6"/>
      <c r="M71" s="1"/>
      <c r="N71" s="1"/>
      <c r="O71" s="1"/>
      <c r="P71" s="1"/>
      <c r="Q71" s="1"/>
      <c r="R71" s="1"/>
    </row>
    <row r="72" spans="1:18" x14ac:dyDescent="0.35">
      <c r="A72" s="17">
        <f t="shared" ref="A72:A96" si="9">+A71+0.01</f>
        <v>0.66000000000000036</v>
      </c>
      <c r="B72" s="16">
        <f t="shared" si="5"/>
        <v>0.83080274767291062</v>
      </c>
      <c r="C72" s="15">
        <v>87.766815567669539</v>
      </c>
      <c r="D72" s="14">
        <f t="shared" si="6"/>
        <v>956.68195186577532</v>
      </c>
      <c r="E72" s="14">
        <f t="shared" si="7"/>
        <v>378.20562284878747</v>
      </c>
      <c r="F72" s="13">
        <f t="shared" si="8"/>
        <v>0</v>
      </c>
      <c r="H72" s="6"/>
      <c r="I72" s="6"/>
      <c r="J72" s="6"/>
      <c r="K72" s="6"/>
      <c r="L72" s="6"/>
      <c r="M72" s="1"/>
      <c r="N72" s="1"/>
      <c r="O72" s="1"/>
      <c r="P72" s="1"/>
      <c r="Q72" s="1"/>
      <c r="R72" s="1"/>
    </row>
    <row r="73" spans="1:18" x14ac:dyDescent="0.35">
      <c r="A73" s="17">
        <f t="shared" si="9"/>
        <v>0.67000000000000037</v>
      </c>
      <c r="B73" s="16">
        <f t="shared" si="5"/>
        <v>0.83714181646738639</v>
      </c>
      <c r="C73" s="15">
        <v>87.51302156681119</v>
      </c>
      <c r="D73" s="14">
        <f t="shared" si="6"/>
        <v>949.59370226151236</v>
      </c>
      <c r="E73" s="14">
        <f t="shared" si="7"/>
        <v>375.0673317720794</v>
      </c>
      <c r="F73" s="13">
        <f t="shared" si="8"/>
        <v>0</v>
      </c>
      <c r="H73" s="6"/>
      <c r="I73" s="6"/>
      <c r="J73" s="6"/>
      <c r="K73" s="6"/>
      <c r="L73" s="6"/>
      <c r="M73" s="1"/>
      <c r="N73" s="1"/>
      <c r="O73" s="1"/>
      <c r="P73" s="1"/>
      <c r="Q73" s="1"/>
      <c r="R73" s="1"/>
    </row>
    <row r="74" spans="1:18" x14ac:dyDescent="0.35">
      <c r="A74" s="17">
        <f t="shared" si="9"/>
        <v>0.68000000000000038</v>
      </c>
      <c r="B74" s="16">
        <f t="shared" si="5"/>
        <v>0.84337941378619175</v>
      </c>
      <c r="C74" s="15">
        <v>87.261182716242288</v>
      </c>
      <c r="D74" s="14">
        <f t="shared" si="6"/>
        <v>942.60052129044902</v>
      </c>
      <c r="E74" s="14">
        <f t="shared" si="7"/>
        <v>371.97389225779489</v>
      </c>
      <c r="F74" s="13">
        <f t="shared" si="8"/>
        <v>0</v>
      </c>
      <c r="H74" s="6"/>
      <c r="I74" s="6"/>
      <c r="J74" s="6"/>
      <c r="K74" s="6"/>
      <c r="L74" s="6"/>
      <c r="M74" s="1"/>
      <c r="N74" s="1"/>
      <c r="O74" s="1"/>
      <c r="P74" s="1"/>
      <c r="Q74" s="1"/>
      <c r="R74" s="1"/>
    </row>
    <row r="75" spans="1:18" x14ac:dyDescent="0.35">
      <c r="A75" s="17">
        <f t="shared" si="9"/>
        <v>0.69000000000000039</v>
      </c>
      <c r="B75" s="16">
        <f t="shared" si="5"/>
        <v>0.84951767044079907</v>
      </c>
      <c r="C75" s="15">
        <v>87.011273828961663</v>
      </c>
      <c r="D75" s="14">
        <f t="shared" si="6"/>
        <v>935.7006225145027</v>
      </c>
      <c r="E75" s="14">
        <f t="shared" si="7"/>
        <v>368.92442085481554</v>
      </c>
      <c r="F75" s="13">
        <f t="shared" si="8"/>
        <v>0</v>
      </c>
      <c r="H75" s="6"/>
      <c r="I75" s="6"/>
      <c r="J75" s="6"/>
      <c r="K75" s="6"/>
      <c r="L75" s="6"/>
      <c r="M75" s="1"/>
      <c r="N75" s="1"/>
      <c r="O75" s="1"/>
      <c r="P75" s="1"/>
      <c r="Q75" s="1"/>
      <c r="R75" s="1"/>
    </row>
    <row r="76" spans="1:18" x14ac:dyDescent="0.35">
      <c r="A76" s="17">
        <f t="shared" si="9"/>
        <v>0.7000000000000004</v>
      </c>
      <c r="B76" s="16">
        <f t="shared" si="5"/>
        <v>0.85555866215804077</v>
      </c>
      <c r="C76" s="15">
        <v>86.763270151303217</v>
      </c>
      <c r="D76" s="14">
        <f t="shared" si="6"/>
        <v>928.8922617715865</v>
      </c>
      <c r="E76" s="14">
        <f t="shared" si="7"/>
        <v>365.91805586629982</v>
      </c>
      <c r="F76" s="13">
        <f t="shared" si="8"/>
        <v>0</v>
      </c>
      <c r="H76" s="6"/>
      <c r="I76" s="6"/>
      <c r="J76" s="6"/>
      <c r="K76" s="6"/>
      <c r="L76" s="6"/>
      <c r="M76" s="1"/>
      <c r="N76" s="1"/>
      <c r="O76" s="1"/>
      <c r="P76" s="1"/>
      <c r="Q76" s="1"/>
      <c r="R76" s="1"/>
    </row>
    <row r="77" spans="1:18" x14ac:dyDescent="0.35">
      <c r="A77" s="17">
        <f t="shared" si="9"/>
        <v>0.71000000000000041</v>
      </c>
      <c r="B77" s="16">
        <f t="shared" si="5"/>
        <v>0.86150441125292665</v>
      </c>
      <c r="C77" s="15">
        <v>86.517147353996478</v>
      </c>
      <c r="D77" s="14">
        <f t="shared" si="6"/>
        <v>922.17373598904771</v>
      </c>
      <c r="E77" s="14">
        <f t="shared" si="7"/>
        <v>362.95395671646719</v>
      </c>
      <c r="F77" s="13">
        <f t="shared" si="8"/>
        <v>0</v>
      </c>
      <c r="H77" s="6"/>
      <c r="I77" s="6"/>
      <c r="J77" s="6"/>
      <c r="K77" s="6"/>
      <c r="L77" s="6"/>
      <c r="M77" s="1"/>
      <c r="N77" s="1"/>
      <c r="O77" s="1"/>
      <c r="P77" s="1"/>
      <c r="Q77" s="1"/>
      <c r="R77" s="1"/>
    </row>
    <row r="78" spans="1:18" x14ac:dyDescent="0.35">
      <c r="A78" s="17">
        <f t="shared" si="9"/>
        <v>0.72000000000000042</v>
      </c>
      <c r="B78" s="16">
        <f t="shared" si="5"/>
        <v>0.86735688824376</v>
      </c>
      <c r="C78" s="15">
        <v>86.272881523431607</v>
      </c>
      <c r="D78" s="14">
        <f t="shared" si="6"/>
        <v>915.5433820350795</v>
      </c>
      <c r="E78" s="14">
        <f t="shared" si="7"/>
        <v>360.03130333836407</v>
      </c>
      <c r="F78" s="13">
        <f t="shared" si="8"/>
        <v>0</v>
      </c>
      <c r="H78" s="6"/>
      <c r="I78" s="6"/>
      <c r="J78" s="6"/>
      <c r="K78" s="6"/>
      <c r="L78" s="6"/>
      <c r="M78" s="1"/>
      <c r="N78" s="1"/>
      <c r="O78" s="1"/>
      <c r="P78" s="1"/>
      <c r="Q78" s="1"/>
      <c r="R78" s="1"/>
    </row>
    <row r="79" spans="1:18" x14ac:dyDescent="0.35">
      <c r="A79" s="17">
        <f t="shared" si="9"/>
        <v>0.73000000000000043</v>
      </c>
      <c r="B79" s="16">
        <f t="shared" si="5"/>
        <v>0.87311801341171336</v>
      </c>
      <c r="C79" s="15">
        <v>86.030449153123683</v>
      </c>
      <c r="D79" s="14">
        <f t="shared" si="6"/>
        <v>908.99957560671476</v>
      </c>
      <c r="E79" s="14">
        <f t="shared" si="7"/>
        <v>357.14929558184531</v>
      </c>
      <c r="F79" s="13">
        <f t="shared" si="8"/>
        <v>0</v>
      </c>
      <c r="H79" s="6"/>
      <c r="I79" s="6"/>
      <c r="J79" s="6"/>
      <c r="K79" s="6"/>
      <c r="L79" s="6"/>
      <c r="M79" s="1"/>
      <c r="N79" s="1"/>
      <c r="O79" s="1"/>
      <c r="P79" s="1"/>
      <c r="Q79" s="1"/>
      <c r="R79" s="1"/>
    </row>
    <row r="80" spans="1:18" x14ac:dyDescent="0.35">
      <c r="A80" s="17">
        <f t="shared" si="9"/>
        <v>0.74000000000000044</v>
      </c>
      <c r="B80" s="16">
        <f t="shared" si="5"/>
        <v>0.8787896583070135</v>
      </c>
      <c r="C80" s="15">
        <v>85.789827135372065</v>
      </c>
      <c r="D80" s="14">
        <f t="shared" si="6"/>
        <v>902.54073015314839</v>
      </c>
      <c r="E80" s="14">
        <f t="shared" si="7"/>
        <v>354.30715264103594</v>
      </c>
      <c r="F80" s="13">
        <f t="shared" si="8"/>
        <v>0</v>
      </c>
      <c r="H80" s="6"/>
      <c r="I80" s="6"/>
      <c r="J80" s="6"/>
      <c r="K80" s="6"/>
      <c r="L80" s="6"/>
      <c r="M80" s="1"/>
      <c r="N80" s="1"/>
      <c r="O80" s="1"/>
      <c r="P80" s="1"/>
      <c r="Q80" s="1"/>
      <c r="R80" s="1"/>
    </row>
    <row r="81" spans="1:18" x14ac:dyDescent="0.35">
      <c r="A81" s="17">
        <f t="shared" si="9"/>
        <v>0.75000000000000044</v>
      </c>
      <c r="B81" s="16">
        <f t="shared" ref="B81:B96" si="10">+A81*D81/$E$1</f>
        <v>0.88437364720376244</v>
      </c>
      <c r="C81" s="15">
        <v>85.550992753110961</v>
      </c>
      <c r="D81" s="14">
        <f t="shared" ref="D81:D106" si="11">10^($I$6-$J$6/(C81+$K$6))</f>
        <v>896.16529583314536</v>
      </c>
      <c r="E81" s="14">
        <f t="shared" ref="E81:E96" si="12">10^($I$7-$J$7/(C81+$K$7))</f>
        <v>351.50411250056231</v>
      </c>
      <c r="F81" s="13">
        <f t="shared" ref="F81:F96" si="13">+A81*D81+(1-A81)*E81-$E$1</f>
        <v>0</v>
      </c>
      <c r="H81" s="6"/>
      <c r="I81" s="6"/>
      <c r="J81" s="6"/>
      <c r="K81" s="6"/>
      <c r="L81" s="6"/>
      <c r="M81" s="1"/>
      <c r="N81" s="1"/>
      <c r="O81" s="1"/>
      <c r="P81" s="1"/>
      <c r="Q81" s="1"/>
      <c r="R81" s="1"/>
    </row>
    <row r="82" spans="1:18" x14ac:dyDescent="0.35">
      <c r="A82" s="17">
        <f t="shared" si="9"/>
        <v>0.76000000000000045</v>
      </c>
      <c r="B82" s="16">
        <f t="shared" si="10"/>
        <v>0.88987175850530698</v>
      </c>
      <c r="C82" s="15">
        <v>85.31392367194475</v>
      </c>
      <c r="D82" s="14">
        <f t="shared" si="11"/>
        <v>889.8717585053065</v>
      </c>
      <c r="E82" s="14">
        <f t="shared" si="12"/>
        <v>348.73943139986375</v>
      </c>
      <c r="F82" s="13">
        <f t="shared" si="13"/>
        <v>0</v>
      </c>
      <c r="H82" s="6"/>
      <c r="I82" s="6"/>
      <c r="J82" s="6"/>
      <c r="K82" s="6"/>
      <c r="L82" s="6"/>
      <c r="M82" s="1"/>
      <c r="N82" s="1"/>
      <c r="O82" s="1"/>
      <c r="P82" s="1"/>
      <c r="Q82" s="1"/>
      <c r="R82" s="1"/>
    </row>
    <row r="83" spans="1:18" x14ac:dyDescent="0.35">
      <c r="A83" s="17">
        <f t="shared" si="9"/>
        <v>0.77000000000000046</v>
      </c>
      <c r="B83" s="16">
        <f t="shared" si="10"/>
        <v>0.89528572610205825</v>
      </c>
      <c r="C83" s="15">
        <v>85.078597932366094</v>
      </c>
      <c r="D83" s="14">
        <f t="shared" si="11"/>
        <v>883.6586387500829</v>
      </c>
      <c r="E83" s="14">
        <f t="shared" si="12"/>
        <v>346.01238331493573</v>
      </c>
      <c r="F83" s="13">
        <f t="shared" si="13"/>
        <v>0</v>
      </c>
      <c r="H83" s="6"/>
      <c r="I83" s="6"/>
      <c r="J83" s="6"/>
      <c r="K83" s="6"/>
      <c r="L83" s="6"/>
      <c r="M83" s="1"/>
      <c r="N83" s="1"/>
      <c r="O83" s="1"/>
      <c r="P83" s="1"/>
      <c r="Q83" s="1"/>
      <c r="R83" s="1"/>
    </row>
    <row r="84" spans="1:18" x14ac:dyDescent="0.35">
      <c r="A84" s="17">
        <f t="shared" si="9"/>
        <v>0.78000000000000047</v>
      </c>
      <c r="B84" s="16">
        <f t="shared" si="10"/>
        <v>0.90061724068353599</v>
      </c>
      <c r="C84" s="15">
        <v>84.844993942150921</v>
      </c>
      <c r="D84" s="14">
        <f t="shared" si="11"/>
        <v>877.52449092241909</v>
      </c>
      <c r="E84" s="14">
        <f t="shared" si="12"/>
        <v>343.32225945687759</v>
      </c>
      <c r="F84" s="13">
        <f t="shared" si="13"/>
        <v>0</v>
      </c>
      <c r="H84" s="6"/>
      <c r="I84" s="6"/>
      <c r="J84" s="6"/>
      <c r="K84" s="6"/>
      <c r="L84" s="6"/>
      <c r="M84" s="1"/>
      <c r="N84" s="1"/>
      <c r="O84" s="1"/>
      <c r="P84" s="1"/>
      <c r="Q84" s="1"/>
      <c r="R84" s="1"/>
    </row>
    <row r="85" spans="1:18" x14ac:dyDescent="0.35">
      <c r="A85" s="17">
        <f t="shared" si="9"/>
        <v>0.79000000000000048</v>
      </c>
      <c r="B85" s="16">
        <f t="shared" si="10"/>
        <v>0.90586795100632589</v>
      </c>
      <c r="C85" s="15">
        <v>84.6130904689266</v>
      </c>
      <c r="D85" s="14">
        <f t="shared" si="11"/>
        <v>871.46790223393327</v>
      </c>
      <c r="E85" s="14">
        <f t="shared" si="12"/>
        <v>340.66836778662855</v>
      </c>
      <c r="F85" s="13">
        <f t="shared" si="13"/>
        <v>0</v>
      </c>
      <c r="H85" s="6"/>
      <c r="I85" s="6"/>
      <c r="J85" s="6"/>
      <c r="K85" s="6"/>
      <c r="L85" s="6"/>
      <c r="M85" s="1"/>
      <c r="N85" s="1"/>
      <c r="O85" s="1"/>
      <c r="P85" s="1"/>
      <c r="Q85" s="1"/>
      <c r="R85" s="1"/>
    </row>
    <row r="86" spans="1:18" x14ac:dyDescent="0.35">
      <c r="A86" s="17">
        <f t="shared" si="9"/>
        <v>0.80000000000000049</v>
      </c>
      <c r="B86" s="16">
        <f t="shared" si="10"/>
        <v>0.91103946511965284</v>
      </c>
      <c r="C86" s="15">
        <v>84.382866632909412</v>
      </c>
      <c r="D86" s="14">
        <f t="shared" si="11"/>
        <v>865.48749186366967</v>
      </c>
      <c r="E86" s="14">
        <f t="shared" si="12"/>
        <v>338.05003254532045</v>
      </c>
      <c r="F86" s="13">
        <f t="shared" si="13"/>
        <v>0</v>
      </c>
      <c r="H86" s="6"/>
      <c r="I86" s="6"/>
      <c r="J86" s="6"/>
      <c r="K86" s="6"/>
      <c r="L86" s="6"/>
      <c r="M86" s="1"/>
      <c r="N86" s="1"/>
      <c r="O86" s="1"/>
      <c r="P86" s="1"/>
      <c r="Q86" s="1"/>
      <c r="R86" s="1"/>
    </row>
    <row r="87" spans="1:18" x14ac:dyDescent="0.35">
      <c r="A87" s="17">
        <f t="shared" si="9"/>
        <v>0.8100000000000005</v>
      </c>
      <c r="B87" s="16">
        <f t="shared" si="10"/>
        <v>0.91613335155007758</v>
      </c>
      <c r="C87" s="15">
        <v>84.154301899806924</v>
      </c>
      <c r="D87" s="14">
        <f t="shared" si="11"/>
        <v>859.58191009636857</v>
      </c>
      <c r="E87" s="14">
        <f t="shared" si="12"/>
        <v>335.46659379969236</v>
      </c>
      <c r="F87" s="13">
        <f t="shared" si="13"/>
        <v>0</v>
      </c>
      <c r="H87" s="6"/>
      <c r="I87" s="6"/>
      <c r="J87" s="6"/>
      <c r="K87" s="6"/>
      <c r="L87" s="6"/>
      <c r="M87" s="1"/>
      <c r="N87" s="1"/>
      <c r="O87" s="1"/>
      <c r="P87" s="1"/>
      <c r="Q87" s="1"/>
      <c r="R87" s="1"/>
    </row>
    <row r="88" spans="1:18" x14ac:dyDescent="0.35">
      <c r="A88" s="17">
        <f t="shared" si="9"/>
        <v>0.82000000000000051</v>
      </c>
      <c r="B88" s="16">
        <f t="shared" si="10"/>
        <v>0.9211511404468925</v>
      </c>
      <c r="C88" s="15">
        <v>83.927376073881675</v>
      </c>
      <c r="D88" s="14">
        <f t="shared" si="11"/>
        <v>853.74983748736327</v>
      </c>
      <c r="E88" s="14">
        <f t="shared" si="12"/>
        <v>332.91740700201291</v>
      </c>
      <c r="F88" s="13">
        <f t="shared" si="13"/>
        <v>0</v>
      </c>
      <c r="H88" s="6"/>
      <c r="I88" s="6"/>
      <c r="J88" s="6"/>
      <c r="K88" s="6"/>
      <c r="L88" s="6"/>
      <c r="M88" s="1"/>
      <c r="N88" s="1"/>
      <c r="O88" s="1"/>
      <c r="P88" s="1"/>
      <c r="Q88" s="1"/>
      <c r="R88" s="1"/>
    </row>
    <row r="89" spans="1:18" x14ac:dyDescent="0.35">
      <c r="A89" s="17">
        <f t="shared" si="9"/>
        <v>0.83000000000000052</v>
      </c>
      <c r="B89" s="16">
        <f t="shared" si="10"/>
        <v>0.92609432468962904</v>
      </c>
      <c r="C89" s="15">
        <v>83.702069291171938</v>
      </c>
      <c r="D89" s="14">
        <f t="shared" si="11"/>
        <v>847.98998405315376</v>
      </c>
      <c r="E89" s="14">
        <f t="shared" si="12"/>
        <v>330.40184256401096</v>
      </c>
      <c r="F89" s="13">
        <f t="shared" si="13"/>
        <v>0</v>
      </c>
      <c r="H89" s="6"/>
      <c r="I89" s="6"/>
      <c r="J89" s="6"/>
      <c r="K89" s="6"/>
      <c r="L89" s="6"/>
      <c r="M89" s="1"/>
      <c r="N89" s="1"/>
      <c r="O89" s="1"/>
      <c r="P89" s="1"/>
      <c r="Q89" s="1"/>
      <c r="R89" s="1"/>
    </row>
    <row r="90" spans="1:18" x14ac:dyDescent="0.35">
      <c r="A90" s="17">
        <f t="shared" si="9"/>
        <v>0.84000000000000052</v>
      </c>
      <c r="B90" s="16">
        <f t="shared" si="10"/>
        <v>0.93096436095909074</v>
      </c>
      <c r="C90" s="15">
        <v>83.478362012866569</v>
      </c>
      <c r="D90" s="14">
        <f t="shared" si="11"/>
        <v>842.30108848679583</v>
      </c>
      <c r="E90" s="14">
        <f t="shared" si="12"/>
        <v>327.91928544431715</v>
      </c>
      <c r="F90" s="13">
        <f t="shared" si="13"/>
        <v>0</v>
      </c>
      <c r="H90" s="6"/>
      <c r="I90" s="6"/>
      <c r="J90" s="6"/>
      <c r="K90" s="6"/>
      <c r="L90" s="6"/>
      <c r="M90" s="1"/>
      <c r="N90" s="1"/>
      <c r="O90" s="1"/>
      <c r="P90" s="1"/>
      <c r="Q90" s="1"/>
      <c r="R90" s="1"/>
    </row>
    <row r="91" spans="1:18" x14ac:dyDescent="0.35">
      <c r="A91" s="17">
        <f t="shared" si="9"/>
        <v>0.85000000000000053</v>
      </c>
      <c r="B91" s="16">
        <f t="shared" si="10"/>
        <v>0.9357626707732376</v>
      </c>
      <c r="C91" s="15">
        <v>83.256235018829017</v>
      </c>
      <c r="D91" s="14">
        <f t="shared" si="11"/>
        <v>836.68191739724716</v>
      </c>
      <c r="E91" s="14">
        <f t="shared" si="12"/>
        <v>325.46913474892568</v>
      </c>
      <c r="F91" s="13">
        <f t="shared" si="13"/>
        <v>0</v>
      </c>
      <c r="H91" s="6"/>
      <c r="I91" s="6"/>
      <c r="J91" s="6"/>
      <c r="K91" s="6"/>
      <c r="L91" s="6"/>
      <c r="M91" s="1"/>
      <c r="N91" s="1"/>
      <c r="O91" s="1"/>
      <c r="P91" s="1"/>
      <c r="Q91" s="1"/>
      <c r="R91" s="1"/>
    </row>
    <row r="92" spans="1:18" x14ac:dyDescent="0.35">
      <c r="A92" s="17">
        <f t="shared" si="9"/>
        <v>0.86000000000000054</v>
      </c>
      <c r="B92" s="16">
        <f t="shared" si="10"/>
        <v>0.94049064148922057</v>
      </c>
      <c r="C92" s="15">
        <v>83.035669401268279</v>
      </c>
      <c r="D92" s="14">
        <f t="shared" si="11"/>
        <v>831.13126457186888</v>
      </c>
      <c r="E92" s="14">
        <f t="shared" si="12"/>
        <v>323.05080334423093</v>
      </c>
      <c r="F92" s="13">
        <f t="shared" si="13"/>
        <v>0</v>
      </c>
      <c r="H92" s="6"/>
      <c r="I92" s="6"/>
      <c r="J92" s="6"/>
      <c r="K92" s="6"/>
      <c r="L92" s="6"/>
      <c r="M92" s="1"/>
      <c r="N92" s="1"/>
      <c r="O92" s="1"/>
      <c r="P92" s="1"/>
      <c r="Q92" s="1"/>
      <c r="R92" s="1"/>
    </row>
    <row r="93" spans="1:18" x14ac:dyDescent="0.35">
      <c r="A93" s="17">
        <f t="shared" si="9"/>
        <v>0.87000000000000055</v>
      </c>
      <c r="B93" s="16">
        <f t="shared" si="10"/>
        <v>0.9451496272727824</v>
      </c>
      <c r="C93" s="15">
        <v>82.816646558552321</v>
      </c>
      <c r="D93" s="14">
        <f t="shared" si="11"/>
        <v>825.6479502612807</v>
      </c>
      <c r="E93" s="14">
        <f t="shared" si="12"/>
        <v>320.66371748219751</v>
      </c>
      <c r="F93" s="13">
        <f t="shared" si="13"/>
        <v>0</v>
      </c>
      <c r="H93" s="6"/>
      <c r="I93" s="6"/>
      <c r="J93" s="6"/>
      <c r="K93" s="6"/>
      <c r="L93" s="6"/>
      <c r="M93" s="1"/>
      <c r="N93" s="1"/>
      <c r="O93" s="1"/>
      <c r="P93" s="1"/>
      <c r="Q93" s="1"/>
      <c r="R93" s="1"/>
    </row>
    <row r="94" spans="1:18" x14ac:dyDescent="0.35">
      <c r="A94" s="17">
        <f t="shared" si="9"/>
        <v>0.88000000000000056</v>
      </c>
      <c r="B94" s="16">
        <f t="shared" si="10"/>
        <v>0.94974095003622694</v>
      </c>
      <c r="C94" s="15">
        <v>82.599148189160928</v>
      </c>
      <c r="D94" s="14">
        <f t="shared" si="11"/>
        <v>820.23082048583183</v>
      </c>
      <c r="E94" s="14">
        <f t="shared" si="12"/>
        <v>318.30731643723277</v>
      </c>
      <c r="F94" s="13">
        <f t="shared" si="13"/>
        <v>0</v>
      </c>
      <c r="H94" s="6"/>
      <c r="I94" s="6"/>
      <c r="J94" s="6"/>
      <c r="K94" s="6"/>
      <c r="L94" s="6"/>
      <c r="M94" s="1"/>
      <c r="N94" s="1"/>
      <c r="O94" s="1"/>
      <c r="P94" s="1"/>
      <c r="Q94" s="1"/>
      <c r="R94" s="1"/>
    </row>
    <row r="95" spans="1:18" x14ac:dyDescent="0.35">
      <c r="A95" s="17">
        <f t="shared" si="9"/>
        <v>0.89000000000000057</v>
      </c>
      <c r="B95" s="16">
        <f t="shared" si="10"/>
        <v>0.95426590034607928</v>
      </c>
      <c r="C95" s="15">
        <v>82.383156285774788</v>
      </c>
      <c r="D95" s="14">
        <f t="shared" si="11"/>
        <v>814.87874636294362</v>
      </c>
      <c r="E95" s="14">
        <f t="shared" si="12"/>
        <v>315.98105215435851</v>
      </c>
      <c r="F95" s="13">
        <f t="shared" si="13"/>
        <v>0</v>
      </c>
      <c r="H95" s="6"/>
      <c r="I95" s="6"/>
      <c r="J95" s="6"/>
      <c r="K95" s="6"/>
      <c r="L95" s="6"/>
      <c r="M95" s="1"/>
      <c r="N95" s="1"/>
      <c r="O95" s="1"/>
      <c r="P95" s="1"/>
      <c r="Q95" s="1"/>
      <c r="R95" s="1"/>
    </row>
    <row r="96" spans="1:18" x14ac:dyDescent="0.35">
      <c r="A96" s="17">
        <f t="shared" si="9"/>
        <v>0.90000000000000058</v>
      </c>
      <c r="B96" s="16">
        <f t="shared" si="10"/>
        <v>0.95872573830154217</v>
      </c>
      <c r="C96" s="15">
        <v>82.168653129496974</v>
      </c>
      <c r="D96" s="14">
        <f t="shared" si="11"/>
        <v>809.59062345463508</v>
      </c>
      <c r="E96" s="14">
        <f t="shared" si="12"/>
        <v>313.68438890828298</v>
      </c>
      <c r="F96" s="13">
        <f t="shared" si="13"/>
        <v>0</v>
      </c>
      <c r="H96" s="6"/>
      <c r="I96" s="6"/>
      <c r="J96" s="6"/>
      <c r="K96" s="6"/>
      <c r="L96" s="6"/>
      <c r="M96" s="1"/>
      <c r="N96" s="1"/>
      <c r="O96" s="1"/>
      <c r="P96" s="1"/>
      <c r="Q96" s="1"/>
      <c r="R96" s="1"/>
    </row>
    <row r="97" spans="1:18" x14ac:dyDescent="0.35">
      <c r="A97" s="17">
        <f t="shared" ref="A97:A106" si="14">+A96+0.01</f>
        <v>0.91000000000000059</v>
      </c>
      <c r="B97" s="16">
        <f t="shared" ref="B97:B106" si="15">+A97*D97/$E$1</f>
        <v>0.96312169438477624</v>
      </c>
      <c r="C97" s="15">
        <v>81.955621284204156</v>
      </c>
      <c r="D97" s="14">
        <f t="shared" si="11"/>
        <v>804.3653711345379</v>
      </c>
      <c r="E97" s="14">
        <f t="shared" ref="E97:E106" si="16">10^($I$7-$J$7/(C97+$K$7))</f>
        <v>311.41680297300917</v>
      </c>
      <c r="F97" s="13">
        <f t="shared" ref="F97:F106" si="17">+A97*D97+(1-A97)*E97-$E$1</f>
        <v>0</v>
      </c>
      <c r="H97" s="6"/>
      <c r="I97" s="6"/>
      <c r="J97" s="6"/>
      <c r="K97" s="6"/>
      <c r="L97" s="6"/>
      <c r="M97" s="1"/>
      <c r="N97" s="1"/>
      <c r="O97" s="1"/>
      <c r="P97" s="1"/>
      <c r="Q97" s="1"/>
      <c r="R97" s="1"/>
    </row>
    <row r="98" spans="1:18" x14ac:dyDescent="0.35">
      <c r="A98" s="17">
        <f t="shared" si="14"/>
        <v>0.9200000000000006</v>
      </c>
      <c r="B98" s="16">
        <f t="shared" si="15"/>
        <v>0.96745497028404182</v>
      </c>
      <c r="C98" s="15">
        <v>81.744043591024493</v>
      </c>
      <c r="D98" s="14">
        <f t="shared" si="11"/>
        <v>799.20193197377318</v>
      </c>
      <c r="E98" s="14">
        <f t="shared" si="16"/>
        <v>309.17778230160405</v>
      </c>
      <c r="F98" s="13">
        <f t="shared" si="17"/>
        <v>0</v>
      </c>
      <c r="H98" s="6"/>
      <c r="I98" s="6"/>
      <c r="J98" s="6"/>
      <c r="K98" s="6"/>
      <c r="L98" s="6"/>
      <c r="M98" s="1"/>
      <c r="N98" s="1"/>
      <c r="O98" s="1"/>
      <c r="P98" s="1"/>
      <c r="Q98" s="1"/>
      <c r="R98" s="1"/>
    </row>
    <row r="99" spans="1:18" x14ac:dyDescent="0.35">
      <c r="A99" s="17">
        <f t="shared" si="14"/>
        <v>0.9300000000000006</v>
      </c>
      <c r="B99" s="16">
        <f t="shared" si="15"/>
        <v>0.97172673969065182</v>
      </c>
      <c r="C99" s="15">
        <v>81.533903162938543</v>
      </c>
      <c r="D99" s="14">
        <f t="shared" si="11"/>
        <v>794.09927114504831</v>
      </c>
      <c r="E99" s="14">
        <f t="shared" si="16"/>
        <v>306.96682621577958</v>
      </c>
      <c r="F99" s="13">
        <f t="shared" si="17"/>
        <v>0</v>
      </c>
      <c r="H99" s="6"/>
      <c r="I99" s="6"/>
      <c r="J99" s="6"/>
      <c r="K99" s="6"/>
      <c r="L99" s="6"/>
      <c r="M99" s="1"/>
      <c r="N99" s="1"/>
      <c r="O99" s="1"/>
      <c r="P99" s="1"/>
      <c r="Q99" s="1"/>
      <c r="R99" s="1"/>
    </row>
    <row r="100" spans="1:18" x14ac:dyDescent="0.35">
      <c r="A100" s="17">
        <f t="shared" si="14"/>
        <v>0.94000000000000061</v>
      </c>
      <c r="B100" s="16">
        <f t="shared" si="15"/>
        <v>0.97593814907066168</v>
      </c>
      <c r="C100" s="15">
        <v>81.325183379500686</v>
      </c>
      <c r="D100" s="14">
        <f t="shared" si="11"/>
        <v>789.05637584436431</v>
      </c>
      <c r="E100" s="14">
        <f t="shared" si="16"/>
        <v>304.78344510495589</v>
      </c>
      <c r="F100" s="13">
        <f t="shared" si="17"/>
        <v>0</v>
      </c>
      <c r="H100" s="6"/>
      <c r="I100" s="6"/>
      <c r="J100" s="6"/>
      <c r="K100" s="6"/>
      <c r="L100" s="6"/>
      <c r="M100" s="1"/>
      <c r="N100" s="1"/>
      <c r="O100" s="1"/>
      <c r="P100" s="1"/>
      <c r="Q100" s="1"/>
      <c r="R100" s="1"/>
    </row>
    <row r="101" spans="1:18" x14ac:dyDescent="0.35">
      <c r="A101" s="17">
        <f t="shared" si="14"/>
        <v>0.95000000000000062</v>
      </c>
      <c r="B101" s="16">
        <f t="shared" si="15"/>
        <v>0.98009031841220573</v>
      </c>
      <c r="C101" s="15">
        <v>81.11786788167845</v>
      </c>
      <c r="D101" s="14">
        <f t="shared" si="11"/>
        <v>784.07225472976404</v>
      </c>
      <c r="E101" s="14">
        <f t="shared" si="16"/>
        <v>302.62716013448579</v>
      </c>
      <c r="F101" s="13">
        <f t="shared" si="17"/>
        <v>0</v>
      </c>
      <c r="H101" s="6"/>
      <c r="I101" s="6"/>
      <c r="J101" s="6"/>
      <c r="K101" s="6"/>
      <c r="L101" s="6"/>
      <c r="M101" s="1"/>
      <c r="N101" s="1"/>
      <c r="O101" s="1"/>
      <c r="P101" s="1"/>
      <c r="Q101" s="1"/>
      <c r="R101" s="1"/>
    </row>
    <row r="102" spans="1:18" x14ac:dyDescent="0.35">
      <c r="A102" s="17">
        <f t="shared" si="14"/>
        <v>0.96000000000000063</v>
      </c>
      <c r="B102" s="16">
        <f t="shared" si="15"/>
        <v>0.98418434194933302</v>
      </c>
      <c r="C102" s="15">
        <v>80.911940566805882</v>
      </c>
      <c r="D102" s="14">
        <f t="shared" si="11"/>
        <v>779.1459373765548</v>
      </c>
      <c r="E102" s="14">
        <f t="shared" si="16"/>
        <v>300.49750296270543</v>
      </c>
      <c r="F102" s="13">
        <f t="shared" si="17"/>
        <v>1.1368683772161603E-12</v>
      </c>
      <c r="H102" s="6"/>
      <c r="I102" s="6"/>
      <c r="J102" s="6"/>
      <c r="K102" s="6"/>
      <c r="L102" s="6"/>
      <c r="M102" s="1"/>
      <c r="N102" s="1"/>
      <c r="O102" s="1"/>
      <c r="P102" s="1"/>
      <c r="Q102" s="1"/>
      <c r="R102" s="1"/>
    </row>
    <row r="103" spans="1:18" x14ac:dyDescent="0.35">
      <c r="A103" s="17">
        <f t="shared" si="14"/>
        <v>0.97000000000000064</v>
      </c>
      <c r="B103" s="16">
        <f t="shared" si="15"/>
        <v>0.98822128886316207</v>
      </c>
      <c r="C103" s="15">
        <v>80.707385583649469</v>
      </c>
      <c r="D103" s="14">
        <f t="shared" si="11"/>
        <v>774.2764737484564</v>
      </c>
      <c r="E103" s="14">
        <f t="shared" si="16"/>
        <v>298.39401546654534</v>
      </c>
      <c r="F103" s="13">
        <f t="shared" si="17"/>
        <v>0</v>
      </c>
      <c r="H103" s="6"/>
      <c r="I103" s="6"/>
      <c r="J103" s="6"/>
      <c r="K103" s="6"/>
      <c r="L103" s="6"/>
      <c r="M103" s="1"/>
      <c r="N103" s="1"/>
      <c r="O103" s="1"/>
      <c r="P103" s="1"/>
      <c r="Q103" s="1"/>
      <c r="R103" s="1"/>
    </row>
    <row r="104" spans="1:18" x14ac:dyDescent="0.35">
      <c r="A104" s="17">
        <f t="shared" si="14"/>
        <v>0.98000000000000065</v>
      </c>
      <c r="B104" s="16">
        <f t="shared" si="15"/>
        <v>0.99220220396117464</v>
      </c>
      <c r="C104" s="15">
        <v>80.504187327583153</v>
      </c>
      <c r="D104" s="14">
        <f t="shared" si="11"/>
        <v>769.46293368417571</v>
      </c>
      <c r="E104" s="14">
        <f t="shared" si="16"/>
        <v>296.31624947539063</v>
      </c>
      <c r="F104" s="13">
        <f t="shared" si="17"/>
        <v>0</v>
      </c>
      <c r="H104" s="6"/>
      <c r="I104" s="6"/>
      <c r="J104" s="6"/>
      <c r="K104" s="6"/>
      <c r="L104" s="6"/>
      <c r="M104" s="1"/>
      <c r="N104" s="1"/>
      <c r="O104" s="1"/>
      <c r="P104" s="1"/>
      <c r="Q104" s="1"/>
      <c r="R104" s="1"/>
    </row>
    <row r="105" spans="1:18" x14ac:dyDescent="0.35">
      <c r="A105" s="17">
        <f t="shared" si="14"/>
        <v>0.99000000000000066</v>
      </c>
      <c r="B105" s="16">
        <f t="shared" si="15"/>
        <v>0.99612810833535603</v>
      </c>
      <c r="C105" s="15">
        <v>80.302330435869209</v>
      </c>
      <c r="D105" s="14">
        <f t="shared" si="11"/>
        <v>764.70440639885874</v>
      </c>
      <c r="E105" s="14">
        <f t="shared" si="16"/>
        <v>294.2637665129098</v>
      </c>
      <c r="F105" s="13">
        <f t="shared" si="17"/>
        <v>0</v>
      </c>
      <c r="H105" s="6"/>
      <c r="I105" s="6"/>
      <c r="J105" s="6"/>
      <c r="K105" s="6"/>
      <c r="L105" s="6"/>
      <c r="M105" s="1"/>
      <c r="N105" s="1"/>
      <c r="O105" s="1"/>
      <c r="P105" s="1"/>
      <c r="Q105" s="1"/>
      <c r="R105" s="1"/>
    </row>
    <row r="106" spans="1:18" x14ac:dyDescent="0.35">
      <c r="A106" s="17">
        <f t="shared" si="14"/>
        <v>1.0000000000000007</v>
      </c>
      <c r="B106" s="16">
        <f t="shared" si="15"/>
        <v>0.99999983874600107</v>
      </c>
      <c r="C106" s="15">
        <v>80.101794546431222</v>
      </c>
      <c r="D106" s="14">
        <f t="shared" si="11"/>
        <v>759.99987744696034</v>
      </c>
      <c r="E106" s="14">
        <f t="shared" si="16"/>
        <v>292.23608474510149</v>
      </c>
      <c r="F106" s="13">
        <f t="shared" si="17"/>
        <v>-1.2255303943220497E-4</v>
      </c>
      <c r="H106" s="6"/>
      <c r="I106" s="6"/>
      <c r="J106" s="6"/>
      <c r="K106" s="6"/>
      <c r="L106" s="6"/>
      <c r="M106" s="1"/>
      <c r="N106" s="1"/>
      <c r="O106" s="1"/>
      <c r="P106" s="1"/>
      <c r="Q106" s="1"/>
      <c r="R106" s="1"/>
    </row>
    <row r="107" spans="1:18" x14ac:dyDescent="0.35">
      <c r="A107" s="17"/>
      <c r="B107" s="1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1"/>
      <c r="N107" s="1"/>
      <c r="O107" s="1"/>
      <c r="P107" s="1"/>
      <c r="Q107" s="1"/>
      <c r="R107" s="1"/>
    </row>
    <row r="108" spans="1:18" x14ac:dyDescent="0.35">
      <c r="A108" s="17"/>
      <c r="B108" s="1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1"/>
      <c r="N108" s="1"/>
      <c r="O108" s="1"/>
      <c r="P108" s="1"/>
      <c r="Q108" s="1"/>
      <c r="R108" s="1"/>
    </row>
    <row r="109" spans="1:18" x14ac:dyDescent="0.35">
      <c r="A109" s="17"/>
      <c r="B109" s="1"/>
      <c r="C109" s="1"/>
      <c r="D109" s="1"/>
      <c r="E109" s="1"/>
      <c r="F109" s="1"/>
      <c r="G109" s="1"/>
      <c r="L109" s="1"/>
      <c r="M109" s="1"/>
      <c r="N109" s="1"/>
      <c r="O109" s="1"/>
      <c r="P109" s="1"/>
      <c r="Q109" s="1"/>
      <c r="R109" s="1"/>
    </row>
    <row r="110" spans="1:18" x14ac:dyDescent="0.35">
      <c r="A110" s="1"/>
      <c r="B110" s="1"/>
      <c r="C110" s="1"/>
      <c r="D110" s="1"/>
      <c r="E110" s="1"/>
      <c r="F110" s="1"/>
      <c r="G110" s="1"/>
      <c r="L110" s="1"/>
      <c r="M110" s="1"/>
      <c r="N110" s="1"/>
      <c r="O110" s="1"/>
      <c r="P110" s="1"/>
      <c r="Q110" s="1"/>
      <c r="R110" s="1"/>
    </row>
  </sheetData>
  <mergeCells count="5">
    <mergeCell ref="G29:I29"/>
    <mergeCell ref="G30:I30"/>
    <mergeCell ref="A2:F2"/>
    <mergeCell ref="A3:F3"/>
    <mergeCell ref="H21:I21"/>
  </mergeCells>
  <pageMargins left="0.7" right="0.7" top="0.75" bottom="0.75" header="0.3" footer="0.3"/>
  <pageSetup scale="2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2</vt:i4>
      </vt:variant>
    </vt:vector>
  </HeadingPairs>
  <TitlesOfParts>
    <vt:vector size="4" baseType="lpstr">
      <vt:lpstr>Single Unit</vt:lpstr>
      <vt:lpstr>VLE</vt:lpstr>
      <vt:lpstr>xy</vt:lpstr>
      <vt:lpstr>Txy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</dc:creator>
  <cp:lastModifiedBy>Alan Lane</cp:lastModifiedBy>
  <cp:lastPrinted>2025-11-10T18:14:13Z</cp:lastPrinted>
  <dcterms:created xsi:type="dcterms:W3CDTF">2016-08-03T20:08:18Z</dcterms:created>
  <dcterms:modified xsi:type="dcterms:W3CDTF">2026-08-23T15:05:19Z</dcterms:modified>
</cp:coreProperties>
</file>