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Sheet1!$A:$Z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<sst xmlns="http://schemas.openxmlformats.org/spreadsheetml/2006/main" count="147" uniqueCount="46">
  <si>
    <t xml:space="preserve">Total Wellness Center LLC</t>
  </si>
  <si>
    <t xml:space="preserve">Sliding Fee Category Determination Chart for 2025</t>
  </si>
  <si>
    <r>
      <rPr>
        <b val="true"/>
        <sz val="10"/>
        <rFont val="Calibri"/>
        <family val="2"/>
        <charset val="1"/>
      </rPr>
      <t xml:space="preserve">Sliding Fee Category</t>
    </r>
    <r>
      <rPr>
        <sz val="10"/>
        <rFont val="Calibri"/>
        <family val="2"/>
        <charset val="1"/>
      </rPr>
      <t xml:space="preserve"> </t>
    </r>
  </si>
  <si>
    <r>
      <rPr>
        <b val="true"/>
        <sz val="10"/>
        <rFont val="Calibri"/>
        <family val="2"/>
        <charset val="1"/>
      </rPr>
      <t xml:space="preserve">A</t>
    </r>
    <r>
      <rPr>
        <sz val="10"/>
        <rFont val="Calibri"/>
        <family val="2"/>
        <charset val="1"/>
      </rPr>
      <t xml:space="preserve"> </t>
    </r>
  </si>
  <si>
    <r>
      <rPr>
        <b val="true"/>
        <sz val="10"/>
        <rFont val="Calibri"/>
        <family val="2"/>
        <charset val="1"/>
      </rPr>
      <t xml:space="preserve">B</t>
    </r>
    <r>
      <rPr>
        <sz val="10"/>
        <rFont val="Calibri"/>
        <family val="2"/>
        <charset val="1"/>
      </rPr>
      <t xml:space="preserve"> </t>
    </r>
  </si>
  <si>
    <t xml:space="preserve">C</t>
  </si>
  <si>
    <t xml:space="preserve">D</t>
  </si>
  <si>
    <r>
      <rPr>
        <b val="true"/>
        <sz val="10"/>
        <rFont val="Calibri"/>
        <family val="2"/>
        <charset val="1"/>
      </rPr>
      <t xml:space="preserve">Full Fee</t>
    </r>
    <r>
      <rPr>
        <sz val="10"/>
        <rFont val="Calibri"/>
        <family val="2"/>
        <charset val="1"/>
      </rPr>
      <t xml:space="preserve"> </t>
    </r>
  </si>
  <si>
    <t xml:space="preserve">FPL (yearly income)</t>
  </si>
  <si>
    <t xml:space="preserve">0 - 100% of FPL</t>
  </si>
  <si>
    <t xml:space="preserve">101 - 135% of FPL</t>
  </si>
  <si>
    <t xml:space="preserve">136 - 165% of FPL</t>
  </si>
  <si>
    <t xml:space="preserve">166 - 200% of FPL</t>
  </si>
  <si>
    <t xml:space="preserve">201% of FPL and Over</t>
  </si>
  <si>
    <t xml:space="preserve">Family Size</t>
  </si>
  <si>
    <r>
      <rPr>
        <b val="true"/>
        <sz val="10"/>
        <rFont val="Calibri"/>
        <family val="2"/>
        <charset val="1"/>
      </rPr>
      <t xml:space="preserve">Family Size</t>
    </r>
    <r>
      <rPr>
        <sz val="10"/>
        <rFont val="Calibri"/>
        <family val="2"/>
        <charset val="1"/>
      </rPr>
      <t xml:space="preserve"> </t>
    </r>
  </si>
  <si>
    <r>
      <rPr>
        <b val="true"/>
        <sz val="10"/>
        <rFont val="Calibri"/>
        <family val="2"/>
        <charset val="1"/>
      </rPr>
      <t xml:space="preserve">Monthly Income</t>
    </r>
    <r>
      <rPr>
        <sz val="10"/>
        <rFont val="Calibri"/>
        <family val="2"/>
        <charset val="1"/>
      </rPr>
      <t xml:space="preserve"> </t>
    </r>
  </si>
  <si>
    <r>
      <rPr>
        <b val="true"/>
        <sz val="10"/>
        <rFont val="Calibri"/>
        <family val="2"/>
        <charset val="1"/>
      </rPr>
      <t xml:space="preserve">Yearly Income</t>
    </r>
    <r>
      <rPr>
        <sz val="10"/>
        <rFont val="Calibri"/>
        <family val="2"/>
        <charset val="1"/>
      </rPr>
      <t xml:space="preserve"> </t>
    </r>
  </si>
  <si>
    <r>
      <rPr>
        <b val="true"/>
        <sz val="10"/>
        <rFont val="Calibri"/>
        <family val="2"/>
        <charset val="1"/>
      </rPr>
      <t xml:space="preserve">Monthly Income</t>
    </r>
    <r>
      <rPr>
        <sz val="10"/>
        <rFont val="Calibri"/>
        <family val="2"/>
        <charset val="1"/>
      </rPr>
      <t xml:space="preserve"> </t>
    </r>
  </si>
  <si>
    <t xml:space="preserve">Monthly &amp; Yearly Incomes that are above the limits in Slide Category D are ineligible for the sliding fee scale program and instead are eligible for the Cash Pay option </t>
  </si>
  <si>
    <t xml:space="preserve">Over 8 Increment</t>
  </si>
  <si>
    <t xml:space="preserve">1 </t>
  </si>
  <si>
    <t xml:space="preserve">-</t>
  </si>
  <si>
    <t xml:space="preserve">2 </t>
  </si>
  <si>
    <t xml:space="preserve">3 </t>
  </si>
  <si>
    <t xml:space="preserve">4 </t>
  </si>
  <si>
    <t xml:space="preserve">5 </t>
  </si>
  <si>
    <t xml:space="preserve">6 </t>
  </si>
  <si>
    <t xml:space="preserve">7 </t>
  </si>
  <si>
    <t xml:space="preserve">8 </t>
  </si>
  <si>
    <t xml:space="preserve">9 </t>
  </si>
  <si>
    <t xml:space="preserve">10 </t>
  </si>
  <si>
    <t xml:space="preserve">11 </t>
  </si>
  <si>
    <t xml:space="preserve">12 </t>
  </si>
  <si>
    <t xml:space="preserve">Each additional person add</t>
  </si>
  <si>
    <t xml:space="preserve">Behavioral Health</t>
  </si>
  <si>
    <t xml:space="preserve">Service Provided</t>
  </si>
  <si>
    <t xml:space="preserve">A</t>
  </si>
  <si>
    <t xml:space="preserve">B</t>
  </si>
  <si>
    <t xml:space="preserve">C </t>
  </si>
  <si>
    <t xml:space="preserve">Ineligible for
Sliding Fee Scale</t>
  </si>
  <si>
    <t xml:space="preserve">I-Eval / Comp Asmt</t>
  </si>
  <si>
    <t xml:space="preserve">Indiv/Fam Thpy</t>
  </si>
  <si>
    <t xml:space="preserve">Group Therapy</t>
  </si>
  <si>
    <t xml:space="preserve">Psychiatric Eval</t>
  </si>
  <si>
    <t xml:space="preserve">Psychiatric E/M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</si>
</sst>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_);&quot;($&quot;#,##0\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AE3F3"/>
        <bgColor rgb="FFE2F0D9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404040"/>
        <bgColor rgb="FF333300"/>
      </patternFill>
    </fill>
    <fill>
      <patternFill patternType="solid">
        <fgColor rgb="FFAFABAB"/>
        <bgColor rgb="FF969696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thick"/>
      <right style="thick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ck"/>
      <right style="thick"/>
      <top style="medium"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thick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6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2" borderId="1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3" borderId="1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3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4" borderId="1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4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4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1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5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16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8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6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18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2" borderId="1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3" borderId="1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3" borderId="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1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4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5" borderId="17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5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5" borderId="16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5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33" activeCellId="0" sqref="Q33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7.16"/>
    <col collapsed="false" customWidth="true" hidden="false" outlineLevel="0" max="3" min="3" style="1" width="1.42"/>
    <col collapsed="false" customWidth="true" hidden="false" outlineLevel="0" max="4" min="4" style="1" width="7.71"/>
    <col collapsed="false" customWidth="true" hidden="false" outlineLevel="0" max="5" min="5" style="1" width="6.57"/>
    <col collapsed="false" customWidth="true" hidden="false" outlineLevel="0" max="6" min="6" style="1" width="1.42"/>
    <col collapsed="false" customWidth="true" hidden="false" outlineLevel="0" max="7" min="7" style="1" width="8.57"/>
    <col collapsed="false" customWidth="true" hidden="false" outlineLevel="0" max="8" min="8" style="1" width="7.71"/>
    <col collapsed="false" customWidth="true" hidden="false" outlineLevel="0" max="9" min="9" style="1" width="1.42"/>
    <col collapsed="false" customWidth="true" hidden="false" outlineLevel="0" max="10" min="10" style="1" width="8.42"/>
    <col collapsed="false" customWidth="true" hidden="false" outlineLevel="0" max="11" min="11" style="1" width="8.57"/>
    <col collapsed="false" customWidth="true" hidden="false" outlineLevel="0" max="12" min="12" style="1" width="1.42"/>
    <col collapsed="false" customWidth="true" hidden="false" outlineLevel="0" max="13" min="13" style="1" width="10.29"/>
    <col collapsed="false" customWidth="true" hidden="false" outlineLevel="0" max="14" min="14" style="1" width="7.57"/>
    <col collapsed="false" customWidth="true" hidden="false" outlineLevel="0" max="15" min="15" style="1" width="1.42"/>
    <col collapsed="false" customWidth="true" hidden="false" outlineLevel="0" max="16" min="16" style="1" width="8.29"/>
    <col collapsed="false" customWidth="true" hidden="false" outlineLevel="0" max="17" min="17" style="1" width="10.85"/>
    <col collapsed="false" customWidth="true" hidden="false" outlineLevel="0" max="18" min="18" style="1" width="1.42"/>
    <col collapsed="false" customWidth="true" hidden="false" outlineLevel="0" max="19" min="19" style="1" width="10.71"/>
    <col collapsed="false" customWidth="true" hidden="false" outlineLevel="0" max="20" min="20" style="1" width="8.57"/>
    <col collapsed="false" customWidth="true" hidden="false" outlineLevel="0" max="21" min="21" style="1" width="1.42"/>
    <col collapsed="false" customWidth="true" hidden="false" outlineLevel="0" max="22" min="22" style="1" width="10.57"/>
    <col collapsed="false" customWidth="true" hidden="false" outlineLevel="0" max="23" min="23" style="1" width="11.14"/>
    <col collapsed="false" customWidth="true" hidden="false" outlineLevel="0" max="24" min="24" style="1" width="3.57"/>
    <col collapsed="false" customWidth="true" hidden="false" outlineLevel="0" max="25" min="25" style="1" width="12.15"/>
    <col collapsed="false" customWidth="true" hidden="false" outlineLevel="0" max="26" min="26" style="1" width="17.42"/>
    <col collapsed="false" customWidth="false" hidden="false" outlineLevel="0" max="28" min="27" style="1" width="9"/>
    <col collapsed="false" customWidth="true" hidden="false" outlineLevel="0" max="29" min="29" style="1" width="16.43"/>
    <col collapsed="false" customWidth="true" hidden="false" outlineLevel="0" max="30" min="30" style="1" width="14.71"/>
    <col collapsed="false" customWidth="false" hidden="false" outlineLevel="0" max="16384" min="31" style="1" width="9"/>
  </cols>
  <sheetData>
    <row r="1" customFormat="false" ht="1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9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6.25" hidden="false" customHeight="true" outlineLevel="0" collapsed="false">
      <c r="A4" s="4" t="s">
        <v>2</v>
      </c>
      <c r="B4" s="5" t="s">
        <v>3</v>
      </c>
      <c r="C4" s="5"/>
      <c r="D4" s="5"/>
      <c r="E4" s="5"/>
      <c r="F4" s="5"/>
      <c r="G4" s="5"/>
      <c r="H4" s="6" t="s">
        <v>4</v>
      </c>
      <c r="I4" s="6"/>
      <c r="J4" s="6"/>
      <c r="K4" s="6"/>
      <c r="L4" s="6"/>
      <c r="M4" s="6"/>
      <c r="N4" s="7" t="s">
        <v>5</v>
      </c>
      <c r="O4" s="7"/>
      <c r="P4" s="7"/>
      <c r="Q4" s="7"/>
      <c r="R4" s="7"/>
      <c r="S4" s="7"/>
      <c r="T4" s="8" t="s">
        <v>6</v>
      </c>
      <c r="U4" s="8"/>
      <c r="V4" s="8"/>
      <c r="W4" s="8"/>
      <c r="X4" s="8"/>
      <c r="Y4" s="8"/>
      <c r="Z4" s="9" t="s">
        <v>7</v>
      </c>
      <c r="AC4" s="1" t="s">
        <v>8</v>
      </c>
    </row>
    <row r="5" customFormat="false" ht="34.5" hidden="false" customHeight="true" outlineLevel="0" collapsed="false">
      <c r="A5" s="4"/>
      <c r="B5" s="10" t="s">
        <v>9</v>
      </c>
      <c r="C5" s="10"/>
      <c r="D5" s="10"/>
      <c r="E5" s="10"/>
      <c r="F5" s="10"/>
      <c r="G5" s="10"/>
      <c r="H5" s="11" t="s">
        <v>10</v>
      </c>
      <c r="I5" s="11"/>
      <c r="J5" s="11"/>
      <c r="K5" s="11"/>
      <c r="L5" s="11"/>
      <c r="M5" s="11"/>
      <c r="N5" s="12" t="s">
        <v>11</v>
      </c>
      <c r="O5" s="12"/>
      <c r="P5" s="12"/>
      <c r="Q5" s="12"/>
      <c r="R5" s="12"/>
      <c r="S5" s="12"/>
      <c r="T5" s="13" t="s">
        <v>12</v>
      </c>
      <c r="U5" s="13"/>
      <c r="V5" s="13"/>
      <c r="W5" s="13"/>
      <c r="X5" s="13"/>
      <c r="Y5" s="13"/>
      <c r="Z5" s="14" t="s">
        <v>13</v>
      </c>
      <c r="AC5" s="15" t="n">
        <v>2025</v>
      </c>
      <c r="AD5" s="1" t="s">
        <v>14</v>
      </c>
    </row>
    <row r="6" customFormat="false" ht="39" hidden="false" customHeight="true" outlineLevel="0" collapsed="false">
      <c r="A6" s="16" t="s">
        <v>15</v>
      </c>
      <c r="B6" s="17" t="s">
        <v>16</v>
      </c>
      <c r="C6" s="17"/>
      <c r="D6" s="17"/>
      <c r="E6" s="18" t="s">
        <v>17</v>
      </c>
      <c r="F6" s="18"/>
      <c r="G6" s="18"/>
      <c r="H6" s="19" t="s">
        <v>18</v>
      </c>
      <c r="I6" s="19"/>
      <c r="J6" s="19"/>
      <c r="K6" s="19" t="s">
        <v>17</v>
      </c>
      <c r="L6" s="19"/>
      <c r="M6" s="19"/>
      <c r="N6" s="20" t="s">
        <v>18</v>
      </c>
      <c r="O6" s="20"/>
      <c r="P6" s="20"/>
      <c r="Q6" s="20" t="s">
        <v>17</v>
      </c>
      <c r="R6" s="20"/>
      <c r="S6" s="20"/>
      <c r="T6" s="21" t="s">
        <v>18</v>
      </c>
      <c r="U6" s="21"/>
      <c r="V6" s="21"/>
      <c r="W6" s="22" t="s">
        <v>17</v>
      </c>
      <c r="X6" s="22"/>
      <c r="Y6" s="22"/>
      <c r="Z6" s="23" t="s">
        <v>19</v>
      </c>
      <c r="AC6" s="24" t="n">
        <v>5500</v>
      </c>
      <c r="AD6" s="1" t="s">
        <v>20</v>
      </c>
    </row>
    <row r="7" customFormat="false" ht="13.5" hidden="false" customHeight="false" outlineLevel="0" collapsed="false">
      <c r="A7" s="25" t="s">
        <v>21</v>
      </c>
      <c r="B7" s="26" t="n">
        <v>0</v>
      </c>
      <c r="C7" s="27" t="s">
        <v>22</v>
      </c>
      <c r="D7" s="28" t="n">
        <f aca="false">G7/12</f>
        <v>1304.16666666667</v>
      </c>
      <c r="E7" s="29" t="n">
        <v>0</v>
      </c>
      <c r="F7" s="27" t="s">
        <v>22</v>
      </c>
      <c r="G7" s="28" t="n">
        <v>15650</v>
      </c>
      <c r="H7" s="30" t="n">
        <f aca="false">D7+1</f>
        <v>1305.16666666667</v>
      </c>
      <c r="I7" s="31" t="s">
        <v>22</v>
      </c>
      <c r="J7" s="32" t="n">
        <f aca="false">M7/12</f>
        <v>1760.625</v>
      </c>
      <c r="K7" s="30" t="n">
        <f aca="false">G7+1</f>
        <v>15651</v>
      </c>
      <c r="L7" s="31" t="s">
        <v>22</v>
      </c>
      <c r="M7" s="33" t="n">
        <f aca="false">G7*1.35</f>
        <v>21127.5</v>
      </c>
      <c r="N7" s="34" t="n">
        <f aca="false">J7+1</f>
        <v>1761.625</v>
      </c>
      <c r="O7" s="35" t="s">
        <v>22</v>
      </c>
      <c r="P7" s="36" t="n">
        <f aca="false">S7/12</f>
        <v>2151.875</v>
      </c>
      <c r="Q7" s="34" t="n">
        <f aca="false">M7+1</f>
        <v>21128.5</v>
      </c>
      <c r="R7" s="35" t="s">
        <v>22</v>
      </c>
      <c r="S7" s="37" t="n">
        <f aca="false">G7*1.65</f>
        <v>25822.5</v>
      </c>
      <c r="T7" s="38" t="n">
        <f aca="false">P7+1</f>
        <v>2152.875</v>
      </c>
      <c r="U7" s="39" t="s">
        <v>22</v>
      </c>
      <c r="V7" s="40" t="n">
        <f aca="false">Y7/12</f>
        <v>2608.33333333333</v>
      </c>
      <c r="W7" s="38" t="n">
        <f aca="false">S7+1</f>
        <v>25823.5</v>
      </c>
      <c r="X7" s="39" t="s">
        <v>22</v>
      </c>
      <c r="Y7" s="41" t="n">
        <f aca="false">G7*2</f>
        <v>31300</v>
      </c>
      <c r="Z7" s="23"/>
      <c r="AC7" s="24" t="n">
        <v>15650</v>
      </c>
      <c r="AD7" s="42" t="n">
        <v>1</v>
      </c>
    </row>
    <row r="8" customFormat="false" ht="13.5" hidden="false" customHeight="false" outlineLevel="0" collapsed="false">
      <c r="A8" s="25" t="s">
        <v>23</v>
      </c>
      <c r="B8" s="26" t="n">
        <v>0</v>
      </c>
      <c r="C8" s="27" t="s">
        <v>22</v>
      </c>
      <c r="D8" s="43" t="n">
        <f aca="false">G8/12</f>
        <v>1762.5</v>
      </c>
      <c r="E8" s="29" t="n">
        <v>0</v>
      </c>
      <c r="F8" s="27" t="s">
        <v>22</v>
      </c>
      <c r="G8" s="43" t="n">
        <v>21150</v>
      </c>
      <c r="H8" s="30" t="n">
        <f aca="false">D8+1</f>
        <v>1763.5</v>
      </c>
      <c r="I8" s="31" t="s">
        <v>22</v>
      </c>
      <c r="J8" s="32" t="n">
        <f aca="false">M8/12</f>
        <v>2379.375</v>
      </c>
      <c r="K8" s="30" t="n">
        <f aca="false">G8+1</f>
        <v>21151</v>
      </c>
      <c r="L8" s="31" t="s">
        <v>22</v>
      </c>
      <c r="M8" s="33" t="n">
        <f aca="false">G8*1.35</f>
        <v>28552.5</v>
      </c>
      <c r="N8" s="34" t="n">
        <f aca="false">J8+1</f>
        <v>2380.375</v>
      </c>
      <c r="O8" s="35" t="s">
        <v>22</v>
      </c>
      <c r="P8" s="36" t="n">
        <f aca="false">S8/12</f>
        <v>2908.125</v>
      </c>
      <c r="Q8" s="34" t="n">
        <f aca="false">M8+1</f>
        <v>28553.5</v>
      </c>
      <c r="R8" s="35" t="s">
        <v>22</v>
      </c>
      <c r="S8" s="37" t="n">
        <f aca="false">G8*1.65</f>
        <v>34897.5</v>
      </c>
      <c r="T8" s="38" t="n">
        <f aca="false">P8+1</f>
        <v>2909.125</v>
      </c>
      <c r="U8" s="39" t="s">
        <v>22</v>
      </c>
      <c r="V8" s="40" t="n">
        <f aca="false">Y8/12</f>
        <v>3525</v>
      </c>
      <c r="W8" s="38" t="n">
        <f aca="false">S8+1</f>
        <v>34898.5</v>
      </c>
      <c r="X8" s="39" t="s">
        <v>22</v>
      </c>
      <c r="Y8" s="41" t="n">
        <f aca="false">G8*2</f>
        <v>42300</v>
      </c>
      <c r="Z8" s="23"/>
      <c r="AC8" s="24" t="n">
        <v>21150</v>
      </c>
      <c r="AD8" s="42" t="n">
        <v>2</v>
      </c>
    </row>
    <row r="9" customFormat="false" ht="13.5" hidden="false" customHeight="false" outlineLevel="0" collapsed="false">
      <c r="A9" s="25" t="s">
        <v>24</v>
      </c>
      <c r="B9" s="26" t="n">
        <v>0</v>
      </c>
      <c r="C9" s="27" t="s">
        <v>22</v>
      </c>
      <c r="D9" s="43" t="n">
        <f aca="false">G9/12</f>
        <v>2220.83333333333</v>
      </c>
      <c r="E9" s="29" t="n">
        <v>0</v>
      </c>
      <c r="F9" s="27" t="s">
        <v>22</v>
      </c>
      <c r="G9" s="43" t="n">
        <v>26650</v>
      </c>
      <c r="H9" s="30" t="n">
        <f aca="false">D9+1</f>
        <v>2221.83333333333</v>
      </c>
      <c r="I9" s="31" t="s">
        <v>22</v>
      </c>
      <c r="J9" s="32" t="n">
        <f aca="false">M9/12</f>
        <v>2998.125</v>
      </c>
      <c r="K9" s="30" t="n">
        <f aca="false">G9+1</f>
        <v>26651</v>
      </c>
      <c r="L9" s="31" t="s">
        <v>22</v>
      </c>
      <c r="M9" s="33" t="n">
        <f aca="false">G9*1.35</f>
        <v>35977.5</v>
      </c>
      <c r="N9" s="34" t="n">
        <f aca="false">J9+1</f>
        <v>2999.125</v>
      </c>
      <c r="O9" s="35" t="s">
        <v>22</v>
      </c>
      <c r="P9" s="36" t="n">
        <f aca="false">S9/12</f>
        <v>3664.375</v>
      </c>
      <c r="Q9" s="34" t="n">
        <f aca="false">M9+1</f>
        <v>35978.5</v>
      </c>
      <c r="R9" s="35" t="s">
        <v>22</v>
      </c>
      <c r="S9" s="37" t="n">
        <f aca="false">G9*1.65</f>
        <v>43972.5</v>
      </c>
      <c r="T9" s="38" t="n">
        <f aca="false">P9+1</f>
        <v>3665.375</v>
      </c>
      <c r="U9" s="39" t="s">
        <v>22</v>
      </c>
      <c r="V9" s="40" t="n">
        <f aca="false">Y9/12</f>
        <v>4441.66666666667</v>
      </c>
      <c r="W9" s="38" t="n">
        <f aca="false">S9+1</f>
        <v>43973.5</v>
      </c>
      <c r="X9" s="39" t="s">
        <v>22</v>
      </c>
      <c r="Y9" s="41" t="n">
        <f aca="false">G9*2</f>
        <v>53300</v>
      </c>
      <c r="Z9" s="23"/>
      <c r="AC9" s="24" t="n">
        <v>26650</v>
      </c>
      <c r="AD9" s="42" t="n">
        <v>3</v>
      </c>
    </row>
    <row r="10" customFormat="false" ht="13.5" hidden="false" customHeight="false" outlineLevel="0" collapsed="false">
      <c r="A10" s="25" t="s">
        <v>25</v>
      </c>
      <c r="B10" s="26" t="n">
        <v>0</v>
      </c>
      <c r="C10" s="27" t="s">
        <v>22</v>
      </c>
      <c r="D10" s="43" t="n">
        <f aca="false">G10/12</f>
        <v>2679.16666666667</v>
      </c>
      <c r="E10" s="29" t="n">
        <v>0</v>
      </c>
      <c r="F10" s="27" t="s">
        <v>22</v>
      </c>
      <c r="G10" s="43" t="n">
        <v>32150</v>
      </c>
      <c r="H10" s="30" t="n">
        <f aca="false">D10+1</f>
        <v>2680.16666666667</v>
      </c>
      <c r="I10" s="31" t="s">
        <v>22</v>
      </c>
      <c r="J10" s="32" t="n">
        <f aca="false">M10/12</f>
        <v>3616.875</v>
      </c>
      <c r="K10" s="30" t="n">
        <f aca="false">G10+1</f>
        <v>32151</v>
      </c>
      <c r="L10" s="31" t="s">
        <v>22</v>
      </c>
      <c r="M10" s="33" t="n">
        <f aca="false">G10*1.35</f>
        <v>43402.5</v>
      </c>
      <c r="N10" s="34" t="n">
        <f aca="false">J10+1</f>
        <v>3617.875</v>
      </c>
      <c r="O10" s="35" t="s">
        <v>22</v>
      </c>
      <c r="P10" s="36" t="n">
        <f aca="false">S10/12</f>
        <v>4420.625</v>
      </c>
      <c r="Q10" s="34" t="n">
        <f aca="false">M10+1</f>
        <v>43403.5</v>
      </c>
      <c r="R10" s="35" t="s">
        <v>22</v>
      </c>
      <c r="S10" s="37" t="n">
        <f aca="false">G10*1.65</f>
        <v>53047.5</v>
      </c>
      <c r="T10" s="38" t="n">
        <f aca="false">P10+1</f>
        <v>4421.625</v>
      </c>
      <c r="U10" s="39" t="s">
        <v>22</v>
      </c>
      <c r="V10" s="40" t="n">
        <f aca="false">Y10/12</f>
        <v>5358.33333333333</v>
      </c>
      <c r="W10" s="38" t="n">
        <f aca="false">S10+1</f>
        <v>53048.5</v>
      </c>
      <c r="X10" s="39" t="s">
        <v>22</v>
      </c>
      <c r="Y10" s="41" t="n">
        <f aca="false">G10*2</f>
        <v>64300</v>
      </c>
      <c r="Z10" s="23"/>
      <c r="AC10" s="24" t="n">
        <v>32150</v>
      </c>
      <c r="AD10" s="42" t="n">
        <v>4</v>
      </c>
    </row>
    <row r="11" customFormat="false" ht="13.5" hidden="false" customHeight="false" outlineLevel="0" collapsed="false">
      <c r="A11" s="25" t="s">
        <v>26</v>
      </c>
      <c r="B11" s="26" t="n">
        <v>0</v>
      </c>
      <c r="C11" s="27" t="s">
        <v>22</v>
      </c>
      <c r="D11" s="43" t="n">
        <f aca="false">G11/12</f>
        <v>3137.5</v>
      </c>
      <c r="E11" s="29" t="n">
        <v>0</v>
      </c>
      <c r="F11" s="27" t="s">
        <v>22</v>
      </c>
      <c r="G11" s="43" t="n">
        <v>37650</v>
      </c>
      <c r="H11" s="30" t="n">
        <f aca="false">D11+1</f>
        <v>3138.5</v>
      </c>
      <c r="I11" s="31" t="s">
        <v>22</v>
      </c>
      <c r="J11" s="32" t="n">
        <f aca="false">M11/12</f>
        <v>4235.625</v>
      </c>
      <c r="K11" s="30" t="n">
        <f aca="false">G11+1</f>
        <v>37651</v>
      </c>
      <c r="L11" s="31" t="s">
        <v>22</v>
      </c>
      <c r="M11" s="33" t="n">
        <f aca="false">G11*1.35</f>
        <v>50827.5</v>
      </c>
      <c r="N11" s="34" t="n">
        <f aca="false">J11+1</f>
        <v>4236.625</v>
      </c>
      <c r="O11" s="35" t="s">
        <v>22</v>
      </c>
      <c r="P11" s="36" t="n">
        <f aca="false">S11/12</f>
        <v>5176.875</v>
      </c>
      <c r="Q11" s="34" t="n">
        <f aca="false">M11+1</f>
        <v>50828.5</v>
      </c>
      <c r="R11" s="35" t="s">
        <v>22</v>
      </c>
      <c r="S11" s="37" t="n">
        <f aca="false">G11*1.65</f>
        <v>62122.5</v>
      </c>
      <c r="T11" s="38" t="n">
        <f aca="false">P11+1</f>
        <v>5177.875</v>
      </c>
      <c r="U11" s="39" t="s">
        <v>22</v>
      </c>
      <c r="V11" s="40" t="n">
        <f aca="false">Y11/12</f>
        <v>6275</v>
      </c>
      <c r="W11" s="38" t="n">
        <f aca="false">S11+1</f>
        <v>62123.5</v>
      </c>
      <c r="X11" s="39" t="s">
        <v>22</v>
      </c>
      <c r="Y11" s="41" t="n">
        <f aca="false">G11*2</f>
        <v>75300</v>
      </c>
      <c r="Z11" s="23"/>
      <c r="AC11" s="24" t="n">
        <v>37650</v>
      </c>
      <c r="AD11" s="42" t="n">
        <v>5</v>
      </c>
    </row>
    <row r="12" customFormat="false" ht="13.5" hidden="false" customHeight="false" outlineLevel="0" collapsed="false">
      <c r="A12" s="25" t="s">
        <v>27</v>
      </c>
      <c r="B12" s="26" t="n">
        <v>0</v>
      </c>
      <c r="C12" s="27" t="s">
        <v>22</v>
      </c>
      <c r="D12" s="43" t="n">
        <f aca="false">G12/12</f>
        <v>3595.83333333333</v>
      </c>
      <c r="E12" s="29" t="n">
        <v>0</v>
      </c>
      <c r="F12" s="27" t="s">
        <v>22</v>
      </c>
      <c r="G12" s="43" t="n">
        <v>43150</v>
      </c>
      <c r="H12" s="30" t="n">
        <f aca="false">D12+1</f>
        <v>3596.83333333333</v>
      </c>
      <c r="I12" s="31" t="s">
        <v>22</v>
      </c>
      <c r="J12" s="32" t="n">
        <f aca="false">M12/12</f>
        <v>4854.375</v>
      </c>
      <c r="K12" s="30" t="n">
        <f aca="false">G12+1</f>
        <v>43151</v>
      </c>
      <c r="L12" s="31" t="s">
        <v>22</v>
      </c>
      <c r="M12" s="33" t="n">
        <f aca="false">G12*1.35</f>
        <v>58252.5</v>
      </c>
      <c r="N12" s="34" t="n">
        <f aca="false">J12+1</f>
        <v>4855.375</v>
      </c>
      <c r="O12" s="35" t="s">
        <v>22</v>
      </c>
      <c r="P12" s="36" t="n">
        <f aca="false">S12/12</f>
        <v>5933.125</v>
      </c>
      <c r="Q12" s="34" t="n">
        <f aca="false">M12+1</f>
        <v>58253.5</v>
      </c>
      <c r="R12" s="35" t="s">
        <v>22</v>
      </c>
      <c r="S12" s="37" t="n">
        <f aca="false">G12*1.65</f>
        <v>71197.5</v>
      </c>
      <c r="T12" s="38" t="n">
        <f aca="false">P12+1</f>
        <v>5934.125</v>
      </c>
      <c r="U12" s="39" t="s">
        <v>22</v>
      </c>
      <c r="V12" s="40" t="n">
        <f aca="false">Y12/12</f>
        <v>7191.66666666667</v>
      </c>
      <c r="W12" s="38" t="n">
        <f aca="false">S12+1</f>
        <v>71198.5</v>
      </c>
      <c r="X12" s="39" t="s">
        <v>22</v>
      </c>
      <c r="Y12" s="41" t="n">
        <f aca="false">G12*2</f>
        <v>86300</v>
      </c>
      <c r="Z12" s="23"/>
      <c r="AC12" s="24" t="n">
        <v>43150</v>
      </c>
      <c r="AD12" s="42" t="n">
        <v>6</v>
      </c>
    </row>
    <row r="13" customFormat="false" ht="13.5" hidden="false" customHeight="false" outlineLevel="0" collapsed="false">
      <c r="A13" s="25" t="s">
        <v>28</v>
      </c>
      <c r="B13" s="26" t="n">
        <v>0</v>
      </c>
      <c r="C13" s="27" t="s">
        <v>22</v>
      </c>
      <c r="D13" s="43" t="n">
        <f aca="false">G13/12</f>
        <v>4054.16666666667</v>
      </c>
      <c r="E13" s="29" t="n">
        <v>0</v>
      </c>
      <c r="F13" s="27" t="s">
        <v>22</v>
      </c>
      <c r="G13" s="43" t="n">
        <v>48650</v>
      </c>
      <c r="H13" s="30" t="n">
        <f aca="false">D13+1</f>
        <v>4055.16666666667</v>
      </c>
      <c r="I13" s="31" t="s">
        <v>22</v>
      </c>
      <c r="J13" s="32" t="n">
        <f aca="false">M13/12</f>
        <v>5473.125</v>
      </c>
      <c r="K13" s="30" t="n">
        <f aca="false">G13+1</f>
        <v>48651</v>
      </c>
      <c r="L13" s="31" t="s">
        <v>22</v>
      </c>
      <c r="M13" s="33" t="n">
        <f aca="false">G13*1.35</f>
        <v>65677.5</v>
      </c>
      <c r="N13" s="34" t="n">
        <f aca="false">J13+1</f>
        <v>5474.125</v>
      </c>
      <c r="O13" s="35" t="s">
        <v>22</v>
      </c>
      <c r="P13" s="36" t="n">
        <f aca="false">S13/12</f>
        <v>6689.375</v>
      </c>
      <c r="Q13" s="34" t="n">
        <f aca="false">M13+1</f>
        <v>65678.5</v>
      </c>
      <c r="R13" s="35" t="s">
        <v>22</v>
      </c>
      <c r="S13" s="37" t="n">
        <f aca="false">G13*1.65</f>
        <v>80272.5</v>
      </c>
      <c r="T13" s="38" t="n">
        <f aca="false">P13+1</f>
        <v>6690.375</v>
      </c>
      <c r="U13" s="39" t="s">
        <v>22</v>
      </c>
      <c r="V13" s="40" t="n">
        <f aca="false">Y13/12</f>
        <v>8108.33333333333</v>
      </c>
      <c r="W13" s="38" t="n">
        <f aca="false">S13+1</f>
        <v>80273.5</v>
      </c>
      <c r="X13" s="39" t="s">
        <v>22</v>
      </c>
      <c r="Y13" s="41" t="n">
        <f aca="false">G13*2</f>
        <v>97300</v>
      </c>
      <c r="Z13" s="23"/>
      <c r="AC13" s="24" t="n">
        <v>48650</v>
      </c>
      <c r="AD13" s="42" t="n">
        <v>7</v>
      </c>
    </row>
    <row r="14" customFormat="false" ht="13.5" hidden="false" customHeight="false" outlineLevel="0" collapsed="false">
      <c r="A14" s="25" t="s">
        <v>29</v>
      </c>
      <c r="B14" s="26" t="n">
        <v>0</v>
      </c>
      <c r="C14" s="27" t="s">
        <v>22</v>
      </c>
      <c r="D14" s="43" t="n">
        <f aca="false">G14/12</f>
        <v>4512.5</v>
      </c>
      <c r="E14" s="29" t="n">
        <v>0</v>
      </c>
      <c r="F14" s="27" t="s">
        <v>22</v>
      </c>
      <c r="G14" s="43" t="n">
        <v>54150</v>
      </c>
      <c r="H14" s="30" t="n">
        <f aca="false">D14+1</f>
        <v>4513.5</v>
      </c>
      <c r="I14" s="31" t="s">
        <v>22</v>
      </c>
      <c r="J14" s="32" t="n">
        <f aca="false">M14/12</f>
        <v>6091.875</v>
      </c>
      <c r="K14" s="30" t="n">
        <f aca="false">G14+1</f>
        <v>54151</v>
      </c>
      <c r="L14" s="31" t="s">
        <v>22</v>
      </c>
      <c r="M14" s="33" t="n">
        <f aca="false">G14*1.35</f>
        <v>73102.5</v>
      </c>
      <c r="N14" s="34" t="n">
        <f aca="false">J14+1</f>
        <v>6092.875</v>
      </c>
      <c r="O14" s="35" t="s">
        <v>22</v>
      </c>
      <c r="P14" s="36" t="n">
        <f aca="false">S14/12</f>
        <v>7445.625</v>
      </c>
      <c r="Q14" s="34" t="n">
        <f aca="false">M14+1</f>
        <v>73103.5</v>
      </c>
      <c r="R14" s="35" t="s">
        <v>22</v>
      </c>
      <c r="S14" s="37" t="n">
        <f aca="false">G14*1.65</f>
        <v>89347.5</v>
      </c>
      <c r="T14" s="38" t="n">
        <f aca="false">P14+1</f>
        <v>7446.625</v>
      </c>
      <c r="U14" s="39" t="s">
        <v>22</v>
      </c>
      <c r="V14" s="40" t="n">
        <f aca="false">Y14/12</f>
        <v>9025</v>
      </c>
      <c r="W14" s="38" t="n">
        <f aca="false">S14+1</f>
        <v>89348.5</v>
      </c>
      <c r="X14" s="39" t="s">
        <v>22</v>
      </c>
      <c r="Y14" s="41" t="n">
        <f aca="false">G14*2</f>
        <v>108300</v>
      </c>
      <c r="Z14" s="23"/>
      <c r="AC14" s="24" t="n">
        <v>54150</v>
      </c>
      <c r="AD14" s="42" t="n">
        <v>8</v>
      </c>
    </row>
    <row r="15" customFormat="false" ht="13.5" hidden="false" customHeight="false" outlineLevel="0" collapsed="false">
      <c r="A15" s="25" t="s">
        <v>30</v>
      </c>
      <c r="B15" s="26" t="n">
        <v>0</v>
      </c>
      <c r="C15" s="27" t="s">
        <v>22</v>
      </c>
      <c r="D15" s="43" t="n">
        <f aca="false">G15/12</f>
        <v>4970.83333333333</v>
      </c>
      <c r="E15" s="29" t="n">
        <v>0</v>
      </c>
      <c r="F15" s="27" t="s">
        <v>22</v>
      </c>
      <c r="G15" s="43" t="n">
        <v>59650</v>
      </c>
      <c r="H15" s="30" t="n">
        <f aca="false">D15+1</f>
        <v>4971.83333333333</v>
      </c>
      <c r="I15" s="31" t="s">
        <v>22</v>
      </c>
      <c r="J15" s="32" t="n">
        <f aca="false">M15/12</f>
        <v>6710.625</v>
      </c>
      <c r="K15" s="30" t="n">
        <f aca="false">G15+1</f>
        <v>59651</v>
      </c>
      <c r="L15" s="31" t="s">
        <v>22</v>
      </c>
      <c r="M15" s="33" t="n">
        <f aca="false">G15*1.35</f>
        <v>80527.5</v>
      </c>
      <c r="N15" s="34" t="n">
        <f aca="false">J15+1</f>
        <v>6711.625</v>
      </c>
      <c r="O15" s="35" t="s">
        <v>22</v>
      </c>
      <c r="P15" s="36" t="n">
        <f aca="false">S15/12</f>
        <v>8201.875</v>
      </c>
      <c r="Q15" s="34" t="n">
        <f aca="false">M15+1</f>
        <v>80528.5</v>
      </c>
      <c r="R15" s="35" t="s">
        <v>22</v>
      </c>
      <c r="S15" s="37" t="n">
        <f aca="false">G15*1.65</f>
        <v>98422.5</v>
      </c>
      <c r="T15" s="38" t="n">
        <f aca="false">P15+1</f>
        <v>8202.875</v>
      </c>
      <c r="U15" s="39" t="s">
        <v>22</v>
      </c>
      <c r="V15" s="40" t="n">
        <f aca="false">Y15/12</f>
        <v>9941.66666666667</v>
      </c>
      <c r="W15" s="38" t="n">
        <f aca="false">S15+1</f>
        <v>98423.5</v>
      </c>
      <c r="X15" s="39" t="s">
        <v>22</v>
      </c>
      <c r="Y15" s="41" t="n">
        <f aca="false">G15*2</f>
        <v>119300</v>
      </c>
      <c r="Z15" s="23"/>
      <c r="AC15" s="44" t="n">
        <v>59650</v>
      </c>
      <c r="AD15" s="42" t="n">
        <v>9</v>
      </c>
    </row>
    <row r="16" customFormat="false" ht="13.5" hidden="false" customHeight="false" outlineLevel="0" collapsed="false">
      <c r="A16" s="25" t="s">
        <v>31</v>
      </c>
      <c r="B16" s="26" t="n">
        <v>0</v>
      </c>
      <c r="C16" s="27" t="s">
        <v>22</v>
      </c>
      <c r="D16" s="43" t="n">
        <f aca="false">G16/12</f>
        <v>5429.16666666667</v>
      </c>
      <c r="E16" s="29" t="n">
        <v>0</v>
      </c>
      <c r="F16" s="27" t="s">
        <v>22</v>
      </c>
      <c r="G16" s="43" t="n">
        <v>65150</v>
      </c>
      <c r="H16" s="30" t="n">
        <f aca="false">D16+1</f>
        <v>5430.16666666667</v>
      </c>
      <c r="I16" s="31" t="s">
        <v>22</v>
      </c>
      <c r="J16" s="32" t="n">
        <f aca="false">M16/12</f>
        <v>7329.375</v>
      </c>
      <c r="K16" s="30" t="n">
        <f aca="false">G16+1</f>
        <v>65151</v>
      </c>
      <c r="L16" s="31" t="s">
        <v>22</v>
      </c>
      <c r="M16" s="33" t="n">
        <f aca="false">G16*1.35</f>
        <v>87952.5</v>
      </c>
      <c r="N16" s="34" t="n">
        <f aca="false">J16+1</f>
        <v>7330.375</v>
      </c>
      <c r="O16" s="35" t="s">
        <v>22</v>
      </c>
      <c r="P16" s="36" t="n">
        <f aca="false">S16/12</f>
        <v>8958.125</v>
      </c>
      <c r="Q16" s="34" t="n">
        <f aca="false">M16+1</f>
        <v>87953.5</v>
      </c>
      <c r="R16" s="35" t="s">
        <v>22</v>
      </c>
      <c r="S16" s="37" t="n">
        <f aca="false">G16*1.65</f>
        <v>107497.5</v>
      </c>
      <c r="T16" s="38" t="n">
        <f aca="false">P16+1</f>
        <v>8959.125</v>
      </c>
      <c r="U16" s="39" t="s">
        <v>22</v>
      </c>
      <c r="V16" s="40" t="n">
        <f aca="false">Y16/12</f>
        <v>10858.3333333333</v>
      </c>
      <c r="W16" s="38" t="n">
        <f aca="false">S16+1</f>
        <v>107498.5</v>
      </c>
      <c r="X16" s="39" t="s">
        <v>22</v>
      </c>
      <c r="Y16" s="41" t="n">
        <f aca="false">G16*2</f>
        <v>130300</v>
      </c>
      <c r="Z16" s="23"/>
      <c r="AC16" s="44" t="n">
        <v>65150</v>
      </c>
      <c r="AD16" s="42" t="n">
        <v>10</v>
      </c>
    </row>
    <row r="17" customFormat="false" ht="13.5" hidden="false" customHeight="false" outlineLevel="0" collapsed="false">
      <c r="A17" s="25" t="s">
        <v>32</v>
      </c>
      <c r="B17" s="26" t="n">
        <v>0</v>
      </c>
      <c r="C17" s="27" t="s">
        <v>22</v>
      </c>
      <c r="D17" s="43" t="n">
        <f aca="false">G17/12</f>
        <v>5887.5</v>
      </c>
      <c r="E17" s="29" t="n">
        <v>0</v>
      </c>
      <c r="F17" s="27" t="s">
        <v>22</v>
      </c>
      <c r="G17" s="43" t="n">
        <v>70650</v>
      </c>
      <c r="H17" s="30" t="n">
        <f aca="false">D17+1</f>
        <v>5888.5</v>
      </c>
      <c r="I17" s="31" t="s">
        <v>22</v>
      </c>
      <c r="J17" s="32" t="n">
        <f aca="false">M17/12</f>
        <v>7948.125</v>
      </c>
      <c r="K17" s="30" t="n">
        <f aca="false">G17+1</f>
        <v>70651</v>
      </c>
      <c r="L17" s="31" t="s">
        <v>22</v>
      </c>
      <c r="M17" s="33" t="n">
        <f aca="false">G17*1.35</f>
        <v>95377.5</v>
      </c>
      <c r="N17" s="34" t="n">
        <f aca="false">J17+1</f>
        <v>7949.125</v>
      </c>
      <c r="O17" s="35" t="s">
        <v>22</v>
      </c>
      <c r="P17" s="36" t="n">
        <f aca="false">S17/12</f>
        <v>9714.375</v>
      </c>
      <c r="Q17" s="34" t="n">
        <f aca="false">M17+1</f>
        <v>95378.5</v>
      </c>
      <c r="R17" s="35" t="s">
        <v>22</v>
      </c>
      <c r="S17" s="37" t="n">
        <f aca="false">G17*1.65</f>
        <v>116572.5</v>
      </c>
      <c r="T17" s="38" t="n">
        <f aca="false">P17+1</f>
        <v>9715.375</v>
      </c>
      <c r="U17" s="39" t="s">
        <v>22</v>
      </c>
      <c r="V17" s="40" t="n">
        <f aca="false">Y17/12</f>
        <v>11775</v>
      </c>
      <c r="W17" s="38" t="n">
        <f aca="false">S17+1</f>
        <v>116573.5</v>
      </c>
      <c r="X17" s="39" t="s">
        <v>22</v>
      </c>
      <c r="Y17" s="41" t="n">
        <f aca="false">G17*2</f>
        <v>141300</v>
      </c>
      <c r="Z17" s="23"/>
      <c r="AC17" s="44" t="n">
        <v>70650</v>
      </c>
      <c r="AD17" s="42" t="n">
        <v>11</v>
      </c>
    </row>
    <row r="18" customFormat="false" ht="13.5" hidden="false" customHeight="false" outlineLevel="0" collapsed="false">
      <c r="A18" s="25" t="s">
        <v>33</v>
      </c>
      <c r="B18" s="26" t="n">
        <v>0</v>
      </c>
      <c r="C18" s="27" t="s">
        <v>22</v>
      </c>
      <c r="D18" s="43" t="n">
        <f aca="false">G18/12</f>
        <v>6345.83333333333</v>
      </c>
      <c r="E18" s="29" t="n">
        <v>0</v>
      </c>
      <c r="F18" s="27" t="s">
        <v>22</v>
      </c>
      <c r="G18" s="43" t="n">
        <v>76150</v>
      </c>
      <c r="H18" s="30" t="n">
        <f aca="false">D18+1</f>
        <v>6346.83333333333</v>
      </c>
      <c r="I18" s="31" t="s">
        <v>22</v>
      </c>
      <c r="J18" s="32" t="n">
        <f aca="false">M18/12</f>
        <v>8566.875</v>
      </c>
      <c r="K18" s="30" t="n">
        <f aca="false">G18+1</f>
        <v>76151</v>
      </c>
      <c r="L18" s="31" t="s">
        <v>22</v>
      </c>
      <c r="M18" s="33" t="n">
        <f aca="false">G18*1.35</f>
        <v>102802.5</v>
      </c>
      <c r="N18" s="34" t="n">
        <f aca="false">J18+1</f>
        <v>8567.875</v>
      </c>
      <c r="O18" s="35" t="s">
        <v>22</v>
      </c>
      <c r="P18" s="36" t="n">
        <f aca="false">S18/12</f>
        <v>10470.625</v>
      </c>
      <c r="Q18" s="34" t="n">
        <f aca="false">M18+1</f>
        <v>102803.5</v>
      </c>
      <c r="R18" s="35" t="s">
        <v>22</v>
      </c>
      <c r="S18" s="37" t="n">
        <f aca="false">G18*1.65</f>
        <v>125647.5</v>
      </c>
      <c r="T18" s="38" t="n">
        <f aca="false">P18+1</f>
        <v>10471.625</v>
      </c>
      <c r="U18" s="39" t="s">
        <v>22</v>
      </c>
      <c r="V18" s="40" t="n">
        <f aca="false">Y18/12</f>
        <v>12691.6666666667</v>
      </c>
      <c r="W18" s="38" t="n">
        <f aca="false">S18+1</f>
        <v>125648.5</v>
      </c>
      <c r="X18" s="39" t="s">
        <v>22</v>
      </c>
      <c r="Y18" s="41" t="n">
        <f aca="false">G18*2</f>
        <v>152300</v>
      </c>
      <c r="Z18" s="23"/>
      <c r="AC18" s="44" t="n">
        <v>76150</v>
      </c>
      <c r="AD18" s="42" t="n">
        <v>12</v>
      </c>
    </row>
    <row r="19" customFormat="false" ht="39" hidden="false" customHeight="false" outlineLevel="0" collapsed="false">
      <c r="A19" s="45" t="s">
        <v>34</v>
      </c>
      <c r="B19" s="46"/>
      <c r="C19" s="47"/>
      <c r="D19" s="48" t="n">
        <f aca="false">G19/12</f>
        <v>458.333333333333</v>
      </c>
      <c r="E19" s="49"/>
      <c r="F19" s="47"/>
      <c r="G19" s="48" t="n">
        <v>5500</v>
      </c>
      <c r="H19" s="50"/>
      <c r="I19" s="51"/>
      <c r="J19" s="52" t="n">
        <f aca="false">M19/12</f>
        <v>618.75</v>
      </c>
      <c r="K19" s="50"/>
      <c r="L19" s="51"/>
      <c r="M19" s="53" t="n">
        <f aca="false">G19*1.35</f>
        <v>7425</v>
      </c>
      <c r="N19" s="54"/>
      <c r="O19" s="55"/>
      <c r="P19" s="56" t="n">
        <f aca="false">S19/12</f>
        <v>756.25</v>
      </c>
      <c r="Q19" s="54"/>
      <c r="R19" s="55"/>
      <c r="S19" s="57" t="n">
        <f aca="false">G19*1.65</f>
        <v>9075</v>
      </c>
      <c r="T19" s="58"/>
      <c r="U19" s="59"/>
      <c r="V19" s="60" t="n">
        <f aca="false">Y19/12</f>
        <v>916.666666666667</v>
      </c>
      <c r="W19" s="58"/>
      <c r="X19" s="59"/>
      <c r="Y19" s="61" t="n">
        <f aca="false">G19*2</f>
        <v>11000</v>
      </c>
      <c r="Z19" s="23"/>
    </row>
    <row r="20" customFormat="false" ht="12.75" hidden="false" customHeight="false" outlineLevel="0" collapsed="false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</row>
    <row r="21" customFormat="false" ht="12.75" hidden="false" customHeight="true" outlineLevel="0" collapsed="false">
      <c r="A21" s="65" t="s">
        <v>35</v>
      </c>
      <c r="B21" s="66" t="s">
        <v>36</v>
      </c>
      <c r="C21" s="66"/>
      <c r="D21" s="66"/>
      <c r="E21" s="67" t="s">
        <v>37</v>
      </c>
      <c r="F21" s="67"/>
      <c r="G21" s="67"/>
      <c r="H21" s="68"/>
      <c r="I21" s="68"/>
      <c r="J21" s="68"/>
      <c r="K21" s="69" t="s">
        <v>38</v>
      </c>
      <c r="L21" s="69"/>
      <c r="M21" s="69"/>
      <c r="N21" s="68"/>
      <c r="O21" s="68"/>
      <c r="P21" s="68"/>
      <c r="Q21" s="70" t="s">
        <v>39</v>
      </c>
      <c r="R21" s="70"/>
      <c r="S21" s="70"/>
      <c r="T21" s="68"/>
      <c r="U21" s="68"/>
      <c r="V21" s="68"/>
      <c r="W21" s="71" t="s">
        <v>6</v>
      </c>
      <c r="X21" s="71"/>
      <c r="Y21" s="71"/>
      <c r="Z21" s="72" t="s">
        <v>40</v>
      </c>
    </row>
    <row r="22" customFormat="false" ht="12.75" hidden="false" customHeight="false" outlineLevel="0" collapsed="false">
      <c r="A22" s="65"/>
      <c r="B22" s="73" t="s">
        <v>41</v>
      </c>
      <c r="C22" s="73"/>
      <c r="D22" s="73"/>
      <c r="E22" s="74" t="n">
        <v>30</v>
      </c>
      <c r="F22" s="74"/>
      <c r="G22" s="74"/>
      <c r="H22" s="68"/>
      <c r="I22" s="68"/>
      <c r="J22" s="68"/>
      <c r="K22" s="75" t="n">
        <v>40</v>
      </c>
      <c r="L22" s="75"/>
      <c r="M22" s="75"/>
      <c r="N22" s="68"/>
      <c r="O22" s="68"/>
      <c r="P22" s="68"/>
      <c r="Q22" s="76" t="n">
        <v>50</v>
      </c>
      <c r="R22" s="76"/>
      <c r="S22" s="76"/>
      <c r="T22" s="68"/>
      <c r="U22" s="68"/>
      <c r="V22" s="68"/>
      <c r="W22" s="77" t="n">
        <v>60</v>
      </c>
      <c r="X22" s="77"/>
      <c r="Y22" s="77"/>
      <c r="Z22" s="72"/>
    </row>
    <row r="23" customFormat="false" ht="12.75" hidden="false" customHeight="false" outlineLevel="0" collapsed="false">
      <c r="A23" s="65"/>
      <c r="B23" s="73" t="s">
        <v>42</v>
      </c>
      <c r="C23" s="73"/>
      <c r="D23" s="73"/>
      <c r="E23" s="74" t="n">
        <v>30</v>
      </c>
      <c r="F23" s="74"/>
      <c r="G23" s="74"/>
      <c r="H23" s="68"/>
      <c r="I23" s="68"/>
      <c r="J23" s="68"/>
      <c r="K23" s="75" t="n">
        <v>35</v>
      </c>
      <c r="L23" s="75"/>
      <c r="M23" s="75"/>
      <c r="N23" s="68"/>
      <c r="O23" s="68"/>
      <c r="P23" s="68"/>
      <c r="Q23" s="76" t="n">
        <v>40</v>
      </c>
      <c r="R23" s="76"/>
      <c r="S23" s="76"/>
      <c r="T23" s="68"/>
      <c r="U23" s="68"/>
      <c r="V23" s="68"/>
      <c r="W23" s="77" t="n">
        <v>45</v>
      </c>
      <c r="X23" s="77"/>
      <c r="Y23" s="77"/>
      <c r="Z23" s="72"/>
    </row>
    <row r="24" customFormat="false" ht="12.75" hidden="false" customHeight="false" outlineLevel="0" collapsed="false">
      <c r="A24" s="65"/>
      <c r="B24" s="73" t="s">
        <v>43</v>
      </c>
      <c r="C24" s="73"/>
      <c r="D24" s="73"/>
      <c r="E24" s="74" t="n">
        <v>4</v>
      </c>
      <c r="F24" s="74"/>
      <c r="G24" s="74"/>
      <c r="H24" s="68"/>
      <c r="I24" s="68"/>
      <c r="J24" s="68"/>
      <c r="K24" s="75" t="n">
        <v>6</v>
      </c>
      <c r="L24" s="75"/>
      <c r="M24" s="75"/>
      <c r="N24" s="68"/>
      <c r="O24" s="68"/>
      <c r="P24" s="68"/>
      <c r="Q24" s="76" t="n">
        <v>8</v>
      </c>
      <c r="R24" s="76"/>
      <c r="S24" s="76"/>
      <c r="T24" s="68"/>
      <c r="U24" s="68"/>
      <c r="V24" s="68"/>
      <c r="W24" s="77" t="n">
        <v>10</v>
      </c>
      <c r="X24" s="77"/>
      <c r="Y24" s="77"/>
      <c r="Z24" s="72"/>
    </row>
    <row r="25" customFormat="false" ht="12.75" hidden="false" customHeight="false" outlineLevel="0" collapsed="false">
      <c r="A25" s="65"/>
      <c r="B25" s="73" t="s">
        <v>44</v>
      </c>
      <c r="C25" s="73"/>
      <c r="D25" s="73"/>
      <c r="E25" s="74" t="n">
        <v>60</v>
      </c>
      <c r="F25" s="74"/>
      <c r="G25" s="74"/>
      <c r="H25" s="68"/>
      <c r="I25" s="68"/>
      <c r="J25" s="68"/>
      <c r="K25" s="75" t="n">
        <v>80</v>
      </c>
      <c r="L25" s="75"/>
      <c r="M25" s="75"/>
      <c r="N25" s="68"/>
      <c r="O25" s="68"/>
      <c r="P25" s="68"/>
      <c r="Q25" s="76" t="n">
        <v>100</v>
      </c>
      <c r="R25" s="76"/>
      <c r="S25" s="76"/>
      <c r="T25" s="68"/>
      <c r="U25" s="68"/>
      <c r="V25" s="68"/>
      <c r="W25" s="77" t="n">
        <v>120</v>
      </c>
      <c r="X25" s="77"/>
      <c r="Y25" s="77"/>
      <c r="Z25" s="72"/>
    </row>
    <row r="26" customFormat="false" ht="12.75" hidden="false" customHeight="false" outlineLevel="0" collapsed="false">
      <c r="A26" s="65"/>
      <c r="B26" s="73" t="s">
        <v>45</v>
      </c>
      <c r="C26" s="73"/>
      <c r="D26" s="73"/>
      <c r="E26" s="74" t="n">
        <v>30</v>
      </c>
      <c r="F26" s="74"/>
      <c r="G26" s="74"/>
      <c r="H26" s="68"/>
      <c r="I26" s="68"/>
      <c r="J26" s="68"/>
      <c r="K26" s="75" t="n">
        <v>35</v>
      </c>
      <c r="L26" s="75"/>
      <c r="M26" s="75"/>
      <c r="N26" s="68"/>
      <c r="O26" s="68"/>
      <c r="P26" s="68"/>
      <c r="Q26" s="76" t="n">
        <v>40</v>
      </c>
      <c r="R26" s="76"/>
      <c r="S26" s="76"/>
      <c r="T26" s="68"/>
      <c r="U26" s="68"/>
      <c r="V26" s="68"/>
      <c r="W26" s="77" t="n">
        <v>45</v>
      </c>
      <c r="X26" s="77"/>
      <c r="Y26" s="77"/>
      <c r="Z26" s="72"/>
    </row>
    <row r="27" customFormat="false" ht="12.75" hidden="false" customHeight="false" outlineLevel="0" collapsed="false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4"/>
    </row>
    <row r="28" customFormat="false" ht="12.75" hidden="false" customHeight="false" outlineLevel="0" collapsed="false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4"/>
    </row>
  </sheetData>
  <mergeCells count="71">
    <mergeCell ref="A1:Z1"/>
    <mergeCell ref="A2:Z2"/>
    <mergeCell ref="A3:Z3"/>
    <mergeCell ref="A4:A5"/>
    <mergeCell ref="B4:G4"/>
    <mergeCell ref="H4:M4"/>
    <mergeCell ref="N4:S4"/>
    <mergeCell ref="T4:Y4"/>
    <mergeCell ref="B5:G5"/>
    <mergeCell ref="H5:M5"/>
    <mergeCell ref="N5:S5"/>
    <mergeCell ref="T5:Y5"/>
    <mergeCell ref="B6:D6"/>
    <mergeCell ref="E6:G6"/>
    <mergeCell ref="H6:J6"/>
    <mergeCell ref="K6:M6"/>
    <mergeCell ref="N6:P6"/>
    <mergeCell ref="Q6:S6"/>
    <mergeCell ref="T6:V6"/>
    <mergeCell ref="W6:Y6"/>
    <mergeCell ref="Z6:Z19"/>
    <mergeCell ref="A21:A26"/>
    <mergeCell ref="B21:D21"/>
    <mergeCell ref="E21:G21"/>
    <mergeCell ref="H21:J21"/>
    <mergeCell ref="K21:M21"/>
    <mergeCell ref="N21:P21"/>
    <mergeCell ref="Q21:S21"/>
    <mergeCell ref="T21:V21"/>
    <mergeCell ref="W21:Y21"/>
    <mergeCell ref="Z21:Z26"/>
    <mergeCell ref="B22:D22"/>
    <mergeCell ref="E22:G22"/>
    <mergeCell ref="H22:J22"/>
    <mergeCell ref="K22:M22"/>
    <mergeCell ref="N22:P22"/>
    <mergeCell ref="Q22:S22"/>
    <mergeCell ref="T22:V22"/>
    <mergeCell ref="W22:Y22"/>
    <mergeCell ref="B23:D23"/>
    <mergeCell ref="E23:G23"/>
    <mergeCell ref="H23:J23"/>
    <mergeCell ref="K23:M23"/>
    <mergeCell ref="N23:P23"/>
    <mergeCell ref="Q23:S23"/>
    <mergeCell ref="T23:V23"/>
    <mergeCell ref="W23:Y23"/>
    <mergeCell ref="B24:D24"/>
    <mergeCell ref="E24:G24"/>
    <mergeCell ref="H24:J24"/>
    <mergeCell ref="K24:M24"/>
    <mergeCell ref="N24:P24"/>
    <mergeCell ref="Q24:S24"/>
    <mergeCell ref="T24:V24"/>
    <mergeCell ref="W24:Y24"/>
    <mergeCell ref="B25:D25"/>
    <mergeCell ref="E25:G25"/>
    <mergeCell ref="H25:J25"/>
    <mergeCell ref="K25:M25"/>
    <mergeCell ref="N25:P25"/>
    <mergeCell ref="Q25:S25"/>
    <mergeCell ref="T25:V25"/>
    <mergeCell ref="W25:Y25"/>
    <mergeCell ref="B26:D26"/>
    <mergeCell ref="E26:G26"/>
    <mergeCell ref="H26:J26"/>
    <mergeCell ref="K26:M26"/>
    <mergeCell ref="N26:P26"/>
    <mergeCell ref="Q26:S26"/>
    <mergeCell ref="T26:V26"/>
    <mergeCell ref="W26:Y2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929405CA855041B32E64A44505B735" ma:contentTypeVersion="8" ma:contentTypeDescription="Create a new document." ma:contentTypeScope="" ma:versionID="b4bd50711f6986d3fc4970a7f85e77eb">
  <xsd:schema xmlns:xsd="http://www.w3.org/2001/XMLSchema" xmlns:xs="http://www.w3.org/2001/XMLSchema" xmlns:p="http://schemas.microsoft.com/office/2006/metadata/properties" xmlns:ns2="7cd4827a-7ebd-4e1b-ba53-bdb713554b2f" xmlns:ns3="c005416c-a9e8-4c13-b8fa-c4d4434db35b" targetNamespace="http://schemas.microsoft.com/office/2006/metadata/properties" ma:root="true" ma:fieldsID="2ef5a744c372c1a26d331c77576cedd9" ns2:_="" ns3:_="">
    <xsd:import namespace="7cd4827a-7ebd-4e1b-ba53-bdb713554b2f"/>
    <xsd:import namespace="c005416c-a9e8-4c13-b8fa-c4d4434db3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4827a-7ebd-4e1b-ba53-bdb71355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416c-a9e8-4c13-b8fa-c4d4434db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16C11-6E4F-47F9-8F64-E996556B1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4827a-7ebd-4e1b-ba53-bdb713554b2f"/>
    <ds:schemaRef ds:uri="c005416c-a9e8-4c13-b8fa-c4d4434db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9D4E1-6A81-47D0-A2F4-083C923AFA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BA07C9-3B2A-4776-A75C-F443BEC11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2018-07-02T16:33:46Z</dcterms:created>
  <dc:creator>Shirleen Sando</dc:creator>
  <dc:description/>
  <dc:language>en-US</dc:language>
  <cp:lastModifiedBy>Brittany Adkins</cp:lastModifiedBy>
  <cp:lastPrinted>2025-10-02T17:28:47Z</cp:lastPrinted>
  <dcterms:modified xsi:type="dcterms:W3CDTF">2025-10-02T17:58:36Z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0x010100C9929405CA855041B32E64A44505B735</vt:lpwstr>
  </property>
</Properties>
</file>