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95"/>
  </bookViews>
  <sheets>
    <sheet name="A" sheetId="1" r:id="rId1"/>
    <sheet name="B" sheetId="2" r:id="rId2"/>
  </sheets>
  <calcPr calcId="144525"/>
</workbook>
</file>

<file path=xl/sharedStrings.xml><?xml version="1.0" encoding="utf-8"?>
<sst xmlns="http://schemas.openxmlformats.org/spreadsheetml/2006/main" count="126" uniqueCount="76">
  <si>
    <t>STATEMENT OF INCOME TAX FOR THE ASSESSMENT YEAR 2023-24</t>
  </si>
  <si>
    <t>( FINANCIAL YEAR 2022-2023 )</t>
  </si>
  <si>
    <t>Name of the Employee</t>
  </si>
  <si>
    <t>PAN No.</t>
  </si>
  <si>
    <t>Designation</t>
  </si>
  <si>
    <t>Residential Address</t>
  </si>
  <si>
    <t xml:space="preserve"> </t>
  </si>
  <si>
    <t>Salary income with allowances &amp; fixed M.A excluding H.R.A</t>
  </si>
  <si>
    <t>Rs</t>
  </si>
  <si>
    <t>House Rent Allowance</t>
  </si>
  <si>
    <t>Arrear if any</t>
  </si>
  <si>
    <t>Bonus</t>
  </si>
  <si>
    <t xml:space="preserve">                    GROSS SALARY    </t>
  </si>
  <si>
    <t xml:space="preserve">  ALLOWANCES TO THE EXTENT EXEMPT U/S 10</t>
  </si>
  <si>
    <t>House Rent</t>
  </si>
  <si>
    <t>Total</t>
  </si>
  <si>
    <t>BALANCE</t>
  </si>
  <si>
    <t>(a)Standard Deduction under U/S 16(I)</t>
  </si>
  <si>
    <t>(b)Professional Tax U/S 16(III) of I.T Act</t>
  </si>
  <si>
    <t>(c)Deduction of H.B Loan Interest U/S 24</t>
  </si>
  <si>
    <t>TOTAL OF COLUMN 7(a+b+c)</t>
  </si>
  <si>
    <t>TAXABLE SALARY</t>
  </si>
  <si>
    <t>ANY OTHER INCOME REPORTED BY THE EMPLOYEE</t>
  </si>
  <si>
    <t>Bank Interest 80TTA</t>
  </si>
  <si>
    <t>RS</t>
  </si>
  <si>
    <t>GROSS TOTAL INCOME</t>
  </si>
  <si>
    <t>DEDUCTION UNDER CHAPTER VI A</t>
  </si>
  <si>
    <t>(a) U/S 80C(PF,PPF,LIC,HBL PRIN,TUI FEES,ETC)</t>
  </si>
  <si>
    <t>PF</t>
  </si>
  <si>
    <t>PPF</t>
  </si>
  <si>
    <t>LIC</t>
  </si>
  <si>
    <t>HBL PRINCIPAL</t>
  </si>
  <si>
    <t>SSA</t>
  </si>
  <si>
    <t>TAX SAVER MUTUAL FUND</t>
  </si>
  <si>
    <t>TOTAL DEDUCTION U/S 80C Rs.150000/-</t>
  </si>
  <si>
    <t>(b) U/S 80CCC</t>
  </si>
  <si>
    <t>(c) U/S 80CCD                                                                                                     NPS</t>
  </si>
  <si>
    <t>(d) U/S  80E</t>
  </si>
  <si>
    <t xml:space="preserve">(e) U/S 80D </t>
  </si>
  <si>
    <t>MEDICLAIM</t>
  </si>
  <si>
    <t>U/S 80TTA  Bank interest</t>
  </si>
  <si>
    <t>TAXABLE INCOME (9-10)</t>
  </si>
  <si>
    <t>TAX PAYABLE (As per Slab)</t>
  </si>
  <si>
    <t>REBATE U/S 87A  RS 12500/-</t>
  </si>
  <si>
    <t>NET TAX PAYABLE</t>
  </si>
  <si>
    <t>EDUCATION  CESS @4%</t>
  </si>
  <si>
    <t>Total Tax Payable(14+15)</t>
  </si>
  <si>
    <t>Tax Paid at source up to Feb,2023</t>
  </si>
  <si>
    <t>Tax to be Refunded(17-16)</t>
  </si>
  <si>
    <t>Signature of the employee</t>
  </si>
  <si>
    <t>Signature of the Administrator/ President/Secretary/HOI</t>
  </si>
  <si>
    <r>
      <rPr>
        <b/>
        <u/>
        <sz val="14"/>
        <color rgb="FF000000"/>
        <rFont val="Calibri"/>
        <charset val="134"/>
      </rPr>
      <t>SALARY STATEMENT FOR THE FINANCIAL YEAR : 20 22   -</t>
    </r>
    <r>
      <rPr>
        <b/>
        <sz val="14"/>
        <color rgb="FF000000"/>
        <rFont val="Calibri"/>
        <charset val="134"/>
      </rPr>
      <t xml:space="preserve"> </t>
    </r>
    <r>
      <rPr>
        <b/>
        <u/>
        <sz val="14"/>
        <color rgb="FF000000"/>
        <rFont val="Calibri"/>
        <charset val="134"/>
      </rPr>
      <t xml:space="preserve">20 23   </t>
    </r>
  </si>
  <si>
    <t>Name of the Employee :</t>
  </si>
  <si>
    <t>Designation :</t>
  </si>
  <si>
    <t>Name of The School /Office:</t>
  </si>
  <si>
    <t>PAN No :</t>
  </si>
  <si>
    <t>Period</t>
  </si>
  <si>
    <t>Basic Pay</t>
  </si>
  <si>
    <t>DA</t>
  </si>
  <si>
    <t>H.R.A</t>
  </si>
  <si>
    <t>M.A</t>
  </si>
  <si>
    <t>ARREAR/       BONUS</t>
  </si>
  <si>
    <t>Gross Total</t>
  </si>
  <si>
    <t>Deduction</t>
  </si>
  <si>
    <t>Net Amount</t>
  </si>
  <si>
    <t>T.D.S</t>
  </si>
  <si>
    <t>T.V NO &amp; DATE</t>
  </si>
  <si>
    <t>P.F</t>
  </si>
  <si>
    <t>P.TAX</t>
  </si>
  <si>
    <t>G.S.L.I</t>
  </si>
  <si>
    <t>TOTAL</t>
  </si>
  <si>
    <t>Income Scale :-TAX SLAB</t>
  </si>
  <si>
    <t xml:space="preserve">                  a)     Upto Rs  - 250000 /-                                                    Rs.  Nil</t>
  </si>
  <si>
    <t xml:space="preserve">                  b)                Rs  - 250001 /-    to      Rs.   500000 /-     Rs. (500000 - 250000)X5%)</t>
  </si>
  <si>
    <t xml:space="preserve">                  c)                 Rs  - 500001 /-     to     Rs.    1000000/-  Rs. (12500+(1000000-500000)20%)</t>
  </si>
  <si>
    <t xml:space="preserve">                 d)   Above Rs - 1000001/-                                              Rs. (112500+(500000 of above)x30%)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</si>
</sst>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mmm/yy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_ * #,##0_ ;_ * \-#,##0_ ;_ * &quot;-&quot;_ ;_ @_ "/>
  </numFmts>
  <fonts count="33">
    <font>
      <sz val="11"/>
      <name val="Calibri"/>
      <charset val="134"/>
    </font>
    <font>
      <b/>
      <sz val="11"/>
      <color rgb="FF000000"/>
      <name val="Calibri"/>
      <charset val="134"/>
    </font>
    <font>
      <b/>
      <u/>
      <sz val="14"/>
      <color rgb="FF000000"/>
      <name val="Calibri"/>
      <charset val="134"/>
    </font>
    <font>
      <b/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1"/>
      <color rgb="FF000000"/>
      <name val="Calibri"/>
      <charset val="134"/>
    </font>
    <font>
      <b/>
      <sz val="8"/>
      <color rgb="FF000000"/>
      <name val="Calibri"/>
      <charset val="134"/>
    </font>
    <font>
      <b/>
      <u/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b/>
      <sz val="10"/>
      <color rgb="FF00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4"/>
      <color rgb="FF00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7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12" fillId="18" borderId="32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3" borderId="3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6" borderId="3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26" borderId="35" applyNumberFormat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4" xfId="0" applyFont="1" applyBorder="1" applyAlignment="1"/>
    <xf numFmtId="0" fontId="5" fillId="0" borderId="5" xfId="0" applyFont="1" applyBorder="1" applyAlignment="1"/>
    <xf numFmtId="0" fontId="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left" vertical="center"/>
    </xf>
    <xf numFmtId="0" fontId="5" fillId="2" borderId="8" xfId="0" applyFont="1" applyFill="1" applyBorder="1" applyAlignment="1"/>
    <xf numFmtId="1" fontId="5" fillId="3" borderId="8" xfId="0" applyNumberFormat="1" applyFont="1" applyFill="1" applyBorder="1" applyAlignment="1"/>
    <xf numFmtId="0" fontId="5" fillId="0" borderId="8" xfId="0" applyFont="1" applyFill="1" applyBorder="1" applyAlignment="1"/>
    <xf numFmtId="0" fontId="5" fillId="0" borderId="8" xfId="0" applyFont="1" applyBorder="1" applyAlignment="1"/>
    <xf numFmtId="1" fontId="5" fillId="0" borderId="8" xfId="0" applyNumberFormat="1" applyFont="1" applyFill="1" applyBorder="1" applyAlignment="1"/>
    <xf numFmtId="0" fontId="4" fillId="0" borderId="8" xfId="0" applyFont="1" applyBorder="1" applyAlignment="1"/>
    <xf numFmtId="1" fontId="4" fillId="0" borderId="8" xfId="0" applyNumberFormat="1" applyFont="1" applyFill="1" applyBorder="1" applyAlignment="1"/>
    <xf numFmtId="1" fontId="4" fillId="0" borderId="8" xfId="0" applyNumberFormat="1" applyFont="1" applyBorder="1" applyAlignment="1"/>
    <xf numFmtId="177" fontId="5" fillId="0" borderId="1" xfId="0" applyNumberFormat="1" applyFont="1" applyBorder="1" applyAlignment="1">
      <alignment horizontal="center"/>
    </xf>
    <xf numFmtId="177" fontId="5" fillId="0" borderId="2" xfId="0" applyNumberFormat="1" applyFont="1" applyBorder="1" applyAlignment="1">
      <alignment horizontal="center"/>
    </xf>
    <xf numFmtId="0" fontId="7" fillId="0" borderId="9" xfId="0" applyFont="1" applyBorder="1" applyAlignment="1"/>
    <xf numFmtId="0" fontId="7" fillId="0" borderId="0" xfId="0" applyFont="1" applyBorder="1" applyAlignment="1"/>
    <xf numFmtId="0" fontId="1" fillId="0" borderId="9" xfId="0" applyFont="1" applyBorder="1" applyAlignment="1"/>
    <xf numFmtId="0" fontId="1" fillId="0" borderId="0" xfId="0" applyFont="1" applyBorder="1" applyAlignment="1"/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11" xfId="0" applyFont="1" applyBorder="1" applyAlignment="1"/>
    <xf numFmtId="0" fontId="5" fillId="0" borderId="12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/>
    </xf>
    <xf numFmtId="0" fontId="7" fillId="0" borderId="16" xfId="0" applyFont="1" applyBorder="1" applyAlignment="1"/>
    <xf numFmtId="177" fontId="5" fillId="0" borderId="0" xfId="0" applyNumberFormat="1" applyFont="1" applyBorder="1" applyAlignment="1">
      <alignment horizontal="center"/>
    </xf>
    <xf numFmtId="177" fontId="5" fillId="0" borderId="11" xfId="0" applyNumberFormat="1" applyFont="1" applyBorder="1" applyAlignment="1">
      <alignment horizontal="center"/>
    </xf>
    <xf numFmtId="0" fontId="1" fillId="0" borderId="16" xfId="0" applyFont="1" applyBorder="1" applyAlignment="1"/>
    <xf numFmtId="0" fontId="1" fillId="0" borderId="16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0" fillId="0" borderId="0" xfId="0" applyFont="1" applyAlignment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7" xfId="0" applyFont="1" applyBorder="1" applyAlignment="1"/>
    <xf numFmtId="0" fontId="10" fillId="0" borderId="17" xfId="0" applyFont="1" applyBorder="1" applyAlignment="1">
      <alignment horizontal="left" vertical="center"/>
    </xf>
    <xf numFmtId="2" fontId="10" fillId="0" borderId="17" xfId="0" applyNumberFormat="1" applyFont="1" applyFill="1" applyBorder="1" applyAlignment="1">
      <alignment horizontal="center" vertical="center"/>
    </xf>
    <xf numFmtId="0" fontId="10" fillId="0" borderId="20" xfId="0" applyFont="1" applyBorder="1" applyAlignment="1"/>
    <xf numFmtId="0" fontId="10" fillId="0" borderId="17" xfId="0" applyFont="1" applyBorder="1" applyAlignment="1">
      <alignment horizontal="right"/>
    </xf>
    <xf numFmtId="2" fontId="10" fillId="4" borderId="17" xfId="0" applyNumberFormat="1" applyFont="1" applyFill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/>
    </xf>
    <xf numFmtId="2" fontId="10" fillId="0" borderId="17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/>
    </xf>
    <xf numFmtId="0" fontId="8" fillId="0" borderId="17" xfId="0" applyFont="1" applyBorder="1" applyAlignment="1"/>
    <xf numFmtId="2" fontId="10" fillId="2" borderId="17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2" fontId="10" fillId="4" borderId="17" xfId="0" applyNumberFormat="1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2" fontId="10" fillId="5" borderId="17" xfId="0" applyNumberFormat="1" applyFont="1" applyFill="1" applyBorder="1" applyAlignment="1">
      <alignment horizontal="center" vertical="center"/>
    </xf>
    <xf numFmtId="2" fontId="10" fillId="0" borderId="17" xfId="0" applyNumberFormat="1" applyFont="1" applyBorder="1" applyAlignment="1"/>
    <xf numFmtId="2" fontId="10" fillId="0" borderId="27" xfId="0" applyNumberFormat="1" applyFont="1" applyBorder="1" applyAlignment="1">
      <alignment horizontal="center" vertical="center"/>
    </xf>
    <xf numFmtId="2" fontId="10" fillId="0" borderId="27" xfId="0" applyNumberFormat="1" applyFont="1" applyBorder="1" applyAlignment="1"/>
    <xf numFmtId="2" fontId="8" fillId="0" borderId="8" xfId="0" applyNumberFormat="1" applyFont="1" applyFill="1" applyBorder="1" applyAlignment="1">
      <alignment horizontal="center" vertical="center"/>
    </xf>
    <xf numFmtId="0" fontId="10" fillId="0" borderId="19" xfId="0" applyFont="1" applyBorder="1" applyAlignment="1"/>
    <xf numFmtId="0" fontId="10" fillId="0" borderId="28" xfId="0" applyFont="1" applyBorder="1" applyAlignment="1">
      <alignment horizontal="left" vertical="center"/>
    </xf>
    <xf numFmtId="2" fontId="10" fillId="0" borderId="2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10" fillId="0" borderId="18" xfId="0" applyFont="1" applyBorder="1" applyAlignment="1"/>
    <xf numFmtId="2" fontId="10" fillId="0" borderId="17" xfId="0" applyNumberFormat="1" applyFont="1" applyFill="1" applyBorder="1" applyAlignment="1">
      <alignment horizontal="center"/>
    </xf>
    <xf numFmtId="1" fontId="10" fillId="0" borderId="17" xfId="0" applyNumberFormat="1" applyFont="1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K36" sqref="K36"/>
    </sheetView>
  </sheetViews>
  <sheetFormatPr defaultColWidth="9.14285714285714" defaultRowHeight="12.75" outlineLevelCol="5"/>
  <cols>
    <col min="1" max="1" width="3" style="54" customWidth="1"/>
    <col min="2" max="2" width="39.7142857142857" style="54" customWidth="1"/>
    <col min="3" max="3" width="3.14285714285714" style="54" customWidth="1"/>
    <col min="4" max="4" width="27.7142857142857" style="54" customWidth="1"/>
    <col min="5" max="5" width="4.28571428571429" style="54" customWidth="1"/>
    <col min="6" max="6" width="19.4285714285714" style="54" customWidth="1"/>
    <col min="7" max="7" width="9.14285714285714" style="54"/>
    <col min="8" max="8" width="9.14285714285714" style="54" customWidth="1"/>
    <col min="9" max="16384" width="9.14285714285714" style="54"/>
  </cols>
  <sheetData>
    <row r="1" ht="12" customHeight="1" spans="1:6">
      <c r="A1" s="55" t="s">
        <v>0</v>
      </c>
      <c r="B1" s="55"/>
      <c r="C1" s="55"/>
      <c r="D1" s="55"/>
      <c r="E1" s="55"/>
      <c r="F1" s="55"/>
    </row>
    <row r="2" ht="2.25" customHeight="1" spans="1:6">
      <c r="A2" s="55"/>
      <c r="B2" s="55"/>
      <c r="C2" s="55"/>
      <c r="D2" s="55"/>
      <c r="E2" s="55"/>
      <c r="F2" s="55"/>
    </row>
    <row r="3" ht="1.5" customHeight="1" spans="1:6">
      <c r="A3" s="55"/>
      <c r="B3" s="55"/>
      <c r="C3" s="55"/>
      <c r="D3" s="55"/>
      <c r="E3" s="55"/>
      <c r="F3" s="55"/>
    </row>
    <row r="4" ht="14.25" customHeight="1" spans="1:6">
      <c r="A4" s="56" t="s">
        <v>1</v>
      </c>
      <c r="B4" s="57"/>
      <c r="C4" s="57"/>
      <c r="D4" s="57"/>
      <c r="E4" s="57"/>
      <c r="F4" s="58"/>
    </row>
    <row r="5" ht="17.25" customHeight="1" spans="1:6">
      <c r="A5" s="59" t="s">
        <v>2</v>
      </c>
      <c r="B5" s="60"/>
      <c r="C5" s="61" t="str">
        <f>B!E2</f>
        <v> </v>
      </c>
      <c r="D5" s="61"/>
      <c r="E5" s="61"/>
      <c r="F5" s="61"/>
    </row>
    <row r="6" ht="15.75" customHeight="1" spans="1:6">
      <c r="A6" s="59" t="s">
        <v>3</v>
      </c>
      <c r="B6" s="60"/>
      <c r="C6" s="62" t="str">
        <f>B!M3</f>
        <v> </v>
      </c>
      <c r="D6" s="62"/>
      <c r="E6" s="62"/>
      <c r="F6" s="62"/>
    </row>
    <row r="7" ht="15" customHeight="1" spans="1:6">
      <c r="A7" s="59" t="s">
        <v>4</v>
      </c>
      <c r="B7" s="60"/>
      <c r="C7" s="62" t="str">
        <f>B!M2</f>
        <v> </v>
      </c>
      <c r="D7" s="62"/>
      <c r="E7" s="62"/>
      <c r="F7" s="62"/>
    </row>
    <row r="8" customHeight="1" spans="1:6">
      <c r="A8" s="63" t="s">
        <v>5</v>
      </c>
      <c r="B8" s="63"/>
      <c r="C8" s="64" t="s">
        <v>6</v>
      </c>
      <c r="D8" s="65"/>
      <c r="E8" s="65"/>
      <c r="F8" s="66"/>
    </row>
    <row r="9" ht="17.25" customHeight="1" spans="1:6">
      <c r="A9" s="63"/>
      <c r="B9" s="63"/>
      <c r="C9" s="67"/>
      <c r="D9" s="68"/>
      <c r="E9" s="68"/>
      <c r="F9" s="69"/>
    </row>
    <row r="10" ht="15" customHeight="1" spans="1:6">
      <c r="A10" s="70">
        <v>1</v>
      </c>
      <c r="B10" s="71" t="s">
        <v>7</v>
      </c>
      <c r="C10" s="71"/>
      <c r="D10" s="71"/>
      <c r="E10" s="70" t="s">
        <v>8</v>
      </c>
      <c r="F10" s="72">
        <f>F14-F11</f>
        <v>6000</v>
      </c>
    </row>
    <row r="11" ht="15" customHeight="1" spans="1:6">
      <c r="A11" s="70">
        <v>2</v>
      </c>
      <c r="B11" s="71" t="s">
        <v>9</v>
      </c>
      <c r="C11" s="71"/>
      <c r="D11" s="71"/>
      <c r="E11" s="70" t="s">
        <v>8</v>
      </c>
      <c r="F11" s="72">
        <f>B!E19</f>
        <v>0</v>
      </c>
    </row>
    <row r="12" ht="15" customHeight="1" spans="1:6">
      <c r="A12" s="70">
        <v>3</v>
      </c>
      <c r="B12" s="71" t="s">
        <v>10</v>
      </c>
      <c r="C12" s="71"/>
      <c r="D12" s="71"/>
      <c r="E12" s="70" t="s">
        <v>8</v>
      </c>
      <c r="F12" s="72">
        <v>0</v>
      </c>
    </row>
    <row r="13" ht="15" customHeight="1" spans="1:6">
      <c r="A13" s="70">
        <v>4</v>
      </c>
      <c r="B13" s="71" t="s">
        <v>11</v>
      </c>
      <c r="C13" s="71"/>
      <c r="D13" s="71"/>
      <c r="E13" s="73" t="s">
        <v>8</v>
      </c>
      <c r="F13" s="72">
        <f>B!G14</f>
        <v>0</v>
      </c>
    </row>
    <row r="14" ht="13.5" customHeight="1" spans="1:6">
      <c r="A14" s="74" t="s">
        <v>12</v>
      </c>
      <c r="B14" s="74"/>
      <c r="C14" s="74"/>
      <c r="D14" s="74"/>
      <c r="E14" s="73" t="s">
        <v>8</v>
      </c>
      <c r="F14" s="75">
        <f>B!H19</f>
        <v>6000</v>
      </c>
    </row>
    <row r="15" ht="15" customHeight="1" spans="1:6">
      <c r="A15" s="76">
        <v>5</v>
      </c>
      <c r="B15" s="77" t="s">
        <v>13</v>
      </c>
      <c r="C15" s="78"/>
      <c r="D15" s="78"/>
      <c r="E15" s="78"/>
      <c r="F15" s="79"/>
    </row>
    <row r="16" ht="15" customHeight="1" spans="1:6">
      <c r="A16" s="80"/>
      <c r="B16" s="62" t="s">
        <v>14</v>
      </c>
      <c r="C16" s="70" t="s">
        <v>8</v>
      </c>
      <c r="D16" s="72">
        <v>0</v>
      </c>
      <c r="E16" s="70"/>
      <c r="F16" s="81"/>
    </row>
    <row r="17" ht="15" customHeight="1" spans="1:6">
      <c r="A17" s="80"/>
      <c r="B17" s="82"/>
      <c r="C17" s="70" t="s">
        <v>8</v>
      </c>
      <c r="D17" s="83"/>
      <c r="E17" s="70"/>
      <c r="F17" s="81"/>
    </row>
    <row r="18" customHeight="1" spans="1:6">
      <c r="A18" s="80"/>
      <c r="B18" s="74" t="s">
        <v>15</v>
      </c>
      <c r="C18" s="70" t="s">
        <v>8</v>
      </c>
      <c r="D18" s="83">
        <f>D16+D17</f>
        <v>0</v>
      </c>
      <c r="E18" s="70" t="s">
        <v>8</v>
      </c>
      <c r="F18" s="75">
        <f>D18</f>
        <v>0</v>
      </c>
    </row>
    <row r="19" ht="15" customHeight="1" spans="1:6">
      <c r="A19" s="74" t="s">
        <v>16</v>
      </c>
      <c r="B19" s="74"/>
      <c r="C19" s="74"/>
      <c r="D19" s="74"/>
      <c r="E19" s="70" t="s">
        <v>8</v>
      </c>
      <c r="F19" s="75">
        <f>F14-D18</f>
        <v>6000</v>
      </c>
    </row>
    <row r="20" ht="15" customHeight="1" spans="1:6">
      <c r="A20" s="74">
        <v>6</v>
      </c>
      <c r="B20" s="82" t="s">
        <v>17</v>
      </c>
      <c r="C20" s="82" t="s">
        <v>8</v>
      </c>
      <c r="D20" s="84">
        <v>50000</v>
      </c>
      <c r="E20" s="70"/>
      <c r="F20" s="81"/>
    </row>
    <row r="21" ht="15.75" customHeight="1" spans="1:6">
      <c r="A21" s="70"/>
      <c r="B21" s="70" t="s">
        <v>18</v>
      </c>
      <c r="C21" s="70" t="s">
        <v>8</v>
      </c>
      <c r="D21" s="83">
        <f>B!J19</f>
        <v>2400</v>
      </c>
      <c r="E21" s="70"/>
      <c r="F21" s="70"/>
    </row>
    <row r="22" ht="14.25" customHeight="1" spans="1:6">
      <c r="A22" s="70"/>
      <c r="B22" s="85" t="s">
        <v>19</v>
      </c>
      <c r="C22" s="70" t="s">
        <v>8</v>
      </c>
      <c r="D22" s="86"/>
      <c r="E22" s="70"/>
      <c r="F22" s="70"/>
    </row>
    <row r="23" ht="13.5" customHeight="1" spans="1:6">
      <c r="A23" s="87" t="s">
        <v>20</v>
      </c>
      <c r="B23" s="88"/>
      <c r="C23" s="70" t="s">
        <v>8</v>
      </c>
      <c r="D23" s="75">
        <f>SUM(D20:D22)</f>
        <v>52400</v>
      </c>
      <c r="E23" s="70" t="s">
        <v>8</v>
      </c>
      <c r="F23" s="89">
        <f>D23</f>
        <v>52400</v>
      </c>
    </row>
    <row r="24" ht="15" customHeight="1" spans="1:6">
      <c r="A24" s="70">
        <v>7</v>
      </c>
      <c r="B24" s="74" t="s">
        <v>21</v>
      </c>
      <c r="C24" s="70"/>
      <c r="D24" s="74" t="s">
        <v>16</v>
      </c>
      <c r="E24" s="70" t="s">
        <v>8</v>
      </c>
      <c r="F24" s="75">
        <f>F19-F23</f>
        <v>-46400</v>
      </c>
    </row>
    <row r="25" ht="14.25" customHeight="1" spans="1:6">
      <c r="A25" s="70">
        <v>8</v>
      </c>
      <c r="B25" s="71" t="s">
        <v>22</v>
      </c>
      <c r="C25" s="71"/>
      <c r="D25" s="71"/>
      <c r="E25" s="70"/>
      <c r="F25" s="70"/>
    </row>
    <row r="26" ht="14.25" customHeight="1" spans="1:6">
      <c r="A26" s="70"/>
      <c r="B26" s="90" t="s">
        <v>23</v>
      </c>
      <c r="C26" s="70" t="s">
        <v>8</v>
      </c>
      <c r="D26" s="91">
        <v>0</v>
      </c>
      <c r="E26" s="70"/>
      <c r="F26" s="92"/>
    </row>
    <row r="27" ht="14.25" customHeight="1" spans="1:6">
      <c r="A27" s="70"/>
      <c r="B27" s="70"/>
      <c r="C27" s="70" t="s">
        <v>8</v>
      </c>
      <c r="D27" s="83"/>
      <c r="E27" s="70" t="s">
        <v>8</v>
      </c>
      <c r="F27" s="92"/>
    </row>
    <row r="28" ht="14.25" customHeight="1" spans="1:6">
      <c r="A28" s="70"/>
      <c r="B28" s="70"/>
      <c r="C28" s="70" t="s">
        <v>8</v>
      </c>
      <c r="D28" s="83"/>
      <c r="E28" s="70" t="s">
        <v>24</v>
      </c>
      <c r="F28" s="92"/>
    </row>
    <row r="29" ht="16.5" customHeight="1" spans="1:6">
      <c r="A29" s="70">
        <v>9</v>
      </c>
      <c r="B29" s="70" t="s">
        <v>25</v>
      </c>
      <c r="C29" s="70" t="s">
        <v>8</v>
      </c>
      <c r="D29" s="84"/>
      <c r="E29" s="70" t="s">
        <v>24</v>
      </c>
      <c r="F29" s="89">
        <f>F24+D26</f>
        <v>-46400</v>
      </c>
    </row>
    <row r="30" ht="15" customHeight="1" spans="1:6">
      <c r="A30" s="70">
        <v>10</v>
      </c>
      <c r="B30" s="70" t="s">
        <v>26</v>
      </c>
      <c r="C30" s="70" t="s">
        <v>8</v>
      </c>
      <c r="D30" s="92"/>
      <c r="E30" s="70"/>
      <c r="F30" s="92"/>
    </row>
    <row r="31" ht="15" customHeight="1" spans="1:6">
      <c r="A31" s="70"/>
      <c r="B31" s="70" t="s">
        <v>27</v>
      </c>
      <c r="C31" s="70" t="s">
        <v>8</v>
      </c>
      <c r="D31" s="83"/>
      <c r="E31" s="70"/>
      <c r="F31" s="92"/>
    </row>
    <row r="32" customHeight="1" spans="1:6">
      <c r="A32" s="70"/>
      <c r="B32" s="90" t="s">
        <v>28</v>
      </c>
      <c r="C32" s="70" t="s">
        <v>8</v>
      </c>
      <c r="D32" s="83"/>
      <c r="E32" s="70"/>
      <c r="F32" s="92"/>
    </row>
    <row r="33" ht="15.75" customHeight="1" spans="1:6">
      <c r="A33" s="70"/>
      <c r="B33" s="90" t="s">
        <v>29</v>
      </c>
      <c r="C33" s="70" t="s">
        <v>8</v>
      </c>
      <c r="D33" s="83"/>
      <c r="E33" s="70"/>
      <c r="F33" s="92"/>
    </row>
    <row r="34" ht="13.5" customHeight="1" spans="1:6">
      <c r="A34" s="70"/>
      <c r="B34" s="90" t="s">
        <v>30</v>
      </c>
      <c r="C34" s="70" t="s">
        <v>8</v>
      </c>
      <c r="D34" s="83"/>
      <c r="E34" s="70"/>
      <c r="F34" s="92"/>
    </row>
    <row r="35" ht="12" customHeight="1" spans="1:6">
      <c r="A35" s="70"/>
      <c r="B35" s="90" t="s">
        <v>31</v>
      </c>
      <c r="C35" s="70" t="s">
        <v>8</v>
      </c>
      <c r="D35" s="83"/>
      <c r="E35" s="70"/>
      <c r="F35" s="92"/>
    </row>
    <row r="36" ht="14.25" customHeight="1" spans="1:6">
      <c r="A36" s="70"/>
      <c r="B36" s="90" t="s">
        <v>32</v>
      </c>
      <c r="C36" s="70" t="s">
        <v>8</v>
      </c>
      <c r="D36" s="83"/>
      <c r="E36" s="70"/>
      <c r="F36" s="92"/>
    </row>
    <row r="37" ht="14.25" customHeight="1" spans="1:6">
      <c r="A37" s="70"/>
      <c r="B37" s="90" t="s">
        <v>33</v>
      </c>
      <c r="C37" s="70" t="s">
        <v>8</v>
      </c>
      <c r="D37" s="93">
        <v>0</v>
      </c>
      <c r="E37" s="70" t="s">
        <v>24</v>
      </c>
      <c r="F37" s="94"/>
    </row>
    <row r="38" ht="14.25" customHeight="1" spans="1:6">
      <c r="A38" s="70"/>
      <c r="B38" s="76" t="s">
        <v>34</v>
      </c>
      <c r="C38" s="77"/>
      <c r="D38" s="95">
        <f>SUM(D32:D37)</f>
        <v>0</v>
      </c>
      <c r="E38" s="96" t="s">
        <v>8</v>
      </c>
      <c r="F38" s="75">
        <f>D38</f>
        <v>0</v>
      </c>
    </row>
    <row r="39" ht="15" customHeight="1" spans="1:6">
      <c r="A39" s="70"/>
      <c r="B39" s="71" t="s">
        <v>35</v>
      </c>
      <c r="C39" s="71"/>
      <c r="D39" s="97"/>
      <c r="E39" s="70" t="s">
        <v>8</v>
      </c>
      <c r="F39" s="98">
        <v>0</v>
      </c>
    </row>
    <row r="40" ht="15" customHeight="1" spans="1:6">
      <c r="A40" s="70"/>
      <c r="B40" s="99" t="s">
        <v>36</v>
      </c>
      <c r="C40" s="99"/>
      <c r="D40" s="99"/>
      <c r="E40" s="70" t="s">
        <v>8</v>
      </c>
      <c r="F40" s="86">
        <v>0</v>
      </c>
    </row>
    <row r="41" ht="15" customHeight="1" spans="1:6">
      <c r="A41" s="70"/>
      <c r="B41" s="100" t="s">
        <v>37</v>
      </c>
      <c r="C41" s="71"/>
      <c r="D41" s="71"/>
      <c r="E41" s="70" t="s">
        <v>8</v>
      </c>
      <c r="F41" s="83">
        <v>0</v>
      </c>
    </row>
    <row r="42" ht="15" customHeight="1" spans="1:6">
      <c r="A42" s="70"/>
      <c r="B42" s="101" t="s">
        <v>38</v>
      </c>
      <c r="C42" s="78"/>
      <c r="D42" s="102" t="s">
        <v>39</v>
      </c>
      <c r="E42" s="70" t="s">
        <v>8</v>
      </c>
      <c r="F42" s="86">
        <v>0</v>
      </c>
    </row>
    <row r="43" ht="15" customHeight="1" spans="1:6">
      <c r="A43" s="70"/>
      <c r="B43" s="71" t="s">
        <v>40</v>
      </c>
      <c r="C43" s="71"/>
      <c r="D43" s="71"/>
      <c r="E43" s="70" t="s">
        <v>8</v>
      </c>
      <c r="F43" s="72">
        <f>D26</f>
        <v>0</v>
      </c>
    </row>
    <row r="44" ht="15" customHeight="1" spans="1:6">
      <c r="A44" s="70">
        <v>11</v>
      </c>
      <c r="B44" s="103" t="s">
        <v>41</v>
      </c>
      <c r="C44" s="96"/>
      <c r="D44" s="73"/>
      <c r="E44" s="70" t="s">
        <v>8</v>
      </c>
      <c r="F44" s="104">
        <f>F29-F38-F43-F40-F42</f>
        <v>-46400</v>
      </c>
    </row>
    <row r="45" ht="15" customHeight="1" spans="1:6">
      <c r="A45" s="70">
        <v>12</v>
      </c>
      <c r="B45" s="103" t="s">
        <v>42</v>
      </c>
      <c r="C45" s="96"/>
      <c r="D45" s="73"/>
      <c r="E45" s="70" t="s">
        <v>8</v>
      </c>
      <c r="F45" s="105">
        <f>(F44-250000)*5%</f>
        <v>-14820</v>
      </c>
    </row>
    <row r="46" ht="15.75" customHeight="1" spans="1:6">
      <c r="A46" s="70">
        <v>13</v>
      </c>
      <c r="B46" s="70" t="s">
        <v>43</v>
      </c>
      <c r="C46" s="70"/>
      <c r="D46" s="70"/>
      <c r="E46" s="70" t="s">
        <v>8</v>
      </c>
      <c r="F46" s="105">
        <f>F45</f>
        <v>-14820</v>
      </c>
    </row>
    <row r="47" ht="16.5" customHeight="1" spans="1:6">
      <c r="A47" s="70">
        <v>14</v>
      </c>
      <c r="B47" s="106" t="s">
        <v>44</v>
      </c>
      <c r="C47" s="96"/>
      <c r="D47" s="73"/>
      <c r="E47" s="70" t="s">
        <v>8</v>
      </c>
      <c r="F47" s="84">
        <f>F45-F46</f>
        <v>0</v>
      </c>
    </row>
    <row r="48" ht="15" customHeight="1" spans="1:6">
      <c r="A48" s="70">
        <v>15</v>
      </c>
      <c r="B48" s="103" t="s">
        <v>45</v>
      </c>
      <c r="C48" s="96"/>
      <c r="D48" s="73"/>
      <c r="E48" s="70" t="s">
        <v>8</v>
      </c>
      <c r="F48" s="84">
        <f>F47*4%</f>
        <v>0</v>
      </c>
    </row>
    <row r="49" ht="15.75" customHeight="1" spans="1:6">
      <c r="A49" s="70">
        <v>16</v>
      </c>
      <c r="B49" s="103" t="s">
        <v>46</v>
      </c>
      <c r="C49" s="96"/>
      <c r="D49" s="73"/>
      <c r="E49" s="70" t="s">
        <v>8</v>
      </c>
      <c r="F49" s="84">
        <f>F47+F48</f>
        <v>0</v>
      </c>
    </row>
    <row r="50" ht="14.25" customHeight="1" spans="1:6">
      <c r="A50" s="70">
        <v>17</v>
      </c>
      <c r="B50" s="107" t="s">
        <v>47</v>
      </c>
      <c r="C50" s="107"/>
      <c r="D50" s="107"/>
      <c r="E50" s="70" t="s">
        <v>8</v>
      </c>
      <c r="F50" s="84">
        <v>0</v>
      </c>
    </row>
    <row r="51" ht="17.25" customHeight="1" spans="1:6">
      <c r="A51" s="70">
        <v>19</v>
      </c>
      <c r="B51" s="103" t="s">
        <v>48</v>
      </c>
      <c r="C51" s="96"/>
      <c r="D51" s="73"/>
      <c r="E51" s="70" t="s">
        <v>8</v>
      </c>
      <c r="F51" s="84">
        <v>0</v>
      </c>
    </row>
    <row r="52" ht="15" customHeight="1" spans="1:6">
      <c r="A52" s="108" t="s">
        <v>49</v>
      </c>
      <c r="B52" s="109"/>
      <c r="C52" s="110"/>
      <c r="D52" s="108" t="s">
        <v>50</v>
      </c>
      <c r="E52" s="109"/>
      <c r="F52" s="110"/>
    </row>
    <row r="53" spans="1:6">
      <c r="A53" s="111"/>
      <c r="B53" s="112"/>
      <c r="C53" s="113"/>
      <c r="D53" s="111"/>
      <c r="E53" s="112"/>
      <c r="F53" s="113"/>
    </row>
    <row r="54" spans="1:6">
      <c r="A54" s="111"/>
      <c r="B54" s="112"/>
      <c r="C54" s="113"/>
      <c r="D54" s="111"/>
      <c r="E54" s="112"/>
      <c r="F54" s="113"/>
    </row>
    <row r="55" spans="1:6">
      <c r="A55" s="111"/>
      <c r="B55" s="112"/>
      <c r="C55" s="113"/>
      <c r="D55" s="111"/>
      <c r="E55" s="112"/>
      <c r="F55" s="113"/>
    </row>
    <row r="56" spans="1:6">
      <c r="A56" s="111"/>
      <c r="B56" s="112"/>
      <c r="C56" s="113"/>
      <c r="D56" s="111"/>
      <c r="E56" s="112"/>
      <c r="F56" s="113"/>
    </row>
    <row r="57" spans="1:6">
      <c r="A57" s="111"/>
      <c r="B57" s="112"/>
      <c r="C57" s="113"/>
      <c r="D57" s="111"/>
      <c r="E57" s="112"/>
      <c r="F57" s="113"/>
    </row>
    <row r="58" spans="1:6">
      <c r="A58" s="114"/>
      <c r="B58" s="115"/>
      <c r="C58" s="116"/>
      <c r="D58" s="114"/>
      <c r="E58" s="115"/>
      <c r="F58" s="116"/>
    </row>
  </sheetData>
  <mergeCells count="26">
    <mergeCell ref="A4:F4"/>
    <mergeCell ref="A5:B5"/>
    <mergeCell ref="C5:F5"/>
    <mergeCell ref="A6:B6"/>
    <mergeCell ref="C6:F6"/>
    <mergeCell ref="A7:B7"/>
    <mergeCell ref="C7:F7"/>
    <mergeCell ref="B10:D10"/>
    <mergeCell ref="B11:D11"/>
    <mergeCell ref="B12:D12"/>
    <mergeCell ref="B13:D13"/>
    <mergeCell ref="A14:D14"/>
    <mergeCell ref="A19:D19"/>
    <mergeCell ref="A23:B23"/>
    <mergeCell ref="B25:D25"/>
    <mergeCell ref="B39:D39"/>
    <mergeCell ref="B40:D40"/>
    <mergeCell ref="B41:D41"/>
    <mergeCell ref="B43:D43"/>
    <mergeCell ref="B50:D50"/>
    <mergeCell ref="A16:A18"/>
    <mergeCell ref="A52:C58"/>
    <mergeCell ref="D52:F58"/>
    <mergeCell ref="C8:F9"/>
    <mergeCell ref="A8:B9"/>
    <mergeCell ref="A1:F3"/>
  </mergeCells>
  <printOptions horizontalCentered="1"/>
  <pageMargins left="0.196850393700787" right="0.196850393700787" top="0.196850393700787" bottom="0.196850393700787" header="0.118110236220472" footer="0.11811023622047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workbookViewId="0">
      <selection activeCell="R11" sqref="R11"/>
    </sheetView>
  </sheetViews>
  <sheetFormatPr defaultColWidth="10" defaultRowHeight="15"/>
  <cols>
    <col min="2" max="2" width="9.71428571428571" customWidth="1"/>
    <col min="3" max="3" width="10.7142857142857" customWidth="1"/>
    <col min="4" max="4" width="8.42857142857143" customWidth="1"/>
    <col min="5" max="5" width="9.57142857142857" customWidth="1"/>
    <col min="6" max="6" width="7.57142857142857" customWidth="1"/>
    <col min="7" max="7" width="9.42857142857143" customWidth="1"/>
    <col min="8" max="8" width="12.2857142857143" customWidth="1"/>
    <col min="9" max="9" width="8" customWidth="1"/>
    <col min="10" max="10" width="8.28571428571429" customWidth="1"/>
    <col min="11" max="11" width="8.71428571428571" customWidth="1"/>
    <col min="12" max="12" width="9.85714285714286" customWidth="1"/>
    <col min="13" max="13" width="12.8571428571429" customWidth="1"/>
    <col min="14" max="14" width="9.85714285714286" customWidth="1"/>
    <col min="15" max="15" width="0.285714285714286" customWidth="1"/>
  </cols>
  <sheetData>
    <row r="1" ht="18.75" spans="2:15">
      <c r="B1" s="2" t="s">
        <v>51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5"/>
    </row>
    <row r="2" ht="15.75" spans="2:15">
      <c r="B2" s="4" t="s">
        <v>52</v>
      </c>
      <c r="C2" s="5"/>
      <c r="D2" s="5"/>
      <c r="E2" s="6" t="s">
        <v>6</v>
      </c>
      <c r="F2" s="6"/>
      <c r="G2" s="6"/>
      <c r="H2" s="6"/>
      <c r="I2" s="6"/>
      <c r="J2" s="6"/>
      <c r="K2" s="5" t="s">
        <v>53</v>
      </c>
      <c r="L2" s="5"/>
      <c r="M2" s="36" t="s">
        <v>6</v>
      </c>
      <c r="N2" s="36"/>
      <c r="O2" s="37"/>
    </row>
    <row r="3" spans="2:15">
      <c r="B3" s="7" t="s">
        <v>54</v>
      </c>
      <c r="C3" s="8"/>
      <c r="D3" s="8"/>
      <c r="E3" s="9" t="s">
        <v>6</v>
      </c>
      <c r="F3" s="9"/>
      <c r="G3" s="9"/>
      <c r="H3" s="9"/>
      <c r="I3" s="9"/>
      <c r="J3" s="9"/>
      <c r="K3" s="5" t="s">
        <v>55</v>
      </c>
      <c r="L3" s="5"/>
      <c r="M3" s="38" t="s">
        <v>6</v>
      </c>
      <c r="N3" s="38"/>
      <c r="O3" s="39"/>
    </row>
    <row r="4" ht="4.5" customHeight="1" spans="2:1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40"/>
    </row>
    <row r="5" s="1" customFormat="1" ht="15.75" customHeight="1" spans="2:15">
      <c r="B5" s="12" t="s">
        <v>56</v>
      </c>
      <c r="C5" s="12" t="s">
        <v>57</v>
      </c>
      <c r="D5" s="12" t="s">
        <v>58</v>
      </c>
      <c r="E5" s="12" t="s">
        <v>59</v>
      </c>
      <c r="F5" s="12" t="s">
        <v>60</v>
      </c>
      <c r="G5" s="13" t="s">
        <v>61</v>
      </c>
      <c r="H5" s="12" t="s">
        <v>62</v>
      </c>
      <c r="I5" s="41" t="s">
        <v>63</v>
      </c>
      <c r="J5" s="42"/>
      <c r="K5" s="42"/>
      <c r="L5" s="43"/>
      <c r="M5" s="12" t="s">
        <v>64</v>
      </c>
      <c r="N5" s="12" t="s">
        <v>65</v>
      </c>
      <c r="O5" s="44" t="s">
        <v>66</v>
      </c>
    </row>
    <row r="6" s="1" customFormat="1" ht="15.75" spans="2:15">
      <c r="B6" s="14"/>
      <c r="C6" s="14"/>
      <c r="D6" s="14"/>
      <c r="E6" s="14"/>
      <c r="F6" s="14"/>
      <c r="G6" s="15"/>
      <c r="H6" s="14"/>
      <c r="I6" s="45" t="s">
        <v>67</v>
      </c>
      <c r="J6" s="45" t="s">
        <v>68</v>
      </c>
      <c r="K6" s="45" t="s">
        <v>69</v>
      </c>
      <c r="L6" s="45" t="s">
        <v>70</v>
      </c>
      <c r="M6" s="14"/>
      <c r="N6" s="14"/>
      <c r="O6" s="46"/>
    </row>
    <row r="7" ht="24.95" customHeight="1" spans="2:15">
      <c r="B7" s="16">
        <v>44635</v>
      </c>
      <c r="C7" s="17">
        <v>0</v>
      </c>
      <c r="D7" s="18">
        <f>C7*3%</f>
        <v>0</v>
      </c>
      <c r="E7" s="18">
        <f>C7*12%</f>
        <v>0</v>
      </c>
      <c r="F7" s="19">
        <v>500</v>
      </c>
      <c r="G7" s="19"/>
      <c r="H7" s="19">
        <f>SUM(C7:G7)</f>
        <v>500</v>
      </c>
      <c r="I7" s="17">
        <v>0</v>
      </c>
      <c r="J7" s="17">
        <v>200</v>
      </c>
      <c r="K7" s="19"/>
      <c r="L7" s="19">
        <f>I7+J7</f>
        <v>200</v>
      </c>
      <c r="M7" s="19">
        <f>H7-L7</f>
        <v>300</v>
      </c>
      <c r="N7" s="19"/>
      <c r="O7" s="20"/>
    </row>
    <row r="8" ht="24.95" customHeight="1" spans="2:15">
      <c r="B8" s="16">
        <v>44666</v>
      </c>
      <c r="C8" s="20">
        <f>C7</f>
        <v>0</v>
      </c>
      <c r="D8" s="21">
        <f>D7</f>
        <v>0</v>
      </c>
      <c r="E8" s="21">
        <f>E7</f>
        <v>0</v>
      </c>
      <c r="F8" s="19">
        <v>500</v>
      </c>
      <c r="G8" s="19"/>
      <c r="H8" s="19">
        <f t="shared" ref="H8:H18" si="0">SUM(C8:G8)</f>
        <v>500</v>
      </c>
      <c r="I8" s="20">
        <f>I7</f>
        <v>0</v>
      </c>
      <c r="J8" s="19">
        <f>J7</f>
        <v>200</v>
      </c>
      <c r="K8" s="19"/>
      <c r="L8" s="19">
        <f t="shared" ref="L8:L18" si="1">I8+J8</f>
        <v>200</v>
      </c>
      <c r="M8" s="19">
        <f t="shared" ref="M8:M19" si="2">H8-L8</f>
        <v>300</v>
      </c>
      <c r="N8" s="19"/>
      <c r="O8" s="20"/>
    </row>
    <row r="9" ht="24.95" customHeight="1" spans="2:15">
      <c r="B9" s="16">
        <v>44696</v>
      </c>
      <c r="C9" s="20">
        <f t="shared" ref="C9:C10" si="3">C8</f>
        <v>0</v>
      </c>
      <c r="D9" s="21">
        <f t="shared" ref="D9:D10" si="4">D8</f>
        <v>0</v>
      </c>
      <c r="E9" s="21">
        <f t="shared" ref="E9:E10" si="5">E8</f>
        <v>0</v>
      </c>
      <c r="F9" s="19">
        <v>500</v>
      </c>
      <c r="G9" s="19"/>
      <c r="H9" s="19">
        <f t="shared" si="0"/>
        <v>500</v>
      </c>
      <c r="I9" s="20">
        <f t="shared" ref="I9:J18" si="6">I8</f>
        <v>0</v>
      </c>
      <c r="J9" s="19">
        <f t="shared" si="6"/>
        <v>200</v>
      </c>
      <c r="K9" s="19"/>
      <c r="L9" s="19">
        <f t="shared" si="1"/>
        <v>200</v>
      </c>
      <c r="M9" s="19">
        <f t="shared" si="2"/>
        <v>300</v>
      </c>
      <c r="N9" s="19"/>
      <c r="O9" s="20"/>
    </row>
    <row r="10" ht="24.95" customHeight="1" spans="2:15">
      <c r="B10" s="16">
        <v>44727</v>
      </c>
      <c r="C10" s="20">
        <f t="shared" si="3"/>
        <v>0</v>
      </c>
      <c r="D10" s="21">
        <f t="shared" si="4"/>
        <v>0</v>
      </c>
      <c r="E10" s="21">
        <f t="shared" si="5"/>
        <v>0</v>
      </c>
      <c r="F10" s="19">
        <v>500</v>
      </c>
      <c r="G10" s="19"/>
      <c r="H10" s="19">
        <f t="shared" si="0"/>
        <v>500</v>
      </c>
      <c r="I10" s="20">
        <f t="shared" si="6"/>
        <v>0</v>
      </c>
      <c r="J10" s="19">
        <f t="shared" si="6"/>
        <v>200</v>
      </c>
      <c r="K10" s="19"/>
      <c r="L10" s="19">
        <f t="shared" si="1"/>
        <v>200</v>
      </c>
      <c r="M10" s="19">
        <f t="shared" si="2"/>
        <v>300</v>
      </c>
      <c r="N10" s="19"/>
      <c r="O10" s="20"/>
    </row>
    <row r="11" ht="24.95" customHeight="1" spans="2:15">
      <c r="B11" s="16">
        <v>44757</v>
      </c>
      <c r="C11" s="17">
        <v>0</v>
      </c>
      <c r="D11" s="18">
        <f>C11*3%</f>
        <v>0</v>
      </c>
      <c r="E11" s="21">
        <f>C11*12%</f>
        <v>0</v>
      </c>
      <c r="F11" s="19">
        <v>500</v>
      </c>
      <c r="G11" s="19"/>
      <c r="H11" s="19">
        <f t="shared" si="0"/>
        <v>500</v>
      </c>
      <c r="I11" s="20">
        <f t="shared" si="6"/>
        <v>0</v>
      </c>
      <c r="J11" s="19">
        <f t="shared" si="6"/>
        <v>200</v>
      </c>
      <c r="K11" s="19"/>
      <c r="L11" s="19">
        <f t="shared" si="1"/>
        <v>200</v>
      </c>
      <c r="M11" s="19">
        <f t="shared" si="2"/>
        <v>300</v>
      </c>
      <c r="N11" s="19"/>
      <c r="O11" s="20"/>
    </row>
    <row r="12" ht="24.95" customHeight="1" spans="2:15">
      <c r="B12" s="16">
        <v>44788</v>
      </c>
      <c r="C12" s="20">
        <f>C11</f>
        <v>0</v>
      </c>
      <c r="D12" s="21">
        <f>D11</f>
        <v>0</v>
      </c>
      <c r="E12" s="21">
        <f>E11</f>
        <v>0</v>
      </c>
      <c r="F12" s="19">
        <v>500</v>
      </c>
      <c r="G12" s="19"/>
      <c r="H12" s="19">
        <f t="shared" si="0"/>
        <v>500</v>
      </c>
      <c r="I12" s="20">
        <f t="shared" si="6"/>
        <v>0</v>
      </c>
      <c r="J12" s="19">
        <f t="shared" si="6"/>
        <v>200</v>
      </c>
      <c r="K12" s="19"/>
      <c r="L12" s="19">
        <f t="shared" si="1"/>
        <v>200</v>
      </c>
      <c r="M12" s="19">
        <f t="shared" si="2"/>
        <v>300</v>
      </c>
      <c r="N12" s="19"/>
      <c r="O12" s="20"/>
    </row>
    <row r="13" ht="24.95" customHeight="1" spans="2:15">
      <c r="B13" s="16">
        <v>44819</v>
      </c>
      <c r="C13" s="20">
        <f t="shared" ref="C13:C18" si="7">C12</f>
        <v>0</v>
      </c>
      <c r="D13" s="21">
        <f t="shared" ref="D13:D18" si="8">D12</f>
        <v>0</v>
      </c>
      <c r="E13" s="21">
        <f t="shared" ref="E13:E18" si="9">E12</f>
        <v>0</v>
      </c>
      <c r="F13" s="19">
        <v>500</v>
      </c>
      <c r="G13" s="19"/>
      <c r="H13" s="19">
        <f t="shared" si="0"/>
        <v>500</v>
      </c>
      <c r="I13" s="20">
        <f t="shared" si="6"/>
        <v>0</v>
      </c>
      <c r="J13" s="19">
        <f t="shared" si="6"/>
        <v>200</v>
      </c>
      <c r="K13" s="19"/>
      <c r="L13" s="19">
        <f t="shared" si="1"/>
        <v>200</v>
      </c>
      <c r="M13" s="19">
        <f t="shared" si="2"/>
        <v>300</v>
      </c>
      <c r="N13" s="19"/>
      <c r="O13" s="20"/>
    </row>
    <row r="14" ht="24.95" customHeight="1" spans="2:15">
      <c r="B14" s="16">
        <v>44849</v>
      </c>
      <c r="C14" s="20">
        <f t="shared" si="7"/>
        <v>0</v>
      </c>
      <c r="D14" s="21">
        <f t="shared" si="8"/>
        <v>0</v>
      </c>
      <c r="E14" s="21">
        <f t="shared" si="9"/>
        <v>0</v>
      </c>
      <c r="F14" s="19">
        <v>500</v>
      </c>
      <c r="G14" s="19">
        <v>0</v>
      </c>
      <c r="H14" s="19">
        <f t="shared" si="0"/>
        <v>500</v>
      </c>
      <c r="I14" s="20">
        <f t="shared" si="6"/>
        <v>0</v>
      </c>
      <c r="J14" s="19">
        <f t="shared" si="6"/>
        <v>200</v>
      </c>
      <c r="K14" s="19"/>
      <c r="L14" s="19">
        <f t="shared" si="1"/>
        <v>200</v>
      </c>
      <c r="M14" s="19">
        <f t="shared" si="2"/>
        <v>300</v>
      </c>
      <c r="N14" s="19"/>
      <c r="O14" s="20"/>
    </row>
    <row r="15" ht="24.95" customHeight="1" spans="2:15">
      <c r="B15" s="16">
        <v>44880</v>
      </c>
      <c r="C15" s="20">
        <f t="shared" si="7"/>
        <v>0</v>
      </c>
      <c r="D15" s="21">
        <f t="shared" si="8"/>
        <v>0</v>
      </c>
      <c r="E15" s="21">
        <f t="shared" si="9"/>
        <v>0</v>
      </c>
      <c r="F15" s="19">
        <v>500</v>
      </c>
      <c r="G15" s="19"/>
      <c r="H15" s="19">
        <f t="shared" si="0"/>
        <v>500</v>
      </c>
      <c r="I15" s="20">
        <f t="shared" si="6"/>
        <v>0</v>
      </c>
      <c r="J15" s="19">
        <f t="shared" si="6"/>
        <v>200</v>
      </c>
      <c r="K15" s="19"/>
      <c r="L15" s="19">
        <f t="shared" si="1"/>
        <v>200</v>
      </c>
      <c r="M15" s="19">
        <f t="shared" si="2"/>
        <v>300</v>
      </c>
      <c r="N15" s="19"/>
      <c r="O15" s="20"/>
    </row>
    <row r="16" ht="24.95" customHeight="1" spans="2:15">
      <c r="B16" s="16">
        <v>44910</v>
      </c>
      <c r="C16" s="20">
        <f t="shared" si="7"/>
        <v>0</v>
      </c>
      <c r="D16" s="21">
        <f t="shared" si="8"/>
        <v>0</v>
      </c>
      <c r="E16" s="21">
        <f t="shared" si="9"/>
        <v>0</v>
      </c>
      <c r="F16" s="19">
        <v>500</v>
      </c>
      <c r="G16" s="19"/>
      <c r="H16" s="19">
        <f t="shared" si="0"/>
        <v>500</v>
      </c>
      <c r="I16" s="20">
        <f t="shared" si="6"/>
        <v>0</v>
      </c>
      <c r="J16" s="19">
        <f t="shared" si="6"/>
        <v>200</v>
      </c>
      <c r="K16" s="19"/>
      <c r="L16" s="19">
        <f t="shared" si="1"/>
        <v>200</v>
      </c>
      <c r="M16" s="19">
        <f t="shared" si="2"/>
        <v>300</v>
      </c>
      <c r="N16" s="19"/>
      <c r="O16" s="20"/>
    </row>
    <row r="17" ht="24.95" customHeight="1" spans="2:15">
      <c r="B17" s="16">
        <v>44941</v>
      </c>
      <c r="C17" s="20">
        <f t="shared" si="7"/>
        <v>0</v>
      </c>
      <c r="D17" s="21">
        <f t="shared" si="8"/>
        <v>0</v>
      </c>
      <c r="E17" s="21">
        <f t="shared" si="9"/>
        <v>0</v>
      </c>
      <c r="F17" s="19">
        <v>500</v>
      </c>
      <c r="G17" s="19"/>
      <c r="H17" s="19">
        <f t="shared" si="0"/>
        <v>500</v>
      </c>
      <c r="I17" s="20">
        <f t="shared" si="6"/>
        <v>0</v>
      </c>
      <c r="J17" s="19">
        <f t="shared" si="6"/>
        <v>200</v>
      </c>
      <c r="K17" s="19"/>
      <c r="L17" s="19">
        <f t="shared" si="1"/>
        <v>200</v>
      </c>
      <c r="M17" s="19">
        <f t="shared" si="2"/>
        <v>300</v>
      </c>
      <c r="N17" s="19"/>
      <c r="O17" s="20"/>
    </row>
    <row r="18" ht="24.95" customHeight="1" spans="2:15">
      <c r="B18" s="16">
        <v>44972</v>
      </c>
      <c r="C18" s="20">
        <f t="shared" si="7"/>
        <v>0</v>
      </c>
      <c r="D18" s="21">
        <f t="shared" si="8"/>
        <v>0</v>
      </c>
      <c r="E18" s="21">
        <f t="shared" si="9"/>
        <v>0</v>
      </c>
      <c r="F18" s="19">
        <v>500</v>
      </c>
      <c r="G18" s="19"/>
      <c r="H18" s="19">
        <f t="shared" si="0"/>
        <v>500</v>
      </c>
      <c r="I18" s="20">
        <f t="shared" si="6"/>
        <v>0</v>
      </c>
      <c r="J18" s="19">
        <f t="shared" si="6"/>
        <v>200</v>
      </c>
      <c r="K18" s="20"/>
      <c r="L18" s="19">
        <f t="shared" si="1"/>
        <v>200</v>
      </c>
      <c r="M18" s="19">
        <f t="shared" si="2"/>
        <v>300</v>
      </c>
      <c r="N18" s="19"/>
      <c r="O18" s="20"/>
    </row>
    <row r="19" ht="24.95" customHeight="1" spans="2:15">
      <c r="B19" s="16" t="s">
        <v>15</v>
      </c>
      <c r="C19" s="22">
        <f>SUM(C7:C18)</f>
        <v>0</v>
      </c>
      <c r="D19" s="23">
        <f>SUM(D7:D18)</f>
        <v>0</v>
      </c>
      <c r="E19" s="23">
        <f>SUM(E7:E18)</f>
        <v>0</v>
      </c>
      <c r="F19" s="22">
        <f>SUM(F7:F18)</f>
        <v>6000</v>
      </c>
      <c r="G19" s="22"/>
      <c r="H19" s="24">
        <f>SUM(H7:H18)</f>
        <v>6000</v>
      </c>
      <c r="I19" s="22">
        <f>SUM(I7:I18)</f>
        <v>0</v>
      </c>
      <c r="J19" s="22">
        <f>SUM(J7:J18)</f>
        <v>2400</v>
      </c>
      <c r="K19" s="22"/>
      <c r="L19" s="22">
        <f>SUM(L7:L18)</f>
        <v>2400</v>
      </c>
      <c r="M19" s="22">
        <f t="shared" si="2"/>
        <v>3600</v>
      </c>
      <c r="N19" s="22"/>
      <c r="O19" s="20"/>
    </row>
    <row r="20" spans="2:15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47"/>
    </row>
    <row r="21" spans="2:15">
      <c r="B21" s="27" t="s">
        <v>71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48"/>
      <c r="N21" s="49"/>
      <c r="O21" s="50"/>
    </row>
    <row r="22" spans="2:15">
      <c r="B22" s="29" t="s">
        <v>72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51"/>
      <c r="N22" s="49"/>
      <c r="O22" s="50"/>
    </row>
    <row r="23" spans="2:15">
      <c r="B23" s="29" t="s">
        <v>73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51"/>
      <c r="N23" s="49"/>
      <c r="O23" s="50"/>
    </row>
    <row r="24" spans="2:15">
      <c r="B24" s="31" t="s">
        <v>74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52"/>
      <c r="N24" s="49"/>
      <c r="O24" s="50"/>
    </row>
    <row r="25" spans="2:15">
      <c r="B25" s="31" t="s">
        <v>75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52"/>
      <c r="N25" s="49"/>
      <c r="O25" s="50"/>
    </row>
    <row r="26" ht="15.75" spans="2:15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53"/>
    </row>
  </sheetData>
  <mergeCells count="29">
    <mergeCell ref="B1:O1"/>
    <mergeCell ref="B2:D2"/>
    <mergeCell ref="E2:J2"/>
    <mergeCell ref="K2:L2"/>
    <mergeCell ref="M2:O2"/>
    <mergeCell ref="B3:D3"/>
    <mergeCell ref="E3:J3"/>
    <mergeCell ref="K3:L3"/>
    <mergeCell ref="M3:N3"/>
    <mergeCell ref="I5:L5"/>
    <mergeCell ref="B21:M21"/>
    <mergeCell ref="B22:M22"/>
    <mergeCell ref="B23:M23"/>
    <mergeCell ref="B24:M24"/>
    <mergeCell ref="B25:M25"/>
    <mergeCell ref="B26:E26"/>
    <mergeCell ref="F26:G26"/>
    <mergeCell ref="H26:M26"/>
    <mergeCell ref="N26:O26"/>
    <mergeCell ref="B5:B6"/>
    <mergeCell ref="C5:C6"/>
    <mergeCell ref="D5:D6"/>
    <mergeCell ref="E5:E6"/>
    <mergeCell ref="F5:F6"/>
    <mergeCell ref="G5:G6"/>
    <mergeCell ref="H5:H6"/>
    <mergeCell ref="M5:M6"/>
    <mergeCell ref="N5:N6"/>
    <mergeCell ref="O5:O6"/>
  </mergeCells>
  <pageMargins left="0.45" right="0.45" top="0.5" bottom="0.5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2016-01-06T20:24:00Z</dcterms:created>
  <cp:lastPrinted>2021-01-09T15:03:00Z</cp:lastPrinted>
  <dcterms:modified xsi:type="dcterms:W3CDTF">2023-02-07T07:38:33Z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75122AD919E24B3D9745DAEAB6AFB285</vt:lpwstr>
  </property>
  <property fmtid="{D5CDD505-2E9C-101B-9397-08002B2CF9AE}" pid="3" name="KSOProductBuildVer">
    <vt:lpwstr>1033-11.2.0.11440</vt:lpwstr>
  </property>
</Properties>
</file>