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er Mario\Desktop\"/>
    </mc:Choice>
  </mc:AlternateContent>
  <xr:revisionPtr revIDLastSave="0" documentId="13_ncr:1_{3350F45D-262E-4CFB-9072-29A74FD22994}" xr6:coauthVersionLast="47" xr6:coauthVersionMax="47" xr10:uidLastSave="{00000000-0000-0000-0000-000000000000}"/>
  <bookViews>
    <workbookView xWindow="-98" yWindow="-98" windowWidth="28996" windowHeight="15796" xr2:uid="{3FB4F28A-08B0-44BC-AAD2-BFFE8434E5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8" i="1" l="1"/>
  <c r="H151" i="1"/>
  <c r="H150" i="1"/>
  <c r="I153" i="1" s="1"/>
  <c r="I142" i="1"/>
  <c r="I134" i="1"/>
  <c r="I125" i="1"/>
  <c r="I118" i="1"/>
  <c r="I110" i="1"/>
  <c r="I104" i="1"/>
  <c r="I99" i="1"/>
  <c r="I93" i="1"/>
  <c r="I85" i="1"/>
  <c r="H67" i="1"/>
  <c r="H66" i="1"/>
  <c r="H58" i="1"/>
  <c r="H57" i="1"/>
  <c r="H56" i="1"/>
  <c r="H55" i="1"/>
  <c r="I60" i="1" s="1"/>
  <c r="H45" i="1"/>
  <c r="H44" i="1"/>
  <c r="H30" i="1"/>
  <c r="H29" i="1"/>
  <c r="H28" i="1"/>
  <c r="H26" i="1"/>
  <c r="H25" i="1"/>
  <c r="I32" i="1" s="1"/>
  <c r="I19" i="1"/>
  <c r="I49" i="1" l="1"/>
  <c r="I35" i="1"/>
  <c r="I162" i="1" s="1"/>
  <c r="I69" i="1"/>
  <c r="I71" i="1" l="1"/>
  <c r="I160" i="1" s="1"/>
</calcChain>
</file>

<file path=xl/sharedStrings.xml><?xml version="1.0" encoding="utf-8"?>
<sst xmlns="http://schemas.openxmlformats.org/spreadsheetml/2006/main" count="159" uniqueCount="137">
  <si>
    <t>American Federation of Government Employees</t>
  </si>
  <si>
    <t xml:space="preserve">Local  #    524          </t>
  </si>
  <si>
    <t>Budget for Calendar Year:</t>
  </si>
  <si>
    <t>Prepared On:</t>
  </si>
  <si>
    <t>Revenues :</t>
  </si>
  <si>
    <t>Cash On Hand :</t>
  </si>
  <si>
    <t>as of 12/1/2020</t>
  </si>
  <si>
    <t>Checking Account  _________________</t>
  </si>
  <si>
    <t>Wells Fargo</t>
  </si>
  <si>
    <t>(Highlighted sections are changes from original budget approved in December of 2020)</t>
  </si>
  <si>
    <t>Payroll Account     _________________</t>
  </si>
  <si>
    <t>Savings Account    _________________</t>
  </si>
  <si>
    <t xml:space="preserve">Petty Cash </t>
  </si>
  <si>
    <t>Other</t>
  </si>
  <si>
    <t xml:space="preserve">Total Cash On Hand </t>
  </si>
  <si>
    <t>Projected Dues :</t>
  </si>
  <si>
    <t>Members</t>
  </si>
  <si>
    <t>Rate/Pay Period*</t>
  </si>
  <si>
    <r>
      <t xml:space="preserve">  </t>
    </r>
    <r>
      <rPr>
        <i/>
        <sz val="18"/>
        <rFont val="Times New Roman"/>
        <family val="1"/>
      </rPr>
      <t>(Agency)</t>
    </r>
  </si>
  <si>
    <t>Members - ________________</t>
  </si>
  <si>
    <r>
      <rPr>
        <sz val="18"/>
        <rFont val="Times New Roman"/>
        <family val="1"/>
      </rPr>
      <t xml:space="preserve">- </t>
    </r>
    <r>
      <rPr>
        <u/>
        <sz val="18"/>
        <rFont val="Times New Roman"/>
        <family val="1"/>
      </rPr>
      <t>DCAA</t>
    </r>
  </si>
  <si>
    <t>(26 pay periods x 330 members x $20.50)</t>
  </si>
  <si>
    <t>Members - NAF</t>
  </si>
  <si>
    <t>Members - Miscellaneous</t>
  </si>
  <si>
    <t>Members - Retired**</t>
  </si>
  <si>
    <t xml:space="preserve">Total Projected Dues : </t>
  </si>
  <si>
    <t>Projected Revenues - Other</t>
  </si>
  <si>
    <t xml:space="preserve">Total Revenues Projected : </t>
  </si>
  <si>
    <t>*(26 pay periods at $20.50 each pay period)</t>
  </si>
  <si>
    <t>**($24 per year)</t>
  </si>
  <si>
    <t>Expenses :</t>
  </si>
  <si>
    <t>Per Capita Tax (PCT) / Related</t>
  </si>
  <si>
    <t>Rate/Month</t>
  </si>
  <si>
    <t>Active Members - Regular</t>
  </si>
  <si>
    <t>(12 months x 330 members x $20.91)</t>
  </si>
  <si>
    <t>Retirees**</t>
  </si>
  <si>
    <t xml:space="preserve">Total Per Capita Tax </t>
  </si>
  <si>
    <t>Affiliation Fees :</t>
  </si>
  <si>
    <t>Rate/Year</t>
  </si>
  <si>
    <t>State Council</t>
  </si>
  <si>
    <t>Central Labor Body</t>
  </si>
  <si>
    <t>Legislative Action (Mandated)</t>
  </si>
  <si>
    <t>(Non-Election year/$5 per member)</t>
  </si>
  <si>
    <t>Other: __________________</t>
  </si>
  <si>
    <t xml:space="preserve">Total Affiliation Fees : </t>
  </si>
  <si>
    <t>Possible Special Assessments :</t>
  </si>
  <si>
    <t>DoD Consultant (Sheila McCready)</t>
  </si>
  <si>
    <t>(AFGE terminated Sheila's contract; DoD Locals are attempting to pay Sheila's salary)</t>
  </si>
  <si>
    <t xml:space="preserve">Total Possible Assessment: </t>
  </si>
  <si>
    <t>Total PCT / Affiliation Fees / Possible Special Assessments :</t>
  </si>
  <si>
    <t>Administrative Expenses :</t>
  </si>
  <si>
    <t>RVP/Local President expenses*</t>
  </si>
  <si>
    <t xml:space="preserve">1099 Payroll Taxes / IRS / LM 2 / Filing Costs </t>
  </si>
  <si>
    <t>Employee Insurance</t>
  </si>
  <si>
    <t>Telephone</t>
  </si>
  <si>
    <t>Mailouts / Postage</t>
  </si>
  <si>
    <t>Office Supplies</t>
  </si>
  <si>
    <t>Utilities</t>
  </si>
  <si>
    <t xml:space="preserve">American Bar Association </t>
  </si>
  <si>
    <t>Membership</t>
  </si>
  <si>
    <t>Cyberfeds</t>
  </si>
  <si>
    <t>License</t>
  </si>
  <si>
    <t>Web Site / Publications/Newsletters/</t>
  </si>
  <si>
    <t>Web Site</t>
  </si>
  <si>
    <t>LWOP**</t>
  </si>
  <si>
    <t>**(Only used if officers/reps choose to not take leave for internal union business meetings)</t>
  </si>
  <si>
    <t>Total</t>
  </si>
  <si>
    <t>Training / Meetings :</t>
  </si>
  <si>
    <t>Officers</t>
  </si>
  <si>
    <t>Stewards</t>
  </si>
  <si>
    <r>
      <t>Per Diem  _</t>
    </r>
    <r>
      <rPr>
        <u/>
        <sz val="18"/>
        <rFont val="Times New Roman"/>
        <family val="1"/>
      </rPr>
      <t>90</t>
    </r>
    <r>
      <rPr>
        <sz val="18"/>
        <rFont val="Times New Roman"/>
        <family val="1"/>
      </rPr>
      <t>__ Days @ $_</t>
    </r>
    <r>
      <rPr>
        <u/>
        <sz val="18"/>
        <rFont val="Times New Roman"/>
        <family val="1"/>
      </rPr>
      <t>75.00</t>
    </r>
    <r>
      <rPr>
        <sz val="18"/>
        <rFont val="Times New Roman"/>
        <family val="1"/>
      </rPr>
      <t>_____/Day</t>
    </r>
  </si>
  <si>
    <t>Travel</t>
  </si>
  <si>
    <t>Local Transportation</t>
  </si>
  <si>
    <t>Organizing/Membership Drive</t>
  </si>
  <si>
    <t>Lunch &amp; Learns</t>
  </si>
  <si>
    <t>Recruitment Rebates</t>
  </si>
  <si>
    <t>(50 new members x $150 ($100 for the member and $50 for the recruiter, 42 new members for CY 2020 through 11/9/2020)</t>
  </si>
  <si>
    <t>Union Fair</t>
  </si>
  <si>
    <t>Local Participation</t>
  </si>
  <si>
    <t>Legislative Conference*</t>
  </si>
  <si>
    <t>*(Virtual due to pandemic)</t>
  </si>
  <si>
    <t>DEFCON meeting**</t>
  </si>
  <si>
    <t>**(Virtual due to pandemic)</t>
  </si>
  <si>
    <t>Contract Enforcement :</t>
  </si>
  <si>
    <t>Arbitrations*</t>
  </si>
  <si>
    <t>*(3 grievances at $5,000 each)</t>
  </si>
  <si>
    <t>Attorneys Fees</t>
  </si>
  <si>
    <t>Negotiations</t>
  </si>
  <si>
    <t>Equipment / Furniture :</t>
  </si>
  <si>
    <t>Computer Hardware</t>
  </si>
  <si>
    <t>Computer Software</t>
  </si>
  <si>
    <t>Copiers</t>
  </si>
  <si>
    <t>Furniture</t>
  </si>
  <si>
    <t>Maintenance / Repairs</t>
  </si>
  <si>
    <t>Committees :</t>
  </si>
  <si>
    <t>Executive Council</t>
  </si>
  <si>
    <t>_____________________________</t>
  </si>
  <si>
    <t>Elections</t>
  </si>
  <si>
    <t>Ballot Printing</t>
  </si>
  <si>
    <t>Postage</t>
  </si>
  <si>
    <t>Mail Box Rental</t>
  </si>
  <si>
    <t>Voting Booth Rental</t>
  </si>
  <si>
    <t>Food/Coffee/Etc</t>
  </si>
  <si>
    <t>Annual Leave</t>
  </si>
  <si>
    <t>Building :</t>
  </si>
  <si>
    <t>Mortgage</t>
  </si>
  <si>
    <t>Cleaning</t>
  </si>
  <si>
    <t>Insurance</t>
  </si>
  <si>
    <t>Property Tax</t>
  </si>
  <si>
    <t>Conventions / Caucus / Meetings :</t>
  </si>
  <si>
    <t>Delegates</t>
  </si>
  <si>
    <t>Total Est. Cost</t>
  </si>
  <si>
    <t>National Convention*</t>
  </si>
  <si>
    <t>*Rescheduled to June 2022 due to COVID issues</t>
  </si>
  <si>
    <t>District Caucus</t>
  </si>
  <si>
    <t>Council Convention/Meetings</t>
  </si>
  <si>
    <t>AFL-CIO Convention/Conference</t>
  </si>
  <si>
    <t>Reserves :</t>
  </si>
  <si>
    <t>Savings</t>
  </si>
  <si>
    <t>CD</t>
  </si>
  <si>
    <t>Total Projected Expenses And Use Of Funds :</t>
  </si>
  <si>
    <t xml:space="preserve">Total Projected Revenues And Funds Available : </t>
  </si>
  <si>
    <t xml:space="preserve">IF THE TOTAL PROJECTED EXPENSES EXCEED THE TOTAL PROJECTED REVENUE, YOU WILL </t>
  </si>
  <si>
    <t xml:space="preserve">EXPERIENCE A CASH SHORTFALL AND ADJUSTMENTS MUST BE MADE.  MAKE SURE THE </t>
  </si>
  <si>
    <t>LOCAL HAS AN ADEQUATE DUES STRUCTURE BY USING THE FOLLOWING FORMULA:</t>
  </si>
  <si>
    <t>THE BI-WEEKLY DEDUCTION SHOULD BE AT LEAST EQUAL TO THE NATIONAL PER CAPITA</t>
  </si>
  <si>
    <t>TAX PLUS COUNCIL PER CAPITA TAX PLUS REQUIRED AFFILIATION FEES AND A REASONABLE</t>
  </si>
  <si>
    <t>PERCENTAGE OF THE ABOVE (5% - 15%).</t>
  </si>
  <si>
    <t>TO ASSIST YOU IN DETERMINING THE DUES INCREASE NEEDED TO BALANCE THE BUDGET</t>
  </si>
  <si>
    <t>IN CASE OF A DEFICIT BUDGET, PLEASE USE THE FOLLOWING GUIDELINE:</t>
  </si>
  <si>
    <t>DEFICIT AMOUNT $______________ DIVIDED BY NUMBER OF ACTIVE MEMBERS</t>
  </si>
  <si>
    <t>____________ DIVIDED BY 26 PAY PERIODS = BI-WEEKLY DUES INCREASE OF</t>
  </si>
  <si>
    <t>$_____________ TO OFFSET DEFICIT.</t>
  </si>
  <si>
    <t>TO DETERMINE IF THIS AMOUNT IS ADEQUATE:</t>
  </si>
  <si>
    <t>___________ MEMBERS X $________ INCREASE X 26 PAY PERIODS WILL</t>
  </si>
  <si>
    <t>GENERATE NEW REVENUE OF $_____________.</t>
  </si>
  <si>
    <t>*Amended on General Membership Meeting on 6-08-2021 for Legal efforts on behalf of the membership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</si>
</sst>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Times New Roman"/>
      <family val="1"/>
    </font>
    <font>
      <sz val="18"/>
      <name val="Arial"/>
      <family val="2"/>
    </font>
    <font>
      <u/>
      <sz val="18"/>
      <name val="Times New Roman"/>
      <family val="1"/>
    </font>
    <font>
      <vertAlign val="superscript"/>
      <sz val="18"/>
      <name val="Times New Roman"/>
      <family val="1"/>
    </font>
    <font>
      <b/>
      <i/>
      <u/>
      <sz val="18"/>
      <name val="Times New Roman"/>
      <family val="1"/>
    </font>
    <font>
      <i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6" fillId="0" borderId="0" xfId="0" applyFont="1"/>
    <xf numFmtId="0" fontId="4" fillId="0" borderId="0" xfId="0" applyFont="1"/>
    <xf numFmtId="4" fontId="2" fillId="0" borderId="1" xfId="0" applyNumberFormat="1" applyFont="1" applyBorder="1"/>
    <xf numFmtId="0" fontId="2" fillId="2" borderId="0" xfId="0" applyFont="1" applyFill="1"/>
    <xf numFmtId="0" fontId="3" fillId="2" borderId="0" xfId="0" applyFont="1" applyFill="1"/>
    <xf numFmtId="4" fontId="4" fillId="0" borderId="0" xfId="0" applyNumberFormat="1" applyFont="1"/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0" quotePrefix="1" applyFont="1"/>
    <xf numFmtId="0" fontId="2" fillId="0" borderId="1" xfId="0" applyFont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2" borderId="1" xfId="0" applyNumberFormat="1" applyFont="1" applyFill="1" applyBorder="1"/>
    <xf numFmtId="0" fontId="0" fillId="2" borderId="0" xfId="0" applyFill="1"/>
    <xf numFmtId="44" fontId="2" fillId="0" borderId="1" xfId="1" applyFont="1" applyBorder="1"/>
    <xf numFmtId="44" fontId="2" fillId="0" borderId="3" xfId="1" applyFont="1" applyBorder="1"/>
    <xf numFmtId="44" fontId="3" fillId="0" borderId="0" xfId="0" applyNumberFormat="1" applyFont="1"/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A76E-0764-4096-9C1E-8CDF2F9FD435}">
  <dimension ref="B2:Y185"/>
  <sheetViews>
    <sheetView tabSelected="1" topLeftCell="A64" workbookViewId="0">
      <selection activeCell="O71" sqref="O71"/>
    </sheetView>
  </sheetViews>
  <sheetFormatPr defaultRowHeight="14.25" x14ac:dyDescent="0.45"/>
  <cols>
    <col min="7" max="7" width="36.3984375" customWidth="1"/>
    <col min="8" max="8" width="18.3984375" customWidth="1"/>
    <col min="9" max="9" width="20.3984375" customWidth="1"/>
  </cols>
  <sheetData>
    <row r="2" spans="2:23" ht="22.9" x14ac:dyDescent="0.65">
      <c r="B2" s="1" t="s">
        <v>0</v>
      </c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22.9" x14ac:dyDescent="0.65">
      <c r="B3" s="3" t="s">
        <v>1</v>
      </c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ht="22.9" x14ac:dyDescent="0.65"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26.25" x14ac:dyDescent="0.65">
      <c r="B5" s="1"/>
      <c r="C5" s="1"/>
      <c r="D5" s="4" t="s">
        <v>2</v>
      </c>
      <c r="E5" s="1"/>
      <c r="F5" s="5"/>
      <c r="G5" s="6" t="s">
        <v>3</v>
      </c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2:23" ht="22.9" x14ac:dyDescent="0.65">
      <c r="B6" s="7"/>
      <c r="C6" s="7"/>
      <c r="D6" s="8">
        <v>2021</v>
      </c>
      <c r="E6" s="7"/>
      <c r="F6" s="7"/>
      <c r="G6" s="9">
        <v>44166</v>
      </c>
      <c r="H6" s="7"/>
      <c r="I6" s="7"/>
      <c r="J6" s="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2:23" ht="22.9" x14ac:dyDescent="0.65">
      <c r="B7" s="10" t="s">
        <v>4</v>
      </c>
      <c r="C7" s="10"/>
      <c r="D7" s="7"/>
      <c r="E7" s="7"/>
      <c r="F7" s="7"/>
      <c r="G7" s="7"/>
      <c r="H7" s="7"/>
      <c r="I7" s="7"/>
      <c r="J7" s="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2:23" ht="22.9" x14ac:dyDescent="0.65">
      <c r="B8" s="7"/>
      <c r="C8" s="7"/>
      <c r="D8" s="7"/>
      <c r="E8" s="7"/>
      <c r="F8" s="11"/>
      <c r="G8" s="7"/>
      <c r="H8" s="7"/>
      <c r="I8" s="7"/>
      <c r="J8" s="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2:23" ht="22.9" x14ac:dyDescent="0.65">
      <c r="B9" s="11" t="s">
        <v>5</v>
      </c>
      <c r="C9" s="11"/>
      <c r="D9" s="7"/>
      <c r="E9" s="9" t="s">
        <v>6</v>
      </c>
      <c r="F9" s="7"/>
      <c r="G9" s="7"/>
      <c r="H9" s="7"/>
      <c r="I9" s="7"/>
      <c r="J9" s="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2:23" ht="22.9" x14ac:dyDescent="0.65">
      <c r="B10" s="7"/>
      <c r="C10" s="7"/>
      <c r="D10" s="7"/>
      <c r="E10" s="7"/>
      <c r="F10" s="7"/>
      <c r="G10" s="7"/>
      <c r="H10" s="7"/>
      <c r="I10" s="7"/>
      <c r="J10" s="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2:23" ht="22.9" x14ac:dyDescent="0.65">
      <c r="B11" s="7"/>
      <c r="C11" s="7"/>
      <c r="D11" s="7"/>
      <c r="E11" s="33"/>
      <c r="F11" s="33"/>
      <c r="G11" s="7"/>
      <c r="H11" s="7"/>
      <c r="I11" s="7"/>
      <c r="J11" s="7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2:23" ht="22.9" x14ac:dyDescent="0.65">
      <c r="B12" s="7"/>
      <c r="C12" s="7"/>
      <c r="D12" s="7" t="s">
        <v>7</v>
      </c>
      <c r="E12" s="33" t="s">
        <v>8</v>
      </c>
      <c r="F12" s="33"/>
      <c r="G12" s="7"/>
      <c r="H12" s="12">
        <v>285366</v>
      </c>
      <c r="I12" s="7"/>
      <c r="J12" s="13" t="s">
        <v>9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 ht="22.9" x14ac:dyDescent="0.65">
      <c r="B13" s="7"/>
      <c r="C13" s="7"/>
      <c r="D13" s="7" t="s">
        <v>10</v>
      </c>
      <c r="E13" s="7"/>
      <c r="F13" s="7"/>
      <c r="G13" s="7"/>
      <c r="H13" s="12"/>
      <c r="I13" s="7"/>
      <c r="J13" s="7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2:23" ht="22.9" x14ac:dyDescent="0.65">
      <c r="B14" s="7"/>
      <c r="C14" s="7"/>
      <c r="D14" s="7" t="s">
        <v>7</v>
      </c>
      <c r="E14" s="33"/>
      <c r="F14" s="33"/>
      <c r="G14" s="7"/>
      <c r="H14" s="12"/>
      <c r="I14" s="7"/>
      <c r="J14" s="7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2:23" ht="22.9" x14ac:dyDescent="0.65">
      <c r="B15" s="7"/>
      <c r="C15" s="7"/>
      <c r="D15" s="7" t="s">
        <v>11</v>
      </c>
      <c r="E15" s="7"/>
      <c r="F15" s="7"/>
      <c r="G15" s="7"/>
      <c r="H15" s="12">
        <v>8009</v>
      </c>
      <c r="I15" s="7"/>
      <c r="J15" s="7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2:23" ht="22.9" x14ac:dyDescent="0.65">
      <c r="B16" s="7"/>
      <c r="C16" s="7"/>
      <c r="D16" s="7" t="s">
        <v>12</v>
      </c>
      <c r="E16" s="7"/>
      <c r="F16" s="7"/>
      <c r="G16" s="7"/>
      <c r="H16" s="12"/>
      <c r="I16" s="7"/>
      <c r="J16" s="7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2:23" ht="22.9" x14ac:dyDescent="0.65">
      <c r="B17" s="7"/>
      <c r="C17" s="7"/>
      <c r="D17" s="7" t="s">
        <v>13</v>
      </c>
      <c r="E17" s="7"/>
      <c r="F17" s="7"/>
      <c r="G17" s="7"/>
      <c r="H17" s="12"/>
      <c r="I17" s="7"/>
      <c r="J17" s="7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2:23" ht="22.9" x14ac:dyDescent="0.65">
      <c r="B18" s="7"/>
      <c r="C18" s="7"/>
      <c r="D18" s="7"/>
      <c r="E18" s="7"/>
      <c r="F18" s="7"/>
      <c r="G18" s="7"/>
      <c r="H18" s="15"/>
      <c r="I18" s="7"/>
      <c r="J18" s="7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2:23" ht="22.9" x14ac:dyDescent="0.65">
      <c r="B19" s="7"/>
      <c r="C19" s="7"/>
      <c r="D19" s="7"/>
      <c r="E19" s="7" t="s">
        <v>14</v>
      </c>
      <c r="F19" s="11"/>
      <c r="G19" s="7"/>
      <c r="H19" s="15"/>
      <c r="I19" s="16">
        <f>SUM(H12:H17)</f>
        <v>293375</v>
      </c>
      <c r="J19" s="7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 ht="22.9" x14ac:dyDescent="0.65">
      <c r="B20" s="7"/>
      <c r="C20" s="7"/>
      <c r="D20" s="7"/>
      <c r="E20" s="7"/>
      <c r="F20" s="7"/>
      <c r="G20" s="7"/>
      <c r="H20" s="7"/>
      <c r="I20" s="7"/>
      <c r="J20" s="7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2:23" ht="22.9" x14ac:dyDescent="0.65">
      <c r="B21" s="7"/>
      <c r="C21" s="7"/>
      <c r="D21" s="7"/>
      <c r="E21" s="7"/>
      <c r="F21" s="7"/>
      <c r="G21" s="7"/>
      <c r="H21" s="7"/>
      <c r="I21" s="7"/>
      <c r="J21" s="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2:23" ht="22.9" x14ac:dyDescent="0.65">
      <c r="B22" s="11" t="s">
        <v>15</v>
      </c>
      <c r="C22" s="11"/>
      <c r="D22" s="7"/>
      <c r="E22" s="7"/>
      <c r="F22" s="7"/>
      <c r="G22" s="7"/>
      <c r="H22" s="7"/>
      <c r="I22" s="7"/>
      <c r="J22" s="7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2:23" ht="22.9" x14ac:dyDescent="0.65">
      <c r="B23" s="11"/>
      <c r="C23" s="11"/>
      <c r="D23" s="7"/>
      <c r="E23" s="7"/>
      <c r="F23" s="7"/>
      <c r="G23" s="7"/>
      <c r="H23" s="7"/>
      <c r="I23" s="7"/>
      <c r="J23" s="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2:23" ht="22.9" x14ac:dyDescent="0.65">
      <c r="B24" s="7" t="s">
        <v>16</v>
      </c>
      <c r="C24" s="7"/>
      <c r="D24" s="7" t="s">
        <v>17</v>
      </c>
      <c r="E24" s="7"/>
      <c r="F24" s="7" t="s">
        <v>18</v>
      </c>
      <c r="G24" s="7"/>
      <c r="H24" s="7"/>
      <c r="I24" s="7"/>
      <c r="J24" s="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2:23" ht="22.9" x14ac:dyDescent="0.65">
      <c r="B25" s="17">
        <v>330</v>
      </c>
      <c r="C25" s="7"/>
      <c r="D25" s="18">
        <v>20.5</v>
      </c>
      <c r="E25" s="7" t="s">
        <v>19</v>
      </c>
      <c r="F25" s="19" t="s">
        <v>20</v>
      </c>
      <c r="G25" s="7"/>
      <c r="H25" s="12">
        <f>B25*D25*26</f>
        <v>175890</v>
      </c>
      <c r="I25" s="2"/>
      <c r="J25" s="20" t="s">
        <v>21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2:23" ht="22.9" x14ac:dyDescent="0.65">
      <c r="B26" s="17"/>
      <c r="C26" s="7"/>
      <c r="D26" s="21"/>
      <c r="E26" s="7" t="s">
        <v>19</v>
      </c>
      <c r="F26" s="7"/>
      <c r="G26" s="7"/>
      <c r="H26" s="12">
        <f>B26*D26*26</f>
        <v>0</v>
      </c>
      <c r="I26" s="2"/>
      <c r="J26" s="7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2:23" ht="22.9" x14ac:dyDescent="0.65">
      <c r="B27" s="17"/>
      <c r="C27" s="7"/>
      <c r="D27" s="21"/>
      <c r="E27" s="7" t="s">
        <v>19</v>
      </c>
      <c r="F27" s="7"/>
      <c r="G27" s="7"/>
      <c r="H27" s="12"/>
      <c r="I27" s="7"/>
      <c r="J27" s="7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2:23" ht="22.9" x14ac:dyDescent="0.65">
      <c r="B28" s="17"/>
      <c r="C28" s="7"/>
      <c r="D28" s="21"/>
      <c r="E28" s="7" t="s">
        <v>22</v>
      </c>
      <c r="F28" s="7"/>
      <c r="G28" s="7"/>
      <c r="H28" s="12">
        <f>B28*D28*26</f>
        <v>0</v>
      </c>
      <c r="I28" s="7"/>
      <c r="J28" s="7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2:23" ht="22.9" x14ac:dyDescent="0.65">
      <c r="B29" s="17"/>
      <c r="C29" s="7"/>
      <c r="D29" s="21"/>
      <c r="E29" s="7" t="s">
        <v>23</v>
      </c>
      <c r="F29" s="7"/>
      <c r="G29" s="7"/>
      <c r="H29" s="12">
        <f>B29*D29*26</f>
        <v>0</v>
      </c>
      <c r="I29" s="7"/>
      <c r="J29" s="7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2:23" ht="22.9" x14ac:dyDescent="0.65">
      <c r="B30" s="17">
        <v>27</v>
      </c>
      <c r="C30" s="7"/>
      <c r="D30" s="21">
        <v>24</v>
      </c>
      <c r="E30" s="7" t="s">
        <v>24</v>
      </c>
      <c r="F30" s="7"/>
      <c r="G30" s="7"/>
      <c r="H30" s="12">
        <f>B30*D30</f>
        <v>648</v>
      </c>
      <c r="I30" s="20"/>
      <c r="J30" s="7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2:23" ht="22.9" x14ac:dyDescent="0.65">
      <c r="B31" s="7"/>
      <c r="C31" s="7"/>
      <c r="D31" s="7"/>
      <c r="E31" s="7"/>
      <c r="F31" s="7"/>
      <c r="G31" s="7"/>
      <c r="H31" s="7"/>
      <c r="I31" s="7"/>
      <c r="J31" s="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2:23" ht="22.9" x14ac:dyDescent="0.65">
      <c r="B32" s="7"/>
      <c r="C32" s="7"/>
      <c r="D32" s="7"/>
      <c r="E32" s="7" t="s">
        <v>25</v>
      </c>
      <c r="F32" s="7"/>
      <c r="G32" s="7"/>
      <c r="H32" s="7"/>
      <c r="I32" s="16">
        <f>SUM(H25:H30)</f>
        <v>176538</v>
      </c>
      <c r="J32" s="7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2:23" ht="22.9" x14ac:dyDescent="0.65">
      <c r="B33" s="7"/>
      <c r="C33" s="7"/>
      <c r="D33" s="7"/>
      <c r="E33" s="7" t="s">
        <v>26</v>
      </c>
      <c r="F33" s="7"/>
      <c r="G33" s="7"/>
      <c r="H33" s="7"/>
      <c r="I33" s="22">
        <v>0</v>
      </c>
      <c r="J33" s="7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2:23" ht="22.9" x14ac:dyDescent="0.65">
      <c r="B34" s="7"/>
      <c r="C34" s="7"/>
      <c r="D34" s="7"/>
      <c r="E34" s="7"/>
      <c r="F34" s="7"/>
      <c r="G34" s="7"/>
      <c r="H34" s="7"/>
      <c r="I34" s="23"/>
      <c r="J34" s="7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2:23" ht="22.9" x14ac:dyDescent="0.65">
      <c r="B35" s="7"/>
      <c r="C35" s="7"/>
      <c r="D35" s="7"/>
      <c r="E35" s="7" t="s">
        <v>27</v>
      </c>
      <c r="F35" s="7"/>
      <c r="G35" s="7"/>
      <c r="H35" s="7"/>
      <c r="I35" s="16">
        <f>SUM(I19:I33)</f>
        <v>469913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2:23" ht="22.9" x14ac:dyDescent="0.65">
      <c r="B36" s="7"/>
      <c r="C36" s="7"/>
      <c r="D36" s="7"/>
      <c r="E36" s="20" t="s">
        <v>28</v>
      </c>
      <c r="F36" s="7"/>
      <c r="G36" s="2"/>
      <c r="H36" s="7"/>
      <c r="I36" s="7"/>
      <c r="J36" s="2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2:23" ht="22.9" x14ac:dyDescent="0.65">
      <c r="B37" s="7"/>
      <c r="C37" s="7"/>
      <c r="D37" s="7"/>
      <c r="E37" s="20" t="s">
        <v>29</v>
      </c>
      <c r="F37" s="7"/>
      <c r="G37" s="2"/>
      <c r="H37" s="7"/>
      <c r="I37" s="7"/>
      <c r="J37" s="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2:23" ht="22.9" x14ac:dyDescent="0.65">
      <c r="B38" s="10" t="s">
        <v>30</v>
      </c>
      <c r="C38" s="10"/>
      <c r="D38" s="7"/>
      <c r="E38" s="7"/>
      <c r="F38" s="7"/>
      <c r="G38" s="7"/>
      <c r="H38" s="7"/>
      <c r="I38" s="7"/>
      <c r="J38" s="7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2:23" ht="22.9" x14ac:dyDescent="0.65">
      <c r="B39" s="7"/>
      <c r="C39" s="7"/>
      <c r="D39" s="7"/>
      <c r="E39" s="7"/>
      <c r="F39" s="7"/>
      <c r="G39" s="7"/>
      <c r="H39" s="7"/>
      <c r="I39" s="7"/>
      <c r="J39" s="7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2:23" ht="22.9" x14ac:dyDescent="0.65">
      <c r="B40" s="11" t="s">
        <v>31</v>
      </c>
      <c r="C40" s="11"/>
      <c r="D40" s="7"/>
      <c r="E40" s="7"/>
      <c r="F40" s="7"/>
      <c r="G40" s="7"/>
      <c r="H40" s="7"/>
      <c r="I40" s="7"/>
      <c r="J40" s="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2:23" ht="22.9" x14ac:dyDescent="0.65">
      <c r="B41" s="11"/>
      <c r="C41" s="11"/>
      <c r="D41" s="7"/>
      <c r="E41" s="7"/>
      <c r="F41" s="7"/>
      <c r="G41" s="7"/>
      <c r="H41" s="7"/>
      <c r="I41" s="7"/>
      <c r="J41" s="7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2:23" ht="22.9" x14ac:dyDescent="0.65">
      <c r="B42" s="7" t="s">
        <v>16</v>
      </c>
      <c r="C42" s="7"/>
      <c r="D42" s="7" t="s">
        <v>32</v>
      </c>
      <c r="E42" s="7"/>
      <c r="F42" s="7"/>
      <c r="G42" s="7"/>
      <c r="H42" s="7"/>
      <c r="I42" s="7"/>
      <c r="J42" s="7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2:23" ht="22.9" x14ac:dyDescent="0.65">
      <c r="B43" s="7"/>
      <c r="C43" s="7"/>
      <c r="D43" s="7"/>
      <c r="E43" s="7"/>
      <c r="F43" s="7"/>
      <c r="G43" s="7"/>
      <c r="H43" s="7"/>
      <c r="I43" s="7"/>
      <c r="J43" s="7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2:23" ht="22.9" x14ac:dyDescent="0.65">
      <c r="B44" s="17">
        <v>330</v>
      </c>
      <c r="C44" s="7"/>
      <c r="D44" s="18">
        <v>20.91</v>
      </c>
      <c r="E44" s="7" t="s">
        <v>33</v>
      </c>
      <c r="F44" s="7"/>
      <c r="G44" s="7"/>
      <c r="H44" s="12">
        <f>B44*D44*12</f>
        <v>82803.600000000006</v>
      </c>
      <c r="I44" s="2"/>
      <c r="J44" s="20" t="s">
        <v>34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2:23" ht="22.9" x14ac:dyDescent="0.65">
      <c r="B45" s="24">
        <v>27</v>
      </c>
      <c r="C45" s="7"/>
      <c r="D45" s="25">
        <v>2</v>
      </c>
      <c r="E45" s="7" t="s">
        <v>35</v>
      </c>
      <c r="F45" s="7"/>
      <c r="G45" s="7"/>
      <c r="H45" s="12">
        <f>B45*D45*12</f>
        <v>648</v>
      </c>
      <c r="I45" s="7"/>
      <c r="J45" s="7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2:23" ht="22.9" x14ac:dyDescent="0.65">
      <c r="B46" s="7"/>
      <c r="C46" s="7"/>
      <c r="D46" s="26"/>
      <c r="E46" s="7"/>
      <c r="F46" s="7"/>
      <c r="G46" s="7"/>
      <c r="H46" s="27"/>
      <c r="I46" s="7"/>
      <c r="J46" s="7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2:23" ht="22.9" x14ac:dyDescent="0.65">
      <c r="B47" s="7"/>
      <c r="C47" s="7"/>
      <c r="D47" s="7"/>
      <c r="E47" s="20" t="s">
        <v>29</v>
      </c>
      <c r="F47" s="7"/>
      <c r="G47" s="7"/>
      <c r="H47" s="7"/>
      <c r="I47" s="7"/>
      <c r="J47" s="7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2:23" ht="22.9" x14ac:dyDescent="0.65">
      <c r="B48" s="7"/>
      <c r="C48" s="7"/>
      <c r="D48" s="7"/>
      <c r="E48" s="7"/>
      <c r="F48" s="7"/>
      <c r="G48" s="7"/>
      <c r="H48" s="7"/>
      <c r="I48" s="7"/>
      <c r="J48" s="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2:23" ht="22.9" x14ac:dyDescent="0.65">
      <c r="B49" s="7"/>
      <c r="C49" s="7"/>
      <c r="D49" s="7"/>
      <c r="E49" s="7" t="s">
        <v>36</v>
      </c>
      <c r="F49" s="7"/>
      <c r="G49" s="7"/>
      <c r="H49" s="7"/>
      <c r="I49" s="12">
        <f>SUM(H44:H47)</f>
        <v>83451.600000000006</v>
      </c>
      <c r="J49" s="7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2:23" ht="22.9" x14ac:dyDescent="0.65">
      <c r="B50" s="7"/>
      <c r="C50" s="7"/>
      <c r="D50" s="7"/>
      <c r="E50" s="7"/>
      <c r="F50" s="7"/>
      <c r="G50" s="7"/>
      <c r="H50" s="7"/>
      <c r="I50" s="7"/>
      <c r="J50" s="7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2:23" ht="22.9" x14ac:dyDescent="0.65">
      <c r="B51" s="11" t="s">
        <v>37</v>
      </c>
      <c r="C51" s="11"/>
      <c r="D51" s="7"/>
      <c r="E51" s="7"/>
      <c r="F51" s="7"/>
      <c r="G51" s="7"/>
      <c r="H51" s="7"/>
      <c r="I51" s="7"/>
      <c r="J51" s="7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2:23" ht="22.9" x14ac:dyDescent="0.65">
      <c r="B52" s="11"/>
      <c r="C52" s="11"/>
      <c r="D52" s="7"/>
      <c r="E52" s="7"/>
      <c r="F52" s="7"/>
      <c r="G52" s="7"/>
      <c r="H52" s="7"/>
      <c r="I52" s="7"/>
      <c r="J52" s="7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2:23" ht="22.9" x14ac:dyDescent="0.65">
      <c r="B53" s="7" t="s">
        <v>16</v>
      </c>
      <c r="C53" s="7"/>
      <c r="D53" s="7" t="s">
        <v>38</v>
      </c>
      <c r="E53" s="7"/>
      <c r="F53" s="7"/>
      <c r="G53" s="7"/>
      <c r="H53" s="7"/>
      <c r="I53" s="7"/>
      <c r="J53" s="7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2:23" ht="22.9" x14ac:dyDescent="0.65">
      <c r="B54" s="7"/>
      <c r="C54" s="7"/>
      <c r="D54" s="7"/>
      <c r="E54" s="7"/>
      <c r="F54" s="7"/>
      <c r="G54" s="7"/>
      <c r="H54" s="7"/>
      <c r="I54" s="7"/>
      <c r="J54" s="7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2:23" ht="22.9" x14ac:dyDescent="0.65">
      <c r="B55" s="17"/>
      <c r="C55" s="7"/>
      <c r="D55" s="21"/>
      <c r="E55" s="7" t="s">
        <v>39</v>
      </c>
      <c r="F55" s="7"/>
      <c r="G55" s="7"/>
      <c r="H55" s="12">
        <f>B55*D55</f>
        <v>0</v>
      </c>
      <c r="I55" s="7"/>
      <c r="J55" s="7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23" ht="22.9" x14ac:dyDescent="0.65">
      <c r="B56" s="17"/>
      <c r="C56" s="7"/>
      <c r="D56" s="21"/>
      <c r="E56" s="7" t="s">
        <v>40</v>
      </c>
      <c r="F56" s="7"/>
      <c r="G56" s="7"/>
      <c r="H56" s="12">
        <f>B56*D56</f>
        <v>0</v>
      </c>
      <c r="I56" s="7"/>
      <c r="J56" s="7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 ht="22.9" x14ac:dyDescent="0.65">
      <c r="B57" s="17">
        <v>330</v>
      </c>
      <c r="C57" s="7"/>
      <c r="D57" s="18">
        <v>5</v>
      </c>
      <c r="E57" s="7" t="s">
        <v>41</v>
      </c>
      <c r="F57" s="7"/>
      <c r="G57" s="7"/>
      <c r="H57" s="12">
        <f>B57*D57</f>
        <v>1650</v>
      </c>
      <c r="I57" s="2"/>
      <c r="J57" s="20" t="s">
        <v>42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 ht="22.9" x14ac:dyDescent="0.65">
      <c r="B58" s="17"/>
      <c r="C58" s="7"/>
      <c r="D58" s="21"/>
      <c r="E58" s="7" t="s">
        <v>43</v>
      </c>
      <c r="F58" s="7"/>
      <c r="G58" s="7"/>
      <c r="H58" s="12">
        <f>B58*D58</f>
        <v>0</v>
      </c>
      <c r="I58" s="7"/>
      <c r="J58" s="7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2:23" ht="22.9" x14ac:dyDescent="0.65">
      <c r="B59" s="7"/>
      <c r="C59" s="7"/>
      <c r="D59" s="8"/>
      <c r="E59" s="7"/>
      <c r="F59" s="7"/>
      <c r="G59" s="7"/>
      <c r="H59" s="15"/>
      <c r="I59" s="7"/>
      <c r="J59" s="7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2:23" ht="22.9" x14ac:dyDescent="0.65">
      <c r="B60" s="7"/>
      <c r="C60" s="7"/>
      <c r="D60" s="7"/>
      <c r="E60" s="7" t="s">
        <v>44</v>
      </c>
      <c r="F60" s="7"/>
      <c r="G60" s="7"/>
      <c r="H60" s="15"/>
      <c r="I60" s="12">
        <f>SUM(H55:H58)</f>
        <v>1650</v>
      </c>
      <c r="J60" s="7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2:23" ht="22.9" x14ac:dyDescent="0.65">
      <c r="B61" s="7"/>
      <c r="C61" s="7"/>
      <c r="D61" s="7"/>
      <c r="E61" s="7"/>
      <c r="F61" s="7"/>
      <c r="G61" s="7"/>
      <c r="H61" s="15"/>
      <c r="I61" s="7"/>
      <c r="J61" s="7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2:23" ht="22.9" x14ac:dyDescent="0.65">
      <c r="B62" s="11" t="s">
        <v>45</v>
      </c>
      <c r="C62" s="11"/>
      <c r="D62" s="7"/>
      <c r="E62" s="7"/>
      <c r="F62" s="7"/>
      <c r="G62" s="7"/>
      <c r="H62" s="7"/>
      <c r="I62" s="7"/>
      <c r="J62" s="7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23" ht="22.9" x14ac:dyDescent="0.65">
      <c r="B63" s="11"/>
      <c r="C63" s="11"/>
      <c r="D63" s="7"/>
      <c r="E63" s="7"/>
      <c r="F63" s="7"/>
      <c r="G63" s="7"/>
      <c r="H63" s="7"/>
      <c r="I63" s="7"/>
      <c r="J63" s="7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2:23" ht="22.9" x14ac:dyDescent="0.65">
      <c r="B64" s="7" t="s">
        <v>16</v>
      </c>
      <c r="C64" s="7"/>
      <c r="D64" s="7" t="s">
        <v>38</v>
      </c>
      <c r="E64" s="7"/>
      <c r="F64" s="7"/>
      <c r="G64" s="7"/>
      <c r="H64" s="7"/>
      <c r="I64" s="7"/>
      <c r="J64" s="7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25" ht="22.9" x14ac:dyDescent="0.65">
      <c r="B65" s="7"/>
      <c r="C65" s="7"/>
      <c r="D65" s="7"/>
      <c r="E65" s="7"/>
      <c r="F65" s="7"/>
      <c r="G65" s="7"/>
      <c r="H65" s="7"/>
      <c r="I65" s="7"/>
      <c r="J65" s="7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5" ht="22.9" x14ac:dyDescent="0.65">
      <c r="B66" s="17">
        <v>330</v>
      </c>
      <c r="C66" s="7"/>
      <c r="D66" s="21">
        <v>5</v>
      </c>
      <c r="E66" s="7" t="s">
        <v>46</v>
      </c>
      <c r="F66" s="7"/>
      <c r="G66" s="7"/>
      <c r="H66" s="12">
        <f>B66*D66</f>
        <v>1650</v>
      </c>
      <c r="I66" s="2"/>
      <c r="J66" s="20" t="s">
        <v>47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5" ht="22.9" x14ac:dyDescent="0.65">
      <c r="B67" s="17"/>
      <c r="C67" s="7"/>
      <c r="D67" s="21"/>
      <c r="E67" s="7" t="s">
        <v>40</v>
      </c>
      <c r="F67" s="7"/>
      <c r="G67" s="7"/>
      <c r="H67" s="12">
        <f>B67*D67</f>
        <v>0</v>
      </c>
      <c r="I67" s="7"/>
      <c r="J67" s="7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5" ht="22.9" x14ac:dyDescent="0.65">
      <c r="B68" s="7"/>
      <c r="C68" s="7"/>
      <c r="D68" s="8"/>
      <c r="E68" s="7"/>
      <c r="F68" s="7"/>
      <c r="G68" s="7"/>
      <c r="H68" s="11"/>
      <c r="I68" s="7"/>
      <c r="J68" s="7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5" ht="22.9" x14ac:dyDescent="0.65">
      <c r="B69" s="7"/>
      <c r="C69" s="7"/>
      <c r="D69" s="8"/>
      <c r="E69" s="7" t="s">
        <v>48</v>
      </c>
      <c r="F69" s="7"/>
      <c r="G69" s="7"/>
      <c r="H69" s="11"/>
      <c r="I69" s="12">
        <f>SUM(H66:H67)</f>
        <v>1650</v>
      </c>
      <c r="J69" s="7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5" ht="22.9" x14ac:dyDescent="0.65">
      <c r="B70" s="7"/>
      <c r="C70" s="7"/>
      <c r="D70" s="7"/>
      <c r="E70" s="7"/>
      <c r="F70" s="7"/>
      <c r="G70" s="7"/>
      <c r="H70" s="11"/>
      <c r="I70" s="15"/>
      <c r="J70" s="7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5" ht="22.9" x14ac:dyDescent="0.65">
      <c r="B71" s="7"/>
      <c r="C71" s="7"/>
      <c r="D71" s="7" t="s">
        <v>49</v>
      </c>
      <c r="E71" s="2"/>
      <c r="F71" s="7"/>
      <c r="G71" s="7"/>
      <c r="H71" s="7"/>
      <c r="I71" s="12">
        <f>SUM(I49:I69)</f>
        <v>86751.6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5" ht="22.9" x14ac:dyDescent="0.65">
      <c r="B72" s="7"/>
      <c r="C72" s="7"/>
      <c r="D72" s="7"/>
      <c r="E72" s="7"/>
      <c r="F72" s="7"/>
      <c r="G72" s="7"/>
      <c r="H72" s="7"/>
      <c r="I72" s="7"/>
      <c r="J72" s="15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5" ht="22.9" x14ac:dyDescent="0.65">
      <c r="B73" s="11" t="s">
        <v>50</v>
      </c>
      <c r="C73" s="11"/>
      <c r="D73" s="7"/>
      <c r="E73" s="7"/>
      <c r="F73" s="7"/>
      <c r="G73" s="7"/>
      <c r="H73" s="7"/>
      <c r="I73" s="7"/>
      <c r="J73" s="7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5" ht="22.9" x14ac:dyDescent="0.65">
      <c r="B74" s="11"/>
      <c r="C74" s="11"/>
      <c r="D74" s="13" t="s">
        <v>51</v>
      </c>
      <c r="E74" s="13"/>
      <c r="F74" s="13"/>
      <c r="G74" s="13"/>
      <c r="H74" s="28">
        <v>10000</v>
      </c>
      <c r="I74" s="7"/>
      <c r="J74" s="13" t="s">
        <v>136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29"/>
      <c r="Y74" s="29"/>
    </row>
    <row r="75" spans="2:25" ht="22.9" x14ac:dyDescent="0.65">
      <c r="B75" s="11"/>
      <c r="C75" s="11"/>
      <c r="D75" s="7" t="s">
        <v>52</v>
      </c>
      <c r="E75" s="7"/>
      <c r="F75" s="7"/>
      <c r="G75" s="7"/>
      <c r="H75" s="12">
        <v>100</v>
      </c>
      <c r="I75" s="7"/>
      <c r="J75" s="7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5" ht="22.9" x14ac:dyDescent="0.65">
      <c r="B76" s="7"/>
      <c r="C76" s="7"/>
      <c r="D76" s="7" t="s">
        <v>53</v>
      </c>
      <c r="E76" s="7"/>
      <c r="F76" s="7"/>
      <c r="G76" s="7"/>
      <c r="H76" s="12">
        <v>0</v>
      </c>
      <c r="I76" s="7"/>
      <c r="J76" s="7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5" ht="22.9" x14ac:dyDescent="0.65">
      <c r="B77" s="7"/>
      <c r="C77" s="7"/>
      <c r="D77" s="7" t="s">
        <v>54</v>
      </c>
      <c r="E77" s="7"/>
      <c r="F77" s="7"/>
      <c r="G77" s="7"/>
      <c r="H77" s="12">
        <v>0</v>
      </c>
      <c r="I77" s="7"/>
      <c r="J77" s="7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5" ht="22.9" x14ac:dyDescent="0.65">
      <c r="B78" s="7"/>
      <c r="C78" s="7"/>
      <c r="D78" s="7" t="s">
        <v>55</v>
      </c>
      <c r="E78" s="7"/>
      <c r="F78" s="7"/>
      <c r="G78" s="7"/>
      <c r="H78" s="12">
        <v>500</v>
      </c>
      <c r="I78" s="7"/>
      <c r="J78" s="7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5" ht="22.9" x14ac:dyDescent="0.65">
      <c r="B79" s="7"/>
      <c r="C79" s="7"/>
      <c r="D79" s="7" t="s">
        <v>56</v>
      </c>
      <c r="E79" s="7"/>
      <c r="F79" s="7"/>
      <c r="G79" s="7"/>
      <c r="H79" s="12">
        <v>1000</v>
      </c>
      <c r="I79" s="7"/>
      <c r="J79" s="7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5" ht="22.9" x14ac:dyDescent="0.65">
      <c r="B80" s="7"/>
      <c r="C80" s="7"/>
      <c r="D80" s="7" t="s">
        <v>57</v>
      </c>
      <c r="E80" s="7"/>
      <c r="F80" s="7"/>
      <c r="G80" s="7"/>
      <c r="H80" s="12">
        <v>0</v>
      </c>
      <c r="I80" s="7"/>
      <c r="J80" s="7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ht="22.9" x14ac:dyDescent="0.65">
      <c r="B81" s="7"/>
      <c r="C81" s="7"/>
      <c r="D81" s="7" t="s">
        <v>58</v>
      </c>
      <c r="E81" s="7"/>
      <c r="F81" s="7"/>
      <c r="G81" s="7"/>
      <c r="H81" s="12">
        <v>500</v>
      </c>
      <c r="I81" s="7"/>
      <c r="J81" s="7" t="s">
        <v>59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ht="22.9" x14ac:dyDescent="0.65">
      <c r="B82" s="7"/>
      <c r="C82" s="7"/>
      <c r="D82" s="7" t="s">
        <v>60</v>
      </c>
      <c r="E82" s="7"/>
      <c r="F82" s="7"/>
      <c r="G82" s="7"/>
      <c r="H82" s="12">
        <v>2000</v>
      </c>
      <c r="I82" s="7"/>
      <c r="J82" s="7" t="s">
        <v>61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ht="22.9" x14ac:dyDescent="0.65">
      <c r="B83" s="7"/>
      <c r="C83" s="7"/>
      <c r="D83" s="7" t="s">
        <v>62</v>
      </c>
      <c r="E83" s="7"/>
      <c r="F83" s="7"/>
      <c r="G83" s="7"/>
      <c r="H83" s="12">
        <v>400</v>
      </c>
      <c r="I83" s="2"/>
      <c r="J83" s="7" t="s">
        <v>63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ht="22.9" x14ac:dyDescent="0.65">
      <c r="B84" s="7"/>
      <c r="C84" s="7"/>
      <c r="D84" s="7" t="s">
        <v>64</v>
      </c>
      <c r="E84" s="7"/>
      <c r="F84" s="7"/>
      <c r="G84" s="7"/>
      <c r="H84" s="12">
        <v>5000</v>
      </c>
      <c r="I84" s="2"/>
      <c r="J84" s="20" t="s">
        <v>65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ht="22.9" x14ac:dyDescent="0.65">
      <c r="B85" s="7"/>
      <c r="C85" s="7"/>
      <c r="D85" s="7"/>
      <c r="E85" s="7"/>
      <c r="F85" s="7" t="s">
        <v>66</v>
      </c>
      <c r="G85" s="7"/>
      <c r="H85" s="7"/>
      <c r="I85" s="12">
        <f>SUM(H74:H84)</f>
        <v>19500</v>
      </c>
      <c r="J85" s="7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ht="22.9" x14ac:dyDescent="0.65">
      <c r="B86" s="7"/>
      <c r="C86" s="7"/>
      <c r="D86" s="7"/>
      <c r="E86" s="7"/>
      <c r="F86" s="7"/>
      <c r="G86" s="7"/>
      <c r="H86" s="7"/>
      <c r="I86" s="7"/>
      <c r="J86" s="7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ht="22.9" x14ac:dyDescent="0.65">
      <c r="B87" s="11" t="s">
        <v>67</v>
      </c>
      <c r="C87" s="11"/>
      <c r="D87" s="7"/>
      <c r="E87" s="7"/>
      <c r="F87" s="7"/>
      <c r="G87" s="7"/>
      <c r="H87" s="7"/>
      <c r="I87" s="7"/>
      <c r="J87" s="7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ht="22.9" x14ac:dyDescent="0.65">
      <c r="B88" s="7"/>
      <c r="C88" s="7"/>
      <c r="D88" s="7" t="s">
        <v>68</v>
      </c>
      <c r="E88" s="7"/>
      <c r="F88" s="7"/>
      <c r="G88" s="7"/>
      <c r="H88" s="12">
        <v>3000</v>
      </c>
      <c r="I88" s="7"/>
      <c r="J88" s="7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ht="22.9" x14ac:dyDescent="0.65">
      <c r="B89" s="7"/>
      <c r="C89" s="7"/>
      <c r="D89" s="7" t="s">
        <v>69</v>
      </c>
      <c r="E89" s="7"/>
      <c r="F89" s="7"/>
      <c r="G89" s="7"/>
      <c r="H89" s="12">
        <v>0</v>
      </c>
      <c r="I89" s="7"/>
      <c r="J89" s="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ht="22.9" x14ac:dyDescent="0.65">
      <c r="B90" s="7"/>
      <c r="C90" s="7"/>
      <c r="D90" s="7" t="s">
        <v>70</v>
      </c>
      <c r="E90" s="7"/>
      <c r="F90" s="7"/>
      <c r="G90" s="7"/>
      <c r="H90" s="12">
        <v>6750</v>
      </c>
      <c r="I90" s="7"/>
      <c r="J90" s="7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ht="22.9" x14ac:dyDescent="0.65">
      <c r="B91" s="7"/>
      <c r="C91" s="7"/>
      <c r="D91" s="7" t="s">
        <v>71</v>
      </c>
      <c r="E91" s="7"/>
      <c r="F91" s="7"/>
      <c r="G91" s="7"/>
      <c r="H91" s="12">
        <v>5000</v>
      </c>
      <c r="I91" s="7"/>
      <c r="J91" s="7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ht="22.9" x14ac:dyDescent="0.65">
      <c r="B92" s="7"/>
      <c r="C92" s="7"/>
      <c r="D92" s="7" t="s">
        <v>72</v>
      </c>
      <c r="E92" s="7"/>
      <c r="F92" s="7"/>
      <c r="G92" s="7"/>
      <c r="H92" s="12">
        <v>0</v>
      </c>
      <c r="I92" s="7"/>
      <c r="J92" s="7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ht="22.9" x14ac:dyDescent="0.65">
      <c r="B93" s="7"/>
      <c r="C93" s="7"/>
      <c r="D93" s="7"/>
      <c r="E93" s="7"/>
      <c r="F93" s="7" t="s">
        <v>66</v>
      </c>
      <c r="G93" s="7"/>
      <c r="H93" s="7"/>
      <c r="I93" s="12">
        <f>SUM(H88:H92)</f>
        <v>14750</v>
      </c>
      <c r="J93" s="7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ht="22.9" x14ac:dyDescent="0.65">
      <c r="B94" s="7"/>
      <c r="C94" s="7"/>
      <c r="D94" s="2"/>
      <c r="E94" s="7"/>
      <c r="F94" s="7"/>
      <c r="G94" s="7"/>
      <c r="H94" s="7"/>
      <c r="I94" s="15"/>
      <c r="J94" s="7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ht="22.9" x14ac:dyDescent="0.65">
      <c r="B95" s="11" t="s">
        <v>73</v>
      </c>
      <c r="C95" s="7"/>
      <c r="D95" s="7"/>
      <c r="E95" s="7"/>
      <c r="F95" s="7"/>
      <c r="G95" s="7"/>
      <c r="H95" s="7"/>
      <c r="I95" s="7"/>
      <c r="J95" s="7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 ht="22.9" x14ac:dyDescent="0.65">
      <c r="B96" s="7"/>
      <c r="C96" s="7"/>
      <c r="D96" s="7" t="s">
        <v>74</v>
      </c>
      <c r="E96" s="7"/>
      <c r="F96" s="7"/>
      <c r="G96" s="7"/>
      <c r="H96" s="12">
        <v>2000</v>
      </c>
      <c r="I96" s="7"/>
      <c r="J96" s="7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2:23" ht="22.9" x14ac:dyDescent="0.65">
      <c r="B97" s="7"/>
      <c r="C97" s="7"/>
      <c r="D97" s="7" t="s">
        <v>75</v>
      </c>
      <c r="E97" s="7"/>
      <c r="F97" s="7"/>
      <c r="G97" s="7"/>
      <c r="H97" s="12">
        <v>7500</v>
      </c>
      <c r="I97" s="2"/>
      <c r="J97" s="20" t="s">
        <v>76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2:23" ht="22.9" x14ac:dyDescent="0.65">
      <c r="B98" s="7"/>
      <c r="C98" s="7"/>
      <c r="D98" s="7" t="s">
        <v>77</v>
      </c>
      <c r="E98" s="7"/>
      <c r="F98" s="7"/>
      <c r="G98" s="7"/>
      <c r="H98" s="12">
        <v>0</v>
      </c>
      <c r="I98" s="7"/>
      <c r="J98" s="7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2:23" ht="22.9" x14ac:dyDescent="0.65">
      <c r="B99" s="7"/>
      <c r="C99" s="7"/>
      <c r="D99" s="7"/>
      <c r="E99" s="7"/>
      <c r="F99" s="7" t="s">
        <v>66</v>
      </c>
      <c r="G99" s="7"/>
      <c r="H99" s="7"/>
      <c r="I99" s="12">
        <f>SUM(H96:H98)</f>
        <v>9500</v>
      </c>
      <c r="J99" s="7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2:23" ht="22.9" x14ac:dyDescent="0.65">
      <c r="B100" s="7"/>
      <c r="C100" s="7"/>
      <c r="D100" s="7"/>
      <c r="E100" s="7"/>
      <c r="F100" s="7"/>
      <c r="G100" s="7"/>
      <c r="H100" s="7"/>
      <c r="I100" s="7"/>
      <c r="J100" s="7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2:23" ht="22.9" x14ac:dyDescent="0.65">
      <c r="B101" s="11" t="s">
        <v>78</v>
      </c>
      <c r="C101" s="7"/>
      <c r="D101" s="8"/>
      <c r="E101" s="7"/>
      <c r="F101" s="7"/>
      <c r="G101" s="7"/>
      <c r="H101" s="7"/>
      <c r="I101" s="7"/>
      <c r="J101" s="7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2:23" ht="22.9" x14ac:dyDescent="0.65">
      <c r="B102" s="7"/>
      <c r="C102" s="7"/>
      <c r="D102" s="7" t="s">
        <v>79</v>
      </c>
      <c r="E102" s="2"/>
      <c r="F102" s="7"/>
      <c r="G102" s="7"/>
      <c r="H102" s="12">
        <v>2000</v>
      </c>
      <c r="I102" s="7"/>
      <c r="J102" s="20" t="s">
        <v>80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2:23" ht="22.9" x14ac:dyDescent="0.65">
      <c r="B103" s="7"/>
      <c r="C103" s="7"/>
      <c r="D103" s="7" t="s">
        <v>81</v>
      </c>
      <c r="E103" s="2"/>
      <c r="F103" s="7"/>
      <c r="G103" s="7"/>
      <c r="H103" s="12">
        <v>0</v>
      </c>
      <c r="I103" s="7"/>
      <c r="J103" s="20" t="s">
        <v>82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2:23" ht="22.9" x14ac:dyDescent="0.65">
      <c r="B104" s="7"/>
      <c r="C104" s="7"/>
      <c r="D104" s="7"/>
      <c r="E104" s="7"/>
      <c r="F104" s="7" t="s">
        <v>66</v>
      </c>
      <c r="G104" s="7"/>
      <c r="H104" s="7"/>
      <c r="I104" s="12">
        <f>SUM(H102:H103)</f>
        <v>2000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2:23" ht="22.9" x14ac:dyDescent="0.65">
      <c r="B105" s="7"/>
      <c r="C105" s="7"/>
      <c r="D105" s="7"/>
      <c r="E105" s="7"/>
      <c r="F105" s="7"/>
      <c r="G105" s="7"/>
      <c r="H105" s="7"/>
      <c r="I105" s="27"/>
      <c r="J105" s="7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2:23" ht="22.9" x14ac:dyDescent="0.65">
      <c r="B106" s="11" t="s">
        <v>83</v>
      </c>
      <c r="C106" s="11"/>
      <c r="D106" s="7"/>
      <c r="E106" s="7"/>
      <c r="F106" s="7"/>
      <c r="G106" s="7"/>
      <c r="H106" s="7"/>
      <c r="I106" s="7"/>
      <c r="J106" s="7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2:23" ht="22.9" x14ac:dyDescent="0.65">
      <c r="B107" s="7"/>
      <c r="C107" s="7"/>
      <c r="D107" s="7" t="s">
        <v>84</v>
      </c>
      <c r="E107" s="7"/>
      <c r="F107" s="7"/>
      <c r="G107" s="7"/>
      <c r="H107" s="12">
        <v>15000</v>
      </c>
      <c r="I107" s="2"/>
      <c r="J107" s="20" t="s">
        <v>85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2:23" ht="22.9" x14ac:dyDescent="0.65">
      <c r="B108" s="7"/>
      <c r="C108" s="7"/>
      <c r="D108" s="7" t="s">
        <v>86</v>
      </c>
      <c r="E108" s="7"/>
      <c r="F108" s="7"/>
      <c r="G108" s="7"/>
      <c r="H108" s="12">
        <v>0</v>
      </c>
      <c r="I108" s="7"/>
      <c r="J108" s="7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2:23" ht="22.9" x14ac:dyDescent="0.65">
      <c r="B109" s="7"/>
      <c r="C109" s="7"/>
      <c r="D109" s="7" t="s">
        <v>87</v>
      </c>
      <c r="E109" s="7"/>
      <c r="F109" s="7"/>
      <c r="G109" s="7"/>
      <c r="H109" s="12">
        <v>0</v>
      </c>
      <c r="I109" s="7"/>
      <c r="J109" s="7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2:23" ht="22.9" x14ac:dyDescent="0.65">
      <c r="B110" s="7"/>
      <c r="C110" s="7"/>
      <c r="D110" s="7"/>
      <c r="E110" s="7"/>
      <c r="F110" s="7" t="s">
        <v>66</v>
      </c>
      <c r="G110" s="7"/>
      <c r="H110" s="7"/>
      <c r="I110" s="12">
        <f>SUM(H107:H109)</f>
        <v>15000</v>
      </c>
      <c r="J110" s="7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2:23" ht="22.9" x14ac:dyDescent="0.65">
      <c r="B111" s="7"/>
      <c r="C111" s="7"/>
      <c r="D111" s="7"/>
      <c r="E111" s="7"/>
      <c r="F111" s="7"/>
      <c r="G111" s="7"/>
      <c r="H111" s="7"/>
      <c r="I111" s="15"/>
      <c r="J111" s="7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2:23" ht="22.9" x14ac:dyDescent="0.65">
      <c r="B112" s="11" t="s">
        <v>88</v>
      </c>
      <c r="C112" s="11"/>
      <c r="D112" s="7"/>
      <c r="E112" s="7"/>
      <c r="F112" s="7"/>
      <c r="G112" s="7"/>
      <c r="H112" s="7"/>
      <c r="I112" s="7"/>
      <c r="J112" s="7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2:23" ht="22.9" x14ac:dyDescent="0.65">
      <c r="B113" s="11"/>
      <c r="C113" s="11"/>
      <c r="D113" s="7" t="s">
        <v>89</v>
      </c>
      <c r="E113" s="7"/>
      <c r="F113" s="7"/>
      <c r="G113" s="7"/>
      <c r="H113" s="12">
        <v>1000</v>
      </c>
      <c r="I113" s="7"/>
      <c r="J113" s="7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2:23" ht="22.9" x14ac:dyDescent="0.65">
      <c r="B114" s="7"/>
      <c r="C114" s="7"/>
      <c r="D114" s="7" t="s">
        <v>90</v>
      </c>
      <c r="E114" s="7"/>
      <c r="F114" s="7"/>
      <c r="G114" s="7"/>
      <c r="H114" s="12">
        <v>200</v>
      </c>
      <c r="I114" s="7"/>
      <c r="J114" s="7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2:23" ht="22.9" x14ac:dyDescent="0.65">
      <c r="B115" s="7"/>
      <c r="C115" s="7"/>
      <c r="D115" s="7" t="s">
        <v>91</v>
      </c>
      <c r="E115" s="7"/>
      <c r="F115" s="7"/>
      <c r="G115" s="7"/>
      <c r="H115" s="12">
        <v>600</v>
      </c>
      <c r="I115" s="7"/>
      <c r="J115" s="7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2:23" ht="22.9" x14ac:dyDescent="0.65">
      <c r="B116" s="7"/>
      <c r="C116" s="7"/>
      <c r="D116" s="7" t="s">
        <v>92</v>
      </c>
      <c r="E116" s="7"/>
      <c r="F116" s="7"/>
      <c r="G116" s="7"/>
      <c r="H116" s="12">
        <v>0</v>
      </c>
      <c r="I116" s="7"/>
      <c r="J116" s="7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2:23" ht="22.9" x14ac:dyDescent="0.65">
      <c r="B117" s="7"/>
      <c r="C117" s="7"/>
      <c r="D117" s="7" t="s">
        <v>93</v>
      </c>
      <c r="E117" s="7"/>
      <c r="F117" s="7"/>
      <c r="G117" s="7"/>
      <c r="H117" s="12">
        <v>200</v>
      </c>
      <c r="I117" s="7"/>
      <c r="J117" s="7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2:23" ht="22.9" x14ac:dyDescent="0.65">
      <c r="B118" s="7"/>
      <c r="C118" s="7"/>
      <c r="D118" s="7"/>
      <c r="E118" s="7"/>
      <c r="F118" s="7" t="s">
        <v>66</v>
      </c>
      <c r="G118" s="7"/>
      <c r="H118" s="7"/>
      <c r="I118" s="12">
        <f>SUM(H113:H117)</f>
        <v>2000</v>
      </c>
      <c r="J118" s="7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2:23" ht="22.9" x14ac:dyDescent="0.65">
      <c r="B119" s="7"/>
      <c r="C119" s="7"/>
      <c r="D119" s="7"/>
      <c r="E119" s="7"/>
      <c r="F119" s="7"/>
      <c r="G119" s="7"/>
      <c r="H119" s="7"/>
      <c r="I119" s="7"/>
      <c r="J119" s="7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2:23" ht="22.9" x14ac:dyDescent="0.65">
      <c r="B120" s="11" t="s">
        <v>94</v>
      </c>
      <c r="C120" s="11"/>
      <c r="D120" s="7"/>
      <c r="E120" s="7"/>
      <c r="F120" s="7"/>
      <c r="G120" s="7"/>
      <c r="H120" s="7"/>
      <c r="I120" s="7"/>
      <c r="J120" s="7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2:23" ht="22.9" x14ac:dyDescent="0.65">
      <c r="B121" s="7"/>
      <c r="C121" s="7"/>
      <c r="D121" s="7" t="s">
        <v>95</v>
      </c>
      <c r="E121" s="7"/>
      <c r="F121" s="7"/>
      <c r="G121" s="7"/>
      <c r="H121" s="12">
        <v>0</v>
      </c>
      <c r="I121" s="7"/>
      <c r="J121" s="7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2:23" ht="22.9" x14ac:dyDescent="0.65">
      <c r="B122" s="7"/>
      <c r="C122" s="7"/>
      <c r="D122" s="7" t="s">
        <v>96</v>
      </c>
      <c r="E122" s="7"/>
      <c r="F122" s="7"/>
      <c r="G122" s="7"/>
      <c r="H122" s="12">
        <v>0</v>
      </c>
      <c r="I122" s="7"/>
      <c r="J122" s="7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2:23" ht="22.9" x14ac:dyDescent="0.65">
      <c r="B123" s="7"/>
      <c r="C123" s="7"/>
      <c r="D123" s="7" t="s">
        <v>96</v>
      </c>
      <c r="E123" s="7"/>
      <c r="F123" s="7"/>
      <c r="G123" s="7"/>
      <c r="H123" s="12">
        <v>0</v>
      </c>
      <c r="I123" s="7"/>
      <c r="J123" s="7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2:23" ht="22.9" x14ac:dyDescent="0.65">
      <c r="B124" s="7"/>
      <c r="C124" s="7"/>
      <c r="D124" s="7" t="s">
        <v>96</v>
      </c>
      <c r="E124" s="7"/>
      <c r="F124" s="7"/>
      <c r="G124" s="7"/>
      <c r="H124" s="12">
        <v>0</v>
      </c>
      <c r="I124" s="7"/>
      <c r="J124" s="7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2:23" ht="22.9" x14ac:dyDescent="0.65">
      <c r="B125" s="7"/>
      <c r="C125" s="7"/>
      <c r="D125" s="7"/>
      <c r="E125" s="7"/>
      <c r="F125" s="7" t="s">
        <v>66</v>
      </c>
      <c r="G125" s="7"/>
      <c r="H125" s="7"/>
      <c r="I125" s="12">
        <f>SUM(H121:H124)</f>
        <v>0</v>
      </c>
      <c r="J125" s="7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2:23" ht="22.9" x14ac:dyDescent="0.65">
      <c r="B126" s="7"/>
      <c r="C126" s="7"/>
      <c r="D126" s="2"/>
      <c r="E126" s="7"/>
      <c r="F126" s="7"/>
      <c r="G126" s="7"/>
      <c r="H126" s="7"/>
      <c r="I126" s="15"/>
      <c r="J126" s="7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2:23" ht="22.9" x14ac:dyDescent="0.65">
      <c r="B127" s="11" t="s">
        <v>97</v>
      </c>
      <c r="C127" s="7"/>
      <c r="D127" s="7"/>
      <c r="E127" s="7"/>
      <c r="F127" s="7"/>
      <c r="G127" s="7"/>
      <c r="H127" s="7"/>
      <c r="I127" s="7"/>
      <c r="J127" s="7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2:23" ht="22.9" x14ac:dyDescent="0.65">
      <c r="B128" s="7"/>
      <c r="C128" s="7"/>
      <c r="D128" s="7" t="s">
        <v>98</v>
      </c>
      <c r="E128" s="7"/>
      <c r="F128" s="7"/>
      <c r="G128" s="7"/>
      <c r="H128" s="30">
        <v>0</v>
      </c>
      <c r="I128" s="7"/>
      <c r="J128" s="7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2:23" ht="22.9" x14ac:dyDescent="0.65">
      <c r="B129" s="7"/>
      <c r="C129" s="7"/>
      <c r="D129" s="7" t="s">
        <v>99</v>
      </c>
      <c r="E129" s="7"/>
      <c r="F129" s="7"/>
      <c r="G129" s="7"/>
      <c r="H129" s="12">
        <v>0</v>
      </c>
      <c r="I129" s="7"/>
      <c r="J129" s="7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2:23" ht="22.9" x14ac:dyDescent="0.65">
      <c r="B130" s="7"/>
      <c r="C130" s="7"/>
      <c r="D130" s="7" t="s">
        <v>100</v>
      </c>
      <c r="E130" s="7"/>
      <c r="F130" s="7"/>
      <c r="G130" s="7"/>
      <c r="H130" s="12">
        <v>0</v>
      </c>
      <c r="I130" s="7"/>
      <c r="J130" s="7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2:23" ht="22.9" x14ac:dyDescent="0.65">
      <c r="B131" s="7"/>
      <c r="C131" s="7"/>
      <c r="D131" s="7" t="s">
        <v>101</v>
      </c>
      <c r="E131" s="7"/>
      <c r="F131" s="7"/>
      <c r="G131" s="7"/>
      <c r="H131" s="12">
        <v>0</v>
      </c>
      <c r="I131" s="7"/>
      <c r="J131" s="7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2:23" ht="22.9" x14ac:dyDescent="0.65">
      <c r="B132" s="7"/>
      <c r="C132" s="7"/>
      <c r="D132" s="7" t="s">
        <v>102</v>
      </c>
      <c r="E132" s="7"/>
      <c r="F132" s="7"/>
      <c r="G132" s="7"/>
      <c r="H132" s="12">
        <v>0</v>
      </c>
      <c r="I132" s="7"/>
      <c r="J132" s="7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2:23" ht="22.9" x14ac:dyDescent="0.65">
      <c r="B133" s="7"/>
      <c r="C133" s="7"/>
      <c r="D133" s="7" t="s">
        <v>103</v>
      </c>
      <c r="E133" s="7"/>
      <c r="F133" s="7"/>
      <c r="G133" s="7"/>
      <c r="H133" s="12">
        <v>0</v>
      </c>
      <c r="I133" s="7"/>
      <c r="J133" s="7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2:23" ht="22.9" x14ac:dyDescent="0.65">
      <c r="B134" s="7"/>
      <c r="C134" s="7"/>
      <c r="D134" s="7"/>
      <c r="E134" s="7"/>
      <c r="F134" s="7" t="s">
        <v>66</v>
      </c>
      <c r="G134" s="7"/>
      <c r="H134" s="7"/>
      <c r="I134" s="30">
        <f>SUM(H128:H133)</f>
        <v>0</v>
      </c>
      <c r="J134" s="7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2:23" ht="22.9" x14ac:dyDescent="0.65">
      <c r="B135" s="7"/>
      <c r="C135" s="7"/>
      <c r="D135" s="7"/>
      <c r="E135" s="7"/>
      <c r="F135" s="7"/>
      <c r="G135" s="7"/>
      <c r="H135" s="7"/>
      <c r="I135" s="7"/>
      <c r="J135" s="7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2:23" ht="22.9" x14ac:dyDescent="0.65">
      <c r="B136" s="11" t="s">
        <v>104</v>
      </c>
      <c r="C136" s="11"/>
      <c r="D136" s="7"/>
      <c r="E136" s="7"/>
      <c r="F136" s="7"/>
      <c r="G136" s="7"/>
      <c r="H136" s="7"/>
      <c r="I136" s="7"/>
      <c r="J136" s="7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2:23" ht="22.9" x14ac:dyDescent="0.65">
      <c r="B137" s="11"/>
      <c r="C137" s="11"/>
      <c r="D137" s="7" t="s">
        <v>105</v>
      </c>
      <c r="E137" s="7"/>
      <c r="F137" s="7"/>
      <c r="G137" s="7"/>
      <c r="H137" s="12">
        <v>0</v>
      </c>
      <c r="I137" s="7"/>
      <c r="J137" s="7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2:23" ht="22.9" x14ac:dyDescent="0.65">
      <c r="B138" s="7"/>
      <c r="C138" s="7"/>
      <c r="D138" s="7" t="s">
        <v>106</v>
      </c>
      <c r="E138" s="7"/>
      <c r="F138" s="7"/>
      <c r="G138" s="7"/>
      <c r="H138" s="12">
        <v>0</v>
      </c>
      <c r="I138" s="7"/>
      <c r="J138" s="7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2:23" ht="22.9" x14ac:dyDescent="0.65">
      <c r="B139" s="7"/>
      <c r="C139" s="7"/>
      <c r="D139" s="7" t="s">
        <v>107</v>
      </c>
      <c r="E139" s="7"/>
      <c r="F139" s="7"/>
      <c r="G139" s="7"/>
      <c r="H139" s="12">
        <v>0</v>
      </c>
      <c r="I139" s="7"/>
      <c r="J139" s="7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2:23" ht="22.9" x14ac:dyDescent="0.65">
      <c r="B140" s="7"/>
      <c r="C140" s="7"/>
      <c r="D140" s="7" t="s">
        <v>93</v>
      </c>
      <c r="E140" s="7"/>
      <c r="F140" s="7"/>
      <c r="G140" s="7"/>
      <c r="H140" s="12">
        <v>0</v>
      </c>
      <c r="I140" s="7"/>
      <c r="J140" s="7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2:23" ht="22.9" x14ac:dyDescent="0.65">
      <c r="B141" s="7"/>
      <c r="C141" s="7"/>
      <c r="D141" s="7" t="s">
        <v>108</v>
      </c>
      <c r="E141" s="7"/>
      <c r="F141" s="7"/>
      <c r="G141" s="7"/>
      <c r="H141" s="12">
        <v>0</v>
      </c>
      <c r="I141" s="7"/>
      <c r="J141" s="7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2:23" ht="22.9" x14ac:dyDescent="0.65">
      <c r="B142" s="7"/>
      <c r="C142" s="7"/>
      <c r="D142" s="7"/>
      <c r="E142" s="7"/>
      <c r="F142" s="7" t="s">
        <v>66</v>
      </c>
      <c r="G142" s="7"/>
      <c r="H142" s="7"/>
      <c r="I142" s="12">
        <f>SUM(H137:H141)</f>
        <v>0</v>
      </c>
      <c r="J142" s="7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2:23" ht="22.9" x14ac:dyDescent="0.65">
      <c r="B143" s="7"/>
      <c r="C143" s="7"/>
      <c r="D143" s="7"/>
      <c r="E143" s="7"/>
      <c r="F143" s="7"/>
      <c r="G143" s="7"/>
      <c r="H143" s="7"/>
      <c r="I143" s="27"/>
      <c r="J143" s="7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2:23" ht="22.9" x14ac:dyDescent="0.65">
      <c r="B144" s="11" t="s">
        <v>109</v>
      </c>
      <c r="C144" s="11"/>
      <c r="D144" s="7"/>
      <c r="E144" s="7"/>
      <c r="F144" s="7"/>
      <c r="G144" s="7"/>
      <c r="H144" s="7"/>
      <c r="I144" s="7"/>
      <c r="J144" s="7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2:23" ht="22.9" x14ac:dyDescent="0.65">
      <c r="B145" s="7" t="s">
        <v>110</v>
      </c>
      <c r="C145" s="2"/>
      <c r="D145" s="8" t="s">
        <v>111</v>
      </c>
      <c r="E145" s="7"/>
      <c r="F145" s="7"/>
      <c r="G145" s="7"/>
      <c r="H145" s="7"/>
      <c r="I145" s="7"/>
      <c r="J145" s="7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2:23" ht="22.9" x14ac:dyDescent="0.65">
      <c r="B146" s="7"/>
      <c r="C146" s="7"/>
      <c r="D146" s="7"/>
      <c r="E146" s="7"/>
      <c r="F146" s="7"/>
      <c r="G146" s="7"/>
      <c r="H146" s="7"/>
      <c r="I146" s="7"/>
      <c r="J146" s="7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2:23" ht="22.9" x14ac:dyDescent="0.65">
      <c r="B147" s="17"/>
      <c r="C147" s="7"/>
      <c r="D147" s="21"/>
      <c r="E147" s="13" t="s">
        <v>112</v>
      </c>
      <c r="F147" s="13"/>
      <c r="G147" s="13"/>
      <c r="H147" s="12">
        <v>0</v>
      </c>
      <c r="I147" s="7"/>
      <c r="J147" s="13" t="s">
        <v>113</v>
      </c>
      <c r="K147" s="14"/>
      <c r="L147" s="14"/>
      <c r="M147" s="14"/>
      <c r="N147" s="14"/>
      <c r="O147" s="14"/>
      <c r="P147" s="14"/>
      <c r="Q147" s="14"/>
      <c r="R147" s="2"/>
      <c r="S147" s="2"/>
      <c r="T147" s="2"/>
      <c r="U147" s="2"/>
      <c r="V147" s="2"/>
      <c r="W147" s="2"/>
    </row>
    <row r="148" spans="2:23" ht="22.9" x14ac:dyDescent="0.65">
      <c r="B148" s="17"/>
      <c r="C148" s="7"/>
      <c r="D148" s="21"/>
      <c r="E148" s="7" t="s">
        <v>114</v>
      </c>
      <c r="F148" s="7"/>
      <c r="G148" s="7"/>
      <c r="H148" s="30">
        <v>0</v>
      </c>
      <c r="I148" s="7"/>
      <c r="J148" s="7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2:23" ht="22.9" x14ac:dyDescent="0.65">
      <c r="B149" s="7"/>
      <c r="C149" s="7"/>
      <c r="D149" s="8"/>
      <c r="E149" s="7"/>
      <c r="F149" s="7"/>
      <c r="G149" s="7"/>
      <c r="H149" s="7"/>
      <c r="I149" s="7"/>
      <c r="J149" s="7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2:23" ht="22.9" x14ac:dyDescent="0.65">
      <c r="B150" s="17"/>
      <c r="C150" s="7"/>
      <c r="D150" s="21"/>
      <c r="E150" s="7" t="s">
        <v>115</v>
      </c>
      <c r="F150" s="7"/>
      <c r="G150" s="7"/>
      <c r="H150" s="12">
        <f>D150</f>
        <v>0</v>
      </c>
      <c r="I150" s="7"/>
      <c r="J150" s="7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2:23" ht="22.9" x14ac:dyDescent="0.65">
      <c r="B151" s="17"/>
      <c r="C151" s="7"/>
      <c r="D151" s="21"/>
      <c r="E151" s="7" t="s">
        <v>116</v>
      </c>
      <c r="F151" s="7"/>
      <c r="G151" s="7"/>
      <c r="H151" s="12">
        <f>D151</f>
        <v>0</v>
      </c>
      <c r="I151" s="7"/>
      <c r="J151" s="7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2:23" ht="22.9" x14ac:dyDescent="0.65">
      <c r="B152" s="7"/>
      <c r="C152" s="7"/>
      <c r="D152" s="8"/>
      <c r="E152" s="7"/>
      <c r="F152" s="7"/>
      <c r="G152" s="7"/>
      <c r="H152" s="7"/>
      <c r="I152" s="7"/>
      <c r="J152" s="7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2:23" ht="22.9" x14ac:dyDescent="0.65">
      <c r="B153" s="7"/>
      <c r="C153" s="7"/>
      <c r="D153" s="7"/>
      <c r="E153" s="7"/>
      <c r="F153" s="7" t="s">
        <v>66</v>
      </c>
      <c r="G153" s="7"/>
      <c r="H153" s="7"/>
      <c r="I153" s="30">
        <f>SUM(H147:H152)</f>
        <v>0</v>
      </c>
      <c r="J153" s="7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2:23" ht="22.9" x14ac:dyDescent="0.65">
      <c r="B154" s="7"/>
      <c r="C154" s="7"/>
      <c r="D154" s="7"/>
      <c r="E154" s="7"/>
      <c r="F154" s="7"/>
      <c r="G154" s="7"/>
      <c r="H154" s="7"/>
      <c r="I154" s="7"/>
      <c r="J154" s="7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2:23" ht="22.9" x14ac:dyDescent="0.65">
      <c r="B155" s="11" t="s">
        <v>117</v>
      </c>
      <c r="C155" s="11"/>
      <c r="D155" s="7"/>
      <c r="E155" s="7"/>
      <c r="F155" s="7"/>
      <c r="G155" s="7"/>
      <c r="H155" s="7"/>
      <c r="I155" s="7"/>
      <c r="J155" s="7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2:23" ht="22.9" x14ac:dyDescent="0.65">
      <c r="B156" s="7"/>
      <c r="C156" s="7"/>
      <c r="D156" s="7" t="s">
        <v>118</v>
      </c>
      <c r="E156" s="7"/>
      <c r="F156" s="7"/>
      <c r="G156" s="7"/>
      <c r="H156" s="12">
        <v>0</v>
      </c>
      <c r="I156" s="7"/>
      <c r="J156" s="7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2:23" ht="22.9" x14ac:dyDescent="0.65">
      <c r="B157" s="7"/>
      <c r="C157" s="7"/>
      <c r="D157" s="7" t="s">
        <v>119</v>
      </c>
      <c r="E157" s="7"/>
      <c r="F157" s="7"/>
      <c r="G157" s="7"/>
      <c r="H157" s="12">
        <v>0</v>
      </c>
      <c r="I157" s="7"/>
      <c r="J157" s="7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2:23" ht="22.9" x14ac:dyDescent="0.65">
      <c r="B158" s="7"/>
      <c r="C158" s="7"/>
      <c r="D158" s="2"/>
      <c r="E158" s="7"/>
      <c r="F158" s="7" t="s">
        <v>66</v>
      </c>
      <c r="G158" s="7"/>
      <c r="H158" s="7"/>
      <c r="I158" s="12">
        <f>SUM(H156:H157)</f>
        <v>0</v>
      </c>
      <c r="J158" s="7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2:23" ht="22.9" x14ac:dyDescent="0.65">
      <c r="B159" s="7"/>
      <c r="C159" s="7"/>
      <c r="D159" s="7"/>
      <c r="E159" s="7"/>
      <c r="F159" s="7"/>
      <c r="G159" s="7"/>
      <c r="H159" s="7"/>
      <c r="I159" s="7"/>
      <c r="J159" s="7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2:23" ht="23.25" thickBot="1" x14ac:dyDescent="0.7">
      <c r="B160" s="7"/>
      <c r="C160" s="7"/>
      <c r="D160" s="7" t="s">
        <v>120</v>
      </c>
      <c r="E160" s="7"/>
      <c r="F160" s="7"/>
      <c r="G160" s="7"/>
      <c r="H160" s="7"/>
      <c r="I160" s="31">
        <f>SUM(I73:I158)+I71</f>
        <v>149501.6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2:23" ht="23.25" thickTop="1" x14ac:dyDescent="0.65">
      <c r="B161" s="7"/>
      <c r="C161" s="7"/>
      <c r="D161" s="7"/>
      <c r="E161" s="7"/>
      <c r="F161" s="7"/>
      <c r="G161" s="7"/>
      <c r="H161" s="7"/>
      <c r="I161" s="7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2:23" ht="23.25" thickBot="1" x14ac:dyDescent="0.7">
      <c r="B162" s="7"/>
      <c r="C162" s="7"/>
      <c r="D162" s="7" t="s">
        <v>121</v>
      </c>
      <c r="E162" s="7"/>
      <c r="F162" s="7"/>
      <c r="G162" s="7"/>
      <c r="H162" s="7"/>
      <c r="I162" s="31">
        <f>SUM(I35)</f>
        <v>469913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2:23" ht="23.25" thickTop="1" x14ac:dyDescent="0.65">
      <c r="B163" s="2"/>
      <c r="C163" s="2"/>
      <c r="D163" s="2"/>
      <c r="E163" s="2"/>
      <c r="F163" s="2"/>
      <c r="G163" s="2"/>
      <c r="H163" s="7"/>
      <c r="I163" s="7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2:23" ht="22.15" x14ac:dyDescent="0.55000000000000004">
      <c r="B164" s="2"/>
      <c r="C164" s="2"/>
      <c r="D164" s="2"/>
      <c r="E164" s="2"/>
      <c r="F164" s="2"/>
      <c r="G164" s="2"/>
      <c r="H164" s="2"/>
      <c r="I164" s="32"/>
      <c r="J164" s="3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2:23" ht="22.15" x14ac:dyDescent="0.55000000000000004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2:23" ht="22.15" x14ac:dyDescent="0.55000000000000004">
      <c r="B166" s="2" t="s">
        <v>122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2:23" ht="22.15" x14ac:dyDescent="0.55000000000000004">
      <c r="B167" s="2" t="s">
        <v>123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2:23" ht="22.15" x14ac:dyDescent="0.55000000000000004">
      <c r="B168" s="2" t="s">
        <v>124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2:23" ht="22.15" x14ac:dyDescent="0.55000000000000004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2:23" ht="22.15" x14ac:dyDescent="0.55000000000000004">
      <c r="B170" s="2" t="s">
        <v>125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2:23" ht="22.15" x14ac:dyDescent="0.55000000000000004">
      <c r="B171" s="2" t="s">
        <v>126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2:23" ht="22.15" x14ac:dyDescent="0.55000000000000004">
      <c r="B172" s="2" t="s">
        <v>127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2:23" ht="22.15" x14ac:dyDescent="0.55000000000000004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2:23" ht="22.15" x14ac:dyDescent="0.55000000000000004">
      <c r="B174" s="2" t="s">
        <v>128</v>
      </c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2:23" ht="22.15" x14ac:dyDescent="0.55000000000000004">
      <c r="B175" s="2" t="s">
        <v>129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2:23" ht="22.15" x14ac:dyDescent="0.55000000000000004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2:23" ht="22.15" x14ac:dyDescent="0.55000000000000004">
      <c r="B177" s="2"/>
      <c r="C177" s="2"/>
      <c r="D177" s="2" t="s">
        <v>130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2:23" ht="22.15" x14ac:dyDescent="0.55000000000000004">
      <c r="B178" s="2"/>
      <c r="C178" s="2"/>
      <c r="D178" s="2" t="s">
        <v>131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2:23" ht="22.15" x14ac:dyDescent="0.55000000000000004">
      <c r="B179" s="2"/>
      <c r="C179" s="2"/>
      <c r="D179" s="2" t="s">
        <v>132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2:23" ht="22.15" x14ac:dyDescent="0.55000000000000004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2:23" ht="22.15" x14ac:dyDescent="0.55000000000000004">
      <c r="B181" s="2" t="s">
        <v>133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2:23" ht="22.15" x14ac:dyDescent="0.55000000000000004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2:23" ht="22.15" x14ac:dyDescent="0.55000000000000004">
      <c r="B183" s="2"/>
      <c r="C183" s="2"/>
      <c r="D183" s="2" t="s">
        <v>134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2:23" ht="22.15" x14ac:dyDescent="0.55000000000000004">
      <c r="B184" s="2"/>
      <c r="C184" s="2"/>
      <c r="D184" s="2" t="s">
        <v>135</v>
      </c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2:23" ht="22.15" x14ac:dyDescent="0.55000000000000004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</sheetData>
  <mergeCells count="3">
    <mergeCell ref="E11:F11"/>
    <mergeCell ref="E12:F12"/>
    <mergeCell ref="E14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Galler</dc:creator>
  <cp:lastModifiedBy>Super Mario</cp:lastModifiedBy>
  <dcterms:created xsi:type="dcterms:W3CDTF">2021-05-27T18:20:45Z</dcterms:created>
  <dcterms:modified xsi:type="dcterms:W3CDTF">2021-06-19T21:19:53Z</dcterms:modified>
</cp:coreProperties>
</file>