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martinemongrain/Desktop/"/>
    </mc:Choice>
  </mc:AlternateContent>
  <xr:revisionPtr revIDLastSave="0" documentId="13_ncr:1_{0D162EB7-B29A-624C-BAFB-8035A4526B6A}" xr6:coauthVersionLast="47" xr6:coauthVersionMax="47" xr10:uidLastSave="{00000000-0000-0000-0000-000000000000}"/>
  <workbookProtection workbookPassword="C2FF" lockStructure="1"/>
  <bookViews>
    <workbookView xWindow="20760" yWindow="4180" windowWidth="32020" windowHeight="28300" xr2:uid="{00000000-000D-0000-FFFF-FFFF00000000}"/>
  </bookViews>
  <sheets>
    <sheet name="Calculateur d'hypothèque" sheetId="4" r:id="rId1"/>
  </sheets>
  <definedNames>
    <definedName name="valuevx">42.314159</definedName>
    <definedName name="_xlnm.Print_Area" localSheetId="0">'Calculateur d''hypothèque'!$A$1:$H$41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4" l="1"/>
  <c r="F34" i="4"/>
  <c r="E34" i="4"/>
  <c r="D34" i="4"/>
  <c r="G33" i="4"/>
  <c r="F33" i="4"/>
  <c r="E33" i="4"/>
  <c r="D33" i="4"/>
  <c r="G32" i="4"/>
  <c r="F32" i="4"/>
  <c r="E32" i="4"/>
  <c r="D32" i="4"/>
  <c r="C14" i="4"/>
  <c r="C15" i="4" s="1"/>
  <c r="C17" i="4" s="1"/>
  <c r="D15" i="4"/>
  <c r="G18" i="4"/>
  <c r="F18" i="4"/>
  <c r="E14" i="4"/>
  <c r="E15" i="4"/>
  <c r="E17" i="4"/>
  <c r="E18" i="4"/>
  <c r="D14" i="4"/>
  <c r="D17" i="4"/>
  <c r="D18" i="4"/>
  <c r="F15" i="4"/>
  <c r="G15" i="4"/>
  <c r="D22" i="4"/>
  <c r="E22" i="4"/>
  <c r="F22" i="4"/>
  <c r="G22" i="4"/>
  <c r="D23" i="4"/>
  <c r="E23" i="4"/>
  <c r="F23" i="4"/>
  <c r="G23" i="4"/>
  <c r="D26" i="4"/>
  <c r="E26" i="4"/>
  <c r="F26" i="4"/>
  <c r="G26" i="4"/>
  <c r="D25" i="4"/>
  <c r="E25" i="4"/>
  <c r="F25" i="4"/>
  <c r="G25" i="4"/>
  <c r="G14" i="4"/>
  <c r="G17" i="4"/>
  <c r="F17" i="4"/>
  <c r="F14" i="4"/>
  <c r="C32" i="4" l="1"/>
  <c r="C34" i="4" s="1"/>
  <c r="C18" i="4"/>
  <c r="C22" i="4"/>
  <c r="C33" i="4" l="1"/>
  <c r="C23" i="4"/>
  <c r="C26" i="4"/>
  <c r="C25" i="4" s="1"/>
</calcChain>
</file>

<file path=xl/sharedStrings.xml><?xml version="1.0" encoding="utf-8"?>
<sst xmlns="http://schemas.openxmlformats.org/spreadsheetml/2006/main" count="36" uniqueCount="36">
  <si>
    <t>Option #1</t>
  </si>
  <si>
    <t>Option #2</t>
  </si>
  <si>
    <t>Option #3</t>
  </si>
  <si>
    <t>Option #4</t>
  </si>
  <si>
    <t>Option #5</t>
  </si>
  <si>
    <t>Hypothèque</t>
  </si>
  <si>
    <t>Intérêt annuel</t>
  </si>
  <si>
    <t>Terme du prêt (année)</t>
  </si>
  <si>
    <t>Information hypothèque</t>
  </si>
  <si>
    <t>Entrez 12 pour USA et 2 pour Canada</t>
  </si>
  <si>
    <t>Paiement supplémentaire mensuel</t>
  </si>
  <si>
    <t>Période calcul</t>
  </si>
  <si>
    <t xml:space="preserve">Équité </t>
  </si>
  <si>
    <t>Attention</t>
  </si>
  <si>
    <t>Attention!  Ceci n'est seulement qu'un estimé, le calculateur ne tient pas compte :</t>
  </si>
  <si>
    <t>assurances vie hypothèque, assurance SCHL, etc.</t>
  </si>
  <si>
    <t>Des frais de banque ou autres, taxes de mutation, taxes ajoutés sur l'hypothèque,</t>
  </si>
  <si>
    <t>Total</t>
  </si>
  <si>
    <t>Paiements mensuels</t>
  </si>
  <si>
    <t>Taux d'intérêt mensuel</t>
  </si>
  <si>
    <t>Paiments mensuels</t>
  </si>
  <si>
    <t>Nombre de paiements</t>
  </si>
  <si>
    <t>Montant total des paiements</t>
  </si>
  <si>
    <t>Nombre d'années pour payer l'hypothèque</t>
  </si>
  <si>
    <t>Année à utiliser pour les calculs</t>
  </si>
  <si>
    <t>Mise de fond au départ</t>
  </si>
  <si>
    <t>Hypothèque résiduelle</t>
  </si>
  <si>
    <t>Intérêts payés</t>
  </si>
  <si>
    <t>Total - Paiement mensuel</t>
  </si>
  <si>
    <t>Total - Paiement annuel</t>
  </si>
  <si>
    <t>Total - Intérêts payés</t>
  </si>
  <si>
    <t>Soldes pour l'année …</t>
  </si>
  <si>
    <t>Version 1.2</t>
  </si>
  <si>
    <t>© Immofacile.ca - Tous droits réservés</t>
  </si>
  <si>
    <t>Pour nous joindre : (514) 418-1030</t>
  </si>
  <si>
    <t>Calculateur d'hypothèque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</si>
</sst>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* #,##0.00_)\ &quot;$&quot;_ ;_ * \(#,##0.00\)\ &quot;$&quot;_ ;_ * &quot;-&quot;??_)\ &quot;$&quot;_ ;_ @_ 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0.000%"/>
    <numFmt numFmtId="167" formatCode="0.0"/>
    <numFmt numFmtId="168" formatCode="_ * #,##0_)\ &quot;$&quot;_ ;_ * \(#,##0\)\ &quot;$&quot;_ ;_ * &quot;-&quot;??_)\ &quot;$&quot;_ ;_ @_ "/>
    <numFmt numFmtId="169" formatCode="0.000&quot;  &quot;%"/>
  </numFmts>
  <fonts count="22" x14ac:knownFonts="1">
    <font>
      <sz val="10"/>
      <name val="Trebuchet MS"/>
      <family val="2"/>
    </font>
    <font>
      <sz val="10"/>
      <name val="Arial"/>
      <family val="2"/>
    </font>
    <font>
      <sz val="8"/>
      <name val="Tahoma"/>
      <family val="2"/>
    </font>
    <font>
      <sz val="16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sz val="12"/>
      <color indexed="9"/>
      <name val="Arial Narrow"/>
      <family val="2"/>
    </font>
    <font>
      <b/>
      <sz val="12"/>
      <color indexed="23"/>
      <name val="Arial Narrow"/>
      <family val="2"/>
    </font>
    <font>
      <b/>
      <sz val="8"/>
      <color indexed="23"/>
      <name val="Arial Narrow"/>
      <family val="2"/>
    </font>
    <font>
      <sz val="8"/>
      <color indexed="23"/>
      <name val="Arial Narrow"/>
      <family val="2"/>
    </font>
    <font>
      <sz val="10"/>
      <color indexed="9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2"/>
      <color rgb="FF737D87"/>
      <name val="Arial Narrow"/>
      <family val="2"/>
    </font>
    <font>
      <b/>
      <sz val="20"/>
      <color theme="0"/>
      <name val="Arial Narrow"/>
      <family val="2"/>
    </font>
    <font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5"/>
      <color theme="0"/>
      <name val="Arial Narrow"/>
      <family val="2"/>
    </font>
    <font>
      <sz val="12"/>
      <color theme="0"/>
      <name val="Arial Narrow"/>
      <family val="2"/>
    </font>
    <font>
      <sz val="16"/>
      <color theme="0"/>
      <name val="Arial Narrow"/>
      <family val="2"/>
    </font>
    <font>
      <sz val="20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263645"/>
        <bgColor indexed="64"/>
      </patternFill>
    </fill>
    <fill>
      <patternFill patternType="solid">
        <fgColor rgb="FFE9F0F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3D5367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 applyFill="1" applyProtection="1"/>
    <xf numFmtId="0" fontId="7" fillId="2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center"/>
    </xf>
    <xf numFmtId="0" fontId="6" fillId="3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165" fontId="4" fillId="4" borderId="2" xfId="1" applyNumberFormat="1" applyFont="1" applyFill="1" applyBorder="1" applyAlignment="1" applyProtection="1">
      <alignment horizontal="right" vertical="center"/>
      <protection locked="0"/>
    </xf>
    <xf numFmtId="165" fontId="4" fillId="4" borderId="3" xfId="1" applyNumberFormat="1" applyFont="1" applyFill="1" applyBorder="1" applyAlignment="1" applyProtection="1">
      <alignment horizontal="right" vertical="center"/>
      <protection locked="0"/>
    </xf>
    <xf numFmtId="165" fontId="4" fillId="4" borderId="4" xfId="1" applyNumberFormat="1" applyFont="1" applyFill="1" applyBorder="1" applyAlignment="1" applyProtection="1">
      <alignment horizontal="right" vertical="center"/>
      <protection locked="0"/>
    </xf>
    <xf numFmtId="166" fontId="4" fillId="4" borderId="5" xfId="2" applyNumberFormat="1" applyFont="1" applyFill="1" applyBorder="1" applyAlignment="1" applyProtection="1">
      <alignment horizontal="right" vertical="center"/>
      <protection locked="0"/>
    </xf>
    <xf numFmtId="166" fontId="4" fillId="4" borderId="6" xfId="2" applyNumberFormat="1" applyFont="1" applyFill="1" applyBorder="1" applyAlignment="1" applyProtection="1">
      <alignment horizontal="right" vertical="center"/>
      <protection locked="0"/>
    </xf>
    <xf numFmtId="166" fontId="4" fillId="4" borderId="7" xfId="2" applyNumberFormat="1" applyFont="1" applyFill="1" applyBorder="1" applyAlignment="1" applyProtection="1">
      <alignment horizontal="right" vertical="center"/>
      <protection locked="0"/>
    </xf>
    <xf numFmtId="44" fontId="4" fillId="0" borderId="8" xfId="1" applyNumberFormat="1" applyFont="1" applyFill="1" applyBorder="1" applyAlignment="1" applyProtection="1">
      <alignment horizontal="right" vertical="center"/>
    </xf>
    <xf numFmtId="0" fontId="4" fillId="4" borderId="9" xfId="1" applyNumberFormat="1" applyFont="1" applyFill="1" applyBorder="1" applyAlignment="1" applyProtection="1">
      <alignment horizontal="right" vertical="center"/>
      <protection locked="0"/>
    </xf>
    <xf numFmtId="0" fontId="4" fillId="4" borderId="10" xfId="1" applyNumberFormat="1" applyFont="1" applyFill="1" applyBorder="1" applyAlignment="1" applyProtection="1">
      <alignment horizontal="right" vertical="center"/>
      <protection locked="0"/>
    </xf>
    <xf numFmtId="0" fontId="4" fillId="4" borderId="11" xfId="1" applyNumberFormat="1" applyFont="1" applyFill="1" applyBorder="1" applyAlignment="1" applyProtection="1">
      <alignment horizontal="right" vertical="center"/>
      <protection locked="0"/>
    </xf>
    <xf numFmtId="44" fontId="4" fillId="3" borderId="8" xfId="1" applyNumberFormat="1" applyFont="1" applyFill="1" applyBorder="1" applyAlignment="1" applyProtection="1">
      <alignment horizontal="right" vertical="center"/>
    </xf>
    <xf numFmtId="0" fontId="14" fillId="0" borderId="1" xfId="0" applyFont="1" applyFill="1" applyBorder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</xf>
    <xf numFmtId="167" fontId="4" fillId="0" borderId="8" xfId="1" applyNumberFormat="1" applyFont="1" applyFill="1" applyBorder="1" applyAlignment="1" applyProtection="1">
      <alignment horizontal="right" vertical="center"/>
    </xf>
    <xf numFmtId="167" fontId="4" fillId="0" borderId="12" xfId="1" applyNumberFormat="1" applyFont="1" applyFill="1" applyBorder="1" applyAlignment="1" applyProtection="1">
      <alignment horizontal="right" vertical="center"/>
    </xf>
    <xf numFmtId="167" fontId="4" fillId="0" borderId="13" xfId="1" applyNumberFormat="1" applyFont="1" applyFill="1" applyBorder="1" applyAlignment="1" applyProtection="1">
      <alignment horizontal="right" vertical="center"/>
    </xf>
    <xf numFmtId="165" fontId="4" fillId="0" borderId="12" xfId="1" applyNumberFormat="1" applyFont="1" applyFill="1" applyBorder="1" applyAlignment="1" applyProtection="1">
      <alignment horizontal="right" vertical="center"/>
    </xf>
    <xf numFmtId="165" fontId="4" fillId="0" borderId="13" xfId="1" applyNumberFormat="1" applyFont="1" applyFill="1" applyBorder="1" applyAlignment="1" applyProtection="1">
      <alignment horizontal="right" vertical="center"/>
    </xf>
    <xf numFmtId="165" fontId="4" fillId="3" borderId="12" xfId="1" applyNumberFormat="1" applyFont="1" applyFill="1" applyBorder="1" applyAlignment="1" applyProtection="1">
      <alignment horizontal="right" vertical="center"/>
    </xf>
    <xf numFmtId="165" fontId="4" fillId="3" borderId="13" xfId="1" applyNumberFormat="1" applyFont="1" applyFill="1" applyBorder="1" applyAlignment="1" applyProtection="1">
      <alignment horizontal="right" vertical="center"/>
    </xf>
    <xf numFmtId="44" fontId="4" fillId="4" borderId="5" xfId="1" applyNumberFormat="1" applyFont="1" applyFill="1" applyBorder="1" applyAlignment="1" applyProtection="1">
      <alignment vertical="center"/>
      <protection locked="0"/>
    </xf>
    <xf numFmtId="0" fontId="4" fillId="4" borderId="2" xfId="1" applyNumberFormat="1" applyFont="1" applyFill="1" applyBorder="1" applyAlignment="1" applyProtection="1">
      <alignment horizontal="center" vertical="center"/>
      <protection locked="0"/>
    </xf>
    <xf numFmtId="168" fontId="4" fillId="4" borderId="5" xfId="1" applyNumberFormat="1" applyFont="1" applyFill="1" applyBorder="1" applyAlignment="1" applyProtection="1">
      <alignment horizontal="right" vertical="center"/>
      <protection locked="0"/>
    </xf>
    <xf numFmtId="0" fontId="4" fillId="0" borderId="14" xfId="0" applyFont="1" applyFill="1" applyBorder="1" applyAlignment="1" applyProtection="1">
      <alignment horizontal="left" vertical="center"/>
    </xf>
    <xf numFmtId="168" fontId="4" fillId="0" borderId="8" xfId="1" applyNumberFormat="1" applyFont="1" applyFill="1" applyBorder="1" applyAlignment="1" applyProtection="1">
      <alignment horizontal="right" vertical="center"/>
    </xf>
    <xf numFmtId="168" fontId="4" fillId="3" borderId="8" xfId="1" applyNumberFormat="1" applyFont="1" applyFill="1" applyBorder="1" applyAlignment="1" applyProtection="1">
      <alignment horizontal="right" vertical="center"/>
    </xf>
    <xf numFmtId="44" fontId="4" fillId="0" borderId="13" xfId="1" applyNumberFormat="1" applyFont="1" applyFill="1" applyBorder="1" applyAlignment="1" applyProtection="1">
      <alignment horizontal="right" vertical="center"/>
    </xf>
    <xf numFmtId="44" fontId="4" fillId="4" borderId="7" xfId="1" applyNumberFormat="1" applyFont="1" applyFill="1" applyBorder="1" applyAlignment="1" applyProtection="1">
      <alignment vertical="center"/>
      <protection locked="0"/>
    </xf>
    <xf numFmtId="44" fontId="4" fillId="3" borderId="13" xfId="1" applyNumberFormat="1" applyFont="1" applyFill="1" applyBorder="1" applyAlignment="1" applyProtection="1">
      <alignment horizontal="right" vertical="center"/>
    </xf>
    <xf numFmtId="167" fontId="4" fillId="4" borderId="2" xfId="1" applyNumberFormat="1" applyFont="1" applyFill="1" applyBorder="1" applyAlignment="1" applyProtection="1">
      <alignment horizontal="center" vertical="center"/>
      <protection locked="0"/>
    </xf>
    <xf numFmtId="167" fontId="4" fillId="0" borderId="15" xfId="1" applyNumberFormat="1" applyFont="1" applyFill="1" applyBorder="1" applyAlignment="1" applyProtection="1">
      <alignment horizontal="right" vertical="center" indent="1"/>
    </xf>
    <xf numFmtId="167" fontId="4" fillId="0" borderId="8" xfId="1" applyNumberFormat="1" applyFont="1" applyFill="1" applyBorder="1" applyAlignment="1" applyProtection="1">
      <alignment horizontal="right" vertical="center" indent="1"/>
    </xf>
    <xf numFmtId="167" fontId="4" fillId="0" borderId="16" xfId="1" applyNumberFormat="1" applyFont="1" applyFill="1" applyBorder="1" applyAlignment="1" applyProtection="1">
      <alignment horizontal="right" vertical="center" indent="1"/>
    </xf>
    <xf numFmtId="167" fontId="4" fillId="0" borderId="17" xfId="1" applyNumberFormat="1" applyFont="1" applyFill="1" applyBorder="1" applyAlignment="1" applyProtection="1">
      <alignment horizontal="right" vertical="center" indent="1"/>
    </xf>
    <xf numFmtId="167" fontId="4" fillId="0" borderId="12" xfId="1" applyNumberFormat="1" applyFont="1" applyFill="1" applyBorder="1" applyAlignment="1" applyProtection="1">
      <alignment horizontal="right" vertical="center" indent="1"/>
    </xf>
    <xf numFmtId="167" fontId="4" fillId="0" borderId="13" xfId="1" applyNumberFormat="1" applyFont="1" applyFill="1" applyBorder="1" applyAlignment="1" applyProtection="1">
      <alignment horizontal="right" vertical="center" indent="1"/>
    </xf>
    <xf numFmtId="169" fontId="4" fillId="0" borderId="15" xfId="2" applyNumberFormat="1" applyFont="1" applyFill="1" applyBorder="1" applyAlignment="1" applyProtection="1">
      <alignment horizontal="right" vertical="center"/>
    </xf>
    <xf numFmtId="169" fontId="4" fillId="0" borderId="17" xfId="2" applyNumberFormat="1" applyFont="1" applyFill="1" applyBorder="1" applyAlignment="1" applyProtection="1">
      <alignment horizontal="right" vertical="center"/>
    </xf>
    <xf numFmtId="167" fontId="4" fillId="4" borderId="4" xfId="1" applyNumberFormat="1" applyFont="1" applyFill="1" applyBorder="1" applyAlignment="1" applyProtection="1">
      <alignment horizontal="center" vertical="center"/>
      <protection locked="0"/>
    </xf>
    <xf numFmtId="168" fontId="4" fillId="4" borderId="7" xfId="1" applyNumberFormat="1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Alignment="1" applyProtection="1"/>
    <xf numFmtId="0" fontId="16" fillId="2" borderId="0" xfId="0" applyFont="1" applyFill="1" applyProtection="1"/>
    <xf numFmtId="0" fontId="16" fillId="0" borderId="0" xfId="0" applyFont="1" applyFill="1" applyProtection="1"/>
    <xf numFmtId="0" fontId="17" fillId="0" borderId="0" xfId="0" applyFont="1" applyFill="1" applyAlignment="1" applyProtection="1">
      <alignment horizontal="left" vertical="top" textRotation="180"/>
    </xf>
    <xf numFmtId="0" fontId="16" fillId="0" borderId="0" xfId="0" applyFont="1" applyFill="1" applyAlignment="1" applyProtection="1">
      <alignment horizontal="center"/>
    </xf>
    <xf numFmtId="0" fontId="16" fillId="0" borderId="0" xfId="0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Border="1" applyProtection="1"/>
    <xf numFmtId="0" fontId="17" fillId="2" borderId="0" xfId="0" applyFont="1" applyFill="1" applyAlignment="1" applyProtection="1">
      <alignment horizontal="right"/>
    </xf>
    <xf numFmtId="0" fontId="16" fillId="2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0" fontId="17" fillId="0" borderId="0" xfId="0" applyFont="1" applyFill="1" applyAlignment="1" applyProtection="1"/>
    <xf numFmtId="0" fontId="4" fillId="0" borderId="0" xfId="0" applyFont="1" applyProtection="1"/>
    <xf numFmtId="0" fontId="18" fillId="2" borderId="0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horizontal="left" vertical="center"/>
    </xf>
    <xf numFmtId="0" fontId="16" fillId="2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14" xfId="1" applyNumberFormat="1" applyFont="1" applyFill="1" applyBorder="1" applyAlignment="1" applyProtection="1">
      <alignment horizontal="right" vertical="center"/>
    </xf>
    <xf numFmtId="164" fontId="4" fillId="0" borderId="0" xfId="0" applyNumberFormat="1" applyFont="1" applyAlignment="1" applyProtection="1">
      <alignment vertical="center"/>
    </xf>
    <xf numFmtId="168" fontId="4" fillId="0" borderId="8" xfId="0" applyNumberFormat="1" applyFont="1" applyBorder="1" applyAlignment="1" applyProtection="1">
      <alignment horizontal="right" vertical="center"/>
    </xf>
    <xf numFmtId="168" fontId="4" fillId="0" borderId="13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168" fontId="4" fillId="3" borderId="8" xfId="0" applyNumberFormat="1" applyFont="1" applyFill="1" applyBorder="1" applyAlignment="1" applyProtection="1">
      <alignment horizontal="right" vertical="center"/>
    </xf>
    <xf numFmtId="168" fontId="4" fillId="3" borderId="13" xfId="0" applyNumberFormat="1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4" fillId="4" borderId="18" xfId="1" applyNumberFormat="1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Border="1" applyAlignment="1">
      <alignment horizontal="right"/>
    </xf>
    <xf numFmtId="0" fontId="4" fillId="5" borderId="0" xfId="0" applyFont="1" applyFill="1" applyBorder="1" applyProtection="1"/>
    <xf numFmtId="0" fontId="19" fillId="5" borderId="0" xfId="0" applyFont="1" applyFill="1" applyAlignment="1" applyProtection="1"/>
    <xf numFmtId="0" fontId="20" fillId="5" borderId="0" xfId="0" applyFont="1" applyFill="1" applyAlignment="1" applyProtection="1"/>
    <xf numFmtId="0" fontId="21" fillId="5" borderId="0" xfId="0" applyFont="1" applyFill="1" applyAlignment="1" applyProtection="1"/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horizontal="left" vertical="center"/>
    </xf>
    <xf numFmtId="0" fontId="15" fillId="2" borderId="0" xfId="0" applyFont="1" applyFill="1" applyAlignment="1" applyProtection="1">
      <alignment horizontal="center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immofacile.c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850900</xdr:colOff>
      <xdr:row>0</xdr:row>
      <xdr:rowOff>177800</xdr:rowOff>
    </xdr:from>
    <xdr:to>
      <xdr:col>4</xdr:col>
      <xdr:colOff>165100</xdr:colOff>
      <xdr:row>2</xdr:row>
      <xdr:rowOff>88900</xdr:rowOff>
    </xdr:to>
    <xdr:pic>
      <xdr:nvPicPr>
        <xdr:cNvPr id="1060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EF4079-3D48-C74C-A9B9-3B76B7906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177800"/>
          <a:ext cx="1295400" cy="59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1"/>
  <sheetViews>
    <sheetView showGridLines="0" tabSelected="1" topLeftCell="A5" zoomScale="115" zoomScaleNormal="115" workbookViewId="0">
      <selection activeCell="C8" sqref="C8"/>
    </sheetView>
  </sheetViews>
  <sheetFormatPr baseColWidth="10" defaultColWidth="9.19921875" defaultRowHeight="13" x14ac:dyDescent="0.15"/>
  <cols>
    <col min="1" max="1" width="3.59765625" style="66" customWidth="1"/>
    <col min="2" max="2" width="35.796875" style="66" customWidth="1"/>
    <col min="3" max="7" width="15.59765625" style="66" customWidth="1"/>
    <col min="8" max="8" width="3.59765625" style="66" customWidth="1"/>
    <col min="9" max="16384" width="9.19921875" style="66"/>
  </cols>
  <sheetData>
    <row r="1" spans="1:22" s="59" customFormat="1" ht="46.5" customHeight="1" x14ac:dyDescent="0.25">
      <c r="A1" s="92" t="s">
        <v>35</v>
      </c>
      <c r="B1" s="92"/>
      <c r="C1" s="52"/>
      <c r="D1" s="52"/>
      <c r="E1" s="52"/>
      <c r="F1" s="52"/>
      <c r="G1" s="53"/>
      <c r="H1" s="53"/>
      <c r="I1" s="54"/>
      <c r="J1" s="55"/>
      <c r="K1" s="56"/>
      <c r="L1" s="54"/>
      <c r="M1" s="54"/>
      <c r="N1" s="55"/>
      <c r="O1" s="56"/>
      <c r="P1" s="54"/>
      <c r="Q1" s="57"/>
      <c r="R1" s="57"/>
      <c r="S1" s="57"/>
      <c r="T1" s="57"/>
      <c r="U1" s="58"/>
      <c r="V1" s="58"/>
    </row>
    <row r="2" spans="1:22" ht="8.25" customHeight="1" x14ac:dyDescent="0.25">
      <c r="A2" s="52"/>
      <c r="B2" s="52"/>
      <c r="C2" s="52"/>
      <c r="D2" s="52"/>
      <c r="E2" s="60"/>
      <c r="F2" s="52"/>
      <c r="G2" s="61"/>
      <c r="H2" s="61"/>
      <c r="I2" s="62"/>
      <c r="J2" s="62"/>
      <c r="K2" s="63"/>
      <c r="L2" s="62"/>
      <c r="M2" s="62"/>
      <c r="N2" s="64"/>
      <c r="O2" s="64"/>
      <c r="P2" s="65"/>
      <c r="Q2" s="64"/>
      <c r="R2" s="64"/>
      <c r="S2" s="64"/>
      <c r="T2" s="64"/>
      <c r="U2" s="1"/>
      <c r="V2" s="1"/>
    </row>
    <row r="3" spans="1:22" ht="19" x14ac:dyDescent="0.15">
      <c r="A3" s="67"/>
      <c r="B3" s="67"/>
      <c r="C3" s="68"/>
      <c r="D3" s="68"/>
      <c r="E3" s="68"/>
      <c r="F3" s="69"/>
      <c r="G3" s="60" t="s">
        <v>32</v>
      </c>
      <c r="H3" s="60"/>
      <c r="I3" s="64"/>
      <c r="J3" s="64"/>
      <c r="K3" s="64"/>
      <c r="L3" s="70"/>
      <c r="M3" s="70"/>
      <c r="N3" s="70"/>
      <c r="O3" s="64"/>
      <c r="P3" s="64"/>
      <c r="Q3" s="70"/>
      <c r="R3" s="64"/>
      <c r="S3" s="64"/>
      <c r="T3" s="64"/>
      <c r="U3" s="1"/>
      <c r="V3" s="1"/>
    </row>
    <row r="4" spans="1:22" s="72" customFormat="1" ht="16" customHeight="1" x14ac:dyDescent="0.1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2" s="71" customFormat="1" ht="16" customHeight="1" x14ac:dyDescent="0.15">
      <c r="A5" s="4"/>
      <c r="B5" s="5" t="s">
        <v>11</v>
      </c>
      <c r="C5" s="84">
        <v>2</v>
      </c>
      <c r="D5" s="90" t="s">
        <v>9</v>
      </c>
      <c r="E5" s="91"/>
      <c r="F5" s="91"/>
      <c r="G5" s="91"/>
    </row>
    <row r="6" spans="1:22" s="71" customFormat="1" ht="16" customHeight="1" x14ac:dyDescent="0.15">
      <c r="A6" s="4"/>
      <c r="B6" s="4"/>
      <c r="C6" s="4"/>
      <c r="D6" s="4"/>
    </row>
    <row r="7" spans="1:22" s="71" customFormat="1" ht="18" customHeight="1" x14ac:dyDescent="0.15">
      <c r="A7" s="6"/>
      <c r="B7" s="2" t="s">
        <v>8</v>
      </c>
      <c r="C7" s="24" t="s">
        <v>0</v>
      </c>
      <c r="D7" s="24" t="s">
        <v>1</v>
      </c>
      <c r="E7" s="24" t="s">
        <v>2</v>
      </c>
      <c r="F7" s="24" t="s">
        <v>3</v>
      </c>
      <c r="G7" s="24" t="s">
        <v>4</v>
      </c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</row>
    <row r="8" spans="1:22" s="71" customFormat="1" ht="16" customHeight="1" x14ac:dyDescent="0.15">
      <c r="A8" s="4"/>
      <c r="B8" s="7" t="s">
        <v>5</v>
      </c>
      <c r="C8" s="12">
        <v>55000</v>
      </c>
      <c r="D8" s="13"/>
      <c r="E8" s="13"/>
      <c r="F8" s="13"/>
      <c r="G8" s="14"/>
    </row>
    <row r="9" spans="1:22" s="71" customFormat="1" ht="16" customHeight="1" x14ac:dyDescent="0.15">
      <c r="A9" s="4"/>
      <c r="B9" s="7" t="s">
        <v>6</v>
      </c>
      <c r="C9" s="15">
        <v>0.10199999999999999</v>
      </c>
      <c r="D9" s="16"/>
      <c r="E9" s="16"/>
      <c r="F9" s="16"/>
      <c r="G9" s="17"/>
    </row>
    <row r="10" spans="1:22" s="71" customFormat="1" ht="16" customHeight="1" x14ac:dyDescent="0.15">
      <c r="A10" s="4"/>
      <c r="B10" s="7" t="s">
        <v>7</v>
      </c>
      <c r="C10" s="19">
        <v>7</v>
      </c>
      <c r="D10" s="20"/>
      <c r="E10" s="20"/>
      <c r="F10" s="20"/>
      <c r="G10" s="21"/>
    </row>
    <row r="11" spans="1:22" s="4" customFormat="1" ht="6.75" customHeight="1" thickBot="1" x14ac:dyDescent="0.2">
      <c r="B11" s="35"/>
      <c r="C11" s="73"/>
      <c r="D11" s="73"/>
      <c r="E11" s="73"/>
      <c r="F11" s="73"/>
      <c r="G11" s="73"/>
    </row>
    <row r="12" spans="1:22" s="71" customFormat="1" ht="16" customHeight="1" x14ac:dyDescent="0.15">
      <c r="A12" s="4"/>
      <c r="B12" s="8"/>
      <c r="C12" s="9"/>
      <c r="D12" s="9"/>
      <c r="E12" s="9"/>
      <c r="F12" s="9"/>
      <c r="G12" s="9"/>
    </row>
    <row r="13" spans="1:22" s="71" customFormat="1" ht="18" customHeight="1" x14ac:dyDescent="0.15">
      <c r="A13" s="4"/>
      <c r="B13" s="23" t="s">
        <v>18</v>
      </c>
      <c r="C13" s="3"/>
      <c r="D13" s="3"/>
      <c r="E13" s="3"/>
      <c r="F13" s="3"/>
      <c r="G13" s="3"/>
    </row>
    <row r="14" spans="1:22" s="71" customFormat="1" ht="16" customHeight="1" x14ac:dyDescent="0.15">
      <c r="A14" s="4"/>
      <c r="B14" s="8" t="s">
        <v>19</v>
      </c>
      <c r="C14" s="48">
        <f>IF(COUNTA(C8:C10)&lt;3," --- ",((1+C9/$C$5)^($C$5/12))-1)</f>
        <v>8.3248087524283587E-3</v>
      </c>
      <c r="D14" s="48" t="str">
        <f>IF(COUNTA(D8:D10)&lt;3," --- ",((1+D9/$C$5)^($C$5/12))-1)</f>
        <v xml:space="preserve"> --- </v>
      </c>
      <c r="E14" s="48" t="str">
        <f>IF(COUNTA(E8:E10)&lt;3," --- ",((1+E9/$C$5)^($C$5/12))-1)</f>
        <v xml:space="preserve"> --- </v>
      </c>
      <c r="F14" s="48" t="str">
        <f>IF(COUNTA(F8:F10)&lt;3," --- ",((1+F9/$C$5)^($C$5/12))-1)</f>
        <v xml:space="preserve"> --- </v>
      </c>
      <c r="G14" s="49" t="str">
        <f>IF(COUNTA(G8:G10)&lt;3," --- ",((1+G9/$C$5)^($C$5/12))-1)</f>
        <v xml:space="preserve"> --- </v>
      </c>
    </row>
    <row r="15" spans="1:22" s="71" customFormat="1" ht="16" customHeight="1" x14ac:dyDescent="0.15">
      <c r="A15" s="4"/>
      <c r="B15" s="8" t="s">
        <v>20</v>
      </c>
      <c r="C15" s="18">
        <f>IF(COUNTA(C8:C10)&lt;3," --- ",PMT(C14,C10*12,-C8))</f>
        <v>912.77444331804759</v>
      </c>
      <c r="D15" s="18" t="str">
        <f>IF(COUNTA(D8:D10)&lt;3," --- ",PMT(D14,D10*12,-D8))</f>
        <v xml:space="preserve"> --- </v>
      </c>
      <c r="E15" s="18" t="str">
        <f>IF(COUNTA(E8:E10)&lt;3," --- ",PMT(E14,E10*12,-E8))</f>
        <v xml:space="preserve"> --- </v>
      </c>
      <c r="F15" s="18" t="str">
        <f>IF(COUNTA(F8:F10)&lt;3," --- ",PMT(F14,F10*12,-F8))</f>
        <v xml:space="preserve"> --- </v>
      </c>
      <c r="G15" s="38" t="str">
        <f>IF(COUNTA(G8:G10)&lt;3," --- ",PMT(G14,G10*12,-G8))</f>
        <v xml:space="preserve"> --- </v>
      </c>
    </row>
    <row r="16" spans="1:22" s="71" customFormat="1" ht="16" customHeight="1" x14ac:dyDescent="0.15">
      <c r="A16" s="4"/>
      <c r="B16" s="8" t="s">
        <v>10</v>
      </c>
      <c r="C16" s="32"/>
      <c r="D16" s="32">
        <v>0</v>
      </c>
      <c r="E16" s="32">
        <v>0</v>
      </c>
      <c r="F16" s="32">
        <v>0</v>
      </c>
      <c r="G16" s="39">
        <v>0</v>
      </c>
    </row>
    <row r="17" spans="1:7" s="71" customFormat="1" ht="16" customHeight="1" x14ac:dyDescent="0.15">
      <c r="A17" s="4"/>
      <c r="B17" s="10" t="s">
        <v>28</v>
      </c>
      <c r="C17" s="22">
        <f>IF(COUNTA(C8:C10)&lt;3," --- ",C15+C16)</f>
        <v>912.77444331804759</v>
      </c>
      <c r="D17" s="22" t="str">
        <f>IF(COUNTA(D8:D10)&lt;3," --- ",D15+D16)</f>
        <v xml:space="preserve"> --- </v>
      </c>
      <c r="E17" s="22" t="str">
        <f>IF(COUNTA(E8:E10)&lt;3," --- ",E15+E16)</f>
        <v xml:space="preserve"> --- </v>
      </c>
      <c r="F17" s="22" t="str">
        <f>IF(COUNTA(F8:F10)&lt;3," --- ",F15+F16)</f>
        <v xml:space="preserve"> --- </v>
      </c>
      <c r="G17" s="40" t="str">
        <f>IF(COUNTA(G8:G10)&lt;3," --- ",G15+G16)</f>
        <v xml:space="preserve"> --- </v>
      </c>
    </row>
    <row r="18" spans="1:7" s="71" customFormat="1" ht="16" customHeight="1" x14ac:dyDescent="0.15">
      <c r="A18" s="4"/>
      <c r="B18" s="10" t="s">
        <v>29</v>
      </c>
      <c r="C18" s="22">
        <f>IF(COUNTA(C8:C10)&lt;3," --- ",C17*12)</f>
        <v>10953.29331981657</v>
      </c>
      <c r="D18" s="22" t="str">
        <f>IF(COUNTA(D8:D10)&lt;3," --- ",D17*12)</f>
        <v xml:space="preserve"> --- </v>
      </c>
      <c r="E18" s="22" t="str">
        <f>IF(COUNTA(E8:E10)&lt;3," --- ",E17*12)</f>
        <v xml:space="preserve"> --- </v>
      </c>
      <c r="F18" s="22" t="str">
        <f>IF(COUNTA(F8:F10)&lt;3," --- ",F17*12)</f>
        <v xml:space="preserve"> --- </v>
      </c>
      <c r="G18" s="40" t="str">
        <f>IF(COUNTA(G8:G10)&lt;3," --- ",G17*12)</f>
        <v xml:space="preserve"> --- </v>
      </c>
    </row>
    <row r="19" spans="1:7" s="4" customFormat="1" ht="6.75" customHeight="1" thickBot="1" x14ac:dyDescent="0.2">
      <c r="B19" s="35"/>
      <c r="C19" s="73"/>
      <c r="D19" s="73"/>
      <c r="E19" s="73"/>
      <c r="F19" s="73"/>
      <c r="G19" s="73"/>
    </row>
    <row r="20" spans="1:7" s="71" customFormat="1" ht="16" customHeight="1" x14ac:dyDescent="0.15">
      <c r="A20" s="4"/>
      <c r="B20" s="4"/>
      <c r="C20" s="11"/>
      <c r="D20" s="4"/>
    </row>
    <row r="21" spans="1:7" s="71" customFormat="1" ht="18" customHeight="1" x14ac:dyDescent="0.15">
      <c r="A21" s="4"/>
      <c r="B21" s="23" t="s">
        <v>17</v>
      </c>
      <c r="C21" s="3"/>
      <c r="D21" s="3"/>
      <c r="E21" s="3"/>
      <c r="F21" s="3"/>
      <c r="G21" s="3"/>
    </row>
    <row r="22" spans="1:7" s="71" customFormat="1" ht="16" customHeight="1" x14ac:dyDescent="0.15">
      <c r="A22" s="4"/>
      <c r="B22" s="8" t="s">
        <v>21</v>
      </c>
      <c r="C22" s="42">
        <f>IF(COUNTA(C8:C10)&lt;3," --- ",NPER(C14,-C17,C8))</f>
        <v>84</v>
      </c>
      <c r="D22" s="44" t="str">
        <f>IF(COUNTA(D8:D10)&lt;3," --- ",NPER(D14,-D17,D8))</f>
        <v xml:space="preserve"> --- </v>
      </c>
      <c r="E22" s="44" t="str">
        <f>IF(COUNTA(E8:E10)&lt;3," --- ",NPER(E14,-E17,E8))</f>
        <v xml:space="preserve"> --- </v>
      </c>
      <c r="F22" s="44" t="str">
        <f>IF(COUNTA(F8:F10)&lt;3," --- ",NPER(F14,-F17,F8))</f>
        <v xml:space="preserve"> --- </v>
      </c>
      <c r="G22" s="45" t="str">
        <f>IF(COUNTA(G8:G10)&lt;3," --- ",NPER(G14,-G17,G8))</f>
        <v xml:space="preserve"> --- </v>
      </c>
    </row>
    <row r="23" spans="1:7" s="71" customFormat="1" ht="16" customHeight="1" x14ac:dyDescent="0.15">
      <c r="A23" s="4"/>
      <c r="B23" s="8" t="s">
        <v>23</v>
      </c>
      <c r="C23" s="43">
        <f>IF(COUNTA(C8:C10)&lt;3," --- ",C22/12)</f>
        <v>7</v>
      </c>
      <c r="D23" s="46" t="str">
        <f>IF(COUNTA(D8:D10)&lt;3," --- ",D22/12)</f>
        <v xml:space="preserve"> --- </v>
      </c>
      <c r="E23" s="46" t="str">
        <f>IF(COUNTA(E8:E10)&lt;3," --- ",E22/12)</f>
        <v xml:space="preserve"> --- </v>
      </c>
      <c r="F23" s="46" t="str">
        <f>IF(COUNTA(F8:F10)&lt;3," --- ",F22/12)</f>
        <v xml:space="preserve"> --- </v>
      </c>
      <c r="G23" s="47" t="str">
        <f>IF(COUNTA(G8:G10)&lt;3," --- ",G22/12)</f>
        <v xml:space="preserve"> --- </v>
      </c>
    </row>
    <row r="24" spans="1:7" s="71" customFormat="1" ht="8.25" customHeight="1" x14ac:dyDescent="0.15">
      <c r="A24" s="4"/>
      <c r="B24" s="8"/>
      <c r="C24" s="25"/>
      <c r="D24" s="26"/>
      <c r="E24" s="26"/>
      <c r="F24" s="26"/>
      <c r="G24" s="27"/>
    </row>
    <row r="25" spans="1:7" s="71" customFormat="1" ht="16" customHeight="1" x14ac:dyDescent="0.15">
      <c r="A25" s="4"/>
      <c r="B25" s="10" t="s">
        <v>30</v>
      </c>
      <c r="C25" s="37">
        <f>IF(COUNTA(C8:C10)&lt;3," --- ",C26-C8)</f>
        <v>21673.053238715991</v>
      </c>
      <c r="D25" s="30" t="str">
        <f>IF(COUNTA(D8:D10)&lt;3," --- ",D26-D8)</f>
        <v xml:space="preserve"> --- </v>
      </c>
      <c r="E25" s="30" t="str">
        <f>IF(COUNTA(E8:E10)&lt;3," --- ",E26-E8)</f>
        <v xml:space="preserve"> --- </v>
      </c>
      <c r="F25" s="30" t="str">
        <f>IF(COUNTA(F8:F10)&lt;3," --- ",F26-F8)</f>
        <v xml:space="preserve"> --- </v>
      </c>
      <c r="G25" s="31" t="str">
        <f>IF(COUNTA(G8:G10)&lt;3," --- ",G26-G8)</f>
        <v xml:space="preserve"> --- </v>
      </c>
    </row>
    <row r="26" spans="1:7" s="71" customFormat="1" ht="16" customHeight="1" x14ac:dyDescent="0.15">
      <c r="A26" s="4"/>
      <c r="B26" s="8" t="s">
        <v>22</v>
      </c>
      <c r="C26" s="36">
        <f>IF(COUNTA(C8:C10)&lt;3," --- ",C22*C17)</f>
        <v>76673.053238715991</v>
      </c>
      <c r="D26" s="28" t="str">
        <f>IF(COUNTA(D8:D10)&lt;3," --- ",D22*D17)</f>
        <v xml:space="preserve"> --- </v>
      </c>
      <c r="E26" s="28" t="str">
        <f>IF(COUNTA(E8:E10)&lt;3," --- ",E22*E17)</f>
        <v xml:space="preserve"> --- </v>
      </c>
      <c r="F26" s="28" t="str">
        <f>IF(COUNTA(F8:F10)&lt;3," --- ",F22*F17)</f>
        <v xml:space="preserve"> --- </v>
      </c>
      <c r="G26" s="29" t="str">
        <f>IF(COUNTA(G8:G10)&lt;3," --- ",G22*G17)</f>
        <v xml:space="preserve"> --- </v>
      </c>
    </row>
    <row r="27" spans="1:7" s="4" customFormat="1" ht="6.75" customHeight="1" thickBot="1" x14ac:dyDescent="0.2">
      <c r="B27" s="35"/>
      <c r="C27" s="73"/>
      <c r="D27" s="73"/>
      <c r="E27" s="73"/>
      <c r="F27" s="73"/>
      <c r="G27" s="73"/>
    </row>
    <row r="28" spans="1:7" s="71" customFormat="1" ht="25.5" customHeight="1" x14ac:dyDescent="0.15">
      <c r="D28" s="74"/>
    </row>
    <row r="29" spans="1:7" s="71" customFormat="1" ht="18" customHeight="1" x14ac:dyDescent="0.15">
      <c r="B29" s="2" t="s">
        <v>31</v>
      </c>
      <c r="C29" s="24"/>
      <c r="D29" s="24"/>
      <c r="E29" s="24"/>
      <c r="F29" s="24"/>
      <c r="G29" s="24"/>
    </row>
    <row r="30" spans="1:7" s="4" customFormat="1" ht="16" customHeight="1" x14ac:dyDescent="0.15">
      <c r="B30" s="8" t="s">
        <v>24</v>
      </c>
      <c r="C30" s="33">
        <v>5</v>
      </c>
      <c r="D30" s="41">
        <v>3.5</v>
      </c>
      <c r="E30" s="41">
        <v>1</v>
      </c>
      <c r="F30" s="41">
        <v>1</v>
      </c>
      <c r="G30" s="50">
        <v>1</v>
      </c>
    </row>
    <row r="31" spans="1:7" s="71" customFormat="1" ht="16" customHeight="1" x14ac:dyDescent="0.15">
      <c r="A31" s="4"/>
      <c r="B31" s="8" t="s">
        <v>25</v>
      </c>
      <c r="C31" s="34">
        <v>0</v>
      </c>
      <c r="D31" s="34">
        <v>0</v>
      </c>
      <c r="E31" s="34">
        <v>0</v>
      </c>
      <c r="F31" s="34">
        <v>0</v>
      </c>
      <c r="G31" s="51">
        <v>0</v>
      </c>
    </row>
    <row r="32" spans="1:7" s="71" customFormat="1" ht="16" customHeight="1" x14ac:dyDescent="0.15">
      <c r="B32" s="71" t="s">
        <v>26</v>
      </c>
      <c r="C32" s="75">
        <f>IF(COUNTA(C8:C10,C30)&lt;4," --- ",-FV(C14,C30*12,-C17,C8))</f>
        <v>19782.626496491284</v>
      </c>
      <c r="D32" s="75" t="str">
        <f>IF(COUNTA(D8:D10,D30)&lt;4," --- ",-FV(D14,D30*12,-D17,D8))</f>
        <v xml:space="preserve"> --- </v>
      </c>
      <c r="E32" s="75" t="str">
        <f>IF(COUNTA(E8:E10,E30)&lt;4," --- ",-FV(E14,E30*12,-E17,E8))</f>
        <v xml:space="preserve"> --- </v>
      </c>
      <c r="F32" s="75" t="str">
        <f>IF(COUNTA(F8:F10,F30)&lt;4," --- ",-FV(F14,F30*12,-F17,F8))</f>
        <v xml:space="preserve"> --- </v>
      </c>
      <c r="G32" s="76" t="str">
        <f>IF(COUNTA(G8:G10,G30)&lt;4," --- ",-FV(G14,G30*12,-G17,G8))</f>
        <v xml:space="preserve"> --- </v>
      </c>
    </row>
    <row r="33" spans="1:8" s="71" customFormat="1" ht="16" customHeight="1" x14ac:dyDescent="0.15">
      <c r="B33" s="77" t="s">
        <v>27</v>
      </c>
      <c r="C33" s="75">
        <f>IF(COUNTA(C8:C10,C30)&lt;4," --- ",C30*12*C17-(C8-C32))</f>
        <v>19549.093095574142</v>
      </c>
      <c r="D33" s="75" t="str">
        <f>IF(COUNTA(D8:D10,D30)&lt;4," --- ",D30*12*D17-(D8-D32))</f>
        <v xml:space="preserve"> --- </v>
      </c>
      <c r="E33" s="75" t="str">
        <f>IF(COUNTA(E8:E10,E30)&lt;4," --- ",E30*12*E17-(E8-E32))</f>
        <v xml:space="preserve"> --- </v>
      </c>
      <c r="F33" s="75" t="str">
        <f>IF(COUNTA(F8:F10,F30)&lt;4," --- ",F30*12*F17-(F8-F32))</f>
        <v xml:space="preserve"> --- </v>
      </c>
      <c r="G33" s="76" t="str">
        <f>IF(COUNTA(G8:G10,G30)&lt;4," --- ",G30*12*G17-(G8-G32))</f>
        <v xml:space="preserve"> --- </v>
      </c>
    </row>
    <row r="34" spans="1:8" s="71" customFormat="1" ht="16" customHeight="1" x14ac:dyDescent="0.15">
      <c r="B34" s="78" t="s">
        <v>12</v>
      </c>
      <c r="C34" s="79">
        <f>IF(COUNTA(C8:C10,C30)&lt;4," --- ",C8-C32+C31)</f>
        <v>35217.373503508716</v>
      </c>
      <c r="D34" s="79" t="str">
        <f>IF(COUNTA(D8:D10,D30)&lt;4," --- ",D8-D32+D31)</f>
        <v xml:space="preserve"> --- </v>
      </c>
      <c r="E34" s="79" t="str">
        <f>IF(COUNTA(E8:E10,E30)&lt;4," --- ",E8-E32+E31)</f>
        <v xml:space="preserve"> --- </v>
      </c>
      <c r="F34" s="79" t="str">
        <f>IF(COUNTA(F8:F10,F30)&lt;4," --- ",F8-F32+F31)</f>
        <v xml:space="preserve"> --- </v>
      </c>
      <c r="G34" s="80" t="str">
        <f>IF(COUNTA(G8:G10,G30)&lt;4," --- ",G8-G32+G31)</f>
        <v xml:space="preserve"> --- </v>
      </c>
    </row>
    <row r="35" spans="1:8" s="4" customFormat="1" ht="6.75" customHeight="1" thickBot="1" x14ac:dyDescent="0.2">
      <c r="B35" s="35"/>
      <c r="C35" s="73"/>
      <c r="D35" s="73"/>
      <c r="E35" s="73"/>
      <c r="F35" s="73"/>
      <c r="G35" s="73"/>
    </row>
    <row r="36" spans="1:8" s="71" customFormat="1" ht="16" customHeight="1" x14ac:dyDescent="0.15">
      <c r="D36" s="74"/>
    </row>
    <row r="37" spans="1:8" s="71" customFormat="1" ht="16" customHeight="1" x14ac:dyDescent="0.15">
      <c r="B37" s="81" t="s">
        <v>14</v>
      </c>
      <c r="C37" s="81"/>
      <c r="D37" s="81"/>
    </row>
    <row r="38" spans="1:8" s="71" customFormat="1" ht="16" customHeight="1" x14ac:dyDescent="0.15">
      <c r="B38" s="82" t="s">
        <v>16</v>
      </c>
      <c r="C38" s="82"/>
      <c r="D38" s="82"/>
    </row>
    <row r="39" spans="1:8" s="71" customFormat="1" ht="16" customHeight="1" x14ac:dyDescent="0.15">
      <c r="B39" s="82" t="s">
        <v>15</v>
      </c>
      <c r="C39" s="82"/>
      <c r="D39" s="82"/>
    </row>
    <row r="40" spans="1:8" s="71" customFormat="1" ht="16" customHeight="1" x14ac:dyDescent="0.15">
      <c r="A40" s="83" t="s">
        <v>13</v>
      </c>
    </row>
    <row r="41" spans="1:8" ht="25" x14ac:dyDescent="0.25">
      <c r="A41" s="86"/>
      <c r="B41" s="87" t="s">
        <v>33</v>
      </c>
      <c r="C41" s="88"/>
      <c r="D41" s="89"/>
      <c r="E41" s="88"/>
      <c r="F41" s="88"/>
      <c r="G41" s="85" t="s">
        <v>34</v>
      </c>
      <c r="H41" s="89"/>
    </row>
  </sheetData>
  <sheetProtection password="8FF3" sheet="1" selectLockedCells="1"/>
  <mergeCells count="2">
    <mergeCell ref="D5:G5"/>
    <mergeCell ref="A1:B1"/>
  </mergeCells>
  <phoneticPr fontId="2" type="noConversion"/>
  <printOptions horizontalCentered="1"/>
  <pageMargins left="0.51181102362204722" right="0.51181102362204722" top="0.59055118110236227" bottom="0.59055118110236227" header="0.51181102362204722" footer="0.51181102362204722"/>
  <pageSetup scale="87" orientation="landscape"/>
  <headerFooter alignWithMargins="0"/>
  <ignoredErrors>
    <ignoredError sqref="D18:G18" emptyCellReferenc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Calculateur d'hypothèque</vt:lpstr>
      <vt:lpstr>'Calculateur d''hypothèque'!Zone_d_impression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Calculateur paiement Hypothéque</dc:title>
  <dc:creator>Alexandre Durand</dc:creator>
  <cp:lastModifiedBy>Martine Mongrain</cp:lastModifiedBy>
  <cp:lastPrinted>2014-11-01T01:23:56Z</cp:lastPrinted>
  <dcterms:created xsi:type="dcterms:W3CDTF">2007-07-15T01:09:33Z</dcterms:created>
  <dcterms:modified xsi:type="dcterms:W3CDTF">2022-04-26T19:09:22Z</dcterms:modified>
</cp:coreProperties>
</file>