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chrisblack/Downloads/"/>
    </mc:Choice>
  </mc:AlternateContent>
  <xr:revisionPtr revIDLastSave="0" documentId="13_ncr:1_{BEB9641B-A4DF-C245-A602-C2C776E7F4DF}" xr6:coauthVersionLast="47" xr6:coauthVersionMax="47" xr10:uidLastSave="{00000000-0000-0000-0000-000000000000}"/>
  <bookViews>
    <workbookView xWindow="-32720" yWindow="-7740" windowWidth="27320" windowHeight="13400" xr2:uid="{00000000-000D-0000-FFFF-FFFF00000000}"/>
  </bookViews>
  <sheets>
    <sheet name="2-1 BuyDown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G20" i="2"/>
  <c r="C20" i="2"/>
  <c r="G14" i="2"/>
  <c r="C14" i="2"/>
  <c r="G13" i="2"/>
  <c r="C13" i="2"/>
  <c r="D14" i="2" l="1"/>
  <c r="E13" i="2"/>
  <c r="F13" i="2" s="1"/>
  <c r="H13" i="2" s="1"/>
  <c r="E14" i="2"/>
  <c r="F14" i="2" s="1"/>
  <c r="H14" i="2" s="1"/>
  <c r="E20" i="2"/>
  <c r="D13" i="2"/>
  <c r="D20" i="2"/>
  <c r="H15" i="2" l="1"/>
  <c r="H16" i="2" s="1"/>
  <c r="F20" i="2"/>
  <c r="H20" i="2" s="1"/>
  <c r="H21" i="2" s="1"/>
  <c r="H22" i="2" s="1"/>
</calcChain>
</file>

<file path=xl/sharedStrings.xml><?xml version="1.0" encoding="utf-8"?>
<sst xmlns="http://schemas.openxmlformats.org/spreadsheetml/2006/main" count="29" uniqueCount="23">
  <si>
    <t>Loan amount</t>
  </si>
  <si>
    <t>Interest Rate (Annual)</t>
  </si>
  <si>
    <t>Loan period in years</t>
  </si>
  <si>
    <t>Number of payments per year</t>
  </si>
  <si>
    <t>Monthly Payment</t>
  </si>
  <si>
    <t>Total Payments</t>
  </si>
  <si>
    <t>Interest Rate</t>
  </si>
  <si>
    <t># of Payments</t>
  </si>
  <si>
    <t>2-1 BUY DOWN</t>
  </si>
  <si>
    <t>2/1 Buydown Cost</t>
  </si>
  <si>
    <t>1-0 BUY DOWN</t>
  </si>
  <si>
    <t>1/0 Buydown Cost</t>
  </si>
  <si>
    <t>BUYDOWN CALCULATOR</t>
  </si>
  <si>
    <t xml:space="preserve">Purchase Price </t>
  </si>
  <si>
    <t xml:space="preserve">Note Rate Payment </t>
  </si>
  <si>
    <t>Annual Monthly Savings</t>
  </si>
  <si>
    <t>Monthly Savings</t>
  </si>
  <si>
    <t>Year 1</t>
  </si>
  <si>
    <t>Year 2</t>
  </si>
  <si>
    <t xml:space="preserve">Year 1 </t>
  </si>
  <si>
    <r>
      <rPr>
        <b/>
        <sz val="11"/>
        <color theme="4"/>
        <rFont val="Futura LT Pro Book"/>
      </rPr>
      <t>Buydown</t>
    </r>
    <r>
      <rPr>
        <sz val="11"/>
        <color theme="4"/>
        <rFont val="Futura LT Pro Book"/>
      </rPr>
      <t xml:space="preserve"> </t>
    </r>
    <r>
      <rPr>
        <sz val="11"/>
        <rFont val="Futura LT Pro Book"/>
        <family val="2"/>
      </rPr>
      <t xml:space="preserve">Payment </t>
    </r>
  </si>
  <si>
    <r>
      <rPr>
        <b/>
        <sz val="11"/>
        <color theme="4"/>
        <rFont val="Futura LT Pro Book"/>
      </rPr>
      <t>Buydown</t>
    </r>
    <r>
      <rPr>
        <sz val="11"/>
        <rFont val="Futura LT Pro Book"/>
        <family val="2"/>
      </rPr>
      <t xml:space="preserve"> Payment </t>
    </r>
  </si>
  <si>
    <t xml:space="preserve">Seller Concession Required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</si>
</sst>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%"/>
  </numFmts>
  <fonts count="17" x14ac:knownFonts="1">
    <font>
      <sz val="10"/>
      <color rgb="FF000000"/>
      <name val="Arial"/>
      <scheme val="minor"/>
    </font>
    <font>
      <sz val="10"/>
      <color theme="0" tint="-4.9989318521683403E-2"/>
      <name val="Arial"/>
      <family val="2"/>
      <scheme val="minor"/>
    </font>
    <font>
      <sz val="10"/>
      <color rgb="FF000000"/>
      <name val="Futura LT Pro Book"/>
      <family val="2"/>
    </font>
    <font>
      <sz val="10"/>
      <color rgb="FF00B050"/>
      <name val="Arial"/>
      <family val="2"/>
      <scheme val="minor"/>
    </font>
    <font>
      <sz val="24"/>
      <color theme="0"/>
      <name val="Futura LT Pro Medium"/>
      <family val="2"/>
    </font>
    <font>
      <sz val="6"/>
      <color theme="0"/>
      <name val="Arial"/>
      <family val="2"/>
      <scheme val="minor"/>
    </font>
    <font>
      <sz val="11"/>
      <name val="Futura LT Pro Book"/>
      <family val="2"/>
    </font>
    <font>
      <sz val="11"/>
      <color theme="1"/>
      <name val="Futura LT Pro Book"/>
      <family val="2"/>
    </font>
    <font>
      <sz val="11"/>
      <color rgb="FF000000"/>
      <name val="Futura LT Pro Book"/>
      <family val="2"/>
    </font>
    <font>
      <i/>
      <sz val="11"/>
      <color rgb="FFFF0000"/>
      <name val="Futura LT Pro Book"/>
      <family val="2"/>
    </font>
    <font>
      <b/>
      <sz val="11"/>
      <color theme="0" tint="-4.9989318521683403E-2"/>
      <name val="Futura LT Pro Book"/>
      <family val="2"/>
    </font>
    <font>
      <sz val="11"/>
      <color theme="0"/>
      <name val="Futura LT Pro Book"/>
      <family val="2"/>
    </font>
    <font>
      <sz val="6"/>
      <color theme="0" tint="-0.249977111117893"/>
      <name val="Futura LT Pro Medium"/>
      <family val="2"/>
    </font>
    <font>
      <b/>
      <sz val="11"/>
      <color theme="0"/>
      <name val="Futura LT Pro Book"/>
      <family val="2"/>
    </font>
    <font>
      <b/>
      <sz val="11"/>
      <color theme="4"/>
      <name val="Futura LT Pro Book"/>
    </font>
    <font>
      <sz val="11"/>
      <color theme="4"/>
      <name val="Futura LT Pro Book"/>
    </font>
    <font>
      <sz val="11"/>
      <name val="Futura LT Pro Book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5E6E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808080"/>
      </patternFill>
    </fill>
    <fill>
      <patternFill patternType="solid">
        <fgColor theme="4"/>
        <bgColor rgb="FF808080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8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8" fillId="0" borderId="5" xfId="0" applyFont="1" applyBorder="1"/>
    <xf numFmtId="0" fontId="9" fillId="0" borderId="5" xfId="0" applyFont="1" applyBorder="1"/>
    <xf numFmtId="0" fontId="8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9" xfId="0" applyFont="1" applyBorder="1"/>
    <xf numFmtId="0" fontId="3" fillId="0" borderId="9" xfId="0" applyFont="1" applyBorder="1"/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2" fillId="0" borderId="3" xfId="0" applyFont="1" applyBorder="1"/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/>
    <xf numFmtId="0" fontId="2" fillId="0" borderId="17" xfId="0" applyFont="1" applyBorder="1"/>
    <xf numFmtId="164" fontId="7" fillId="3" borderId="1" xfId="0" applyNumberFormat="1" applyFont="1" applyFill="1" applyBorder="1" applyAlignment="1">
      <alignment horizontal="right"/>
    </xf>
    <xf numFmtId="166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6" fillId="2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49" fontId="11" fillId="5" borderId="1" xfId="0" applyNumberFormat="1" applyFont="1" applyFill="1" applyBorder="1" applyAlignment="1">
      <alignment horizontal="left"/>
    </xf>
    <xf numFmtId="49" fontId="13" fillId="5" borderId="1" xfId="0" applyNumberFormat="1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" fontId="10" fillId="5" borderId="9" xfId="0" applyNumberFormat="1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/>
    </xf>
    <xf numFmtId="166" fontId="7" fillId="6" borderId="2" xfId="0" applyNumberFormat="1" applyFont="1" applyFill="1" applyBorder="1" applyAlignment="1">
      <alignment horizontal="center" vertical="center"/>
    </xf>
    <xf numFmtId="165" fontId="7" fillId="6" borderId="9" xfId="0" applyNumberFormat="1" applyFont="1" applyFill="1" applyBorder="1" applyAlignment="1">
      <alignment horizontal="center" vertical="center"/>
    </xf>
    <xf numFmtId="166" fontId="7" fillId="7" borderId="2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5B6"/>
      <color rgb="FF00A39D"/>
      <color rgb="FF575757"/>
      <color rgb="FFE5E6E2"/>
      <color rgb="FF005F9E"/>
      <color rgb="FFA1C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140" zoomScaleNormal="140" workbookViewId="0">
      <selection activeCell="F6" sqref="F6"/>
    </sheetView>
  </sheetViews>
  <sheetFormatPr baseColWidth="10" defaultColWidth="0" defaultRowHeight="13" zeroHeight="1" x14ac:dyDescent="0.15"/>
  <cols>
    <col min="1" max="1" width="3.33203125" customWidth="1"/>
    <col min="2" max="2" width="10.1640625" customWidth="1"/>
    <col min="3" max="3" width="13" bestFit="1" customWidth="1"/>
    <col min="4" max="4" width="21" bestFit="1" customWidth="1"/>
    <col min="5" max="5" width="22.1640625" bestFit="1" customWidth="1"/>
    <col min="6" max="6" width="17.5" bestFit="1" customWidth="1"/>
    <col min="7" max="7" width="15.1640625" bestFit="1" customWidth="1"/>
    <col min="8" max="8" width="25.33203125" bestFit="1" customWidth="1"/>
    <col min="9" max="9" width="6.6640625" bestFit="1" customWidth="1"/>
    <col min="10" max="16384" width="10.1640625" hidden="1"/>
  </cols>
  <sheetData>
    <row r="1" spans="1:9" ht="45.5" customHeight="1" x14ac:dyDescent="0.15">
      <c r="A1" s="41"/>
      <c r="B1" s="40" t="s">
        <v>12</v>
      </c>
      <c r="C1" s="40"/>
      <c r="D1" s="40"/>
      <c r="E1" s="40"/>
      <c r="F1" s="40"/>
      <c r="G1" s="40"/>
      <c r="H1" s="40"/>
      <c r="I1" s="42"/>
    </row>
    <row r="2" spans="1:9" ht="16" x14ac:dyDescent="0.25">
      <c r="A2" s="2"/>
      <c r="B2" s="7"/>
      <c r="C2" s="7"/>
      <c r="D2" s="7"/>
      <c r="E2" s="7"/>
      <c r="F2" s="1"/>
      <c r="G2" s="1"/>
      <c r="H2" s="1"/>
      <c r="I2" s="1"/>
    </row>
    <row r="3" spans="1:9" ht="16" x14ac:dyDescent="0.25">
      <c r="A3" s="3"/>
      <c r="B3" s="43" t="s">
        <v>0</v>
      </c>
      <c r="C3" s="43"/>
      <c r="D3" s="43"/>
      <c r="E3" s="23">
        <v>860000</v>
      </c>
      <c r="F3" s="5"/>
      <c r="G3" s="1"/>
      <c r="H3" s="1"/>
      <c r="I3" s="2"/>
    </row>
    <row r="4" spans="1:9" ht="16" x14ac:dyDescent="0.25">
      <c r="A4" s="3"/>
      <c r="B4" s="43" t="s">
        <v>13</v>
      </c>
      <c r="C4" s="43"/>
      <c r="D4" s="43"/>
      <c r="E4" s="23">
        <v>960000</v>
      </c>
      <c r="F4" s="5"/>
      <c r="G4" s="1"/>
      <c r="H4" s="1"/>
      <c r="I4" s="2"/>
    </row>
    <row r="5" spans="1:9" ht="16" x14ac:dyDescent="0.25">
      <c r="A5" s="3"/>
      <c r="B5" s="43" t="s">
        <v>1</v>
      </c>
      <c r="C5" s="43"/>
      <c r="D5" s="43"/>
      <c r="E5" s="24">
        <v>5.9900000000000002E-2</v>
      </c>
      <c r="F5" s="6"/>
      <c r="G5" s="1"/>
      <c r="H5" s="1"/>
      <c r="I5" s="2"/>
    </row>
    <row r="6" spans="1:9" ht="16" x14ac:dyDescent="0.25">
      <c r="A6" s="3"/>
      <c r="B6" s="43" t="s">
        <v>2</v>
      </c>
      <c r="C6" s="43"/>
      <c r="D6" s="43"/>
      <c r="E6" s="25">
        <v>30</v>
      </c>
      <c r="F6" s="5"/>
      <c r="G6" s="1"/>
      <c r="H6" s="1"/>
      <c r="I6" s="2"/>
    </row>
    <row r="7" spans="1:9" ht="16" x14ac:dyDescent="0.25">
      <c r="A7" s="3"/>
      <c r="B7" s="43" t="s">
        <v>3</v>
      </c>
      <c r="C7" s="43"/>
      <c r="D7" s="43"/>
      <c r="E7" s="26">
        <v>12</v>
      </c>
      <c r="F7" s="5"/>
      <c r="G7" s="1"/>
      <c r="H7" s="1"/>
      <c r="I7" s="2"/>
    </row>
    <row r="8" spans="1:9" ht="16" x14ac:dyDescent="0.25">
      <c r="A8" s="3"/>
      <c r="B8" s="43" t="s">
        <v>4</v>
      </c>
      <c r="C8" s="43"/>
      <c r="D8" s="43"/>
      <c r="E8" s="27">
        <f>-PMT(E5/E7,E9,E3)</f>
        <v>5150.6099999999997</v>
      </c>
      <c r="F8" s="5"/>
      <c r="G8" s="1"/>
      <c r="H8" s="1"/>
      <c r="I8" s="2"/>
    </row>
    <row r="9" spans="1:9" ht="16" x14ac:dyDescent="0.25">
      <c r="A9" s="3"/>
      <c r="B9" s="43" t="s">
        <v>5</v>
      </c>
      <c r="C9" s="43"/>
      <c r="D9" s="43"/>
      <c r="E9" s="26">
        <f>E6*12</f>
        <v>360</v>
      </c>
      <c r="F9" s="21"/>
      <c r="G9" s="7"/>
      <c r="H9" s="7"/>
      <c r="I9" s="2"/>
    </row>
    <row r="10" spans="1:9" ht="15" x14ac:dyDescent="0.25">
      <c r="A10" s="3"/>
      <c r="B10" s="22"/>
      <c r="C10" s="22"/>
      <c r="D10" s="22"/>
      <c r="E10" s="22"/>
      <c r="F10" s="18"/>
      <c r="G10" s="18"/>
      <c r="H10" s="18"/>
      <c r="I10" s="4"/>
    </row>
    <row r="11" spans="1:9" ht="15" x14ac:dyDescent="0.15">
      <c r="A11" s="3"/>
      <c r="B11" s="44" t="s">
        <v>8</v>
      </c>
      <c r="C11" s="44"/>
      <c r="D11" s="44"/>
      <c r="E11" s="44"/>
      <c r="F11" s="44"/>
      <c r="G11" s="44"/>
      <c r="H11" s="44"/>
      <c r="I11" s="4"/>
    </row>
    <row r="12" spans="1:9" ht="16" x14ac:dyDescent="0.15">
      <c r="A12" s="3"/>
      <c r="B12" s="19"/>
      <c r="C12" s="13" t="s">
        <v>6</v>
      </c>
      <c r="D12" s="13" t="s">
        <v>14</v>
      </c>
      <c r="E12" s="56" t="s">
        <v>20</v>
      </c>
      <c r="F12" s="13" t="s">
        <v>16</v>
      </c>
      <c r="G12" s="13" t="s">
        <v>7</v>
      </c>
      <c r="H12" s="13" t="s">
        <v>15</v>
      </c>
      <c r="I12" s="4"/>
    </row>
    <row r="13" spans="1:9" ht="16" x14ac:dyDescent="0.15">
      <c r="A13" s="3"/>
      <c r="B13" s="19" t="s">
        <v>17</v>
      </c>
      <c r="C13" s="29">
        <f>E5-0.02</f>
        <v>3.9899999999999998E-2</v>
      </c>
      <c r="D13" s="14">
        <f>E8</f>
        <v>5150.6099999999997</v>
      </c>
      <c r="E13" s="14">
        <f>-PMT(C13/E7,E9,E3)</f>
        <v>4100.82</v>
      </c>
      <c r="F13" s="14">
        <f>E8-E13</f>
        <v>1049.79</v>
      </c>
      <c r="G13" s="15">
        <f>E7</f>
        <v>12</v>
      </c>
      <c r="H13" s="14">
        <f t="shared" ref="H13:H14" si="0">F13*G13</f>
        <v>12597.48</v>
      </c>
      <c r="I13" s="4"/>
    </row>
    <row r="14" spans="1:9" ht="16" x14ac:dyDescent="0.15">
      <c r="A14" s="3"/>
      <c r="B14" s="20" t="s">
        <v>18</v>
      </c>
      <c r="C14" s="30">
        <f>E5-0.01</f>
        <v>4.99E-2</v>
      </c>
      <c r="D14" s="16">
        <f>E8</f>
        <v>5150.6099999999997</v>
      </c>
      <c r="E14" s="16">
        <f>-PMT(C14/E7,E9,E3)</f>
        <v>4611.41</v>
      </c>
      <c r="F14" s="16">
        <f>E8-E14</f>
        <v>539.20000000000005</v>
      </c>
      <c r="G14" s="17">
        <f>E7</f>
        <v>12</v>
      </c>
      <c r="H14" s="16">
        <f t="shared" si="0"/>
        <v>6470.4</v>
      </c>
      <c r="I14" s="4"/>
    </row>
    <row r="15" spans="1:9" ht="16" x14ac:dyDescent="0.15">
      <c r="A15" s="3"/>
      <c r="B15" s="45" t="s">
        <v>9</v>
      </c>
      <c r="C15" s="45"/>
      <c r="D15" s="45"/>
      <c r="E15" s="45"/>
      <c r="F15" s="45"/>
      <c r="G15" s="45"/>
      <c r="H15" s="52">
        <f>SUM(H13:H14)</f>
        <v>19067.88</v>
      </c>
      <c r="I15" s="4"/>
    </row>
    <row r="16" spans="1:9" ht="16" x14ac:dyDescent="0.15">
      <c r="A16" s="3"/>
      <c r="B16" s="46" t="s">
        <v>22</v>
      </c>
      <c r="C16" s="46"/>
      <c r="D16" s="46"/>
      <c r="E16" s="46"/>
      <c r="F16" s="46"/>
      <c r="G16" s="46"/>
      <c r="H16" s="53">
        <f>SUM(H15/E4)</f>
        <v>1.9859999999999999E-2</v>
      </c>
      <c r="I16" s="4"/>
    </row>
    <row r="17" spans="1:9" ht="18" customHeight="1" x14ac:dyDescent="0.15">
      <c r="A17" s="3"/>
      <c r="B17" s="37"/>
      <c r="C17" s="38"/>
      <c r="D17" s="38"/>
      <c r="E17" s="38"/>
      <c r="F17" s="38"/>
      <c r="G17" s="38"/>
      <c r="H17" s="39"/>
      <c r="I17" s="2"/>
    </row>
    <row r="18" spans="1:9" ht="15" x14ac:dyDescent="0.15">
      <c r="A18" s="3"/>
      <c r="B18" s="47" t="s">
        <v>10</v>
      </c>
      <c r="C18" s="47"/>
      <c r="D18" s="47"/>
      <c r="E18" s="47"/>
      <c r="F18" s="47"/>
      <c r="G18" s="47"/>
      <c r="H18" s="47"/>
      <c r="I18" s="4"/>
    </row>
    <row r="19" spans="1:9" ht="16" x14ac:dyDescent="0.15">
      <c r="A19" s="3"/>
      <c r="B19" s="19"/>
      <c r="C19" s="13" t="s">
        <v>6</v>
      </c>
      <c r="D19" s="13" t="s">
        <v>14</v>
      </c>
      <c r="E19" s="56" t="s">
        <v>21</v>
      </c>
      <c r="F19" s="13" t="s">
        <v>16</v>
      </c>
      <c r="G19" s="13" t="s">
        <v>7</v>
      </c>
      <c r="H19" s="13" t="s">
        <v>15</v>
      </c>
      <c r="I19" s="4"/>
    </row>
    <row r="20" spans="1:9" ht="16" x14ac:dyDescent="0.15">
      <c r="A20" s="3"/>
      <c r="B20" s="19" t="s">
        <v>19</v>
      </c>
      <c r="C20" s="29">
        <f>E5-0.01</f>
        <v>4.99E-2</v>
      </c>
      <c r="D20" s="14">
        <f>E8</f>
        <v>5150.6099999999997</v>
      </c>
      <c r="E20" s="28">
        <f>-PMT(C20/E7,E9,E3)</f>
        <v>4611.41</v>
      </c>
      <c r="F20" s="14">
        <f>D20-E20</f>
        <v>539.20000000000005</v>
      </c>
      <c r="G20" s="15">
        <f>E7</f>
        <v>12</v>
      </c>
      <c r="H20" s="14">
        <f>F20*G20</f>
        <v>6470.4</v>
      </c>
      <c r="I20" s="4"/>
    </row>
    <row r="21" spans="1:9" ht="16" x14ac:dyDescent="0.15">
      <c r="A21" s="3"/>
      <c r="B21" s="51" t="s">
        <v>11</v>
      </c>
      <c r="C21" s="51"/>
      <c r="D21" s="51"/>
      <c r="E21" s="51"/>
      <c r="F21" s="51"/>
      <c r="G21" s="51"/>
      <c r="H21" s="54">
        <f>SUM(H20)</f>
        <v>6470.4</v>
      </c>
      <c r="I21" s="4"/>
    </row>
    <row r="22" spans="1:9" ht="16" x14ac:dyDescent="0.15">
      <c r="A22" s="8"/>
      <c r="B22" s="46" t="s">
        <v>22</v>
      </c>
      <c r="C22" s="46"/>
      <c r="D22" s="46"/>
      <c r="E22" s="46"/>
      <c r="F22" s="46"/>
      <c r="G22" s="46"/>
      <c r="H22" s="55">
        <f>SUM(H21/E4)</f>
        <v>6.7400000000000003E-3</v>
      </c>
      <c r="I22" s="9"/>
    </row>
    <row r="23" spans="1:9" x14ac:dyDescent="0.15">
      <c r="A23" s="2"/>
      <c r="B23" s="10"/>
      <c r="C23" s="10"/>
      <c r="D23" s="10"/>
      <c r="E23" s="10"/>
      <c r="F23" s="11"/>
      <c r="G23" s="10"/>
      <c r="H23" s="12"/>
      <c r="I23" s="2"/>
    </row>
    <row r="24" spans="1:9" x14ac:dyDescent="0.15">
      <c r="A24" s="48"/>
      <c r="B24" s="49"/>
      <c r="C24" s="49"/>
      <c r="D24" s="49"/>
      <c r="E24" s="49"/>
      <c r="F24" s="49"/>
      <c r="G24" s="49"/>
      <c r="H24" s="49"/>
      <c r="I24" s="50"/>
    </row>
    <row r="25" spans="1:9" x14ac:dyDescent="0.15">
      <c r="A25" s="31"/>
      <c r="B25" s="32"/>
      <c r="C25" s="31"/>
      <c r="D25" s="35"/>
      <c r="E25" s="35"/>
      <c r="F25" s="35"/>
      <c r="G25" s="35"/>
      <c r="H25" s="32"/>
      <c r="I25" s="2"/>
    </row>
    <row r="26" spans="1:9" x14ac:dyDescent="0.15">
      <c r="A26" s="33"/>
      <c r="B26" s="34"/>
      <c r="C26" s="33"/>
      <c r="D26" s="36"/>
      <c r="E26" s="36"/>
      <c r="F26" s="36"/>
      <c r="G26" s="36"/>
      <c r="H26" s="34"/>
      <c r="I26" s="2"/>
    </row>
  </sheetData>
  <mergeCells count="18">
    <mergeCell ref="B8:D8"/>
    <mergeCell ref="B9:D9"/>
    <mergeCell ref="A24:I24"/>
    <mergeCell ref="A25:B26"/>
    <mergeCell ref="C25:H26"/>
    <mergeCell ref="B22:G22"/>
    <mergeCell ref="B1:H1"/>
    <mergeCell ref="B11:H11"/>
    <mergeCell ref="B15:G15"/>
    <mergeCell ref="B16:G16"/>
    <mergeCell ref="B21:G21"/>
    <mergeCell ref="B3:D3"/>
    <mergeCell ref="B4:D4"/>
    <mergeCell ref="B17:H17"/>
    <mergeCell ref="B18:H18"/>
    <mergeCell ref="B5:D5"/>
    <mergeCell ref="B6:D6"/>
    <mergeCell ref="B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2-1 BuyDown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Smith</dc:creator>
  <cp:lastModifiedBy>Microsoft Office User</cp:lastModifiedBy>
  <dcterms:created xsi:type="dcterms:W3CDTF">2022-06-11T18:51:52Z</dcterms:created>
  <dcterms:modified xsi:type="dcterms:W3CDTF">2023-01-14T22:07:51Z</dcterms:modified>
</cp:coreProperties>
</file>