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jornQuaden\C21 Dream Home Dropbox\Bjorn Quaden\Century 21 Non Sensitive\Accounting\Calculators\"/>
    </mc:Choice>
  </mc:AlternateContent>
  <xr:revisionPtr revIDLastSave="0" documentId="13_ncr:1_{43481A67-467F-4D48-AD95-5A0CB319D545}" xr6:coauthVersionLast="47" xr6:coauthVersionMax="47" xr10:uidLastSave="{00000000-0000-0000-0000-000000000000}"/>
  <bookViews>
    <workbookView xWindow="-120" yWindow="-120" windowWidth="29040" windowHeight="15720" tabRatio="157" xr2:uid="{95E3356E-82BE-4165-8A7F-D14B54C04D12}"/>
  </bookViews>
  <sheets>
    <sheet name="Calculator" sheetId="1" r:id="rId1"/>
    <sheet name="Raw Data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23" i="1"/>
  <c r="E9" i="1"/>
  <c r="E13" i="1"/>
  <c r="E15" i="1" l="1"/>
  <c r="E16" i="1"/>
  <c r="D13" i="2" l="1"/>
  <c r="D12" i="2"/>
  <c r="F363" i="2"/>
  <c r="G363" i="2" s="1"/>
  <c r="I363" i="2" s="1"/>
  <c r="H363" i="2"/>
  <c r="R363" i="2" s="1"/>
  <c r="S363" i="2" l="1"/>
  <c r="Q363" i="2"/>
  <c r="N363" i="2"/>
  <c r="P363" i="2" s="1"/>
  <c r="O363" i="2" s="1"/>
  <c r="K363" i="2"/>
  <c r="L363" i="2" s="1"/>
  <c r="M363" i="2" s="1"/>
  <c r="V363" i="2"/>
  <c r="Z363" i="2" s="1"/>
  <c r="U363" i="2"/>
  <c r="D14" i="2"/>
  <c r="H3" i="2"/>
  <c r="Q3" i="2" s="1"/>
  <c r="R3" i="2" s="1"/>
  <c r="H4" i="2"/>
  <c r="Q4" i="2" s="1"/>
  <c r="R4" i="2" s="1"/>
  <c r="H5" i="2"/>
  <c r="Q5" i="2" s="1"/>
  <c r="R5" i="2" s="1"/>
  <c r="H6" i="2"/>
  <c r="Q6" i="2" s="1"/>
  <c r="R6" i="2" s="1"/>
  <c r="H7" i="2"/>
  <c r="Q7" i="2" s="1"/>
  <c r="R7" i="2" s="1"/>
  <c r="H8" i="2"/>
  <c r="Q8" i="2" s="1"/>
  <c r="R8" i="2" s="1"/>
  <c r="H9" i="2"/>
  <c r="H10" i="2"/>
  <c r="H11" i="2"/>
  <c r="H12" i="2"/>
  <c r="H13" i="2"/>
  <c r="R13" i="2" s="1"/>
  <c r="H14" i="2"/>
  <c r="R14" i="2" s="1"/>
  <c r="H15" i="2"/>
  <c r="R15" i="2" s="1"/>
  <c r="H16" i="2"/>
  <c r="R16" i="2" s="1"/>
  <c r="H17" i="2"/>
  <c r="R17" i="2" s="1"/>
  <c r="H18" i="2"/>
  <c r="R18" i="2" s="1"/>
  <c r="H19" i="2"/>
  <c r="R19" i="2" s="1"/>
  <c r="H20" i="2"/>
  <c r="R20" i="2" s="1"/>
  <c r="H21" i="2"/>
  <c r="R21" i="2" s="1"/>
  <c r="H22" i="2"/>
  <c r="R22" i="2" s="1"/>
  <c r="H23" i="2"/>
  <c r="R23" i="2" s="1"/>
  <c r="H24" i="2"/>
  <c r="R24" i="2" s="1"/>
  <c r="H25" i="2"/>
  <c r="R25" i="2" s="1"/>
  <c r="H26" i="2"/>
  <c r="R26" i="2" s="1"/>
  <c r="H27" i="2"/>
  <c r="R27" i="2" s="1"/>
  <c r="H28" i="2"/>
  <c r="R28" i="2" s="1"/>
  <c r="E40" i="1" s="1"/>
  <c r="H29" i="2"/>
  <c r="R29" i="2" s="1"/>
  <c r="H30" i="2"/>
  <c r="R30" i="2" s="1"/>
  <c r="H31" i="2"/>
  <c r="R31" i="2" s="1"/>
  <c r="H32" i="2"/>
  <c r="R32" i="2" s="1"/>
  <c r="H33" i="2"/>
  <c r="H34" i="2"/>
  <c r="R34" i="2" s="1"/>
  <c r="H35" i="2"/>
  <c r="R35" i="2" s="1"/>
  <c r="H36" i="2"/>
  <c r="R36" i="2" s="1"/>
  <c r="H37" i="2"/>
  <c r="R37" i="2" s="1"/>
  <c r="H38" i="2"/>
  <c r="R38" i="2" s="1"/>
  <c r="H39" i="2"/>
  <c r="R39" i="2" s="1"/>
  <c r="H40" i="2"/>
  <c r="R40" i="2" s="1"/>
  <c r="H41" i="2"/>
  <c r="R41" i="2" s="1"/>
  <c r="H42" i="2"/>
  <c r="R42" i="2" s="1"/>
  <c r="H43" i="2"/>
  <c r="R43" i="2" s="1"/>
  <c r="H44" i="2"/>
  <c r="R44" i="2" s="1"/>
  <c r="H45" i="2"/>
  <c r="R45" i="2" s="1"/>
  <c r="H46" i="2"/>
  <c r="R46" i="2" s="1"/>
  <c r="H47" i="2"/>
  <c r="R47" i="2" s="1"/>
  <c r="H48" i="2"/>
  <c r="R48" i="2" s="1"/>
  <c r="H49" i="2"/>
  <c r="R49" i="2" s="1"/>
  <c r="H50" i="2"/>
  <c r="R50" i="2" s="1"/>
  <c r="H51" i="2"/>
  <c r="R51" i="2" s="1"/>
  <c r="H52" i="2"/>
  <c r="R52" i="2" s="1"/>
  <c r="H53" i="2"/>
  <c r="R53" i="2" s="1"/>
  <c r="H54" i="2"/>
  <c r="R54" i="2" s="1"/>
  <c r="H55" i="2"/>
  <c r="R55" i="2" s="1"/>
  <c r="H56" i="2"/>
  <c r="R56" i="2" s="1"/>
  <c r="H57" i="2"/>
  <c r="R57" i="2" s="1"/>
  <c r="H58" i="2"/>
  <c r="R58" i="2" s="1"/>
  <c r="H59" i="2"/>
  <c r="R59" i="2" s="1"/>
  <c r="H60" i="2"/>
  <c r="R60" i="2" s="1"/>
  <c r="H61" i="2"/>
  <c r="R61" i="2" s="1"/>
  <c r="H62" i="2"/>
  <c r="R62" i="2" s="1"/>
  <c r="H63" i="2"/>
  <c r="R63" i="2" s="1"/>
  <c r="H64" i="2"/>
  <c r="R64" i="2" s="1"/>
  <c r="H65" i="2"/>
  <c r="R65" i="2" s="1"/>
  <c r="H66" i="2"/>
  <c r="R66" i="2" s="1"/>
  <c r="H67" i="2"/>
  <c r="R67" i="2" s="1"/>
  <c r="H68" i="2"/>
  <c r="R68" i="2" s="1"/>
  <c r="H69" i="2"/>
  <c r="R69" i="2" s="1"/>
  <c r="H70" i="2"/>
  <c r="R70" i="2" s="1"/>
  <c r="H71" i="2"/>
  <c r="R71" i="2" s="1"/>
  <c r="H72" i="2"/>
  <c r="R72" i="2" s="1"/>
  <c r="H73" i="2"/>
  <c r="R73" i="2" s="1"/>
  <c r="H74" i="2"/>
  <c r="R74" i="2" s="1"/>
  <c r="H75" i="2"/>
  <c r="R75" i="2" s="1"/>
  <c r="H76" i="2"/>
  <c r="R76" i="2" s="1"/>
  <c r="H77" i="2"/>
  <c r="R77" i="2" s="1"/>
  <c r="H78" i="2"/>
  <c r="R78" i="2" s="1"/>
  <c r="H79" i="2"/>
  <c r="R79" i="2" s="1"/>
  <c r="H80" i="2"/>
  <c r="R80" i="2" s="1"/>
  <c r="H81" i="2"/>
  <c r="R81" i="2" s="1"/>
  <c r="H82" i="2"/>
  <c r="R82" i="2" s="1"/>
  <c r="H83" i="2"/>
  <c r="R83" i="2" s="1"/>
  <c r="H84" i="2"/>
  <c r="R84" i="2" s="1"/>
  <c r="H85" i="2"/>
  <c r="R85" i="2" s="1"/>
  <c r="H86" i="2"/>
  <c r="R86" i="2" s="1"/>
  <c r="H87" i="2"/>
  <c r="R87" i="2" s="1"/>
  <c r="H88" i="2"/>
  <c r="R88" i="2" s="1"/>
  <c r="H89" i="2"/>
  <c r="R89" i="2" s="1"/>
  <c r="H90" i="2"/>
  <c r="R90" i="2" s="1"/>
  <c r="H91" i="2"/>
  <c r="R91" i="2" s="1"/>
  <c r="H92" i="2"/>
  <c r="R92" i="2" s="1"/>
  <c r="H93" i="2"/>
  <c r="R93" i="2" s="1"/>
  <c r="H94" i="2"/>
  <c r="R94" i="2" s="1"/>
  <c r="H95" i="2"/>
  <c r="R95" i="2" s="1"/>
  <c r="H96" i="2"/>
  <c r="R96" i="2" s="1"/>
  <c r="H97" i="2"/>
  <c r="R97" i="2" s="1"/>
  <c r="H98" i="2"/>
  <c r="R98" i="2" s="1"/>
  <c r="H99" i="2"/>
  <c r="R99" i="2" s="1"/>
  <c r="H100" i="2"/>
  <c r="R100" i="2" s="1"/>
  <c r="H101" i="2"/>
  <c r="R101" i="2" s="1"/>
  <c r="H102" i="2"/>
  <c r="R102" i="2" s="1"/>
  <c r="H103" i="2"/>
  <c r="R103" i="2" s="1"/>
  <c r="H104" i="2"/>
  <c r="R104" i="2" s="1"/>
  <c r="H105" i="2"/>
  <c r="R105" i="2" s="1"/>
  <c r="H106" i="2"/>
  <c r="R106" i="2" s="1"/>
  <c r="H107" i="2"/>
  <c r="R107" i="2" s="1"/>
  <c r="H108" i="2"/>
  <c r="R108" i="2" s="1"/>
  <c r="H109" i="2"/>
  <c r="R109" i="2" s="1"/>
  <c r="H110" i="2"/>
  <c r="R110" i="2" s="1"/>
  <c r="H111" i="2"/>
  <c r="R111" i="2" s="1"/>
  <c r="H112" i="2"/>
  <c r="R112" i="2" s="1"/>
  <c r="H113" i="2"/>
  <c r="R113" i="2" s="1"/>
  <c r="H114" i="2"/>
  <c r="R114" i="2" s="1"/>
  <c r="H115" i="2"/>
  <c r="R115" i="2" s="1"/>
  <c r="H116" i="2"/>
  <c r="R116" i="2" s="1"/>
  <c r="H117" i="2"/>
  <c r="R117" i="2" s="1"/>
  <c r="H118" i="2"/>
  <c r="R118" i="2" s="1"/>
  <c r="H119" i="2"/>
  <c r="R119" i="2" s="1"/>
  <c r="H120" i="2"/>
  <c r="R120" i="2" s="1"/>
  <c r="H121" i="2"/>
  <c r="R121" i="2" s="1"/>
  <c r="H122" i="2"/>
  <c r="R122" i="2" s="1"/>
  <c r="H123" i="2"/>
  <c r="R123" i="2" s="1"/>
  <c r="H124" i="2"/>
  <c r="R124" i="2" s="1"/>
  <c r="H125" i="2"/>
  <c r="R125" i="2" s="1"/>
  <c r="H126" i="2"/>
  <c r="R126" i="2" s="1"/>
  <c r="H127" i="2"/>
  <c r="R127" i="2" s="1"/>
  <c r="H128" i="2"/>
  <c r="R128" i="2" s="1"/>
  <c r="H129" i="2"/>
  <c r="R129" i="2" s="1"/>
  <c r="H130" i="2"/>
  <c r="R130" i="2" s="1"/>
  <c r="H131" i="2"/>
  <c r="R131" i="2" s="1"/>
  <c r="H132" i="2"/>
  <c r="R132" i="2" s="1"/>
  <c r="H133" i="2"/>
  <c r="R133" i="2" s="1"/>
  <c r="H134" i="2"/>
  <c r="R134" i="2" s="1"/>
  <c r="H135" i="2"/>
  <c r="R135" i="2" s="1"/>
  <c r="H136" i="2"/>
  <c r="R136" i="2" s="1"/>
  <c r="H137" i="2"/>
  <c r="R137" i="2" s="1"/>
  <c r="H138" i="2"/>
  <c r="R138" i="2" s="1"/>
  <c r="H139" i="2"/>
  <c r="R139" i="2" s="1"/>
  <c r="H140" i="2"/>
  <c r="R140" i="2" s="1"/>
  <c r="H141" i="2"/>
  <c r="R141" i="2" s="1"/>
  <c r="H142" i="2"/>
  <c r="R142" i="2" s="1"/>
  <c r="H143" i="2"/>
  <c r="R143" i="2" s="1"/>
  <c r="H144" i="2"/>
  <c r="R144" i="2" s="1"/>
  <c r="H145" i="2"/>
  <c r="R145" i="2" s="1"/>
  <c r="H146" i="2"/>
  <c r="R146" i="2" s="1"/>
  <c r="H147" i="2"/>
  <c r="R147" i="2" s="1"/>
  <c r="H148" i="2"/>
  <c r="R148" i="2" s="1"/>
  <c r="H149" i="2"/>
  <c r="R149" i="2" s="1"/>
  <c r="H150" i="2"/>
  <c r="R150" i="2" s="1"/>
  <c r="H151" i="2"/>
  <c r="R151" i="2" s="1"/>
  <c r="H152" i="2"/>
  <c r="R152" i="2" s="1"/>
  <c r="H153" i="2"/>
  <c r="R153" i="2" s="1"/>
  <c r="H154" i="2"/>
  <c r="R154" i="2" s="1"/>
  <c r="H155" i="2"/>
  <c r="R155" i="2" s="1"/>
  <c r="H156" i="2"/>
  <c r="R156" i="2" s="1"/>
  <c r="H157" i="2"/>
  <c r="R157" i="2" s="1"/>
  <c r="H158" i="2"/>
  <c r="R158" i="2" s="1"/>
  <c r="H159" i="2"/>
  <c r="R159" i="2" s="1"/>
  <c r="H160" i="2"/>
  <c r="R160" i="2" s="1"/>
  <c r="H161" i="2"/>
  <c r="R161" i="2" s="1"/>
  <c r="H162" i="2"/>
  <c r="R162" i="2" s="1"/>
  <c r="H163" i="2"/>
  <c r="R163" i="2" s="1"/>
  <c r="H164" i="2"/>
  <c r="R164" i="2" s="1"/>
  <c r="H165" i="2"/>
  <c r="R165" i="2" s="1"/>
  <c r="H166" i="2"/>
  <c r="R166" i="2" s="1"/>
  <c r="H167" i="2"/>
  <c r="R167" i="2" s="1"/>
  <c r="H168" i="2"/>
  <c r="R168" i="2" s="1"/>
  <c r="H169" i="2"/>
  <c r="R169" i="2" s="1"/>
  <c r="H170" i="2"/>
  <c r="R170" i="2" s="1"/>
  <c r="H171" i="2"/>
  <c r="R171" i="2" s="1"/>
  <c r="H172" i="2"/>
  <c r="R172" i="2" s="1"/>
  <c r="H173" i="2"/>
  <c r="R173" i="2" s="1"/>
  <c r="H174" i="2"/>
  <c r="R174" i="2" s="1"/>
  <c r="H175" i="2"/>
  <c r="R175" i="2" s="1"/>
  <c r="H176" i="2"/>
  <c r="R176" i="2" s="1"/>
  <c r="H177" i="2"/>
  <c r="R177" i="2" s="1"/>
  <c r="H178" i="2"/>
  <c r="R178" i="2" s="1"/>
  <c r="H179" i="2"/>
  <c r="R179" i="2" s="1"/>
  <c r="H180" i="2"/>
  <c r="R180" i="2" s="1"/>
  <c r="H181" i="2"/>
  <c r="R181" i="2" s="1"/>
  <c r="H182" i="2"/>
  <c r="R182" i="2" s="1"/>
  <c r="H183" i="2"/>
  <c r="R183" i="2" s="1"/>
  <c r="H184" i="2"/>
  <c r="R184" i="2" s="1"/>
  <c r="H185" i="2"/>
  <c r="R185" i="2" s="1"/>
  <c r="H186" i="2"/>
  <c r="R186" i="2" s="1"/>
  <c r="H187" i="2"/>
  <c r="R187" i="2" s="1"/>
  <c r="H188" i="2"/>
  <c r="R188" i="2" s="1"/>
  <c r="H189" i="2"/>
  <c r="R189" i="2" s="1"/>
  <c r="H190" i="2"/>
  <c r="R190" i="2" s="1"/>
  <c r="H191" i="2"/>
  <c r="R191" i="2" s="1"/>
  <c r="H192" i="2"/>
  <c r="R192" i="2" s="1"/>
  <c r="H193" i="2"/>
  <c r="R193" i="2" s="1"/>
  <c r="H194" i="2"/>
  <c r="R194" i="2" s="1"/>
  <c r="H195" i="2"/>
  <c r="R195" i="2" s="1"/>
  <c r="H196" i="2"/>
  <c r="R196" i="2" s="1"/>
  <c r="H197" i="2"/>
  <c r="R197" i="2" s="1"/>
  <c r="H198" i="2"/>
  <c r="R198" i="2" s="1"/>
  <c r="H199" i="2"/>
  <c r="R199" i="2" s="1"/>
  <c r="H200" i="2"/>
  <c r="R200" i="2" s="1"/>
  <c r="H201" i="2"/>
  <c r="R201" i="2" s="1"/>
  <c r="H202" i="2"/>
  <c r="R202" i="2" s="1"/>
  <c r="H203" i="2"/>
  <c r="R203" i="2" s="1"/>
  <c r="H204" i="2"/>
  <c r="R204" i="2" s="1"/>
  <c r="H205" i="2"/>
  <c r="R205" i="2" s="1"/>
  <c r="H206" i="2"/>
  <c r="R206" i="2" s="1"/>
  <c r="H207" i="2"/>
  <c r="R207" i="2" s="1"/>
  <c r="H208" i="2"/>
  <c r="R208" i="2" s="1"/>
  <c r="H209" i="2"/>
  <c r="R209" i="2" s="1"/>
  <c r="H210" i="2"/>
  <c r="R210" i="2" s="1"/>
  <c r="H211" i="2"/>
  <c r="R211" i="2" s="1"/>
  <c r="H212" i="2"/>
  <c r="R212" i="2" s="1"/>
  <c r="H213" i="2"/>
  <c r="R213" i="2" s="1"/>
  <c r="H214" i="2"/>
  <c r="R214" i="2" s="1"/>
  <c r="H215" i="2"/>
  <c r="R215" i="2" s="1"/>
  <c r="H216" i="2"/>
  <c r="R216" i="2" s="1"/>
  <c r="H217" i="2"/>
  <c r="R217" i="2" s="1"/>
  <c r="H218" i="2"/>
  <c r="R218" i="2" s="1"/>
  <c r="H219" i="2"/>
  <c r="R219" i="2" s="1"/>
  <c r="H220" i="2"/>
  <c r="R220" i="2" s="1"/>
  <c r="H221" i="2"/>
  <c r="R221" i="2" s="1"/>
  <c r="H222" i="2"/>
  <c r="R222" i="2" s="1"/>
  <c r="H223" i="2"/>
  <c r="R223" i="2" s="1"/>
  <c r="H224" i="2"/>
  <c r="R224" i="2" s="1"/>
  <c r="H225" i="2"/>
  <c r="R225" i="2" s="1"/>
  <c r="H226" i="2"/>
  <c r="R226" i="2" s="1"/>
  <c r="H227" i="2"/>
  <c r="R227" i="2" s="1"/>
  <c r="H228" i="2"/>
  <c r="R228" i="2" s="1"/>
  <c r="H229" i="2"/>
  <c r="R229" i="2" s="1"/>
  <c r="H230" i="2"/>
  <c r="R230" i="2" s="1"/>
  <c r="H231" i="2"/>
  <c r="R231" i="2" s="1"/>
  <c r="H232" i="2"/>
  <c r="R232" i="2" s="1"/>
  <c r="H233" i="2"/>
  <c r="R233" i="2" s="1"/>
  <c r="H234" i="2"/>
  <c r="R234" i="2" s="1"/>
  <c r="H235" i="2"/>
  <c r="R235" i="2" s="1"/>
  <c r="H236" i="2"/>
  <c r="R236" i="2" s="1"/>
  <c r="H237" i="2"/>
  <c r="R237" i="2" s="1"/>
  <c r="H238" i="2"/>
  <c r="R238" i="2" s="1"/>
  <c r="H239" i="2"/>
  <c r="R239" i="2" s="1"/>
  <c r="H240" i="2"/>
  <c r="R240" i="2" s="1"/>
  <c r="H241" i="2"/>
  <c r="R241" i="2" s="1"/>
  <c r="H242" i="2"/>
  <c r="R242" i="2" s="1"/>
  <c r="H243" i="2"/>
  <c r="R243" i="2" s="1"/>
  <c r="H244" i="2"/>
  <c r="R244" i="2" s="1"/>
  <c r="H245" i="2"/>
  <c r="R245" i="2" s="1"/>
  <c r="H246" i="2"/>
  <c r="R246" i="2" s="1"/>
  <c r="H247" i="2"/>
  <c r="R247" i="2" s="1"/>
  <c r="H248" i="2"/>
  <c r="R248" i="2" s="1"/>
  <c r="H249" i="2"/>
  <c r="R249" i="2" s="1"/>
  <c r="H250" i="2"/>
  <c r="R250" i="2" s="1"/>
  <c r="H251" i="2"/>
  <c r="R251" i="2" s="1"/>
  <c r="H252" i="2"/>
  <c r="R252" i="2" s="1"/>
  <c r="H253" i="2"/>
  <c r="R253" i="2" s="1"/>
  <c r="H254" i="2"/>
  <c r="R254" i="2" s="1"/>
  <c r="H255" i="2"/>
  <c r="R255" i="2" s="1"/>
  <c r="H256" i="2"/>
  <c r="R256" i="2" s="1"/>
  <c r="H257" i="2"/>
  <c r="R257" i="2" s="1"/>
  <c r="H258" i="2"/>
  <c r="R258" i="2" s="1"/>
  <c r="H259" i="2"/>
  <c r="R259" i="2" s="1"/>
  <c r="H260" i="2"/>
  <c r="R260" i="2" s="1"/>
  <c r="H261" i="2"/>
  <c r="R261" i="2" s="1"/>
  <c r="H262" i="2"/>
  <c r="R262" i="2" s="1"/>
  <c r="H263" i="2"/>
  <c r="R263" i="2" s="1"/>
  <c r="H264" i="2"/>
  <c r="R264" i="2" s="1"/>
  <c r="H265" i="2"/>
  <c r="R265" i="2" s="1"/>
  <c r="H266" i="2"/>
  <c r="R266" i="2" s="1"/>
  <c r="H267" i="2"/>
  <c r="R267" i="2" s="1"/>
  <c r="H268" i="2"/>
  <c r="R268" i="2" s="1"/>
  <c r="H269" i="2"/>
  <c r="R269" i="2" s="1"/>
  <c r="H270" i="2"/>
  <c r="R270" i="2" s="1"/>
  <c r="H271" i="2"/>
  <c r="R271" i="2" s="1"/>
  <c r="H272" i="2"/>
  <c r="R272" i="2" s="1"/>
  <c r="H273" i="2"/>
  <c r="R273" i="2" s="1"/>
  <c r="H274" i="2"/>
  <c r="R274" i="2" s="1"/>
  <c r="H275" i="2"/>
  <c r="R275" i="2" s="1"/>
  <c r="H276" i="2"/>
  <c r="R276" i="2" s="1"/>
  <c r="H277" i="2"/>
  <c r="R277" i="2" s="1"/>
  <c r="H278" i="2"/>
  <c r="R278" i="2" s="1"/>
  <c r="H279" i="2"/>
  <c r="R279" i="2" s="1"/>
  <c r="H280" i="2"/>
  <c r="R280" i="2" s="1"/>
  <c r="H281" i="2"/>
  <c r="R281" i="2" s="1"/>
  <c r="H282" i="2"/>
  <c r="R282" i="2" s="1"/>
  <c r="H283" i="2"/>
  <c r="R283" i="2" s="1"/>
  <c r="H284" i="2"/>
  <c r="R284" i="2" s="1"/>
  <c r="H285" i="2"/>
  <c r="R285" i="2" s="1"/>
  <c r="H286" i="2"/>
  <c r="R286" i="2" s="1"/>
  <c r="H287" i="2"/>
  <c r="R287" i="2" s="1"/>
  <c r="H288" i="2"/>
  <c r="R288" i="2" s="1"/>
  <c r="H289" i="2"/>
  <c r="R289" i="2" s="1"/>
  <c r="H290" i="2"/>
  <c r="R290" i="2" s="1"/>
  <c r="H291" i="2"/>
  <c r="R291" i="2" s="1"/>
  <c r="H292" i="2"/>
  <c r="R292" i="2" s="1"/>
  <c r="H293" i="2"/>
  <c r="R293" i="2" s="1"/>
  <c r="H294" i="2"/>
  <c r="R294" i="2" s="1"/>
  <c r="H295" i="2"/>
  <c r="R295" i="2" s="1"/>
  <c r="H296" i="2"/>
  <c r="R296" i="2" s="1"/>
  <c r="H297" i="2"/>
  <c r="R297" i="2" s="1"/>
  <c r="H298" i="2"/>
  <c r="R298" i="2" s="1"/>
  <c r="H299" i="2"/>
  <c r="R299" i="2" s="1"/>
  <c r="H300" i="2"/>
  <c r="R300" i="2" s="1"/>
  <c r="H301" i="2"/>
  <c r="R301" i="2" s="1"/>
  <c r="H302" i="2"/>
  <c r="R302" i="2" s="1"/>
  <c r="H303" i="2"/>
  <c r="R303" i="2" s="1"/>
  <c r="H304" i="2"/>
  <c r="R304" i="2" s="1"/>
  <c r="H305" i="2"/>
  <c r="R305" i="2" s="1"/>
  <c r="H306" i="2"/>
  <c r="R306" i="2" s="1"/>
  <c r="H307" i="2"/>
  <c r="R307" i="2" s="1"/>
  <c r="H308" i="2"/>
  <c r="R308" i="2" s="1"/>
  <c r="H309" i="2"/>
  <c r="R309" i="2" s="1"/>
  <c r="H310" i="2"/>
  <c r="R310" i="2" s="1"/>
  <c r="H311" i="2"/>
  <c r="R311" i="2" s="1"/>
  <c r="H312" i="2"/>
  <c r="R312" i="2" s="1"/>
  <c r="H313" i="2"/>
  <c r="R313" i="2" s="1"/>
  <c r="H314" i="2"/>
  <c r="R314" i="2" s="1"/>
  <c r="H315" i="2"/>
  <c r="R315" i="2" s="1"/>
  <c r="H316" i="2"/>
  <c r="R316" i="2" s="1"/>
  <c r="H317" i="2"/>
  <c r="R317" i="2" s="1"/>
  <c r="H318" i="2"/>
  <c r="R318" i="2" s="1"/>
  <c r="H319" i="2"/>
  <c r="R319" i="2" s="1"/>
  <c r="H320" i="2"/>
  <c r="R320" i="2" s="1"/>
  <c r="H321" i="2"/>
  <c r="R321" i="2" s="1"/>
  <c r="H322" i="2"/>
  <c r="R322" i="2" s="1"/>
  <c r="H323" i="2"/>
  <c r="R323" i="2" s="1"/>
  <c r="H324" i="2"/>
  <c r="R324" i="2" s="1"/>
  <c r="H325" i="2"/>
  <c r="R325" i="2" s="1"/>
  <c r="H326" i="2"/>
  <c r="R326" i="2" s="1"/>
  <c r="H327" i="2"/>
  <c r="R327" i="2" s="1"/>
  <c r="H328" i="2"/>
  <c r="R328" i="2" s="1"/>
  <c r="H329" i="2"/>
  <c r="R329" i="2" s="1"/>
  <c r="H330" i="2"/>
  <c r="R330" i="2" s="1"/>
  <c r="H331" i="2"/>
  <c r="R331" i="2" s="1"/>
  <c r="H332" i="2"/>
  <c r="R332" i="2" s="1"/>
  <c r="H333" i="2"/>
  <c r="R333" i="2" s="1"/>
  <c r="H334" i="2"/>
  <c r="R334" i="2" s="1"/>
  <c r="H335" i="2"/>
  <c r="R335" i="2" s="1"/>
  <c r="H336" i="2"/>
  <c r="R336" i="2" s="1"/>
  <c r="H337" i="2"/>
  <c r="R337" i="2" s="1"/>
  <c r="H338" i="2"/>
  <c r="R338" i="2" s="1"/>
  <c r="H339" i="2"/>
  <c r="R339" i="2" s="1"/>
  <c r="H340" i="2"/>
  <c r="R340" i="2" s="1"/>
  <c r="H341" i="2"/>
  <c r="R341" i="2" s="1"/>
  <c r="H342" i="2"/>
  <c r="R342" i="2" s="1"/>
  <c r="H343" i="2"/>
  <c r="R343" i="2" s="1"/>
  <c r="H344" i="2"/>
  <c r="R344" i="2" s="1"/>
  <c r="H345" i="2"/>
  <c r="R345" i="2" s="1"/>
  <c r="H346" i="2"/>
  <c r="R346" i="2" s="1"/>
  <c r="H347" i="2"/>
  <c r="R347" i="2" s="1"/>
  <c r="H348" i="2"/>
  <c r="R348" i="2" s="1"/>
  <c r="H349" i="2"/>
  <c r="R349" i="2" s="1"/>
  <c r="H350" i="2"/>
  <c r="R350" i="2" s="1"/>
  <c r="H351" i="2"/>
  <c r="R351" i="2" s="1"/>
  <c r="H352" i="2"/>
  <c r="R352" i="2" s="1"/>
  <c r="H353" i="2"/>
  <c r="R353" i="2" s="1"/>
  <c r="H354" i="2"/>
  <c r="R354" i="2" s="1"/>
  <c r="H355" i="2"/>
  <c r="R355" i="2" s="1"/>
  <c r="H356" i="2"/>
  <c r="R356" i="2" s="1"/>
  <c r="H357" i="2"/>
  <c r="R357" i="2" s="1"/>
  <c r="H358" i="2"/>
  <c r="R358" i="2" s="1"/>
  <c r="H359" i="2"/>
  <c r="R359" i="2" s="1"/>
  <c r="H360" i="2"/>
  <c r="R360" i="2" s="1"/>
  <c r="H361" i="2"/>
  <c r="R361" i="2" s="1"/>
  <c r="H362" i="2"/>
  <c r="R362" i="2" s="1"/>
  <c r="H2" i="2"/>
  <c r="Q2" i="2" s="1"/>
  <c r="R2" i="2" s="1"/>
  <c r="F3" i="2"/>
  <c r="G3" i="2" s="1"/>
  <c r="I3" i="2" s="1"/>
  <c r="F4" i="2"/>
  <c r="G4" i="2" s="1"/>
  <c r="I4" i="2" s="1"/>
  <c r="F5" i="2"/>
  <c r="G5" i="2" s="1"/>
  <c r="I5" i="2" s="1"/>
  <c r="F6" i="2"/>
  <c r="G6" i="2" s="1"/>
  <c r="I6" i="2" s="1"/>
  <c r="F7" i="2"/>
  <c r="G7" i="2" s="1"/>
  <c r="I7" i="2" s="1"/>
  <c r="F8" i="2"/>
  <c r="G8" i="2" s="1"/>
  <c r="I8" i="2" s="1"/>
  <c r="F9" i="2"/>
  <c r="G9" i="2" s="1"/>
  <c r="I9" i="2" s="1"/>
  <c r="F10" i="2"/>
  <c r="G10" i="2" s="1"/>
  <c r="I10" i="2" s="1"/>
  <c r="F11" i="2"/>
  <c r="G11" i="2" s="1"/>
  <c r="I11" i="2" s="1"/>
  <c r="F12" i="2"/>
  <c r="G12" i="2" s="1"/>
  <c r="I12" i="2" s="1"/>
  <c r="F13" i="2"/>
  <c r="G13" i="2" s="1"/>
  <c r="I13" i="2" s="1"/>
  <c r="F14" i="2"/>
  <c r="G14" i="2" s="1"/>
  <c r="I14" i="2" s="1"/>
  <c r="F15" i="2"/>
  <c r="G15" i="2" s="1"/>
  <c r="I15" i="2" s="1"/>
  <c r="F16" i="2"/>
  <c r="G16" i="2" s="1"/>
  <c r="I16" i="2" s="1"/>
  <c r="F17" i="2"/>
  <c r="G17" i="2" s="1"/>
  <c r="I17" i="2" s="1"/>
  <c r="F18" i="2"/>
  <c r="G18" i="2" s="1"/>
  <c r="I18" i="2" s="1"/>
  <c r="F19" i="2"/>
  <c r="G19" i="2" s="1"/>
  <c r="I19" i="2" s="1"/>
  <c r="F20" i="2"/>
  <c r="G20" i="2" s="1"/>
  <c r="I20" i="2" s="1"/>
  <c r="F21" i="2"/>
  <c r="G21" i="2" s="1"/>
  <c r="I21" i="2" s="1"/>
  <c r="F22" i="2"/>
  <c r="G22" i="2" s="1"/>
  <c r="I22" i="2" s="1"/>
  <c r="F23" i="2"/>
  <c r="G23" i="2" s="1"/>
  <c r="I23" i="2" s="1"/>
  <c r="F24" i="2"/>
  <c r="G24" i="2" s="1"/>
  <c r="I24" i="2" s="1"/>
  <c r="F25" i="2"/>
  <c r="G25" i="2" s="1"/>
  <c r="I25" i="2" s="1"/>
  <c r="F26" i="2"/>
  <c r="G26" i="2" s="1"/>
  <c r="I26" i="2" s="1"/>
  <c r="F27" i="2"/>
  <c r="G27" i="2" s="1"/>
  <c r="I27" i="2" s="1"/>
  <c r="F28" i="2"/>
  <c r="G28" i="2" s="1"/>
  <c r="I28" i="2" s="1"/>
  <c r="F29" i="2"/>
  <c r="G29" i="2" s="1"/>
  <c r="I29" i="2" s="1"/>
  <c r="F30" i="2"/>
  <c r="G30" i="2" s="1"/>
  <c r="I30" i="2" s="1"/>
  <c r="F31" i="2"/>
  <c r="G31" i="2" s="1"/>
  <c r="I31" i="2" s="1"/>
  <c r="F32" i="2"/>
  <c r="G32" i="2" s="1"/>
  <c r="I32" i="2" s="1"/>
  <c r="F33" i="2"/>
  <c r="G33" i="2" s="1"/>
  <c r="I33" i="2" s="1"/>
  <c r="F34" i="2"/>
  <c r="G34" i="2" s="1"/>
  <c r="I34" i="2" s="1"/>
  <c r="F35" i="2"/>
  <c r="G35" i="2" s="1"/>
  <c r="I35" i="2" s="1"/>
  <c r="F36" i="2"/>
  <c r="G36" i="2" s="1"/>
  <c r="I36" i="2" s="1"/>
  <c r="F37" i="2"/>
  <c r="G37" i="2" s="1"/>
  <c r="I37" i="2" s="1"/>
  <c r="F38" i="2"/>
  <c r="G38" i="2" s="1"/>
  <c r="I38" i="2" s="1"/>
  <c r="F39" i="2"/>
  <c r="G39" i="2" s="1"/>
  <c r="I39" i="2" s="1"/>
  <c r="F40" i="2"/>
  <c r="G40" i="2" s="1"/>
  <c r="I40" i="2" s="1"/>
  <c r="F41" i="2"/>
  <c r="G41" i="2" s="1"/>
  <c r="I41" i="2" s="1"/>
  <c r="F42" i="2"/>
  <c r="G42" i="2" s="1"/>
  <c r="I42" i="2" s="1"/>
  <c r="F43" i="2"/>
  <c r="G43" i="2" s="1"/>
  <c r="I43" i="2" s="1"/>
  <c r="F44" i="2"/>
  <c r="G44" i="2" s="1"/>
  <c r="I44" i="2" s="1"/>
  <c r="F45" i="2"/>
  <c r="G45" i="2" s="1"/>
  <c r="I45" i="2" s="1"/>
  <c r="F46" i="2"/>
  <c r="G46" i="2" s="1"/>
  <c r="I46" i="2" s="1"/>
  <c r="F47" i="2"/>
  <c r="G47" i="2" s="1"/>
  <c r="I47" i="2" s="1"/>
  <c r="F48" i="2"/>
  <c r="G48" i="2" s="1"/>
  <c r="I48" i="2" s="1"/>
  <c r="F49" i="2"/>
  <c r="G49" i="2" s="1"/>
  <c r="I49" i="2" s="1"/>
  <c r="F50" i="2"/>
  <c r="G50" i="2" s="1"/>
  <c r="I50" i="2" s="1"/>
  <c r="F51" i="2"/>
  <c r="G51" i="2" s="1"/>
  <c r="I51" i="2" s="1"/>
  <c r="F52" i="2"/>
  <c r="G52" i="2" s="1"/>
  <c r="I52" i="2" s="1"/>
  <c r="F53" i="2"/>
  <c r="G53" i="2" s="1"/>
  <c r="I53" i="2" s="1"/>
  <c r="F54" i="2"/>
  <c r="G54" i="2" s="1"/>
  <c r="I54" i="2" s="1"/>
  <c r="F55" i="2"/>
  <c r="G55" i="2" s="1"/>
  <c r="I55" i="2" s="1"/>
  <c r="F56" i="2"/>
  <c r="G56" i="2" s="1"/>
  <c r="I56" i="2" s="1"/>
  <c r="F57" i="2"/>
  <c r="G57" i="2" s="1"/>
  <c r="I57" i="2" s="1"/>
  <c r="F58" i="2"/>
  <c r="G58" i="2" s="1"/>
  <c r="I58" i="2" s="1"/>
  <c r="F59" i="2"/>
  <c r="G59" i="2" s="1"/>
  <c r="I59" i="2" s="1"/>
  <c r="F60" i="2"/>
  <c r="G60" i="2" s="1"/>
  <c r="I60" i="2" s="1"/>
  <c r="F61" i="2"/>
  <c r="G61" i="2" s="1"/>
  <c r="I61" i="2" s="1"/>
  <c r="F62" i="2"/>
  <c r="G62" i="2" s="1"/>
  <c r="I62" i="2" s="1"/>
  <c r="F63" i="2"/>
  <c r="G63" i="2" s="1"/>
  <c r="I63" i="2" s="1"/>
  <c r="F64" i="2"/>
  <c r="G64" i="2" s="1"/>
  <c r="I64" i="2" s="1"/>
  <c r="F65" i="2"/>
  <c r="G65" i="2" s="1"/>
  <c r="I65" i="2" s="1"/>
  <c r="F66" i="2"/>
  <c r="G66" i="2" s="1"/>
  <c r="I66" i="2" s="1"/>
  <c r="F67" i="2"/>
  <c r="G67" i="2" s="1"/>
  <c r="I67" i="2" s="1"/>
  <c r="F68" i="2"/>
  <c r="G68" i="2" s="1"/>
  <c r="I68" i="2" s="1"/>
  <c r="F69" i="2"/>
  <c r="G69" i="2" s="1"/>
  <c r="I69" i="2" s="1"/>
  <c r="F70" i="2"/>
  <c r="G70" i="2" s="1"/>
  <c r="I70" i="2" s="1"/>
  <c r="F71" i="2"/>
  <c r="G71" i="2" s="1"/>
  <c r="I71" i="2" s="1"/>
  <c r="F72" i="2"/>
  <c r="G72" i="2" s="1"/>
  <c r="I72" i="2" s="1"/>
  <c r="F73" i="2"/>
  <c r="G73" i="2" s="1"/>
  <c r="I73" i="2" s="1"/>
  <c r="F74" i="2"/>
  <c r="G74" i="2" s="1"/>
  <c r="I74" i="2" s="1"/>
  <c r="F75" i="2"/>
  <c r="G75" i="2" s="1"/>
  <c r="I75" i="2" s="1"/>
  <c r="F76" i="2"/>
  <c r="G76" i="2" s="1"/>
  <c r="I76" i="2" s="1"/>
  <c r="F77" i="2"/>
  <c r="G77" i="2" s="1"/>
  <c r="I77" i="2" s="1"/>
  <c r="F78" i="2"/>
  <c r="G78" i="2" s="1"/>
  <c r="I78" i="2" s="1"/>
  <c r="F79" i="2"/>
  <c r="G79" i="2" s="1"/>
  <c r="I79" i="2" s="1"/>
  <c r="F80" i="2"/>
  <c r="G80" i="2" s="1"/>
  <c r="I80" i="2" s="1"/>
  <c r="F81" i="2"/>
  <c r="G81" i="2" s="1"/>
  <c r="I81" i="2" s="1"/>
  <c r="F82" i="2"/>
  <c r="G82" i="2" s="1"/>
  <c r="I82" i="2" s="1"/>
  <c r="F83" i="2"/>
  <c r="G83" i="2" s="1"/>
  <c r="I83" i="2" s="1"/>
  <c r="F84" i="2"/>
  <c r="G84" i="2" s="1"/>
  <c r="I84" i="2" s="1"/>
  <c r="F85" i="2"/>
  <c r="G85" i="2" s="1"/>
  <c r="I85" i="2" s="1"/>
  <c r="F86" i="2"/>
  <c r="G86" i="2" s="1"/>
  <c r="I86" i="2" s="1"/>
  <c r="F87" i="2"/>
  <c r="G87" i="2" s="1"/>
  <c r="I87" i="2" s="1"/>
  <c r="F88" i="2"/>
  <c r="G88" i="2" s="1"/>
  <c r="I88" i="2" s="1"/>
  <c r="F89" i="2"/>
  <c r="G89" i="2" s="1"/>
  <c r="I89" i="2" s="1"/>
  <c r="F90" i="2"/>
  <c r="G90" i="2" s="1"/>
  <c r="I90" i="2" s="1"/>
  <c r="F91" i="2"/>
  <c r="G91" i="2" s="1"/>
  <c r="I91" i="2" s="1"/>
  <c r="F92" i="2"/>
  <c r="G92" i="2" s="1"/>
  <c r="I92" i="2" s="1"/>
  <c r="F93" i="2"/>
  <c r="G93" i="2" s="1"/>
  <c r="I93" i="2" s="1"/>
  <c r="F94" i="2"/>
  <c r="G94" i="2" s="1"/>
  <c r="I94" i="2" s="1"/>
  <c r="F95" i="2"/>
  <c r="G95" i="2" s="1"/>
  <c r="I95" i="2" s="1"/>
  <c r="F96" i="2"/>
  <c r="G96" i="2" s="1"/>
  <c r="I96" i="2" s="1"/>
  <c r="F97" i="2"/>
  <c r="G97" i="2" s="1"/>
  <c r="I97" i="2" s="1"/>
  <c r="F98" i="2"/>
  <c r="G98" i="2" s="1"/>
  <c r="I98" i="2" s="1"/>
  <c r="F99" i="2"/>
  <c r="G99" i="2" s="1"/>
  <c r="I99" i="2" s="1"/>
  <c r="F100" i="2"/>
  <c r="G100" i="2" s="1"/>
  <c r="I100" i="2" s="1"/>
  <c r="F101" i="2"/>
  <c r="G101" i="2" s="1"/>
  <c r="I101" i="2" s="1"/>
  <c r="F102" i="2"/>
  <c r="G102" i="2" s="1"/>
  <c r="I102" i="2" s="1"/>
  <c r="F103" i="2"/>
  <c r="G103" i="2" s="1"/>
  <c r="I103" i="2" s="1"/>
  <c r="F104" i="2"/>
  <c r="G104" i="2" s="1"/>
  <c r="I104" i="2" s="1"/>
  <c r="F105" i="2"/>
  <c r="G105" i="2" s="1"/>
  <c r="I105" i="2" s="1"/>
  <c r="F106" i="2"/>
  <c r="G106" i="2" s="1"/>
  <c r="I106" i="2" s="1"/>
  <c r="F107" i="2"/>
  <c r="G107" i="2" s="1"/>
  <c r="I107" i="2" s="1"/>
  <c r="F108" i="2"/>
  <c r="G108" i="2" s="1"/>
  <c r="I108" i="2" s="1"/>
  <c r="F109" i="2"/>
  <c r="G109" i="2" s="1"/>
  <c r="I109" i="2" s="1"/>
  <c r="F110" i="2"/>
  <c r="G110" i="2" s="1"/>
  <c r="I110" i="2" s="1"/>
  <c r="F111" i="2"/>
  <c r="G111" i="2" s="1"/>
  <c r="I111" i="2" s="1"/>
  <c r="F112" i="2"/>
  <c r="G112" i="2" s="1"/>
  <c r="I112" i="2" s="1"/>
  <c r="F113" i="2"/>
  <c r="G113" i="2" s="1"/>
  <c r="I113" i="2" s="1"/>
  <c r="F114" i="2"/>
  <c r="G114" i="2" s="1"/>
  <c r="I114" i="2" s="1"/>
  <c r="F115" i="2"/>
  <c r="G115" i="2" s="1"/>
  <c r="I115" i="2" s="1"/>
  <c r="F116" i="2"/>
  <c r="G116" i="2" s="1"/>
  <c r="I116" i="2" s="1"/>
  <c r="F117" i="2"/>
  <c r="G117" i="2" s="1"/>
  <c r="I117" i="2" s="1"/>
  <c r="F118" i="2"/>
  <c r="G118" i="2" s="1"/>
  <c r="I118" i="2" s="1"/>
  <c r="F119" i="2"/>
  <c r="G119" i="2" s="1"/>
  <c r="I119" i="2" s="1"/>
  <c r="F120" i="2"/>
  <c r="G120" i="2" s="1"/>
  <c r="I120" i="2" s="1"/>
  <c r="F121" i="2"/>
  <c r="G121" i="2" s="1"/>
  <c r="I121" i="2" s="1"/>
  <c r="F122" i="2"/>
  <c r="G122" i="2" s="1"/>
  <c r="I122" i="2" s="1"/>
  <c r="F123" i="2"/>
  <c r="G123" i="2" s="1"/>
  <c r="I123" i="2" s="1"/>
  <c r="F124" i="2"/>
  <c r="G124" i="2" s="1"/>
  <c r="I124" i="2" s="1"/>
  <c r="F125" i="2"/>
  <c r="G125" i="2" s="1"/>
  <c r="I125" i="2" s="1"/>
  <c r="F126" i="2"/>
  <c r="G126" i="2" s="1"/>
  <c r="I126" i="2" s="1"/>
  <c r="F127" i="2"/>
  <c r="G127" i="2" s="1"/>
  <c r="I127" i="2" s="1"/>
  <c r="F128" i="2"/>
  <c r="G128" i="2" s="1"/>
  <c r="I128" i="2" s="1"/>
  <c r="F129" i="2"/>
  <c r="G129" i="2" s="1"/>
  <c r="I129" i="2" s="1"/>
  <c r="F130" i="2"/>
  <c r="G130" i="2" s="1"/>
  <c r="I130" i="2" s="1"/>
  <c r="F131" i="2"/>
  <c r="G131" i="2" s="1"/>
  <c r="I131" i="2" s="1"/>
  <c r="F132" i="2"/>
  <c r="G132" i="2" s="1"/>
  <c r="I132" i="2" s="1"/>
  <c r="F133" i="2"/>
  <c r="G133" i="2" s="1"/>
  <c r="I133" i="2" s="1"/>
  <c r="F134" i="2"/>
  <c r="G134" i="2" s="1"/>
  <c r="I134" i="2" s="1"/>
  <c r="F135" i="2"/>
  <c r="G135" i="2" s="1"/>
  <c r="I135" i="2" s="1"/>
  <c r="F136" i="2"/>
  <c r="G136" i="2" s="1"/>
  <c r="I136" i="2" s="1"/>
  <c r="F137" i="2"/>
  <c r="G137" i="2" s="1"/>
  <c r="I137" i="2" s="1"/>
  <c r="F138" i="2"/>
  <c r="G138" i="2" s="1"/>
  <c r="I138" i="2" s="1"/>
  <c r="F139" i="2"/>
  <c r="G139" i="2" s="1"/>
  <c r="I139" i="2" s="1"/>
  <c r="F140" i="2"/>
  <c r="G140" i="2" s="1"/>
  <c r="I140" i="2" s="1"/>
  <c r="F141" i="2"/>
  <c r="G141" i="2" s="1"/>
  <c r="I141" i="2" s="1"/>
  <c r="F142" i="2"/>
  <c r="G142" i="2" s="1"/>
  <c r="I142" i="2" s="1"/>
  <c r="F143" i="2"/>
  <c r="G143" i="2" s="1"/>
  <c r="I143" i="2" s="1"/>
  <c r="F144" i="2"/>
  <c r="G144" i="2" s="1"/>
  <c r="I144" i="2" s="1"/>
  <c r="F145" i="2"/>
  <c r="G145" i="2" s="1"/>
  <c r="I145" i="2" s="1"/>
  <c r="F146" i="2"/>
  <c r="G146" i="2" s="1"/>
  <c r="I146" i="2" s="1"/>
  <c r="F147" i="2"/>
  <c r="G147" i="2" s="1"/>
  <c r="I147" i="2" s="1"/>
  <c r="F148" i="2"/>
  <c r="G148" i="2" s="1"/>
  <c r="I148" i="2" s="1"/>
  <c r="F149" i="2"/>
  <c r="G149" i="2" s="1"/>
  <c r="I149" i="2" s="1"/>
  <c r="F150" i="2"/>
  <c r="G150" i="2" s="1"/>
  <c r="I150" i="2" s="1"/>
  <c r="F151" i="2"/>
  <c r="G151" i="2" s="1"/>
  <c r="I151" i="2" s="1"/>
  <c r="F152" i="2"/>
  <c r="G152" i="2" s="1"/>
  <c r="I152" i="2" s="1"/>
  <c r="F153" i="2"/>
  <c r="G153" i="2" s="1"/>
  <c r="I153" i="2" s="1"/>
  <c r="F154" i="2"/>
  <c r="G154" i="2" s="1"/>
  <c r="I154" i="2" s="1"/>
  <c r="F155" i="2"/>
  <c r="G155" i="2" s="1"/>
  <c r="I155" i="2" s="1"/>
  <c r="F156" i="2"/>
  <c r="G156" i="2" s="1"/>
  <c r="I156" i="2" s="1"/>
  <c r="F157" i="2"/>
  <c r="G157" i="2" s="1"/>
  <c r="I157" i="2" s="1"/>
  <c r="F158" i="2"/>
  <c r="G158" i="2" s="1"/>
  <c r="I158" i="2" s="1"/>
  <c r="F159" i="2"/>
  <c r="G159" i="2" s="1"/>
  <c r="I159" i="2" s="1"/>
  <c r="F160" i="2"/>
  <c r="G160" i="2" s="1"/>
  <c r="I160" i="2" s="1"/>
  <c r="F161" i="2"/>
  <c r="G161" i="2" s="1"/>
  <c r="I161" i="2" s="1"/>
  <c r="F162" i="2"/>
  <c r="G162" i="2" s="1"/>
  <c r="I162" i="2" s="1"/>
  <c r="F163" i="2"/>
  <c r="G163" i="2" s="1"/>
  <c r="I163" i="2" s="1"/>
  <c r="F164" i="2"/>
  <c r="G164" i="2" s="1"/>
  <c r="I164" i="2" s="1"/>
  <c r="F165" i="2"/>
  <c r="G165" i="2" s="1"/>
  <c r="I165" i="2" s="1"/>
  <c r="F166" i="2"/>
  <c r="G166" i="2" s="1"/>
  <c r="I166" i="2" s="1"/>
  <c r="F167" i="2"/>
  <c r="G167" i="2" s="1"/>
  <c r="I167" i="2" s="1"/>
  <c r="F168" i="2"/>
  <c r="G168" i="2" s="1"/>
  <c r="I168" i="2" s="1"/>
  <c r="F169" i="2"/>
  <c r="G169" i="2" s="1"/>
  <c r="I169" i="2" s="1"/>
  <c r="F170" i="2"/>
  <c r="G170" i="2" s="1"/>
  <c r="I170" i="2" s="1"/>
  <c r="F171" i="2"/>
  <c r="G171" i="2" s="1"/>
  <c r="I171" i="2" s="1"/>
  <c r="F172" i="2"/>
  <c r="G172" i="2" s="1"/>
  <c r="I172" i="2" s="1"/>
  <c r="F173" i="2"/>
  <c r="G173" i="2" s="1"/>
  <c r="I173" i="2" s="1"/>
  <c r="F174" i="2"/>
  <c r="G174" i="2" s="1"/>
  <c r="I174" i="2" s="1"/>
  <c r="F175" i="2"/>
  <c r="G175" i="2" s="1"/>
  <c r="I175" i="2" s="1"/>
  <c r="F176" i="2"/>
  <c r="G176" i="2" s="1"/>
  <c r="I176" i="2" s="1"/>
  <c r="F177" i="2"/>
  <c r="G177" i="2" s="1"/>
  <c r="I177" i="2" s="1"/>
  <c r="F178" i="2"/>
  <c r="G178" i="2" s="1"/>
  <c r="I178" i="2" s="1"/>
  <c r="F179" i="2"/>
  <c r="G179" i="2" s="1"/>
  <c r="I179" i="2" s="1"/>
  <c r="F180" i="2"/>
  <c r="G180" i="2" s="1"/>
  <c r="I180" i="2" s="1"/>
  <c r="F181" i="2"/>
  <c r="G181" i="2" s="1"/>
  <c r="I181" i="2" s="1"/>
  <c r="F182" i="2"/>
  <c r="G182" i="2" s="1"/>
  <c r="I182" i="2" s="1"/>
  <c r="F183" i="2"/>
  <c r="G183" i="2" s="1"/>
  <c r="I183" i="2" s="1"/>
  <c r="F184" i="2"/>
  <c r="G184" i="2" s="1"/>
  <c r="I184" i="2" s="1"/>
  <c r="F185" i="2"/>
  <c r="G185" i="2" s="1"/>
  <c r="I185" i="2" s="1"/>
  <c r="F186" i="2"/>
  <c r="G186" i="2" s="1"/>
  <c r="I186" i="2" s="1"/>
  <c r="F187" i="2"/>
  <c r="G187" i="2" s="1"/>
  <c r="I187" i="2" s="1"/>
  <c r="F188" i="2"/>
  <c r="G188" i="2" s="1"/>
  <c r="I188" i="2" s="1"/>
  <c r="F189" i="2"/>
  <c r="G189" i="2" s="1"/>
  <c r="I189" i="2" s="1"/>
  <c r="F190" i="2"/>
  <c r="G190" i="2" s="1"/>
  <c r="I190" i="2" s="1"/>
  <c r="F191" i="2"/>
  <c r="G191" i="2" s="1"/>
  <c r="I191" i="2" s="1"/>
  <c r="F192" i="2"/>
  <c r="G192" i="2" s="1"/>
  <c r="I192" i="2" s="1"/>
  <c r="F193" i="2"/>
  <c r="G193" i="2" s="1"/>
  <c r="I193" i="2" s="1"/>
  <c r="F194" i="2"/>
  <c r="G194" i="2" s="1"/>
  <c r="I194" i="2" s="1"/>
  <c r="F195" i="2"/>
  <c r="G195" i="2" s="1"/>
  <c r="I195" i="2" s="1"/>
  <c r="F196" i="2"/>
  <c r="G196" i="2" s="1"/>
  <c r="I196" i="2" s="1"/>
  <c r="F197" i="2"/>
  <c r="G197" i="2" s="1"/>
  <c r="I197" i="2" s="1"/>
  <c r="F198" i="2"/>
  <c r="G198" i="2" s="1"/>
  <c r="I198" i="2" s="1"/>
  <c r="F199" i="2"/>
  <c r="G199" i="2" s="1"/>
  <c r="I199" i="2" s="1"/>
  <c r="F200" i="2"/>
  <c r="G200" i="2" s="1"/>
  <c r="I200" i="2" s="1"/>
  <c r="F201" i="2"/>
  <c r="G201" i="2" s="1"/>
  <c r="I201" i="2" s="1"/>
  <c r="F202" i="2"/>
  <c r="G202" i="2" s="1"/>
  <c r="I202" i="2" s="1"/>
  <c r="F203" i="2"/>
  <c r="G203" i="2" s="1"/>
  <c r="I203" i="2" s="1"/>
  <c r="F204" i="2"/>
  <c r="G204" i="2" s="1"/>
  <c r="I204" i="2" s="1"/>
  <c r="F205" i="2"/>
  <c r="G205" i="2" s="1"/>
  <c r="I205" i="2" s="1"/>
  <c r="F206" i="2"/>
  <c r="G206" i="2" s="1"/>
  <c r="I206" i="2" s="1"/>
  <c r="F207" i="2"/>
  <c r="G207" i="2" s="1"/>
  <c r="I207" i="2" s="1"/>
  <c r="F208" i="2"/>
  <c r="G208" i="2" s="1"/>
  <c r="I208" i="2" s="1"/>
  <c r="F209" i="2"/>
  <c r="G209" i="2" s="1"/>
  <c r="I209" i="2" s="1"/>
  <c r="F210" i="2"/>
  <c r="G210" i="2" s="1"/>
  <c r="I210" i="2" s="1"/>
  <c r="F211" i="2"/>
  <c r="G211" i="2" s="1"/>
  <c r="I211" i="2" s="1"/>
  <c r="F212" i="2"/>
  <c r="G212" i="2" s="1"/>
  <c r="I212" i="2" s="1"/>
  <c r="F213" i="2"/>
  <c r="G213" i="2" s="1"/>
  <c r="I213" i="2" s="1"/>
  <c r="F214" i="2"/>
  <c r="G214" i="2" s="1"/>
  <c r="I214" i="2" s="1"/>
  <c r="F215" i="2"/>
  <c r="G215" i="2" s="1"/>
  <c r="I215" i="2" s="1"/>
  <c r="F216" i="2"/>
  <c r="G216" i="2" s="1"/>
  <c r="I216" i="2" s="1"/>
  <c r="F217" i="2"/>
  <c r="G217" i="2" s="1"/>
  <c r="I217" i="2" s="1"/>
  <c r="F218" i="2"/>
  <c r="G218" i="2" s="1"/>
  <c r="I218" i="2" s="1"/>
  <c r="F219" i="2"/>
  <c r="G219" i="2" s="1"/>
  <c r="I219" i="2" s="1"/>
  <c r="F220" i="2"/>
  <c r="G220" i="2" s="1"/>
  <c r="I220" i="2" s="1"/>
  <c r="F221" i="2"/>
  <c r="G221" i="2" s="1"/>
  <c r="I221" i="2" s="1"/>
  <c r="F222" i="2"/>
  <c r="G222" i="2" s="1"/>
  <c r="I222" i="2" s="1"/>
  <c r="F223" i="2"/>
  <c r="G223" i="2" s="1"/>
  <c r="I223" i="2" s="1"/>
  <c r="F224" i="2"/>
  <c r="G224" i="2" s="1"/>
  <c r="I224" i="2" s="1"/>
  <c r="F225" i="2"/>
  <c r="G225" i="2" s="1"/>
  <c r="I225" i="2" s="1"/>
  <c r="F226" i="2"/>
  <c r="G226" i="2" s="1"/>
  <c r="I226" i="2" s="1"/>
  <c r="F227" i="2"/>
  <c r="G227" i="2" s="1"/>
  <c r="I227" i="2" s="1"/>
  <c r="F228" i="2"/>
  <c r="G228" i="2" s="1"/>
  <c r="I228" i="2" s="1"/>
  <c r="F229" i="2"/>
  <c r="G229" i="2" s="1"/>
  <c r="I229" i="2" s="1"/>
  <c r="F230" i="2"/>
  <c r="G230" i="2" s="1"/>
  <c r="I230" i="2" s="1"/>
  <c r="F231" i="2"/>
  <c r="G231" i="2" s="1"/>
  <c r="I231" i="2" s="1"/>
  <c r="F232" i="2"/>
  <c r="G232" i="2" s="1"/>
  <c r="I232" i="2" s="1"/>
  <c r="F233" i="2"/>
  <c r="G233" i="2" s="1"/>
  <c r="I233" i="2" s="1"/>
  <c r="F234" i="2"/>
  <c r="G234" i="2" s="1"/>
  <c r="I234" i="2" s="1"/>
  <c r="F235" i="2"/>
  <c r="G235" i="2" s="1"/>
  <c r="I235" i="2" s="1"/>
  <c r="F236" i="2"/>
  <c r="G236" i="2" s="1"/>
  <c r="I236" i="2" s="1"/>
  <c r="F237" i="2"/>
  <c r="G237" i="2" s="1"/>
  <c r="I237" i="2" s="1"/>
  <c r="F238" i="2"/>
  <c r="G238" i="2" s="1"/>
  <c r="I238" i="2" s="1"/>
  <c r="F239" i="2"/>
  <c r="G239" i="2" s="1"/>
  <c r="I239" i="2" s="1"/>
  <c r="F240" i="2"/>
  <c r="G240" i="2" s="1"/>
  <c r="I240" i="2" s="1"/>
  <c r="F241" i="2"/>
  <c r="G241" i="2" s="1"/>
  <c r="I241" i="2" s="1"/>
  <c r="F242" i="2"/>
  <c r="G242" i="2" s="1"/>
  <c r="I242" i="2" s="1"/>
  <c r="F243" i="2"/>
  <c r="G243" i="2" s="1"/>
  <c r="I243" i="2" s="1"/>
  <c r="F244" i="2"/>
  <c r="G244" i="2" s="1"/>
  <c r="I244" i="2" s="1"/>
  <c r="F245" i="2"/>
  <c r="G245" i="2" s="1"/>
  <c r="I245" i="2" s="1"/>
  <c r="F246" i="2"/>
  <c r="G246" i="2" s="1"/>
  <c r="I246" i="2" s="1"/>
  <c r="F247" i="2"/>
  <c r="G247" i="2" s="1"/>
  <c r="I247" i="2" s="1"/>
  <c r="F248" i="2"/>
  <c r="G248" i="2" s="1"/>
  <c r="I248" i="2" s="1"/>
  <c r="F249" i="2"/>
  <c r="G249" i="2" s="1"/>
  <c r="I249" i="2" s="1"/>
  <c r="F250" i="2"/>
  <c r="G250" i="2" s="1"/>
  <c r="I250" i="2" s="1"/>
  <c r="F251" i="2"/>
  <c r="G251" i="2" s="1"/>
  <c r="I251" i="2" s="1"/>
  <c r="F252" i="2"/>
  <c r="G252" i="2" s="1"/>
  <c r="I252" i="2" s="1"/>
  <c r="F253" i="2"/>
  <c r="G253" i="2" s="1"/>
  <c r="I253" i="2" s="1"/>
  <c r="F254" i="2"/>
  <c r="G254" i="2" s="1"/>
  <c r="I254" i="2" s="1"/>
  <c r="F255" i="2"/>
  <c r="G255" i="2" s="1"/>
  <c r="I255" i="2" s="1"/>
  <c r="F256" i="2"/>
  <c r="G256" i="2" s="1"/>
  <c r="I256" i="2" s="1"/>
  <c r="F257" i="2"/>
  <c r="G257" i="2" s="1"/>
  <c r="I257" i="2" s="1"/>
  <c r="F258" i="2"/>
  <c r="G258" i="2" s="1"/>
  <c r="I258" i="2" s="1"/>
  <c r="F259" i="2"/>
  <c r="G259" i="2" s="1"/>
  <c r="I259" i="2" s="1"/>
  <c r="F260" i="2"/>
  <c r="G260" i="2" s="1"/>
  <c r="I260" i="2" s="1"/>
  <c r="F261" i="2"/>
  <c r="G261" i="2" s="1"/>
  <c r="I261" i="2" s="1"/>
  <c r="F262" i="2"/>
  <c r="G262" i="2" s="1"/>
  <c r="I262" i="2" s="1"/>
  <c r="F263" i="2"/>
  <c r="G263" i="2" s="1"/>
  <c r="I263" i="2" s="1"/>
  <c r="F264" i="2"/>
  <c r="G264" i="2" s="1"/>
  <c r="I264" i="2" s="1"/>
  <c r="F265" i="2"/>
  <c r="G265" i="2" s="1"/>
  <c r="I265" i="2" s="1"/>
  <c r="F266" i="2"/>
  <c r="G266" i="2" s="1"/>
  <c r="I266" i="2" s="1"/>
  <c r="F267" i="2"/>
  <c r="G267" i="2" s="1"/>
  <c r="I267" i="2" s="1"/>
  <c r="F268" i="2"/>
  <c r="G268" i="2" s="1"/>
  <c r="I268" i="2" s="1"/>
  <c r="F269" i="2"/>
  <c r="G269" i="2" s="1"/>
  <c r="I269" i="2" s="1"/>
  <c r="F270" i="2"/>
  <c r="G270" i="2" s="1"/>
  <c r="I270" i="2" s="1"/>
  <c r="F271" i="2"/>
  <c r="G271" i="2" s="1"/>
  <c r="I271" i="2" s="1"/>
  <c r="F272" i="2"/>
  <c r="G272" i="2" s="1"/>
  <c r="I272" i="2" s="1"/>
  <c r="F273" i="2"/>
  <c r="G273" i="2" s="1"/>
  <c r="I273" i="2" s="1"/>
  <c r="F274" i="2"/>
  <c r="G274" i="2" s="1"/>
  <c r="I274" i="2" s="1"/>
  <c r="F275" i="2"/>
  <c r="G275" i="2" s="1"/>
  <c r="I275" i="2" s="1"/>
  <c r="F276" i="2"/>
  <c r="G276" i="2" s="1"/>
  <c r="I276" i="2" s="1"/>
  <c r="F277" i="2"/>
  <c r="G277" i="2" s="1"/>
  <c r="I277" i="2" s="1"/>
  <c r="F278" i="2"/>
  <c r="G278" i="2" s="1"/>
  <c r="I278" i="2" s="1"/>
  <c r="F279" i="2"/>
  <c r="G279" i="2" s="1"/>
  <c r="I279" i="2" s="1"/>
  <c r="F280" i="2"/>
  <c r="G280" i="2" s="1"/>
  <c r="I280" i="2" s="1"/>
  <c r="F281" i="2"/>
  <c r="G281" i="2" s="1"/>
  <c r="I281" i="2" s="1"/>
  <c r="F282" i="2"/>
  <c r="G282" i="2" s="1"/>
  <c r="I282" i="2" s="1"/>
  <c r="F283" i="2"/>
  <c r="G283" i="2" s="1"/>
  <c r="I283" i="2" s="1"/>
  <c r="F284" i="2"/>
  <c r="G284" i="2" s="1"/>
  <c r="I284" i="2" s="1"/>
  <c r="F285" i="2"/>
  <c r="G285" i="2" s="1"/>
  <c r="I285" i="2" s="1"/>
  <c r="F286" i="2"/>
  <c r="G286" i="2" s="1"/>
  <c r="I286" i="2" s="1"/>
  <c r="F287" i="2"/>
  <c r="G287" i="2" s="1"/>
  <c r="I287" i="2" s="1"/>
  <c r="F288" i="2"/>
  <c r="G288" i="2" s="1"/>
  <c r="I288" i="2" s="1"/>
  <c r="F289" i="2"/>
  <c r="G289" i="2" s="1"/>
  <c r="I289" i="2" s="1"/>
  <c r="F290" i="2"/>
  <c r="G290" i="2" s="1"/>
  <c r="I290" i="2" s="1"/>
  <c r="F291" i="2"/>
  <c r="G291" i="2" s="1"/>
  <c r="I291" i="2" s="1"/>
  <c r="F292" i="2"/>
  <c r="G292" i="2" s="1"/>
  <c r="I292" i="2" s="1"/>
  <c r="F293" i="2"/>
  <c r="G293" i="2" s="1"/>
  <c r="I293" i="2" s="1"/>
  <c r="F294" i="2"/>
  <c r="G294" i="2" s="1"/>
  <c r="I294" i="2" s="1"/>
  <c r="F295" i="2"/>
  <c r="G295" i="2" s="1"/>
  <c r="I295" i="2" s="1"/>
  <c r="F296" i="2"/>
  <c r="G296" i="2" s="1"/>
  <c r="I296" i="2" s="1"/>
  <c r="F297" i="2"/>
  <c r="G297" i="2" s="1"/>
  <c r="I297" i="2" s="1"/>
  <c r="F298" i="2"/>
  <c r="G298" i="2" s="1"/>
  <c r="I298" i="2" s="1"/>
  <c r="F299" i="2"/>
  <c r="G299" i="2" s="1"/>
  <c r="I299" i="2" s="1"/>
  <c r="F300" i="2"/>
  <c r="G300" i="2" s="1"/>
  <c r="I300" i="2" s="1"/>
  <c r="F301" i="2"/>
  <c r="G301" i="2" s="1"/>
  <c r="I301" i="2" s="1"/>
  <c r="F302" i="2"/>
  <c r="G302" i="2" s="1"/>
  <c r="I302" i="2" s="1"/>
  <c r="F303" i="2"/>
  <c r="G303" i="2" s="1"/>
  <c r="I303" i="2" s="1"/>
  <c r="F304" i="2"/>
  <c r="G304" i="2" s="1"/>
  <c r="I304" i="2" s="1"/>
  <c r="F305" i="2"/>
  <c r="G305" i="2" s="1"/>
  <c r="I305" i="2" s="1"/>
  <c r="F306" i="2"/>
  <c r="G306" i="2" s="1"/>
  <c r="I306" i="2" s="1"/>
  <c r="F307" i="2"/>
  <c r="G307" i="2" s="1"/>
  <c r="I307" i="2" s="1"/>
  <c r="F308" i="2"/>
  <c r="G308" i="2" s="1"/>
  <c r="I308" i="2" s="1"/>
  <c r="F309" i="2"/>
  <c r="G309" i="2" s="1"/>
  <c r="I309" i="2" s="1"/>
  <c r="F310" i="2"/>
  <c r="G310" i="2" s="1"/>
  <c r="I310" i="2" s="1"/>
  <c r="F311" i="2"/>
  <c r="G311" i="2" s="1"/>
  <c r="I311" i="2" s="1"/>
  <c r="F312" i="2"/>
  <c r="G312" i="2" s="1"/>
  <c r="I312" i="2" s="1"/>
  <c r="F313" i="2"/>
  <c r="G313" i="2" s="1"/>
  <c r="I313" i="2" s="1"/>
  <c r="F314" i="2"/>
  <c r="G314" i="2" s="1"/>
  <c r="I314" i="2" s="1"/>
  <c r="F315" i="2"/>
  <c r="G315" i="2" s="1"/>
  <c r="I315" i="2" s="1"/>
  <c r="F316" i="2"/>
  <c r="G316" i="2" s="1"/>
  <c r="I316" i="2" s="1"/>
  <c r="F317" i="2"/>
  <c r="G317" i="2" s="1"/>
  <c r="I317" i="2" s="1"/>
  <c r="F318" i="2"/>
  <c r="G318" i="2" s="1"/>
  <c r="I318" i="2" s="1"/>
  <c r="F319" i="2"/>
  <c r="G319" i="2" s="1"/>
  <c r="I319" i="2" s="1"/>
  <c r="F320" i="2"/>
  <c r="G320" i="2" s="1"/>
  <c r="I320" i="2" s="1"/>
  <c r="F321" i="2"/>
  <c r="G321" i="2" s="1"/>
  <c r="I321" i="2" s="1"/>
  <c r="F322" i="2"/>
  <c r="G322" i="2" s="1"/>
  <c r="I322" i="2" s="1"/>
  <c r="F323" i="2"/>
  <c r="G323" i="2" s="1"/>
  <c r="I323" i="2" s="1"/>
  <c r="F324" i="2"/>
  <c r="G324" i="2" s="1"/>
  <c r="I324" i="2" s="1"/>
  <c r="F325" i="2"/>
  <c r="G325" i="2" s="1"/>
  <c r="I325" i="2" s="1"/>
  <c r="F326" i="2"/>
  <c r="G326" i="2" s="1"/>
  <c r="I326" i="2" s="1"/>
  <c r="F327" i="2"/>
  <c r="G327" i="2" s="1"/>
  <c r="I327" i="2" s="1"/>
  <c r="F328" i="2"/>
  <c r="G328" i="2" s="1"/>
  <c r="I328" i="2" s="1"/>
  <c r="F329" i="2"/>
  <c r="G329" i="2" s="1"/>
  <c r="I329" i="2" s="1"/>
  <c r="F330" i="2"/>
  <c r="G330" i="2" s="1"/>
  <c r="I330" i="2" s="1"/>
  <c r="F331" i="2"/>
  <c r="G331" i="2" s="1"/>
  <c r="I331" i="2" s="1"/>
  <c r="F332" i="2"/>
  <c r="G332" i="2" s="1"/>
  <c r="I332" i="2" s="1"/>
  <c r="F333" i="2"/>
  <c r="G333" i="2" s="1"/>
  <c r="I333" i="2" s="1"/>
  <c r="F334" i="2"/>
  <c r="G334" i="2" s="1"/>
  <c r="I334" i="2" s="1"/>
  <c r="F335" i="2"/>
  <c r="G335" i="2" s="1"/>
  <c r="I335" i="2" s="1"/>
  <c r="F336" i="2"/>
  <c r="G336" i="2" s="1"/>
  <c r="I336" i="2" s="1"/>
  <c r="F337" i="2"/>
  <c r="G337" i="2" s="1"/>
  <c r="I337" i="2" s="1"/>
  <c r="F338" i="2"/>
  <c r="G338" i="2" s="1"/>
  <c r="I338" i="2" s="1"/>
  <c r="F339" i="2"/>
  <c r="G339" i="2" s="1"/>
  <c r="I339" i="2" s="1"/>
  <c r="F340" i="2"/>
  <c r="G340" i="2" s="1"/>
  <c r="I340" i="2" s="1"/>
  <c r="F341" i="2"/>
  <c r="G341" i="2" s="1"/>
  <c r="I341" i="2" s="1"/>
  <c r="F342" i="2"/>
  <c r="G342" i="2" s="1"/>
  <c r="I342" i="2" s="1"/>
  <c r="F343" i="2"/>
  <c r="G343" i="2" s="1"/>
  <c r="I343" i="2" s="1"/>
  <c r="F344" i="2"/>
  <c r="G344" i="2" s="1"/>
  <c r="I344" i="2" s="1"/>
  <c r="F345" i="2"/>
  <c r="G345" i="2" s="1"/>
  <c r="I345" i="2" s="1"/>
  <c r="F346" i="2"/>
  <c r="G346" i="2" s="1"/>
  <c r="I346" i="2" s="1"/>
  <c r="F347" i="2"/>
  <c r="G347" i="2" s="1"/>
  <c r="I347" i="2" s="1"/>
  <c r="F348" i="2"/>
  <c r="G348" i="2" s="1"/>
  <c r="I348" i="2" s="1"/>
  <c r="F349" i="2"/>
  <c r="G349" i="2" s="1"/>
  <c r="I349" i="2" s="1"/>
  <c r="F350" i="2"/>
  <c r="G350" i="2" s="1"/>
  <c r="I350" i="2" s="1"/>
  <c r="F351" i="2"/>
  <c r="G351" i="2" s="1"/>
  <c r="I351" i="2" s="1"/>
  <c r="F352" i="2"/>
  <c r="G352" i="2" s="1"/>
  <c r="I352" i="2" s="1"/>
  <c r="F353" i="2"/>
  <c r="G353" i="2" s="1"/>
  <c r="I353" i="2" s="1"/>
  <c r="F354" i="2"/>
  <c r="G354" i="2" s="1"/>
  <c r="I354" i="2" s="1"/>
  <c r="F355" i="2"/>
  <c r="G355" i="2" s="1"/>
  <c r="I355" i="2" s="1"/>
  <c r="F356" i="2"/>
  <c r="G356" i="2" s="1"/>
  <c r="I356" i="2" s="1"/>
  <c r="F357" i="2"/>
  <c r="G357" i="2" s="1"/>
  <c r="I357" i="2" s="1"/>
  <c r="F358" i="2"/>
  <c r="G358" i="2" s="1"/>
  <c r="I358" i="2" s="1"/>
  <c r="F359" i="2"/>
  <c r="G359" i="2" s="1"/>
  <c r="I359" i="2" s="1"/>
  <c r="F360" i="2"/>
  <c r="G360" i="2" s="1"/>
  <c r="I360" i="2" s="1"/>
  <c r="F361" i="2"/>
  <c r="G361" i="2" s="1"/>
  <c r="I361" i="2" s="1"/>
  <c r="F362" i="2"/>
  <c r="G362" i="2" s="1"/>
  <c r="I362" i="2" s="1"/>
  <c r="F2" i="2"/>
  <c r="G2" i="2" s="1"/>
  <c r="D8" i="2"/>
  <c r="K33" i="2" l="1"/>
  <c r="R33" i="2"/>
  <c r="W363" i="2"/>
  <c r="X363" i="2"/>
  <c r="Y363" i="2"/>
  <c r="I2" i="2"/>
  <c r="K2" i="2" s="1"/>
  <c r="K64" i="2"/>
  <c r="L64" i="2" s="1"/>
  <c r="M64" i="2" s="1"/>
  <c r="Q64" i="2"/>
  <c r="N64" i="2"/>
  <c r="P64" i="2" s="1"/>
  <c r="S64" i="2"/>
  <c r="M29" i="2"/>
  <c r="L29" i="2"/>
  <c r="K29" i="2"/>
  <c r="M17" i="2"/>
  <c r="K17" i="2"/>
  <c r="L17" i="2"/>
  <c r="K5" i="2"/>
  <c r="S5" i="2"/>
  <c r="N5" i="2"/>
  <c r="P5" i="2"/>
  <c r="Q354" i="2"/>
  <c r="N354" i="2"/>
  <c r="P354" i="2" s="1"/>
  <c r="O354" i="2" s="1"/>
  <c r="K354" i="2"/>
  <c r="L354" i="2" s="1"/>
  <c r="M354" i="2" s="1"/>
  <c r="S354" i="2"/>
  <c r="S342" i="2"/>
  <c r="Q342" i="2"/>
  <c r="N342" i="2"/>
  <c r="P342" i="2" s="1"/>
  <c r="K342" i="2"/>
  <c r="L342" i="2" s="1"/>
  <c r="M342" i="2" s="1"/>
  <c r="N330" i="2"/>
  <c r="P330" i="2" s="1"/>
  <c r="O330" i="2" s="1"/>
  <c r="K330" i="2"/>
  <c r="L330" i="2" s="1"/>
  <c r="M330" i="2" s="1"/>
  <c r="S330" i="2"/>
  <c r="Q330" i="2"/>
  <c r="S318" i="2"/>
  <c r="Q318" i="2"/>
  <c r="K318" i="2"/>
  <c r="L318" i="2" s="1"/>
  <c r="M318" i="2" s="1"/>
  <c r="N318" i="2"/>
  <c r="P318" i="2" s="1"/>
  <c r="O318" i="2" s="1"/>
  <c r="Q306" i="2"/>
  <c r="K306" i="2"/>
  <c r="L306" i="2" s="1"/>
  <c r="M306" i="2" s="1"/>
  <c r="S306" i="2"/>
  <c r="N306" i="2"/>
  <c r="P306" i="2" s="1"/>
  <c r="S294" i="2"/>
  <c r="Q294" i="2"/>
  <c r="N294" i="2"/>
  <c r="P294" i="2" s="1"/>
  <c r="K294" i="2"/>
  <c r="L294" i="2" s="1"/>
  <c r="M294" i="2" s="1"/>
  <c r="K282" i="2"/>
  <c r="L282" i="2" s="1"/>
  <c r="M282" i="2" s="1"/>
  <c r="S282" i="2"/>
  <c r="Q282" i="2"/>
  <c r="N282" i="2"/>
  <c r="P282" i="2" s="1"/>
  <c r="O282" i="2" s="1"/>
  <c r="S270" i="2"/>
  <c r="Q270" i="2"/>
  <c r="N270" i="2"/>
  <c r="P270" i="2" s="1"/>
  <c r="K270" i="2"/>
  <c r="L270" i="2" s="1"/>
  <c r="M270" i="2" s="1"/>
  <c r="S258" i="2"/>
  <c r="N258" i="2"/>
  <c r="P258" i="2" s="1"/>
  <c r="K258" i="2"/>
  <c r="L258" i="2" s="1"/>
  <c r="M258" i="2" s="1"/>
  <c r="Q258" i="2"/>
  <c r="S246" i="2"/>
  <c r="Q246" i="2"/>
  <c r="N246" i="2"/>
  <c r="P246" i="2" s="1"/>
  <c r="O246" i="2" s="1"/>
  <c r="K246" i="2"/>
  <c r="L246" i="2" s="1"/>
  <c r="M246" i="2" s="1"/>
  <c r="S234" i="2"/>
  <c r="Q234" i="2"/>
  <c r="N234" i="2"/>
  <c r="P234" i="2" s="1"/>
  <c r="K234" i="2"/>
  <c r="L234" i="2" s="1"/>
  <c r="M234" i="2" s="1"/>
  <c r="S222" i="2"/>
  <c r="N222" i="2"/>
  <c r="P222" i="2" s="1"/>
  <c r="O222" i="2" s="1"/>
  <c r="K222" i="2"/>
  <c r="L222" i="2" s="1"/>
  <c r="M222" i="2" s="1"/>
  <c r="Q222" i="2"/>
  <c r="S210" i="2"/>
  <c r="Q210" i="2"/>
  <c r="N210" i="2"/>
  <c r="P210" i="2" s="1"/>
  <c r="O210" i="2" s="1"/>
  <c r="K210" i="2"/>
  <c r="L210" i="2" s="1"/>
  <c r="M210" i="2" s="1"/>
  <c r="S198" i="2"/>
  <c r="Q198" i="2"/>
  <c r="N198" i="2"/>
  <c r="P198" i="2" s="1"/>
  <c r="K198" i="2"/>
  <c r="L198" i="2" s="1"/>
  <c r="M198" i="2" s="1"/>
  <c r="S186" i="2"/>
  <c r="Q186" i="2"/>
  <c r="N186" i="2"/>
  <c r="P186" i="2" s="1"/>
  <c r="K186" i="2"/>
  <c r="L186" i="2" s="1"/>
  <c r="M186" i="2" s="1"/>
  <c r="S174" i="2"/>
  <c r="Q174" i="2"/>
  <c r="N174" i="2"/>
  <c r="P174" i="2" s="1"/>
  <c r="O174" i="2" s="1"/>
  <c r="K174" i="2"/>
  <c r="L174" i="2" s="1"/>
  <c r="M174" i="2" s="1"/>
  <c r="N162" i="2"/>
  <c r="P162" i="2" s="1"/>
  <c r="O162" i="2" s="1"/>
  <c r="K162" i="2"/>
  <c r="L162" i="2" s="1"/>
  <c r="M162" i="2" s="1"/>
  <c r="Q162" i="2"/>
  <c r="S162" i="2"/>
  <c r="Q150" i="2"/>
  <c r="N150" i="2"/>
  <c r="P150" i="2" s="1"/>
  <c r="O150" i="2" s="1"/>
  <c r="K150" i="2"/>
  <c r="L150" i="2" s="1"/>
  <c r="M150" i="2" s="1"/>
  <c r="S150" i="2"/>
  <c r="S138" i="2"/>
  <c r="Q138" i="2"/>
  <c r="N138" i="2"/>
  <c r="P138" i="2" s="1"/>
  <c r="O138" i="2" s="1"/>
  <c r="K138" i="2"/>
  <c r="L138" i="2" s="1"/>
  <c r="M138" i="2" s="1"/>
  <c r="S126" i="2"/>
  <c r="Q126" i="2"/>
  <c r="N126" i="2"/>
  <c r="P126" i="2" s="1"/>
  <c r="K126" i="2"/>
  <c r="L126" i="2" s="1"/>
  <c r="M126" i="2" s="1"/>
  <c r="Q114" i="2"/>
  <c r="N114" i="2"/>
  <c r="P114" i="2" s="1"/>
  <c r="O114" i="2" s="1"/>
  <c r="K114" i="2"/>
  <c r="L114" i="2" s="1"/>
  <c r="M114" i="2" s="1"/>
  <c r="S114" i="2"/>
  <c r="K102" i="2"/>
  <c r="L102" i="2" s="1"/>
  <c r="M102" i="2" s="1"/>
  <c r="S102" i="2"/>
  <c r="N102" i="2"/>
  <c r="P102" i="2" s="1"/>
  <c r="O102" i="2" s="1"/>
  <c r="Q102" i="2"/>
  <c r="S90" i="2"/>
  <c r="Q90" i="2"/>
  <c r="N90" i="2"/>
  <c r="P90" i="2" s="1"/>
  <c r="O90" i="2" s="1"/>
  <c r="K90" i="2"/>
  <c r="L90" i="2" s="1"/>
  <c r="M90" i="2" s="1"/>
  <c r="S78" i="2"/>
  <c r="Q78" i="2"/>
  <c r="N78" i="2"/>
  <c r="P78" i="2" s="1"/>
  <c r="K78" i="2"/>
  <c r="L78" i="2" s="1"/>
  <c r="M78" i="2" s="1"/>
  <c r="K66" i="2"/>
  <c r="L66" i="2" s="1"/>
  <c r="M66" i="2" s="1"/>
  <c r="S66" i="2"/>
  <c r="N66" i="2"/>
  <c r="P66" i="2" s="1"/>
  <c r="O66" i="2" s="1"/>
  <c r="Q66" i="2"/>
  <c r="S54" i="2"/>
  <c r="Q54" i="2"/>
  <c r="N54" i="2"/>
  <c r="P54" i="2" s="1"/>
  <c r="K54" i="2"/>
  <c r="L54" i="2" s="1"/>
  <c r="M54" i="2" s="1"/>
  <c r="S42" i="2"/>
  <c r="Q42" i="2"/>
  <c r="N42" i="2"/>
  <c r="P42" i="2" s="1"/>
  <c r="K42" i="2"/>
  <c r="L42" i="2" s="1"/>
  <c r="M42" i="2" s="1"/>
  <c r="S30" i="2"/>
  <c r="Q30" i="2"/>
  <c r="N30" i="2"/>
  <c r="P30" i="2" s="1"/>
  <c r="O30" i="2" s="1"/>
  <c r="S18" i="2"/>
  <c r="Q18" i="2"/>
  <c r="P18" i="2"/>
  <c r="N18" i="2"/>
  <c r="K328" i="2"/>
  <c r="L328" i="2" s="1"/>
  <c r="M328" i="2" s="1"/>
  <c r="S328" i="2"/>
  <c r="Q328" i="2"/>
  <c r="N328" i="2"/>
  <c r="P328" i="2" s="1"/>
  <c r="S280" i="2"/>
  <c r="Q280" i="2"/>
  <c r="N280" i="2"/>
  <c r="P280" i="2" s="1"/>
  <c r="O280" i="2" s="1"/>
  <c r="K280" i="2"/>
  <c r="L280" i="2" s="1"/>
  <c r="M280" i="2" s="1"/>
  <c r="Q220" i="2"/>
  <c r="K220" i="2"/>
  <c r="L220" i="2" s="1"/>
  <c r="M220" i="2" s="1"/>
  <c r="S220" i="2"/>
  <c r="N220" i="2"/>
  <c r="P220" i="2" s="1"/>
  <c r="O220" i="2" s="1"/>
  <c r="S196" i="2"/>
  <c r="Q196" i="2"/>
  <c r="K196" i="2"/>
  <c r="L196" i="2" s="1"/>
  <c r="M196" i="2" s="1"/>
  <c r="N196" i="2"/>
  <c r="P196" i="2" s="1"/>
  <c r="K160" i="2"/>
  <c r="L160" i="2" s="1"/>
  <c r="M160" i="2" s="1"/>
  <c r="S160" i="2"/>
  <c r="N160" i="2"/>
  <c r="P160" i="2" s="1"/>
  <c r="O160" i="2" s="1"/>
  <c r="Q160" i="2"/>
  <c r="S136" i="2"/>
  <c r="K136" i="2"/>
  <c r="L136" i="2" s="1"/>
  <c r="M136" i="2" s="1"/>
  <c r="N136" i="2"/>
  <c r="P136" i="2" s="1"/>
  <c r="Q136" i="2"/>
  <c r="S124" i="2"/>
  <c r="K124" i="2"/>
  <c r="L124" i="2" s="1"/>
  <c r="M124" i="2" s="1"/>
  <c r="N124" i="2"/>
  <c r="P124" i="2" s="1"/>
  <c r="O124" i="2" s="1"/>
  <c r="Q124" i="2"/>
  <c r="S28" i="2"/>
  <c r="Q28" i="2"/>
  <c r="E24" i="1" s="1"/>
  <c r="N28" i="2"/>
  <c r="P28" i="2" s="1"/>
  <c r="O28" i="2" s="1"/>
  <c r="L28" i="2"/>
  <c r="K28" i="2"/>
  <c r="M28" i="2"/>
  <c r="L16" i="2"/>
  <c r="M16" i="2"/>
  <c r="K16" i="2"/>
  <c r="P4" i="2"/>
  <c r="S4" i="2"/>
  <c r="K4" i="2"/>
  <c r="N4" i="2"/>
  <c r="N353" i="2"/>
  <c r="P353" i="2" s="1"/>
  <c r="K353" i="2"/>
  <c r="L353" i="2" s="1"/>
  <c r="M353" i="2" s="1"/>
  <c r="S353" i="2"/>
  <c r="Q353" i="2"/>
  <c r="S341" i="2"/>
  <c r="Q341" i="2"/>
  <c r="K341" i="2"/>
  <c r="L341" i="2" s="1"/>
  <c r="M341" i="2" s="1"/>
  <c r="N341" i="2"/>
  <c r="P341" i="2" s="1"/>
  <c r="Q329" i="2"/>
  <c r="N329" i="2"/>
  <c r="P329" i="2" s="1"/>
  <c r="O329" i="2" s="1"/>
  <c r="K329" i="2"/>
  <c r="L329" i="2" s="1"/>
  <c r="M329" i="2" s="1"/>
  <c r="S329" i="2"/>
  <c r="S317" i="2"/>
  <c r="Q317" i="2"/>
  <c r="N317" i="2"/>
  <c r="P317" i="2" s="1"/>
  <c r="O317" i="2" s="1"/>
  <c r="K317" i="2"/>
  <c r="L317" i="2" s="1"/>
  <c r="M317" i="2" s="1"/>
  <c r="K305" i="2"/>
  <c r="L305" i="2" s="1"/>
  <c r="M305" i="2" s="1"/>
  <c r="S305" i="2"/>
  <c r="Q305" i="2"/>
  <c r="N305" i="2"/>
  <c r="P305" i="2" s="1"/>
  <c r="Q293" i="2"/>
  <c r="N293" i="2"/>
  <c r="P293" i="2" s="1"/>
  <c r="O293" i="2" s="1"/>
  <c r="S293" i="2"/>
  <c r="K293" i="2"/>
  <c r="L293" i="2" s="1"/>
  <c r="M293" i="2" s="1"/>
  <c r="S281" i="2"/>
  <c r="N281" i="2"/>
  <c r="P281" i="2" s="1"/>
  <c r="O281" i="2" s="1"/>
  <c r="Q281" i="2"/>
  <c r="K281" i="2"/>
  <c r="L281" i="2" s="1"/>
  <c r="M281" i="2" s="1"/>
  <c r="Q269" i="2"/>
  <c r="N269" i="2"/>
  <c r="P269" i="2" s="1"/>
  <c r="O269" i="2" s="1"/>
  <c r="K269" i="2"/>
  <c r="L269" i="2" s="1"/>
  <c r="M269" i="2" s="1"/>
  <c r="S269" i="2"/>
  <c r="N257" i="2"/>
  <c r="P257" i="2" s="1"/>
  <c r="K257" i="2"/>
  <c r="L257" i="2" s="1"/>
  <c r="M257" i="2" s="1"/>
  <c r="S257" i="2"/>
  <c r="Q257" i="2"/>
  <c r="S245" i="2"/>
  <c r="Q245" i="2"/>
  <c r="N245" i="2"/>
  <c r="P245" i="2" s="1"/>
  <c r="O245" i="2" s="1"/>
  <c r="K245" i="2"/>
  <c r="L245" i="2" s="1"/>
  <c r="M245" i="2" s="1"/>
  <c r="Q233" i="2"/>
  <c r="N233" i="2"/>
  <c r="P233" i="2" s="1"/>
  <c r="O233" i="2" s="1"/>
  <c r="K233" i="2"/>
  <c r="L233" i="2" s="1"/>
  <c r="M233" i="2" s="1"/>
  <c r="S233" i="2"/>
  <c r="N221" i="2"/>
  <c r="P221" i="2" s="1"/>
  <c r="O221" i="2" s="1"/>
  <c r="K221" i="2"/>
  <c r="L221" i="2" s="1"/>
  <c r="M221" i="2" s="1"/>
  <c r="S221" i="2"/>
  <c r="Q221" i="2"/>
  <c r="S209" i="2"/>
  <c r="Q209" i="2"/>
  <c r="N209" i="2"/>
  <c r="P209" i="2" s="1"/>
  <c r="O209" i="2" s="1"/>
  <c r="K209" i="2"/>
  <c r="L209" i="2" s="1"/>
  <c r="M209" i="2" s="1"/>
  <c r="S197" i="2"/>
  <c r="Q197" i="2"/>
  <c r="N197" i="2"/>
  <c r="P197" i="2" s="1"/>
  <c r="O197" i="2" s="1"/>
  <c r="K197" i="2"/>
  <c r="L197" i="2" s="1"/>
  <c r="M197" i="2" s="1"/>
  <c r="S185" i="2"/>
  <c r="Q185" i="2"/>
  <c r="K185" i="2"/>
  <c r="L185" i="2" s="1"/>
  <c r="M185" i="2" s="1"/>
  <c r="N185" i="2"/>
  <c r="P185" i="2" s="1"/>
  <c r="S173" i="2"/>
  <c r="Q173" i="2"/>
  <c r="N173" i="2"/>
  <c r="P173" i="2" s="1"/>
  <c r="O173" i="2" s="1"/>
  <c r="K173" i="2"/>
  <c r="L173" i="2" s="1"/>
  <c r="M173" i="2" s="1"/>
  <c r="S161" i="2"/>
  <c r="Q161" i="2"/>
  <c r="N161" i="2"/>
  <c r="P161" i="2" s="1"/>
  <c r="O161" i="2" s="1"/>
  <c r="K161" i="2"/>
  <c r="L161" i="2" s="1"/>
  <c r="M161" i="2" s="1"/>
  <c r="S149" i="2"/>
  <c r="Q149" i="2"/>
  <c r="N149" i="2"/>
  <c r="P149" i="2" s="1"/>
  <c r="K149" i="2"/>
  <c r="L149" i="2" s="1"/>
  <c r="M149" i="2" s="1"/>
  <c r="Q137" i="2"/>
  <c r="N137" i="2"/>
  <c r="P137" i="2" s="1"/>
  <c r="O137" i="2" s="1"/>
  <c r="K137" i="2"/>
  <c r="L137" i="2" s="1"/>
  <c r="M137" i="2" s="1"/>
  <c r="S137" i="2"/>
  <c r="Q125" i="2"/>
  <c r="N125" i="2"/>
  <c r="P125" i="2" s="1"/>
  <c r="K125" i="2"/>
  <c r="L125" i="2" s="1"/>
  <c r="M125" i="2" s="1"/>
  <c r="S125" i="2"/>
  <c r="S113" i="2"/>
  <c r="Q113" i="2"/>
  <c r="N113" i="2"/>
  <c r="P113" i="2" s="1"/>
  <c r="K113" i="2"/>
  <c r="L113" i="2" s="1"/>
  <c r="M113" i="2" s="1"/>
  <c r="S101" i="2"/>
  <c r="Q101" i="2"/>
  <c r="N101" i="2"/>
  <c r="P101" i="2" s="1"/>
  <c r="O101" i="2" s="1"/>
  <c r="K101" i="2"/>
  <c r="L101" i="2" s="1"/>
  <c r="M101" i="2" s="1"/>
  <c r="Q89" i="2"/>
  <c r="K89" i="2"/>
  <c r="L89" i="2" s="1"/>
  <c r="M89" i="2" s="1"/>
  <c r="S89" i="2"/>
  <c r="N89" i="2"/>
  <c r="P89" i="2" s="1"/>
  <c r="Q77" i="2"/>
  <c r="N77" i="2"/>
  <c r="P77" i="2" s="1"/>
  <c r="O77" i="2" s="1"/>
  <c r="K77" i="2"/>
  <c r="L77" i="2" s="1"/>
  <c r="M77" i="2" s="1"/>
  <c r="S77" i="2"/>
  <c r="S65" i="2"/>
  <c r="Q65" i="2"/>
  <c r="N65" i="2"/>
  <c r="P65" i="2" s="1"/>
  <c r="O65" i="2" s="1"/>
  <c r="K65" i="2"/>
  <c r="L65" i="2" s="1"/>
  <c r="M65" i="2" s="1"/>
  <c r="Q53" i="2"/>
  <c r="K53" i="2"/>
  <c r="L53" i="2" s="1"/>
  <c r="M53" i="2" s="1"/>
  <c r="S53" i="2"/>
  <c r="N53" i="2"/>
  <c r="P53" i="2" s="1"/>
  <c r="Q41" i="2"/>
  <c r="N41" i="2"/>
  <c r="P41" i="2" s="1"/>
  <c r="O41" i="2" s="1"/>
  <c r="K41" i="2"/>
  <c r="L41" i="2" s="1"/>
  <c r="M41" i="2" s="1"/>
  <c r="S41" i="2"/>
  <c r="S29" i="2"/>
  <c r="Q29" i="2"/>
  <c r="N29" i="2"/>
  <c r="P29" i="2" s="1"/>
  <c r="O29" i="2" s="1"/>
  <c r="Q17" i="2"/>
  <c r="P17" i="2"/>
  <c r="O17" i="2" s="1"/>
  <c r="N17" i="2"/>
  <c r="S17" i="2"/>
  <c r="S183" i="2"/>
  <c r="Q183" i="2"/>
  <c r="N183" i="2"/>
  <c r="P183" i="2" s="1"/>
  <c r="O183" i="2" s="1"/>
  <c r="K183" i="2"/>
  <c r="L183" i="2" s="1"/>
  <c r="M183" i="2" s="1"/>
  <c r="S171" i="2"/>
  <c r="N171" i="2"/>
  <c r="P171" i="2" s="1"/>
  <c r="K171" i="2"/>
  <c r="L171" i="2" s="1"/>
  <c r="M171" i="2" s="1"/>
  <c r="Q171" i="2"/>
  <c r="S159" i="2"/>
  <c r="Q159" i="2"/>
  <c r="N159" i="2"/>
  <c r="P159" i="2" s="1"/>
  <c r="O159" i="2" s="1"/>
  <c r="K159" i="2"/>
  <c r="L159" i="2" s="1"/>
  <c r="M159" i="2" s="1"/>
  <c r="Q147" i="2"/>
  <c r="N147" i="2"/>
  <c r="P147" i="2" s="1"/>
  <c r="K147" i="2"/>
  <c r="L147" i="2" s="1"/>
  <c r="M147" i="2" s="1"/>
  <c r="S147" i="2"/>
  <c r="S135" i="2"/>
  <c r="Q135" i="2"/>
  <c r="N135" i="2"/>
  <c r="P135" i="2" s="1"/>
  <c r="O135" i="2" s="1"/>
  <c r="K135" i="2"/>
  <c r="L135" i="2" s="1"/>
  <c r="M135" i="2" s="1"/>
  <c r="S123" i="2"/>
  <c r="Q123" i="2"/>
  <c r="N123" i="2"/>
  <c r="P123" i="2" s="1"/>
  <c r="O123" i="2" s="1"/>
  <c r="K123" i="2"/>
  <c r="L123" i="2" s="1"/>
  <c r="M123" i="2" s="1"/>
  <c r="S111" i="2"/>
  <c r="Q111" i="2"/>
  <c r="N111" i="2"/>
  <c r="P111" i="2" s="1"/>
  <c r="O111" i="2" s="1"/>
  <c r="K111" i="2"/>
  <c r="L111" i="2" s="1"/>
  <c r="M111" i="2" s="1"/>
  <c r="S99" i="2"/>
  <c r="Q99" i="2"/>
  <c r="N99" i="2"/>
  <c r="P99" i="2" s="1"/>
  <c r="O99" i="2" s="1"/>
  <c r="K99" i="2"/>
  <c r="L99" i="2" s="1"/>
  <c r="M99" i="2" s="1"/>
  <c r="K87" i="2"/>
  <c r="L87" i="2" s="1"/>
  <c r="M87" i="2" s="1"/>
  <c r="Q87" i="2"/>
  <c r="S87" i="2"/>
  <c r="N87" i="2"/>
  <c r="P87" i="2" s="1"/>
  <c r="O87" i="2" s="1"/>
  <c r="Q75" i="2"/>
  <c r="N75" i="2"/>
  <c r="P75" i="2" s="1"/>
  <c r="O75" i="2" s="1"/>
  <c r="K75" i="2"/>
  <c r="L75" i="2" s="1"/>
  <c r="M75" i="2" s="1"/>
  <c r="S75" i="2"/>
  <c r="S63" i="2"/>
  <c r="Q63" i="2"/>
  <c r="N63" i="2"/>
  <c r="P63" i="2" s="1"/>
  <c r="O63" i="2" s="1"/>
  <c r="K63" i="2"/>
  <c r="L63" i="2" s="1"/>
  <c r="M63" i="2" s="1"/>
  <c r="K51" i="2"/>
  <c r="L51" i="2" s="1"/>
  <c r="M51" i="2" s="1"/>
  <c r="Q51" i="2"/>
  <c r="S51" i="2"/>
  <c r="N51" i="2"/>
  <c r="P51" i="2" s="1"/>
  <c r="O51" i="2" s="1"/>
  <c r="Q39" i="2"/>
  <c r="N39" i="2"/>
  <c r="P39" i="2" s="1"/>
  <c r="O39" i="2" s="1"/>
  <c r="K39" i="2"/>
  <c r="L39" i="2" s="1"/>
  <c r="M39" i="2" s="1"/>
  <c r="S39" i="2"/>
  <c r="N27" i="2"/>
  <c r="P27" i="2" s="1"/>
  <c r="S27" i="2"/>
  <c r="Q27" i="2"/>
  <c r="N15" i="2"/>
  <c r="S15" i="2"/>
  <c r="Q15" i="2"/>
  <c r="P15" i="2"/>
  <c r="O15" i="2" s="1"/>
  <c r="K3" i="2"/>
  <c r="S3" i="2"/>
  <c r="N3" i="2"/>
  <c r="P3" i="2"/>
  <c r="S52" i="2"/>
  <c r="Q52" i="2"/>
  <c r="N52" i="2"/>
  <c r="P52" i="2" s="1"/>
  <c r="K52" i="2"/>
  <c r="L52" i="2" s="1"/>
  <c r="M52" i="2" s="1"/>
  <c r="S351" i="2"/>
  <c r="Q351" i="2"/>
  <c r="N351" i="2"/>
  <c r="P351" i="2" s="1"/>
  <c r="K351" i="2"/>
  <c r="L351" i="2" s="1"/>
  <c r="M351" i="2" s="1"/>
  <c r="Q339" i="2"/>
  <c r="N339" i="2"/>
  <c r="P339" i="2" s="1"/>
  <c r="K339" i="2"/>
  <c r="L339" i="2" s="1"/>
  <c r="M339" i="2" s="1"/>
  <c r="S339" i="2"/>
  <c r="S315" i="2"/>
  <c r="N315" i="2"/>
  <c r="P315" i="2" s="1"/>
  <c r="K315" i="2"/>
  <c r="L315" i="2" s="1"/>
  <c r="M315" i="2" s="1"/>
  <c r="Q315" i="2"/>
  <c r="S303" i="2"/>
  <c r="Q303" i="2"/>
  <c r="N303" i="2"/>
  <c r="P303" i="2" s="1"/>
  <c r="O303" i="2" s="1"/>
  <c r="K303" i="2"/>
  <c r="L303" i="2" s="1"/>
  <c r="M303" i="2" s="1"/>
  <c r="S279" i="2"/>
  <c r="Q279" i="2"/>
  <c r="N279" i="2"/>
  <c r="P279" i="2" s="1"/>
  <c r="O279" i="2" s="1"/>
  <c r="K279" i="2"/>
  <c r="L279" i="2" s="1"/>
  <c r="M279" i="2" s="1"/>
  <c r="S267" i="2"/>
  <c r="N267" i="2"/>
  <c r="P267" i="2" s="1"/>
  <c r="K267" i="2"/>
  <c r="L267" i="2" s="1"/>
  <c r="M267" i="2" s="1"/>
  <c r="Q267" i="2"/>
  <c r="S255" i="2"/>
  <c r="Q255" i="2"/>
  <c r="N255" i="2"/>
  <c r="P255" i="2" s="1"/>
  <c r="K255" i="2"/>
  <c r="L255" i="2" s="1"/>
  <c r="M255" i="2" s="1"/>
  <c r="S243" i="2"/>
  <c r="Q243" i="2"/>
  <c r="N243" i="2"/>
  <c r="P243" i="2" s="1"/>
  <c r="O243" i="2" s="1"/>
  <c r="K243" i="2"/>
  <c r="L243" i="2" s="1"/>
  <c r="M243" i="2" s="1"/>
  <c r="S231" i="2"/>
  <c r="N231" i="2"/>
  <c r="P231" i="2" s="1"/>
  <c r="K231" i="2"/>
  <c r="L231" i="2" s="1"/>
  <c r="M231" i="2" s="1"/>
  <c r="Q231" i="2"/>
  <c r="S219" i="2"/>
  <c r="Q219" i="2"/>
  <c r="N219" i="2"/>
  <c r="P219" i="2" s="1"/>
  <c r="O219" i="2" s="1"/>
  <c r="K219" i="2"/>
  <c r="L219" i="2" s="1"/>
  <c r="M219" i="2" s="1"/>
  <c r="S195" i="2"/>
  <c r="Q195" i="2"/>
  <c r="N195" i="2"/>
  <c r="P195" i="2" s="1"/>
  <c r="O195" i="2" s="1"/>
  <c r="K195" i="2"/>
  <c r="L195" i="2" s="1"/>
  <c r="M195" i="2" s="1"/>
  <c r="M25" i="2"/>
  <c r="L25" i="2"/>
  <c r="K25" i="2"/>
  <c r="L13" i="2"/>
  <c r="K13" i="2"/>
  <c r="M13" i="2"/>
  <c r="Q362" i="2"/>
  <c r="N362" i="2"/>
  <c r="P362" i="2" s="1"/>
  <c r="O362" i="2" s="1"/>
  <c r="K362" i="2"/>
  <c r="L362" i="2" s="1"/>
  <c r="M362" i="2" s="1"/>
  <c r="S362" i="2"/>
  <c r="S350" i="2"/>
  <c r="Q350" i="2"/>
  <c r="N350" i="2"/>
  <c r="P350" i="2" s="1"/>
  <c r="K350" i="2"/>
  <c r="L350" i="2" s="1"/>
  <c r="M350" i="2" s="1"/>
  <c r="S338" i="2"/>
  <c r="N338" i="2"/>
  <c r="P338" i="2" s="1"/>
  <c r="O338" i="2" s="1"/>
  <c r="K338" i="2"/>
  <c r="L338" i="2" s="1"/>
  <c r="M338" i="2" s="1"/>
  <c r="Q338" i="2"/>
  <c r="S326" i="2"/>
  <c r="Q326" i="2"/>
  <c r="N326" i="2"/>
  <c r="P326" i="2" s="1"/>
  <c r="O326" i="2" s="1"/>
  <c r="K326" i="2"/>
  <c r="L326" i="2" s="1"/>
  <c r="M326" i="2" s="1"/>
  <c r="N314" i="2"/>
  <c r="P314" i="2" s="1"/>
  <c r="O314" i="2" s="1"/>
  <c r="K314" i="2"/>
  <c r="L314" i="2" s="1"/>
  <c r="M314" i="2" s="1"/>
  <c r="S314" i="2"/>
  <c r="Q314" i="2"/>
  <c r="S302" i="2"/>
  <c r="Q302" i="2"/>
  <c r="K302" i="2"/>
  <c r="L302" i="2" s="1"/>
  <c r="M302" i="2" s="1"/>
  <c r="N302" i="2"/>
  <c r="P302" i="2" s="1"/>
  <c r="O302" i="2" s="1"/>
  <c r="Q290" i="2"/>
  <c r="K290" i="2"/>
  <c r="L290" i="2" s="1"/>
  <c r="M290" i="2" s="1"/>
  <c r="S290" i="2"/>
  <c r="N290" i="2"/>
  <c r="P290" i="2" s="1"/>
  <c r="Q278" i="2"/>
  <c r="N278" i="2"/>
  <c r="P278" i="2" s="1"/>
  <c r="O278" i="2" s="1"/>
  <c r="K278" i="2"/>
  <c r="L278" i="2" s="1"/>
  <c r="M278" i="2" s="1"/>
  <c r="S278" i="2"/>
  <c r="N266" i="2"/>
  <c r="P266" i="2" s="1"/>
  <c r="K266" i="2"/>
  <c r="L266" i="2" s="1"/>
  <c r="M266" i="2" s="1"/>
  <c r="S266" i="2"/>
  <c r="Q266" i="2"/>
  <c r="S254" i="2"/>
  <c r="Q254" i="2"/>
  <c r="N254" i="2"/>
  <c r="P254" i="2" s="1"/>
  <c r="O254" i="2" s="1"/>
  <c r="K254" i="2"/>
  <c r="L254" i="2" s="1"/>
  <c r="M254" i="2" s="1"/>
  <c r="Q242" i="2"/>
  <c r="N242" i="2"/>
  <c r="P242" i="2" s="1"/>
  <c r="O242" i="2" s="1"/>
  <c r="K242" i="2"/>
  <c r="L242" i="2" s="1"/>
  <c r="M242" i="2" s="1"/>
  <c r="S242" i="2"/>
  <c r="N230" i="2"/>
  <c r="P230" i="2" s="1"/>
  <c r="K230" i="2"/>
  <c r="L230" i="2" s="1"/>
  <c r="M230" i="2" s="1"/>
  <c r="S230" i="2"/>
  <c r="Q230" i="2"/>
  <c r="S218" i="2"/>
  <c r="Q218" i="2"/>
  <c r="N218" i="2"/>
  <c r="P218" i="2" s="1"/>
  <c r="O218" i="2" s="1"/>
  <c r="K218" i="2"/>
  <c r="L218" i="2" s="1"/>
  <c r="M218" i="2" s="1"/>
  <c r="Q206" i="2"/>
  <c r="N206" i="2"/>
  <c r="P206" i="2" s="1"/>
  <c r="O206" i="2" s="1"/>
  <c r="K206" i="2"/>
  <c r="L206" i="2" s="1"/>
  <c r="M206" i="2" s="1"/>
  <c r="S206" i="2"/>
  <c r="Q194" i="2"/>
  <c r="N194" i="2"/>
  <c r="P194" i="2" s="1"/>
  <c r="O194" i="2" s="1"/>
  <c r="S194" i="2"/>
  <c r="K194" i="2"/>
  <c r="L194" i="2" s="1"/>
  <c r="M194" i="2" s="1"/>
  <c r="Q182" i="2"/>
  <c r="N182" i="2"/>
  <c r="P182" i="2" s="1"/>
  <c r="O182" i="2" s="1"/>
  <c r="K182" i="2"/>
  <c r="L182" i="2" s="1"/>
  <c r="M182" i="2" s="1"/>
  <c r="S182" i="2"/>
  <c r="S170" i="2"/>
  <c r="Q170" i="2"/>
  <c r="N170" i="2"/>
  <c r="P170" i="2" s="1"/>
  <c r="K170" i="2"/>
  <c r="L170" i="2" s="1"/>
  <c r="M170" i="2" s="1"/>
  <c r="Q158" i="2"/>
  <c r="N158" i="2"/>
  <c r="P158" i="2" s="1"/>
  <c r="O158" i="2" s="1"/>
  <c r="K158" i="2"/>
  <c r="L158" i="2" s="1"/>
  <c r="M158" i="2" s="1"/>
  <c r="S158" i="2"/>
  <c r="S146" i="2"/>
  <c r="N146" i="2"/>
  <c r="P146" i="2" s="1"/>
  <c r="O146" i="2" s="1"/>
  <c r="Q146" i="2"/>
  <c r="K146" i="2"/>
  <c r="L146" i="2" s="1"/>
  <c r="M146" i="2" s="1"/>
  <c r="Q134" i="2"/>
  <c r="K134" i="2"/>
  <c r="L134" i="2" s="1"/>
  <c r="M134" i="2" s="1"/>
  <c r="S134" i="2"/>
  <c r="N134" i="2"/>
  <c r="P134" i="2" s="1"/>
  <c r="Q122" i="2"/>
  <c r="K122" i="2"/>
  <c r="L122" i="2" s="1"/>
  <c r="M122" i="2" s="1"/>
  <c r="S122" i="2"/>
  <c r="N122" i="2"/>
  <c r="P122" i="2" s="1"/>
  <c r="O122" i="2" s="1"/>
  <c r="S110" i="2"/>
  <c r="N110" i="2"/>
  <c r="P110" i="2" s="1"/>
  <c r="O110" i="2" s="1"/>
  <c r="K110" i="2"/>
  <c r="L110" i="2" s="1"/>
  <c r="M110" i="2" s="1"/>
  <c r="Q110" i="2"/>
  <c r="N98" i="2"/>
  <c r="P98" i="2" s="1"/>
  <c r="O98" i="2" s="1"/>
  <c r="K98" i="2"/>
  <c r="L98" i="2" s="1"/>
  <c r="M98" i="2" s="1"/>
  <c r="S98" i="2"/>
  <c r="Q98" i="2"/>
  <c r="S86" i="2"/>
  <c r="Q86" i="2"/>
  <c r="N86" i="2"/>
  <c r="P86" i="2" s="1"/>
  <c r="O86" i="2" s="1"/>
  <c r="K86" i="2"/>
  <c r="L86" i="2" s="1"/>
  <c r="M86" i="2" s="1"/>
  <c r="S74" i="2"/>
  <c r="N74" i="2"/>
  <c r="P74" i="2" s="1"/>
  <c r="O74" i="2" s="1"/>
  <c r="K74" i="2"/>
  <c r="L74" i="2" s="1"/>
  <c r="M74" i="2" s="1"/>
  <c r="Q74" i="2"/>
  <c r="N62" i="2"/>
  <c r="P62" i="2" s="1"/>
  <c r="O62" i="2" s="1"/>
  <c r="K62" i="2"/>
  <c r="L62" i="2" s="1"/>
  <c r="M62" i="2" s="1"/>
  <c r="S62" i="2"/>
  <c r="Q62" i="2"/>
  <c r="S50" i="2"/>
  <c r="Q50" i="2"/>
  <c r="N50" i="2"/>
  <c r="P50" i="2" s="1"/>
  <c r="O50" i="2" s="1"/>
  <c r="K50" i="2"/>
  <c r="L50" i="2" s="1"/>
  <c r="M50" i="2" s="1"/>
  <c r="S38" i="2"/>
  <c r="N38" i="2"/>
  <c r="P38" i="2" s="1"/>
  <c r="O38" i="2" s="1"/>
  <c r="K38" i="2"/>
  <c r="L38" i="2" s="1"/>
  <c r="M38" i="2" s="1"/>
  <c r="Q38" i="2"/>
  <c r="S26" i="2"/>
  <c r="Q26" i="2"/>
  <c r="N26" i="2"/>
  <c r="P26" i="2" s="1"/>
  <c r="S14" i="2"/>
  <c r="Q14" i="2"/>
  <c r="P14" i="2"/>
  <c r="O14" i="2" s="1"/>
  <c r="N14" i="2"/>
  <c r="K15" i="2"/>
  <c r="M15" i="2"/>
  <c r="L15" i="2"/>
  <c r="Q256" i="2"/>
  <c r="K256" i="2"/>
  <c r="L256" i="2" s="1"/>
  <c r="M256" i="2" s="1"/>
  <c r="S256" i="2"/>
  <c r="N256" i="2"/>
  <c r="P256" i="2" s="1"/>
  <c r="O256" i="2" s="1"/>
  <c r="K112" i="2"/>
  <c r="L112" i="2" s="1"/>
  <c r="M112" i="2" s="1"/>
  <c r="S112" i="2"/>
  <c r="N112" i="2"/>
  <c r="P112" i="2" s="1"/>
  <c r="Q112" i="2"/>
  <c r="M26" i="2"/>
  <c r="K26" i="2"/>
  <c r="L26" i="2"/>
  <c r="S207" i="2"/>
  <c r="Q207" i="2"/>
  <c r="N207" i="2"/>
  <c r="P207" i="2" s="1"/>
  <c r="K207" i="2"/>
  <c r="L207" i="2" s="1"/>
  <c r="M207" i="2" s="1"/>
  <c r="K24" i="2"/>
  <c r="M24" i="2"/>
  <c r="L24" i="2"/>
  <c r="N12" i="2"/>
  <c r="K12" i="2"/>
  <c r="L12" i="2" s="1"/>
  <c r="P12" i="2"/>
  <c r="S361" i="2"/>
  <c r="Q361" i="2"/>
  <c r="N361" i="2"/>
  <c r="P361" i="2" s="1"/>
  <c r="O361" i="2" s="1"/>
  <c r="K361" i="2"/>
  <c r="L361" i="2" s="1"/>
  <c r="M361" i="2" s="1"/>
  <c r="S349" i="2"/>
  <c r="Q349" i="2"/>
  <c r="N349" i="2"/>
  <c r="P349" i="2" s="1"/>
  <c r="O349" i="2" s="1"/>
  <c r="K349" i="2"/>
  <c r="L349" i="2" s="1"/>
  <c r="M349" i="2" s="1"/>
  <c r="N337" i="2"/>
  <c r="P337" i="2" s="1"/>
  <c r="K337" i="2"/>
  <c r="L337" i="2" s="1"/>
  <c r="M337" i="2" s="1"/>
  <c r="S337" i="2"/>
  <c r="Q337" i="2"/>
  <c r="S325" i="2"/>
  <c r="Q325" i="2"/>
  <c r="N325" i="2"/>
  <c r="P325" i="2" s="1"/>
  <c r="O325" i="2" s="1"/>
  <c r="K325" i="2"/>
  <c r="L325" i="2" s="1"/>
  <c r="M325" i="2" s="1"/>
  <c r="Q313" i="2"/>
  <c r="K313" i="2"/>
  <c r="L313" i="2" s="1"/>
  <c r="M313" i="2" s="1"/>
  <c r="S313" i="2"/>
  <c r="N313" i="2"/>
  <c r="P313" i="2" s="1"/>
  <c r="S301" i="2"/>
  <c r="Q301" i="2"/>
  <c r="N301" i="2"/>
  <c r="P301" i="2" s="1"/>
  <c r="O301" i="2" s="1"/>
  <c r="K301" i="2"/>
  <c r="L301" i="2" s="1"/>
  <c r="M301" i="2" s="1"/>
  <c r="S289" i="2"/>
  <c r="Q289" i="2"/>
  <c r="N289" i="2"/>
  <c r="P289" i="2" s="1"/>
  <c r="K289" i="2"/>
  <c r="L289" i="2" s="1"/>
  <c r="M289" i="2" s="1"/>
  <c r="Q277" i="2"/>
  <c r="N277" i="2"/>
  <c r="P277" i="2" s="1"/>
  <c r="O277" i="2" s="1"/>
  <c r="K277" i="2"/>
  <c r="L277" i="2" s="1"/>
  <c r="M277" i="2" s="1"/>
  <c r="S277" i="2"/>
  <c r="Q265" i="2"/>
  <c r="K265" i="2"/>
  <c r="L265" i="2" s="1"/>
  <c r="M265" i="2" s="1"/>
  <c r="S265" i="2"/>
  <c r="N265" i="2"/>
  <c r="P265" i="2" s="1"/>
  <c r="O265" i="2" s="1"/>
  <c r="S253" i="2"/>
  <c r="Q253" i="2"/>
  <c r="N253" i="2"/>
  <c r="P253" i="2" s="1"/>
  <c r="O253" i="2" s="1"/>
  <c r="K253" i="2"/>
  <c r="L253" i="2" s="1"/>
  <c r="M253" i="2" s="1"/>
  <c r="Q241" i="2"/>
  <c r="N241" i="2"/>
  <c r="P241" i="2" s="1"/>
  <c r="O241" i="2" s="1"/>
  <c r="K241" i="2"/>
  <c r="L241" i="2" s="1"/>
  <c r="M241" i="2" s="1"/>
  <c r="S241" i="2"/>
  <c r="Q229" i="2"/>
  <c r="K229" i="2"/>
  <c r="L229" i="2" s="1"/>
  <c r="M229" i="2" s="1"/>
  <c r="S229" i="2"/>
  <c r="N229" i="2"/>
  <c r="P229" i="2" s="1"/>
  <c r="O229" i="2" s="1"/>
  <c r="S217" i="2"/>
  <c r="Q217" i="2"/>
  <c r="N217" i="2"/>
  <c r="P217" i="2" s="1"/>
  <c r="O217" i="2" s="1"/>
  <c r="K217" i="2"/>
  <c r="L217" i="2" s="1"/>
  <c r="M217" i="2" s="1"/>
  <c r="Q205" i="2"/>
  <c r="N205" i="2"/>
  <c r="P205" i="2" s="1"/>
  <c r="K205" i="2"/>
  <c r="L205" i="2" s="1"/>
  <c r="M205" i="2" s="1"/>
  <c r="S205" i="2"/>
  <c r="Q193" i="2"/>
  <c r="N193" i="2"/>
  <c r="P193" i="2" s="1"/>
  <c r="O193" i="2" s="1"/>
  <c r="K193" i="2"/>
  <c r="L193" i="2" s="1"/>
  <c r="M193" i="2" s="1"/>
  <c r="S193" i="2"/>
  <c r="Q181" i="2"/>
  <c r="N181" i="2"/>
  <c r="P181" i="2" s="1"/>
  <c r="O181" i="2" s="1"/>
  <c r="K181" i="2"/>
  <c r="L181" i="2" s="1"/>
  <c r="M181" i="2" s="1"/>
  <c r="S181" i="2"/>
  <c r="Q169" i="2"/>
  <c r="K169" i="2"/>
  <c r="L169" i="2" s="1"/>
  <c r="M169" i="2" s="1"/>
  <c r="S169" i="2"/>
  <c r="N169" i="2"/>
  <c r="P169" i="2" s="1"/>
  <c r="S157" i="2"/>
  <c r="Q157" i="2"/>
  <c r="N157" i="2"/>
  <c r="P157" i="2" s="1"/>
  <c r="O157" i="2" s="1"/>
  <c r="K157" i="2"/>
  <c r="L157" i="2" s="1"/>
  <c r="M157" i="2" s="1"/>
  <c r="Q145" i="2"/>
  <c r="N145" i="2"/>
  <c r="P145" i="2" s="1"/>
  <c r="O145" i="2" s="1"/>
  <c r="K145" i="2"/>
  <c r="L145" i="2" s="1"/>
  <c r="M145" i="2" s="1"/>
  <c r="S145" i="2"/>
  <c r="S133" i="2"/>
  <c r="Q133" i="2"/>
  <c r="N133" i="2"/>
  <c r="P133" i="2" s="1"/>
  <c r="O133" i="2" s="1"/>
  <c r="K133" i="2"/>
  <c r="L133" i="2" s="1"/>
  <c r="M133" i="2" s="1"/>
  <c r="S121" i="2"/>
  <c r="Q121" i="2"/>
  <c r="N121" i="2"/>
  <c r="P121" i="2" s="1"/>
  <c r="O121" i="2" s="1"/>
  <c r="K121" i="2"/>
  <c r="L121" i="2" s="1"/>
  <c r="M121" i="2" s="1"/>
  <c r="S109" i="2"/>
  <c r="Q109" i="2"/>
  <c r="N109" i="2"/>
  <c r="P109" i="2" s="1"/>
  <c r="O109" i="2" s="1"/>
  <c r="K109" i="2"/>
  <c r="L109" i="2" s="1"/>
  <c r="M109" i="2" s="1"/>
  <c r="S97" i="2"/>
  <c r="Q97" i="2"/>
  <c r="N97" i="2"/>
  <c r="P97" i="2" s="1"/>
  <c r="O97" i="2" s="1"/>
  <c r="K97" i="2"/>
  <c r="L97" i="2" s="1"/>
  <c r="M97" i="2" s="1"/>
  <c r="K85" i="2"/>
  <c r="L85" i="2" s="1"/>
  <c r="M85" i="2" s="1"/>
  <c r="S85" i="2"/>
  <c r="N85" i="2"/>
  <c r="P85" i="2" s="1"/>
  <c r="O85" i="2" s="1"/>
  <c r="Q85" i="2"/>
  <c r="S73" i="2"/>
  <c r="Q73" i="2"/>
  <c r="N73" i="2"/>
  <c r="P73" i="2" s="1"/>
  <c r="O73" i="2" s="1"/>
  <c r="K73" i="2"/>
  <c r="L73" i="2" s="1"/>
  <c r="M73" i="2" s="1"/>
  <c r="S61" i="2"/>
  <c r="Q61" i="2"/>
  <c r="N61" i="2"/>
  <c r="P61" i="2" s="1"/>
  <c r="O61" i="2" s="1"/>
  <c r="K61" i="2"/>
  <c r="L61" i="2" s="1"/>
  <c r="M61" i="2" s="1"/>
  <c r="K49" i="2"/>
  <c r="L49" i="2" s="1"/>
  <c r="M49" i="2" s="1"/>
  <c r="S49" i="2"/>
  <c r="N49" i="2"/>
  <c r="P49" i="2" s="1"/>
  <c r="O49" i="2" s="1"/>
  <c r="Q49" i="2"/>
  <c r="S37" i="2"/>
  <c r="Q37" i="2"/>
  <c r="N37" i="2"/>
  <c r="P37" i="2" s="1"/>
  <c r="O37" i="2" s="1"/>
  <c r="K37" i="2"/>
  <c r="L37" i="2" s="1"/>
  <c r="M37" i="2" s="1"/>
  <c r="Q25" i="2"/>
  <c r="S25" i="2"/>
  <c r="N25" i="2"/>
  <c r="P25" i="2" s="1"/>
  <c r="O25" i="2" s="1"/>
  <c r="N13" i="2"/>
  <c r="S13" i="2"/>
  <c r="Q13" i="2"/>
  <c r="P13" i="2"/>
  <c r="O13" i="2" s="1"/>
  <c r="P2" i="2"/>
  <c r="S2" i="2"/>
  <c r="N2" i="2"/>
  <c r="S327" i="2"/>
  <c r="N327" i="2"/>
  <c r="P327" i="2" s="1"/>
  <c r="O327" i="2" s="1"/>
  <c r="Q327" i="2"/>
  <c r="K327" i="2"/>
  <c r="L327" i="2" s="1"/>
  <c r="M327" i="2" s="1"/>
  <c r="M23" i="2"/>
  <c r="L23" i="2"/>
  <c r="K23" i="2"/>
  <c r="K11" i="2"/>
  <c r="L11" i="2" s="1"/>
  <c r="P11" i="2"/>
  <c r="N11" i="2"/>
  <c r="Q360" i="2"/>
  <c r="N360" i="2"/>
  <c r="P360" i="2" s="1"/>
  <c r="O360" i="2" s="1"/>
  <c r="K360" i="2"/>
  <c r="L360" i="2" s="1"/>
  <c r="M360" i="2" s="1"/>
  <c r="S360" i="2"/>
  <c r="S348" i="2"/>
  <c r="Q348" i="2"/>
  <c r="N348" i="2"/>
  <c r="P348" i="2" s="1"/>
  <c r="O348" i="2" s="1"/>
  <c r="K348" i="2"/>
  <c r="L348" i="2" s="1"/>
  <c r="M348" i="2" s="1"/>
  <c r="Q336" i="2"/>
  <c r="K336" i="2"/>
  <c r="L336" i="2" s="1"/>
  <c r="M336" i="2" s="1"/>
  <c r="S336" i="2"/>
  <c r="N336" i="2"/>
  <c r="P336" i="2" s="1"/>
  <c r="O336" i="2" s="1"/>
  <c r="Q324" i="2"/>
  <c r="N324" i="2"/>
  <c r="P324" i="2" s="1"/>
  <c r="O324" i="2" s="1"/>
  <c r="K324" i="2"/>
  <c r="L324" i="2" s="1"/>
  <c r="M324" i="2" s="1"/>
  <c r="S324" i="2"/>
  <c r="S312" i="2"/>
  <c r="Q312" i="2"/>
  <c r="N312" i="2"/>
  <c r="P312" i="2" s="1"/>
  <c r="O312" i="2" s="1"/>
  <c r="K312" i="2"/>
  <c r="L312" i="2" s="1"/>
  <c r="M312" i="2" s="1"/>
  <c r="Q300" i="2"/>
  <c r="N300" i="2"/>
  <c r="P300" i="2" s="1"/>
  <c r="O300" i="2" s="1"/>
  <c r="K300" i="2"/>
  <c r="L300" i="2" s="1"/>
  <c r="M300" i="2" s="1"/>
  <c r="S300" i="2"/>
  <c r="S288" i="2"/>
  <c r="Q288" i="2"/>
  <c r="K288" i="2"/>
  <c r="L288" i="2" s="1"/>
  <c r="M288" i="2" s="1"/>
  <c r="N288" i="2"/>
  <c r="P288" i="2" s="1"/>
  <c r="O288" i="2" s="1"/>
  <c r="S276" i="2"/>
  <c r="N276" i="2"/>
  <c r="P276" i="2" s="1"/>
  <c r="O276" i="2" s="1"/>
  <c r="K276" i="2"/>
  <c r="L276" i="2" s="1"/>
  <c r="M276" i="2" s="1"/>
  <c r="Q276" i="2"/>
  <c r="S264" i="2"/>
  <c r="Q264" i="2"/>
  <c r="N264" i="2"/>
  <c r="P264" i="2" s="1"/>
  <c r="O264" i="2" s="1"/>
  <c r="K264" i="2"/>
  <c r="L264" i="2" s="1"/>
  <c r="M264" i="2" s="1"/>
  <c r="S252" i="2"/>
  <c r="Q252" i="2"/>
  <c r="N252" i="2"/>
  <c r="P252" i="2" s="1"/>
  <c r="O252" i="2" s="1"/>
  <c r="K252" i="2"/>
  <c r="L252" i="2" s="1"/>
  <c r="M252" i="2" s="1"/>
  <c r="S240" i="2"/>
  <c r="N240" i="2"/>
  <c r="P240" i="2" s="1"/>
  <c r="O240" i="2" s="1"/>
  <c r="K240" i="2"/>
  <c r="L240" i="2" s="1"/>
  <c r="M240" i="2" s="1"/>
  <c r="Q240" i="2"/>
  <c r="S228" i="2"/>
  <c r="Q228" i="2"/>
  <c r="N228" i="2"/>
  <c r="P228" i="2" s="1"/>
  <c r="O228" i="2" s="1"/>
  <c r="K228" i="2"/>
  <c r="L228" i="2" s="1"/>
  <c r="M228" i="2" s="1"/>
  <c r="S216" i="2"/>
  <c r="Q216" i="2"/>
  <c r="N216" i="2"/>
  <c r="P216" i="2" s="1"/>
  <c r="O216" i="2" s="1"/>
  <c r="K216" i="2"/>
  <c r="L216" i="2" s="1"/>
  <c r="M216" i="2" s="1"/>
  <c r="S204" i="2"/>
  <c r="N204" i="2"/>
  <c r="P204" i="2" s="1"/>
  <c r="O204" i="2" s="1"/>
  <c r="K204" i="2"/>
  <c r="L204" i="2" s="1"/>
  <c r="M204" i="2" s="1"/>
  <c r="Q204" i="2"/>
  <c r="N192" i="2"/>
  <c r="P192" i="2" s="1"/>
  <c r="O192" i="2" s="1"/>
  <c r="K192" i="2"/>
  <c r="L192" i="2" s="1"/>
  <c r="M192" i="2" s="1"/>
  <c r="S192" i="2"/>
  <c r="Q192" i="2"/>
  <c r="S180" i="2"/>
  <c r="N180" i="2"/>
  <c r="P180" i="2" s="1"/>
  <c r="O180" i="2" s="1"/>
  <c r="K180" i="2"/>
  <c r="L180" i="2" s="1"/>
  <c r="M180" i="2" s="1"/>
  <c r="Q180" i="2"/>
  <c r="S168" i="2"/>
  <c r="Q168" i="2"/>
  <c r="N168" i="2"/>
  <c r="P168" i="2" s="1"/>
  <c r="O168" i="2" s="1"/>
  <c r="K168" i="2"/>
  <c r="L168" i="2" s="1"/>
  <c r="M168" i="2" s="1"/>
  <c r="S156" i="2"/>
  <c r="K156" i="2"/>
  <c r="L156" i="2" s="1"/>
  <c r="M156" i="2" s="1"/>
  <c r="Q156" i="2"/>
  <c r="N156" i="2"/>
  <c r="P156" i="2" s="1"/>
  <c r="O156" i="2" s="1"/>
  <c r="S144" i="2"/>
  <c r="Q144" i="2"/>
  <c r="N144" i="2"/>
  <c r="P144" i="2" s="1"/>
  <c r="O144" i="2" s="1"/>
  <c r="K144" i="2"/>
  <c r="L144" i="2" s="1"/>
  <c r="M144" i="2" s="1"/>
  <c r="Q132" i="2"/>
  <c r="K132" i="2"/>
  <c r="L132" i="2" s="1"/>
  <c r="M132" i="2" s="1"/>
  <c r="S132" i="2"/>
  <c r="N132" i="2"/>
  <c r="P132" i="2" s="1"/>
  <c r="Q120" i="2"/>
  <c r="K120" i="2"/>
  <c r="L120" i="2" s="1"/>
  <c r="M120" i="2" s="1"/>
  <c r="S120" i="2"/>
  <c r="N120" i="2"/>
  <c r="P120" i="2" s="1"/>
  <c r="O120" i="2" s="1"/>
  <c r="S108" i="2"/>
  <c r="K108" i="2"/>
  <c r="L108" i="2" s="1"/>
  <c r="M108" i="2" s="1"/>
  <c r="Q108" i="2"/>
  <c r="N108" i="2"/>
  <c r="P108" i="2" s="1"/>
  <c r="O108" i="2" s="1"/>
  <c r="N96" i="2"/>
  <c r="P96" i="2" s="1"/>
  <c r="O96" i="2" s="1"/>
  <c r="K96" i="2"/>
  <c r="L96" i="2" s="1"/>
  <c r="M96" i="2" s="1"/>
  <c r="S96" i="2"/>
  <c r="Q96" i="2"/>
  <c r="S84" i="2"/>
  <c r="Q84" i="2"/>
  <c r="N84" i="2"/>
  <c r="P84" i="2" s="1"/>
  <c r="O84" i="2" s="1"/>
  <c r="K84" i="2"/>
  <c r="L84" i="2" s="1"/>
  <c r="M84" i="2" s="1"/>
  <c r="S72" i="2"/>
  <c r="N72" i="2"/>
  <c r="P72" i="2" s="1"/>
  <c r="O72" i="2" s="1"/>
  <c r="K72" i="2"/>
  <c r="L72" i="2" s="1"/>
  <c r="M72" i="2" s="1"/>
  <c r="Q72" i="2"/>
  <c r="N60" i="2"/>
  <c r="P60" i="2" s="1"/>
  <c r="K60" i="2"/>
  <c r="L60" i="2" s="1"/>
  <c r="M60" i="2" s="1"/>
  <c r="S60" i="2"/>
  <c r="Q60" i="2"/>
  <c r="S48" i="2"/>
  <c r="Q48" i="2"/>
  <c r="N48" i="2"/>
  <c r="P48" i="2" s="1"/>
  <c r="O48" i="2" s="1"/>
  <c r="K48" i="2"/>
  <c r="L48" i="2" s="1"/>
  <c r="M48" i="2" s="1"/>
  <c r="S36" i="2"/>
  <c r="N36" i="2"/>
  <c r="P36" i="2" s="1"/>
  <c r="K36" i="2"/>
  <c r="L36" i="2" s="1"/>
  <c r="M36" i="2" s="1"/>
  <c r="Q36" i="2"/>
  <c r="S24" i="2"/>
  <c r="Q24" i="2"/>
  <c r="N24" i="2"/>
  <c r="P24" i="2" s="1"/>
  <c r="S12" i="2"/>
  <c r="Q12" i="2"/>
  <c r="R12" i="2" s="1"/>
  <c r="Q292" i="2"/>
  <c r="N292" i="2"/>
  <c r="P292" i="2" s="1"/>
  <c r="O292" i="2" s="1"/>
  <c r="K292" i="2"/>
  <c r="L292" i="2" s="1"/>
  <c r="M292" i="2" s="1"/>
  <c r="S292" i="2"/>
  <c r="K100" i="2"/>
  <c r="L100" i="2" s="1"/>
  <c r="M100" i="2" s="1"/>
  <c r="Q100" i="2"/>
  <c r="N100" i="2"/>
  <c r="P100" i="2" s="1"/>
  <c r="O100" i="2" s="1"/>
  <c r="S100" i="2"/>
  <c r="M14" i="2"/>
  <c r="L14" i="2"/>
  <c r="K14" i="2"/>
  <c r="L22" i="2"/>
  <c r="K22" i="2"/>
  <c r="M22" i="2"/>
  <c r="K10" i="2"/>
  <c r="L10" i="2" s="1"/>
  <c r="P10" i="2"/>
  <c r="N10" i="2"/>
  <c r="S359" i="2"/>
  <c r="N359" i="2"/>
  <c r="P359" i="2" s="1"/>
  <c r="O359" i="2" s="1"/>
  <c r="K359" i="2"/>
  <c r="L359" i="2" s="1"/>
  <c r="M359" i="2" s="1"/>
  <c r="Q359" i="2"/>
  <c r="Q347" i="2"/>
  <c r="N347" i="2"/>
  <c r="P347" i="2" s="1"/>
  <c r="K347" i="2"/>
  <c r="L347" i="2" s="1"/>
  <c r="M347" i="2" s="1"/>
  <c r="S347" i="2"/>
  <c r="S335" i="2"/>
  <c r="Q335" i="2"/>
  <c r="N335" i="2"/>
  <c r="P335" i="2" s="1"/>
  <c r="O335" i="2" s="1"/>
  <c r="K335" i="2"/>
  <c r="L335" i="2" s="1"/>
  <c r="M335" i="2" s="1"/>
  <c r="N323" i="2"/>
  <c r="P323" i="2" s="1"/>
  <c r="O323" i="2" s="1"/>
  <c r="K323" i="2"/>
  <c r="L323" i="2" s="1"/>
  <c r="M323" i="2" s="1"/>
  <c r="S323" i="2"/>
  <c r="Q323" i="2"/>
  <c r="S311" i="2"/>
  <c r="Q311" i="2"/>
  <c r="N311" i="2"/>
  <c r="P311" i="2" s="1"/>
  <c r="O311" i="2" s="1"/>
  <c r="K311" i="2"/>
  <c r="L311" i="2" s="1"/>
  <c r="M311" i="2" s="1"/>
  <c r="S299" i="2"/>
  <c r="N299" i="2"/>
  <c r="P299" i="2" s="1"/>
  <c r="O299" i="2" s="1"/>
  <c r="K299" i="2"/>
  <c r="L299" i="2" s="1"/>
  <c r="M299" i="2" s="1"/>
  <c r="Q299" i="2"/>
  <c r="S287" i="2"/>
  <c r="Q287" i="2"/>
  <c r="N287" i="2"/>
  <c r="P287" i="2" s="1"/>
  <c r="K287" i="2"/>
  <c r="L287" i="2" s="1"/>
  <c r="M287" i="2" s="1"/>
  <c r="N275" i="2"/>
  <c r="P275" i="2" s="1"/>
  <c r="O275" i="2" s="1"/>
  <c r="K275" i="2"/>
  <c r="L275" i="2" s="1"/>
  <c r="M275" i="2" s="1"/>
  <c r="S275" i="2"/>
  <c r="Q275" i="2"/>
  <c r="S263" i="2"/>
  <c r="Q263" i="2"/>
  <c r="N263" i="2"/>
  <c r="P263" i="2" s="1"/>
  <c r="O263" i="2" s="1"/>
  <c r="K263" i="2"/>
  <c r="L263" i="2" s="1"/>
  <c r="M263" i="2" s="1"/>
  <c r="Q251" i="2"/>
  <c r="N251" i="2"/>
  <c r="P251" i="2" s="1"/>
  <c r="O251" i="2" s="1"/>
  <c r="K251" i="2"/>
  <c r="L251" i="2" s="1"/>
  <c r="M251" i="2" s="1"/>
  <c r="S251" i="2"/>
  <c r="N239" i="2"/>
  <c r="P239" i="2" s="1"/>
  <c r="O239" i="2" s="1"/>
  <c r="K239" i="2"/>
  <c r="L239" i="2" s="1"/>
  <c r="M239" i="2" s="1"/>
  <c r="S239" i="2"/>
  <c r="Q239" i="2"/>
  <c r="S227" i="2"/>
  <c r="Q227" i="2"/>
  <c r="N227" i="2"/>
  <c r="P227" i="2" s="1"/>
  <c r="O227" i="2" s="1"/>
  <c r="K227" i="2"/>
  <c r="L227" i="2" s="1"/>
  <c r="M227" i="2" s="1"/>
  <c r="Q215" i="2"/>
  <c r="N215" i="2"/>
  <c r="P215" i="2" s="1"/>
  <c r="O215" i="2" s="1"/>
  <c r="K215" i="2"/>
  <c r="L215" i="2" s="1"/>
  <c r="M215" i="2" s="1"/>
  <c r="S215" i="2"/>
  <c r="N203" i="2"/>
  <c r="P203" i="2" s="1"/>
  <c r="O203" i="2" s="1"/>
  <c r="K203" i="2"/>
  <c r="L203" i="2" s="1"/>
  <c r="M203" i="2" s="1"/>
  <c r="S203" i="2"/>
  <c r="Q203" i="2"/>
  <c r="S191" i="2"/>
  <c r="N191" i="2"/>
  <c r="P191" i="2" s="1"/>
  <c r="O191" i="2" s="1"/>
  <c r="K191" i="2"/>
  <c r="L191" i="2" s="1"/>
  <c r="M191" i="2" s="1"/>
  <c r="Q191" i="2"/>
  <c r="N179" i="2"/>
  <c r="P179" i="2" s="1"/>
  <c r="O179" i="2" s="1"/>
  <c r="K179" i="2"/>
  <c r="L179" i="2" s="1"/>
  <c r="M179" i="2" s="1"/>
  <c r="S179" i="2"/>
  <c r="Q179" i="2"/>
  <c r="S167" i="2"/>
  <c r="N167" i="2"/>
  <c r="P167" i="2" s="1"/>
  <c r="Q167" i="2"/>
  <c r="K167" i="2"/>
  <c r="L167" i="2" s="1"/>
  <c r="M167" i="2" s="1"/>
  <c r="S155" i="2"/>
  <c r="Q155" i="2"/>
  <c r="N155" i="2"/>
  <c r="P155" i="2" s="1"/>
  <c r="O155" i="2" s="1"/>
  <c r="K155" i="2"/>
  <c r="L155" i="2" s="1"/>
  <c r="M155" i="2" s="1"/>
  <c r="S143" i="2"/>
  <c r="Q143" i="2"/>
  <c r="N143" i="2"/>
  <c r="P143" i="2" s="1"/>
  <c r="K143" i="2"/>
  <c r="L143" i="2" s="1"/>
  <c r="M143" i="2" s="1"/>
  <c r="S131" i="2"/>
  <c r="Q131" i="2"/>
  <c r="N131" i="2"/>
  <c r="P131" i="2" s="1"/>
  <c r="O131" i="2" s="1"/>
  <c r="K131" i="2"/>
  <c r="L131" i="2" s="1"/>
  <c r="M131" i="2" s="1"/>
  <c r="S119" i="2"/>
  <c r="Q119" i="2"/>
  <c r="N119" i="2"/>
  <c r="P119" i="2" s="1"/>
  <c r="O119" i="2" s="1"/>
  <c r="K119" i="2"/>
  <c r="L119" i="2" s="1"/>
  <c r="M119" i="2" s="1"/>
  <c r="S107" i="2"/>
  <c r="Q107" i="2"/>
  <c r="N107" i="2"/>
  <c r="P107" i="2" s="1"/>
  <c r="O107" i="2" s="1"/>
  <c r="K107" i="2"/>
  <c r="L107" i="2" s="1"/>
  <c r="M107" i="2" s="1"/>
  <c r="S95" i="2"/>
  <c r="Q95" i="2"/>
  <c r="N95" i="2"/>
  <c r="P95" i="2" s="1"/>
  <c r="O95" i="2" s="1"/>
  <c r="K95" i="2"/>
  <c r="L95" i="2" s="1"/>
  <c r="M95" i="2" s="1"/>
  <c r="K83" i="2"/>
  <c r="L83" i="2" s="1"/>
  <c r="M83" i="2" s="1"/>
  <c r="Q83" i="2"/>
  <c r="N83" i="2"/>
  <c r="P83" i="2" s="1"/>
  <c r="O83" i="2" s="1"/>
  <c r="S83" i="2"/>
  <c r="S71" i="2"/>
  <c r="Q71" i="2"/>
  <c r="N71" i="2"/>
  <c r="P71" i="2" s="1"/>
  <c r="O71" i="2" s="1"/>
  <c r="K71" i="2"/>
  <c r="L71" i="2" s="1"/>
  <c r="M71" i="2" s="1"/>
  <c r="S59" i="2"/>
  <c r="Q59" i="2"/>
  <c r="N59" i="2"/>
  <c r="P59" i="2" s="1"/>
  <c r="O59" i="2" s="1"/>
  <c r="K59" i="2"/>
  <c r="L59" i="2" s="1"/>
  <c r="M59" i="2" s="1"/>
  <c r="K47" i="2"/>
  <c r="L47" i="2" s="1"/>
  <c r="M47" i="2" s="1"/>
  <c r="Q47" i="2"/>
  <c r="N47" i="2"/>
  <c r="P47" i="2" s="1"/>
  <c r="O47" i="2" s="1"/>
  <c r="S47" i="2"/>
  <c r="S35" i="2"/>
  <c r="Q35" i="2"/>
  <c r="N35" i="2"/>
  <c r="P35" i="2" s="1"/>
  <c r="O35" i="2" s="1"/>
  <c r="K35" i="2"/>
  <c r="L35" i="2" s="1"/>
  <c r="M35" i="2" s="1"/>
  <c r="S23" i="2"/>
  <c r="Q23" i="2"/>
  <c r="N23" i="2"/>
  <c r="P23" i="2" s="1"/>
  <c r="S11" i="2"/>
  <c r="Q11" i="2"/>
  <c r="R11" i="2" s="1"/>
  <c r="Q352" i="2"/>
  <c r="K352" i="2"/>
  <c r="L352" i="2" s="1"/>
  <c r="M352" i="2" s="1"/>
  <c r="S352" i="2"/>
  <c r="N352" i="2"/>
  <c r="P352" i="2" s="1"/>
  <c r="O352" i="2" s="1"/>
  <c r="Q316" i="2"/>
  <c r="N316" i="2"/>
  <c r="P316" i="2" s="1"/>
  <c r="O316" i="2" s="1"/>
  <c r="K316" i="2"/>
  <c r="L316" i="2" s="1"/>
  <c r="M316" i="2" s="1"/>
  <c r="S316" i="2"/>
  <c r="Q268" i="2"/>
  <c r="N268" i="2"/>
  <c r="P268" i="2" s="1"/>
  <c r="O268" i="2" s="1"/>
  <c r="K268" i="2"/>
  <c r="L268" i="2" s="1"/>
  <c r="M268" i="2" s="1"/>
  <c r="S268" i="2"/>
  <c r="Q232" i="2"/>
  <c r="N232" i="2"/>
  <c r="P232" i="2" s="1"/>
  <c r="O232" i="2" s="1"/>
  <c r="K232" i="2"/>
  <c r="L232" i="2" s="1"/>
  <c r="M232" i="2" s="1"/>
  <c r="S232" i="2"/>
  <c r="S208" i="2"/>
  <c r="Q208" i="2"/>
  <c r="N208" i="2"/>
  <c r="P208" i="2" s="1"/>
  <c r="O208" i="2" s="1"/>
  <c r="K208" i="2"/>
  <c r="L208" i="2" s="1"/>
  <c r="M208" i="2" s="1"/>
  <c r="S172" i="2"/>
  <c r="Q172" i="2"/>
  <c r="K172" i="2"/>
  <c r="L172" i="2" s="1"/>
  <c r="M172" i="2" s="1"/>
  <c r="N172" i="2"/>
  <c r="P172" i="2" s="1"/>
  <c r="O172" i="2" s="1"/>
  <c r="S148" i="2"/>
  <c r="N148" i="2"/>
  <c r="P148" i="2" s="1"/>
  <c r="O148" i="2" s="1"/>
  <c r="K148" i="2"/>
  <c r="L148" i="2" s="1"/>
  <c r="M148" i="2" s="1"/>
  <c r="Q148" i="2"/>
  <c r="S88" i="2"/>
  <c r="Q88" i="2"/>
  <c r="N88" i="2"/>
  <c r="P88" i="2" s="1"/>
  <c r="O88" i="2" s="1"/>
  <c r="K88" i="2"/>
  <c r="L88" i="2" s="1"/>
  <c r="M88" i="2" s="1"/>
  <c r="N291" i="2"/>
  <c r="P291" i="2" s="1"/>
  <c r="O291" i="2" s="1"/>
  <c r="K291" i="2"/>
  <c r="L291" i="2" s="1"/>
  <c r="M291" i="2" s="1"/>
  <c r="S291" i="2"/>
  <c r="Q291" i="2"/>
  <c r="K21" i="2"/>
  <c r="M21" i="2"/>
  <c r="L21" i="2"/>
  <c r="N9" i="2"/>
  <c r="P9" i="2"/>
  <c r="K9" i="2"/>
  <c r="L9" i="2" s="1"/>
  <c r="K358" i="2"/>
  <c r="L358" i="2" s="1"/>
  <c r="M358" i="2" s="1"/>
  <c r="S358" i="2"/>
  <c r="Q358" i="2"/>
  <c r="N358" i="2"/>
  <c r="P358" i="2" s="1"/>
  <c r="Q346" i="2"/>
  <c r="N346" i="2"/>
  <c r="P346" i="2" s="1"/>
  <c r="O346" i="2" s="1"/>
  <c r="K346" i="2"/>
  <c r="L346" i="2" s="1"/>
  <c r="M346" i="2" s="1"/>
  <c r="S346" i="2"/>
  <c r="S334" i="2"/>
  <c r="Q334" i="2"/>
  <c r="K334" i="2"/>
  <c r="L334" i="2" s="1"/>
  <c r="M334" i="2" s="1"/>
  <c r="N334" i="2"/>
  <c r="P334" i="2" s="1"/>
  <c r="O334" i="2" s="1"/>
  <c r="S322" i="2"/>
  <c r="N322" i="2"/>
  <c r="P322" i="2" s="1"/>
  <c r="O322" i="2" s="1"/>
  <c r="K322" i="2"/>
  <c r="L322" i="2" s="1"/>
  <c r="M322" i="2" s="1"/>
  <c r="Q322" i="2"/>
  <c r="S310" i="2"/>
  <c r="Q310" i="2"/>
  <c r="N310" i="2"/>
  <c r="P310" i="2" s="1"/>
  <c r="O310" i="2" s="1"/>
  <c r="K310" i="2"/>
  <c r="L310" i="2" s="1"/>
  <c r="M310" i="2" s="1"/>
  <c r="K298" i="2"/>
  <c r="L298" i="2" s="1"/>
  <c r="M298" i="2" s="1"/>
  <c r="S298" i="2"/>
  <c r="Q298" i="2"/>
  <c r="N298" i="2"/>
  <c r="P298" i="2" s="1"/>
  <c r="O298" i="2" s="1"/>
  <c r="S286" i="2"/>
  <c r="Q286" i="2"/>
  <c r="N286" i="2"/>
  <c r="P286" i="2" s="1"/>
  <c r="O286" i="2" s="1"/>
  <c r="K286" i="2"/>
  <c r="L286" i="2" s="1"/>
  <c r="M286" i="2" s="1"/>
  <c r="Q274" i="2"/>
  <c r="K274" i="2"/>
  <c r="L274" i="2" s="1"/>
  <c r="M274" i="2" s="1"/>
  <c r="S274" i="2"/>
  <c r="N274" i="2"/>
  <c r="P274" i="2" s="1"/>
  <c r="O274" i="2" s="1"/>
  <c r="S262" i="2"/>
  <c r="Q262" i="2"/>
  <c r="N262" i="2"/>
  <c r="P262" i="2" s="1"/>
  <c r="O262" i="2" s="1"/>
  <c r="K262" i="2"/>
  <c r="L262" i="2" s="1"/>
  <c r="M262" i="2" s="1"/>
  <c r="Q250" i="2"/>
  <c r="N250" i="2"/>
  <c r="P250" i="2" s="1"/>
  <c r="O250" i="2" s="1"/>
  <c r="K250" i="2"/>
  <c r="L250" i="2" s="1"/>
  <c r="M250" i="2" s="1"/>
  <c r="S250" i="2"/>
  <c r="Q238" i="2"/>
  <c r="K238" i="2"/>
  <c r="L238" i="2" s="1"/>
  <c r="M238" i="2" s="1"/>
  <c r="S238" i="2"/>
  <c r="N238" i="2"/>
  <c r="P238" i="2" s="1"/>
  <c r="O238" i="2" s="1"/>
  <c r="S226" i="2"/>
  <c r="Q226" i="2"/>
  <c r="N226" i="2"/>
  <c r="P226" i="2" s="1"/>
  <c r="O226" i="2" s="1"/>
  <c r="K226" i="2"/>
  <c r="L226" i="2" s="1"/>
  <c r="M226" i="2" s="1"/>
  <c r="Q214" i="2"/>
  <c r="N214" i="2"/>
  <c r="P214" i="2" s="1"/>
  <c r="O214" i="2" s="1"/>
  <c r="K214" i="2"/>
  <c r="L214" i="2" s="1"/>
  <c r="M214" i="2" s="1"/>
  <c r="S214" i="2"/>
  <c r="Q202" i="2"/>
  <c r="N202" i="2"/>
  <c r="P202" i="2" s="1"/>
  <c r="O202" i="2" s="1"/>
  <c r="K202" i="2"/>
  <c r="L202" i="2" s="1"/>
  <c r="M202" i="2" s="1"/>
  <c r="S202" i="2"/>
  <c r="N190" i="2"/>
  <c r="P190" i="2" s="1"/>
  <c r="O190" i="2" s="1"/>
  <c r="K190" i="2"/>
  <c r="L190" i="2" s="1"/>
  <c r="M190" i="2" s="1"/>
  <c r="S190" i="2"/>
  <c r="Q190" i="2"/>
  <c r="Q178" i="2"/>
  <c r="N178" i="2"/>
  <c r="P178" i="2" s="1"/>
  <c r="O178" i="2" s="1"/>
  <c r="K178" i="2"/>
  <c r="L178" i="2" s="1"/>
  <c r="M178" i="2" s="1"/>
  <c r="S178" i="2"/>
  <c r="Q166" i="2"/>
  <c r="N166" i="2"/>
  <c r="P166" i="2" s="1"/>
  <c r="O166" i="2" s="1"/>
  <c r="K166" i="2"/>
  <c r="L166" i="2" s="1"/>
  <c r="M166" i="2" s="1"/>
  <c r="S166" i="2"/>
  <c r="S154" i="2"/>
  <c r="K154" i="2"/>
  <c r="L154" i="2" s="1"/>
  <c r="M154" i="2" s="1"/>
  <c r="Q154" i="2"/>
  <c r="N154" i="2"/>
  <c r="P154" i="2" s="1"/>
  <c r="O154" i="2" s="1"/>
  <c r="S142" i="2"/>
  <c r="K142" i="2"/>
  <c r="L142" i="2" s="1"/>
  <c r="M142" i="2" s="1"/>
  <c r="Q142" i="2"/>
  <c r="N142" i="2"/>
  <c r="P142" i="2" s="1"/>
  <c r="O142" i="2" s="1"/>
  <c r="Q130" i="2"/>
  <c r="K130" i="2"/>
  <c r="L130" i="2" s="1"/>
  <c r="M130" i="2" s="1"/>
  <c r="S130" i="2"/>
  <c r="N130" i="2"/>
  <c r="P130" i="2" s="1"/>
  <c r="O130" i="2" s="1"/>
  <c r="Q118" i="2"/>
  <c r="K118" i="2"/>
  <c r="L118" i="2" s="1"/>
  <c r="M118" i="2" s="1"/>
  <c r="S118" i="2"/>
  <c r="N118" i="2"/>
  <c r="P118" i="2" s="1"/>
  <c r="O118" i="2" s="1"/>
  <c r="Q106" i="2"/>
  <c r="K106" i="2"/>
  <c r="L106" i="2" s="1"/>
  <c r="M106" i="2" s="1"/>
  <c r="S106" i="2"/>
  <c r="N106" i="2"/>
  <c r="P106" i="2" s="1"/>
  <c r="O106" i="2" s="1"/>
  <c r="Q94" i="2"/>
  <c r="N94" i="2"/>
  <c r="P94" i="2" s="1"/>
  <c r="O94" i="2" s="1"/>
  <c r="K94" i="2"/>
  <c r="L94" i="2" s="1"/>
  <c r="M94" i="2" s="1"/>
  <c r="S94" i="2"/>
  <c r="S82" i="2"/>
  <c r="Q82" i="2"/>
  <c r="N82" i="2"/>
  <c r="P82" i="2" s="1"/>
  <c r="O82" i="2" s="1"/>
  <c r="K82" i="2"/>
  <c r="L82" i="2" s="1"/>
  <c r="M82" i="2" s="1"/>
  <c r="Q70" i="2"/>
  <c r="K70" i="2"/>
  <c r="L70" i="2" s="1"/>
  <c r="M70" i="2" s="1"/>
  <c r="S70" i="2"/>
  <c r="N70" i="2"/>
  <c r="P70" i="2" s="1"/>
  <c r="O70" i="2" s="1"/>
  <c r="Q58" i="2"/>
  <c r="N58" i="2"/>
  <c r="P58" i="2" s="1"/>
  <c r="O58" i="2" s="1"/>
  <c r="K58" i="2"/>
  <c r="L58" i="2" s="1"/>
  <c r="M58" i="2" s="1"/>
  <c r="S58" i="2"/>
  <c r="S46" i="2"/>
  <c r="Q46" i="2"/>
  <c r="N46" i="2"/>
  <c r="P46" i="2" s="1"/>
  <c r="O46" i="2" s="1"/>
  <c r="K46" i="2"/>
  <c r="L46" i="2" s="1"/>
  <c r="M46" i="2" s="1"/>
  <c r="Q34" i="2"/>
  <c r="K34" i="2"/>
  <c r="L34" i="2" s="1"/>
  <c r="M34" i="2" s="1"/>
  <c r="S34" i="2"/>
  <c r="N34" i="2"/>
  <c r="P34" i="2" s="1"/>
  <c r="O34" i="2" s="1"/>
  <c r="N22" i="2"/>
  <c r="P22" i="2" s="1"/>
  <c r="S22" i="2"/>
  <c r="Q22" i="2"/>
  <c r="S10" i="2"/>
  <c r="Q10" i="2"/>
  <c r="R10" i="2" s="1"/>
  <c r="S40" i="2"/>
  <c r="Q40" i="2"/>
  <c r="N40" i="2"/>
  <c r="P40" i="2" s="1"/>
  <c r="O40" i="2" s="1"/>
  <c r="K40" i="2"/>
  <c r="L40" i="2" s="1"/>
  <c r="M40" i="2" s="1"/>
  <c r="M32" i="2"/>
  <c r="L32" i="2"/>
  <c r="K32" i="2"/>
  <c r="M20" i="2"/>
  <c r="L20" i="2"/>
  <c r="K20" i="2"/>
  <c r="P8" i="2"/>
  <c r="K8" i="2"/>
  <c r="L8" i="2" s="1"/>
  <c r="S8" i="2"/>
  <c r="N8" i="2"/>
  <c r="S357" i="2"/>
  <c r="N357" i="2"/>
  <c r="P357" i="2" s="1"/>
  <c r="O357" i="2" s="1"/>
  <c r="Q357" i="2"/>
  <c r="K357" i="2"/>
  <c r="L357" i="2" s="1"/>
  <c r="M357" i="2" s="1"/>
  <c r="S345" i="2"/>
  <c r="N345" i="2"/>
  <c r="P345" i="2" s="1"/>
  <c r="O345" i="2" s="1"/>
  <c r="K345" i="2"/>
  <c r="L345" i="2" s="1"/>
  <c r="M345" i="2" s="1"/>
  <c r="Q345" i="2"/>
  <c r="S333" i="2"/>
  <c r="Q333" i="2"/>
  <c r="N333" i="2"/>
  <c r="P333" i="2" s="1"/>
  <c r="O333" i="2" s="1"/>
  <c r="K333" i="2"/>
  <c r="L333" i="2" s="1"/>
  <c r="M333" i="2" s="1"/>
  <c r="K321" i="2"/>
  <c r="L321" i="2" s="1"/>
  <c r="M321" i="2" s="1"/>
  <c r="S321" i="2"/>
  <c r="Q321" i="2"/>
  <c r="N321" i="2"/>
  <c r="P321" i="2" s="1"/>
  <c r="O321" i="2" s="1"/>
  <c r="S309" i="2"/>
  <c r="Q309" i="2"/>
  <c r="N309" i="2"/>
  <c r="P309" i="2" s="1"/>
  <c r="O309" i="2" s="1"/>
  <c r="K309" i="2"/>
  <c r="L309" i="2" s="1"/>
  <c r="M309" i="2" s="1"/>
  <c r="S297" i="2"/>
  <c r="N297" i="2"/>
  <c r="P297" i="2" s="1"/>
  <c r="O297" i="2" s="1"/>
  <c r="Q297" i="2"/>
  <c r="K297" i="2"/>
  <c r="L297" i="2" s="1"/>
  <c r="M297" i="2" s="1"/>
  <c r="Q285" i="2"/>
  <c r="N285" i="2"/>
  <c r="P285" i="2" s="1"/>
  <c r="O285" i="2" s="1"/>
  <c r="K285" i="2"/>
  <c r="L285" i="2" s="1"/>
  <c r="M285" i="2" s="1"/>
  <c r="S285" i="2"/>
  <c r="S273" i="2"/>
  <c r="Q273" i="2"/>
  <c r="N273" i="2"/>
  <c r="P273" i="2" s="1"/>
  <c r="O273" i="2" s="1"/>
  <c r="K273" i="2"/>
  <c r="L273" i="2" s="1"/>
  <c r="M273" i="2" s="1"/>
  <c r="S261" i="2"/>
  <c r="Q261" i="2"/>
  <c r="N261" i="2"/>
  <c r="P261" i="2" s="1"/>
  <c r="O261" i="2" s="1"/>
  <c r="K261" i="2"/>
  <c r="L261" i="2" s="1"/>
  <c r="M261" i="2" s="1"/>
  <c r="S249" i="2"/>
  <c r="N249" i="2"/>
  <c r="P249" i="2" s="1"/>
  <c r="O249" i="2" s="1"/>
  <c r="K249" i="2"/>
  <c r="L249" i="2" s="1"/>
  <c r="M249" i="2" s="1"/>
  <c r="Q249" i="2"/>
  <c r="S237" i="2"/>
  <c r="Q237" i="2"/>
  <c r="N237" i="2"/>
  <c r="P237" i="2" s="1"/>
  <c r="O237" i="2" s="1"/>
  <c r="K237" i="2"/>
  <c r="L237" i="2" s="1"/>
  <c r="M237" i="2" s="1"/>
  <c r="S225" i="2"/>
  <c r="Q225" i="2"/>
  <c r="N225" i="2"/>
  <c r="P225" i="2" s="1"/>
  <c r="O225" i="2" s="1"/>
  <c r="K225" i="2"/>
  <c r="L225" i="2" s="1"/>
  <c r="M225" i="2" s="1"/>
  <c r="S213" i="2"/>
  <c r="N213" i="2"/>
  <c r="P213" i="2" s="1"/>
  <c r="O213" i="2" s="1"/>
  <c r="K213" i="2"/>
  <c r="L213" i="2" s="1"/>
  <c r="M213" i="2" s="1"/>
  <c r="Q213" i="2"/>
  <c r="K201" i="2"/>
  <c r="L201" i="2" s="1"/>
  <c r="M201" i="2" s="1"/>
  <c r="S201" i="2"/>
  <c r="Q201" i="2"/>
  <c r="N201" i="2"/>
  <c r="P201" i="2" s="1"/>
  <c r="O201" i="2" s="1"/>
  <c r="Q189" i="2"/>
  <c r="K189" i="2"/>
  <c r="L189" i="2" s="1"/>
  <c r="M189" i="2" s="1"/>
  <c r="S189" i="2"/>
  <c r="N189" i="2"/>
  <c r="P189" i="2" s="1"/>
  <c r="O189" i="2" s="1"/>
  <c r="K177" i="2"/>
  <c r="L177" i="2" s="1"/>
  <c r="M177" i="2" s="1"/>
  <c r="S177" i="2"/>
  <c r="Q177" i="2"/>
  <c r="N177" i="2"/>
  <c r="P177" i="2" s="1"/>
  <c r="O177" i="2" s="1"/>
  <c r="S165" i="2"/>
  <c r="Q165" i="2"/>
  <c r="K165" i="2"/>
  <c r="L165" i="2" s="1"/>
  <c r="M165" i="2" s="1"/>
  <c r="N165" i="2"/>
  <c r="P165" i="2" s="1"/>
  <c r="O165" i="2" s="1"/>
  <c r="S153" i="2"/>
  <c r="Q153" i="2"/>
  <c r="N153" i="2"/>
  <c r="P153" i="2" s="1"/>
  <c r="O153" i="2" s="1"/>
  <c r="K153" i="2"/>
  <c r="L153" i="2" s="1"/>
  <c r="M153" i="2" s="1"/>
  <c r="S141" i="2"/>
  <c r="Q141" i="2"/>
  <c r="N141" i="2"/>
  <c r="P141" i="2" s="1"/>
  <c r="O141" i="2" s="1"/>
  <c r="K141" i="2"/>
  <c r="L141" i="2" s="1"/>
  <c r="M141" i="2" s="1"/>
  <c r="S129" i="2"/>
  <c r="Q129" i="2"/>
  <c r="N129" i="2"/>
  <c r="P129" i="2" s="1"/>
  <c r="O129" i="2" s="1"/>
  <c r="K129" i="2"/>
  <c r="L129" i="2" s="1"/>
  <c r="M129" i="2" s="1"/>
  <c r="S117" i="2"/>
  <c r="Q117" i="2"/>
  <c r="N117" i="2"/>
  <c r="P117" i="2" s="1"/>
  <c r="O117" i="2" s="1"/>
  <c r="K117" i="2"/>
  <c r="L117" i="2" s="1"/>
  <c r="M117" i="2" s="1"/>
  <c r="S105" i="2"/>
  <c r="Q105" i="2"/>
  <c r="N105" i="2"/>
  <c r="P105" i="2" s="1"/>
  <c r="O105" i="2" s="1"/>
  <c r="K105" i="2"/>
  <c r="L105" i="2" s="1"/>
  <c r="M105" i="2" s="1"/>
  <c r="S93" i="2"/>
  <c r="Q93" i="2"/>
  <c r="K93" i="2"/>
  <c r="L93" i="2" s="1"/>
  <c r="M93" i="2" s="1"/>
  <c r="N93" i="2"/>
  <c r="P93" i="2" s="1"/>
  <c r="O93" i="2" s="1"/>
  <c r="K81" i="2"/>
  <c r="L81" i="2" s="1"/>
  <c r="M81" i="2" s="1"/>
  <c r="Q81" i="2"/>
  <c r="N81" i="2"/>
  <c r="P81" i="2" s="1"/>
  <c r="O81" i="2" s="1"/>
  <c r="S81" i="2"/>
  <c r="S69" i="2"/>
  <c r="Q69" i="2"/>
  <c r="N69" i="2"/>
  <c r="P69" i="2" s="1"/>
  <c r="O69" i="2" s="1"/>
  <c r="K69" i="2"/>
  <c r="L69" i="2" s="1"/>
  <c r="M69" i="2" s="1"/>
  <c r="S57" i="2"/>
  <c r="Q57" i="2"/>
  <c r="K57" i="2"/>
  <c r="L57" i="2" s="1"/>
  <c r="M57" i="2" s="1"/>
  <c r="N57" i="2"/>
  <c r="P57" i="2" s="1"/>
  <c r="O57" i="2" s="1"/>
  <c r="K45" i="2"/>
  <c r="L45" i="2" s="1"/>
  <c r="M45" i="2" s="1"/>
  <c r="Q45" i="2"/>
  <c r="N45" i="2"/>
  <c r="P45" i="2" s="1"/>
  <c r="O45" i="2" s="1"/>
  <c r="S45" i="2"/>
  <c r="S33" i="2"/>
  <c r="Q33" i="2"/>
  <c r="N33" i="2"/>
  <c r="P33" i="2" s="1"/>
  <c r="O33" i="2" s="1"/>
  <c r="L33" i="2"/>
  <c r="M33" i="2" s="1"/>
  <c r="S21" i="2"/>
  <c r="Q21" i="2"/>
  <c r="N21" i="2"/>
  <c r="P21" i="2" s="1"/>
  <c r="O21" i="2" s="1"/>
  <c r="S9" i="2"/>
  <c r="Q9" i="2"/>
  <c r="R9" i="2" s="1"/>
  <c r="S340" i="2"/>
  <c r="Q340" i="2"/>
  <c r="N340" i="2"/>
  <c r="P340" i="2" s="1"/>
  <c r="O340" i="2" s="1"/>
  <c r="K340" i="2"/>
  <c r="L340" i="2" s="1"/>
  <c r="M340" i="2" s="1"/>
  <c r="S304" i="2"/>
  <c r="N304" i="2"/>
  <c r="P304" i="2" s="1"/>
  <c r="O304" i="2" s="1"/>
  <c r="Q304" i="2"/>
  <c r="K304" i="2"/>
  <c r="L304" i="2" s="1"/>
  <c r="M304" i="2" s="1"/>
  <c r="S244" i="2"/>
  <c r="Q244" i="2"/>
  <c r="N244" i="2"/>
  <c r="P244" i="2" s="1"/>
  <c r="O244" i="2" s="1"/>
  <c r="K244" i="2"/>
  <c r="L244" i="2" s="1"/>
  <c r="M244" i="2" s="1"/>
  <c r="S184" i="2"/>
  <c r="Q184" i="2"/>
  <c r="N184" i="2"/>
  <c r="P184" i="2" s="1"/>
  <c r="O184" i="2" s="1"/>
  <c r="K184" i="2"/>
  <c r="L184" i="2" s="1"/>
  <c r="M184" i="2" s="1"/>
  <c r="S16" i="2"/>
  <c r="Q16" i="2"/>
  <c r="P16" i="2"/>
  <c r="O16" i="2" s="1"/>
  <c r="N16" i="2"/>
  <c r="L31" i="2"/>
  <c r="M31" i="2"/>
  <c r="K31" i="2"/>
  <c r="M19" i="2"/>
  <c r="L19" i="2"/>
  <c r="K19" i="2"/>
  <c r="K7" i="2"/>
  <c r="S7" i="2"/>
  <c r="P7" i="2"/>
  <c r="N7" i="2"/>
  <c r="S356" i="2"/>
  <c r="Q356" i="2"/>
  <c r="N356" i="2"/>
  <c r="P356" i="2" s="1"/>
  <c r="O356" i="2" s="1"/>
  <c r="K356" i="2"/>
  <c r="L356" i="2" s="1"/>
  <c r="M356" i="2" s="1"/>
  <c r="K344" i="2"/>
  <c r="L344" i="2" s="1"/>
  <c r="M344" i="2" s="1"/>
  <c r="S344" i="2"/>
  <c r="Q344" i="2"/>
  <c r="N344" i="2"/>
  <c r="P344" i="2" s="1"/>
  <c r="O344" i="2" s="1"/>
  <c r="Q332" i="2"/>
  <c r="N332" i="2"/>
  <c r="P332" i="2" s="1"/>
  <c r="O332" i="2" s="1"/>
  <c r="S332" i="2"/>
  <c r="K332" i="2"/>
  <c r="L332" i="2" s="1"/>
  <c r="M332" i="2" s="1"/>
  <c r="S320" i="2"/>
  <c r="K320" i="2"/>
  <c r="L320" i="2" s="1"/>
  <c r="M320" i="2" s="1"/>
  <c r="Q320" i="2"/>
  <c r="N320" i="2"/>
  <c r="P320" i="2" s="1"/>
  <c r="O320" i="2" s="1"/>
  <c r="Q308" i="2"/>
  <c r="N308" i="2"/>
  <c r="P308" i="2" s="1"/>
  <c r="O308" i="2" s="1"/>
  <c r="K308" i="2"/>
  <c r="L308" i="2" s="1"/>
  <c r="M308" i="2" s="1"/>
  <c r="S308" i="2"/>
  <c r="S296" i="2"/>
  <c r="Q296" i="2"/>
  <c r="N296" i="2"/>
  <c r="P296" i="2" s="1"/>
  <c r="O296" i="2" s="1"/>
  <c r="K296" i="2"/>
  <c r="L296" i="2" s="1"/>
  <c r="M296" i="2" s="1"/>
  <c r="N284" i="2"/>
  <c r="P284" i="2" s="1"/>
  <c r="O284" i="2" s="1"/>
  <c r="K284" i="2"/>
  <c r="L284" i="2" s="1"/>
  <c r="M284" i="2" s="1"/>
  <c r="S284" i="2"/>
  <c r="Q284" i="2"/>
  <c r="S272" i="2"/>
  <c r="Q272" i="2"/>
  <c r="N272" i="2"/>
  <c r="P272" i="2" s="1"/>
  <c r="O272" i="2" s="1"/>
  <c r="K272" i="2"/>
  <c r="L272" i="2" s="1"/>
  <c r="M272" i="2" s="1"/>
  <c r="Q260" i="2"/>
  <c r="N260" i="2"/>
  <c r="P260" i="2" s="1"/>
  <c r="O260" i="2" s="1"/>
  <c r="K260" i="2"/>
  <c r="L260" i="2" s="1"/>
  <c r="M260" i="2" s="1"/>
  <c r="S260" i="2"/>
  <c r="N248" i="2"/>
  <c r="P248" i="2" s="1"/>
  <c r="O248" i="2" s="1"/>
  <c r="K248" i="2"/>
  <c r="L248" i="2" s="1"/>
  <c r="M248" i="2" s="1"/>
  <c r="S248" i="2"/>
  <c r="Q248" i="2"/>
  <c r="S236" i="2"/>
  <c r="Q236" i="2"/>
  <c r="N236" i="2"/>
  <c r="P236" i="2" s="1"/>
  <c r="O236" i="2" s="1"/>
  <c r="K236" i="2"/>
  <c r="L236" i="2" s="1"/>
  <c r="M236" i="2" s="1"/>
  <c r="Q224" i="2"/>
  <c r="N224" i="2"/>
  <c r="P224" i="2" s="1"/>
  <c r="O224" i="2" s="1"/>
  <c r="K224" i="2"/>
  <c r="L224" i="2" s="1"/>
  <c r="M224" i="2" s="1"/>
  <c r="S224" i="2"/>
  <c r="N212" i="2"/>
  <c r="P212" i="2" s="1"/>
  <c r="O212" i="2" s="1"/>
  <c r="K212" i="2"/>
  <c r="L212" i="2" s="1"/>
  <c r="M212" i="2" s="1"/>
  <c r="S212" i="2"/>
  <c r="Q212" i="2"/>
  <c r="S200" i="2"/>
  <c r="K200" i="2"/>
  <c r="L200" i="2" s="1"/>
  <c r="M200" i="2" s="1"/>
  <c r="Q200" i="2"/>
  <c r="N200" i="2"/>
  <c r="P200" i="2" s="1"/>
  <c r="O200" i="2" s="1"/>
  <c r="K188" i="2"/>
  <c r="L188" i="2" s="1"/>
  <c r="M188" i="2" s="1"/>
  <c r="S188" i="2"/>
  <c r="Q188" i="2"/>
  <c r="N188" i="2"/>
  <c r="P188" i="2" s="1"/>
  <c r="O188" i="2" s="1"/>
  <c r="S176" i="2"/>
  <c r="K176" i="2"/>
  <c r="L176" i="2" s="1"/>
  <c r="M176" i="2" s="1"/>
  <c r="Q176" i="2"/>
  <c r="N176" i="2"/>
  <c r="P176" i="2" s="1"/>
  <c r="O176" i="2" s="1"/>
  <c r="N164" i="2"/>
  <c r="P164" i="2" s="1"/>
  <c r="O164" i="2" s="1"/>
  <c r="K164" i="2"/>
  <c r="L164" i="2" s="1"/>
  <c r="M164" i="2" s="1"/>
  <c r="S164" i="2"/>
  <c r="Q164" i="2"/>
  <c r="Q152" i="2"/>
  <c r="N152" i="2"/>
  <c r="P152" i="2" s="1"/>
  <c r="O152" i="2" s="1"/>
  <c r="K152" i="2"/>
  <c r="L152" i="2" s="1"/>
  <c r="M152" i="2" s="1"/>
  <c r="S152" i="2"/>
  <c r="S140" i="2"/>
  <c r="N140" i="2"/>
  <c r="P140" i="2" s="1"/>
  <c r="O140" i="2" s="1"/>
  <c r="Q140" i="2"/>
  <c r="K140" i="2"/>
  <c r="L140" i="2" s="1"/>
  <c r="M140" i="2" s="1"/>
  <c r="S128" i="2"/>
  <c r="N128" i="2"/>
  <c r="P128" i="2" s="1"/>
  <c r="O128" i="2" s="1"/>
  <c r="Q128" i="2"/>
  <c r="K128" i="2"/>
  <c r="L128" i="2" s="1"/>
  <c r="M128" i="2" s="1"/>
  <c r="Q116" i="2"/>
  <c r="K116" i="2"/>
  <c r="L116" i="2" s="1"/>
  <c r="M116" i="2" s="1"/>
  <c r="S116" i="2"/>
  <c r="N116" i="2"/>
  <c r="P116" i="2" s="1"/>
  <c r="O116" i="2" s="1"/>
  <c r="K104" i="2"/>
  <c r="L104" i="2" s="1"/>
  <c r="M104" i="2" s="1"/>
  <c r="S104" i="2"/>
  <c r="N104" i="2"/>
  <c r="P104" i="2" s="1"/>
  <c r="O104" i="2" s="1"/>
  <c r="Q104" i="2"/>
  <c r="S92" i="2"/>
  <c r="Q92" i="2"/>
  <c r="N92" i="2"/>
  <c r="P92" i="2" s="1"/>
  <c r="O92" i="2" s="1"/>
  <c r="K92" i="2"/>
  <c r="L92" i="2" s="1"/>
  <c r="M92" i="2" s="1"/>
  <c r="S80" i="2"/>
  <c r="Q80" i="2"/>
  <c r="N80" i="2"/>
  <c r="P80" i="2" s="1"/>
  <c r="O80" i="2" s="1"/>
  <c r="K80" i="2"/>
  <c r="L80" i="2" s="1"/>
  <c r="M80" i="2" s="1"/>
  <c r="K68" i="2"/>
  <c r="L68" i="2" s="1"/>
  <c r="M68" i="2" s="1"/>
  <c r="S68" i="2"/>
  <c r="N68" i="2"/>
  <c r="P68" i="2" s="1"/>
  <c r="O68" i="2" s="1"/>
  <c r="Q68" i="2"/>
  <c r="S56" i="2"/>
  <c r="Q56" i="2"/>
  <c r="N56" i="2"/>
  <c r="P56" i="2" s="1"/>
  <c r="O56" i="2" s="1"/>
  <c r="K56" i="2"/>
  <c r="L56" i="2" s="1"/>
  <c r="M56" i="2" s="1"/>
  <c r="S44" i="2"/>
  <c r="Q44" i="2"/>
  <c r="N44" i="2"/>
  <c r="P44" i="2" s="1"/>
  <c r="O44" i="2" s="1"/>
  <c r="K44" i="2"/>
  <c r="L44" i="2" s="1"/>
  <c r="M44" i="2" s="1"/>
  <c r="S32" i="2"/>
  <c r="Q32" i="2"/>
  <c r="N32" i="2"/>
  <c r="P32" i="2" s="1"/>
  <c r="O32" i="2" s="1"/>
  <c r="S20" i="2"/>
  <c r="N20" i="2"/>
  <c r="P20" i="2" s="1"/>
  <c r="Q20" i="2"/>
  <c r="K27" i="2"/>
  <c r="M27" i="2"/>
  <c r="L27" i="2"/>
  <c r="S76" i="2"/>
  <c r="Q76" i="2"/>
  <c r="N76" i="2"/>
  <c r="P76" i="2" s="1"/>
  <c r="O76" i="2" s="1"/>
  <c r="K76" i="2"/>
  <c r="L76" i="2" s="1"/>
  <c r="M76" i="2" s="1"/>
  <c r="K30" i="2"/>
  <c r="L30" i="2"/>
  <c r="M30" i="2"/>
  <c r="K18" i="2"/>
  <c r="L18" i="2"/>
  <c r="M18" i="2"/>
  <c r="N6" i="2"/>
  <c r="S6" i="2"/>
  <c r="E67" i="1" s="1"/>
  <c r="K6" i="2"/>
  <c r="P6" i="2"/>
  <c r="S355" i="2"/>
  <c r="Q355" i="2"/>
  <c r="N355" i="2"/>
  <c r="P355" i="2" s="1"/>
  <c r="O355" i="2" s="1"/>
  <c r="K355" i="2"/>
  <c r="L355" i="2" s="1"/>
  <c r="M355" i="2" s="1"/>
  <c r="S343" i="2"/>
  <c r="N343" i="2"/>
  <c r="P343" i="2" s="1"/>
  <c r="O343" i="2" s="1"/>
  <c r="Q343" i="2"/>
  <c r="K343" i="2"/>
  <c r="L343" i="2" s="1"/>
  <c r="M343" i="2" s="1"/>
  <c r="Q331" i="2"/>
  <c r="N331" i="2"/>
  <c r="P331" i="2" s="1"/>
  <c r="O331" i="2" s="1"/>
  <c r="K331" i="2"/>
  <c r="L331" i="2" s="1"/>
  <c r="M331" i="2" s="1"/>
  <c r="S331" i="2"/>
  <c r="S319" i="2"/>
  <c r="Q319" i="2"/>
  <c r="N319" i="2"/>
  <c r="P319" i="2" s="1"/>
  <c r="O319" i="2" s="1"/>
  <c r="K319" i="2"/>
  <c r="L319" i="2" s="1"/>
  <c r="M319" i="2" s="1"/>
  <c r="N307" i="2"/>
  <c r="P307" i="2" s="1"/>
  <c r="O307" i="2" s="1"/>
  <c r="K307" i="2"/>
  <c r="L307" i="2" s="1"/>
  <c r="M307" i="2" s="1"/>
  <c r="S307" i="2"/>
  <c r="Q307" i="2"/>
  <c r="S295" i="2"/>
  <c r="Q295" i="2"/>
  <c r="K295" i="2"/>
  <c r="L295" i="2" s="1"/>
  <c r="M295" i="2" s="1"/>
  <c r="N295" i="2"/>
  <c r="P295" i="2" s="1"/>
  <c r="O295" i="2" s="1"/>
  <c r="S283" i="2"/>
  <c r="N283" i="2"/>
  <c r="P283" i="2" s="1"/>
  <c r="O283" i="2" s="1"/>
  <c r="K283" i="2"/>
  <c r="L283" i="2" s="1"/>
  <c r="M283" i="2" s="1"/>
  <c r="Q283" i="2"/>
  <c r="S271" i="2"/>
  <c r="Q271" i="2"/>
  <c r="N271" i="2"/>
  <c r="P271" i="2" s="1"/>
  <c r="O271" i="2" s="1"/>
  <c r="K271" i="2"/>
  <c r="L271" i="2" s="1"/>
  <c r="M271" i="2" s="1"/>
  <c r="Q259" i="2"/>
  <c r="N259" i="2"/>
  <c r="P259" i="2" s="1"/>
  <c r="O259" i="2" s="1"/>
  <c r="K259" i="2"/>
  <c r="L259" i="2" s="1"/>
  <c r="M259" i="2" s="1"/>
  <c r="S259" i="2"/>
  <c r="Q247" i="2"/>
  <c r="K247" i="2"/>
  <c r="L247" i="2" s="1"/>
  <c r="M247" i="2" s="1"/>
  <c r="S247" i="2"/>
  <c r="N247" i="2"/>
  <c r="P247" i="2" s="1"/>
  <c r="O247" i="2" s="1"/>
  <c r="S235" i="2"/>
  <c r="Q235" i="2"/>
  <c r="N235" i="2"/>
  <c r="P235" i="2" s="1"/>
  <c r="O235" i="2" s="1"/>
  <c r="K235" i="2"/>
  <c r="L235" i="2" s="1"/>
  <c r="M235" i="2" s="1"/>
  <c r="Q223" i="2"/>
  <c r="N223" i="2"/>
  <c r="P223" i="2" s="1"/>
  <c r="O223" i="2" s="1"/>
  <c r="K223" i="2"/>
  <c r="L223" i="2" s="1"/>
  <c r="M223" i="2" s="1"/>
  <c r="S223" i="2"/>
  <c r="Q211" i="2"/>
  <c r="K211" i="2"/>
  <c r="L211" i="2" s="1"/>
  <c r="M211" i="2" s="1"/>
  <c r="S211" i="2"/>
  <c r="N211" i="2"/>
  <c r="P211" i="2" s="1"/>
  <c r="O211" i="2" s="1"/>
  <c r="S199" i="2"/>
  <c r="Q199" i="2"/>
  <c r="N199" i="2"/>
  <c r="P199" i="2" s="1"/>
  <c r="O199" i="2" s="1"/>
  <c r="K199" i="2"/>
  <c r="L199" i="2" s="1"/>
  <c r="M199" i="2" s="1"/>
  <c r="S187" i="2"/>
  <c r="N187" i="2"/>
  <c r="P187" i="2" s="1"/>
  <c r="O187" i="2" s="1"/>
  <c r="Q187" i="2"/>
  <c r="K187" i="2"/>
  <c r="L187" i="2" s="1"/>
  <c r="M187" i="2" s="1"/>
  <c r="S175" i="2"/>
  <c r="Q175" i="2"/>
  <c r="N175" i="2"/>
  <c r="P175" i="2" s="1"/>
  <c r="O175" i="2" s="1"/>
  <c r="K175" i="2"/>
  <c r="L175" i="2" s="1"/>
  <c r="M175" i="2" s="1"/>
  <c r="S163" i="2"/>
  <c r="Q163" i="2"/>
  <c r="N163" i="2"/>
  <c r="P163" i="2" s="1"/>
  <c r="O163" i="2" s="1"/>
  <c r="K163" i="2"/>
  <c r="L163" i="2" s="1"/>
  <c r="M163" i="2" s="1"/>
  <c r="S151" i="2"/>
  <c r="Q151" i="2"/>
  <c r="N151" i="2"/>
  <c r="P151" i="2" s="1"/>
  <c r="O151" i="2" s="1"/>
  <c r="K151" i="2"/>
  <c r="L151" i="2" s="1"/>
  <c r="M151" i="2" s="1"/>
  <c r="Q139" i="2"/>
  <c r="N139" i="2"/>
  <c r="P139" i="2" s="1"/>
  <c r="O139" i="2" s="1"/>
  <c r="K139" i="2"/>
  <c r="L139" i="2" s="1"/>
  <c r="M139" i="2" s="1"/>
  <c r="S139" i="2"/>
  <c r="Q127" i="2"/>
  <c r="N127" i="2"/>
  <c r="P127" i="2" s="1"/>
  <c r="O127" i="2" s="1"/>
  <c r="K127" i="2"/>
  <c r="L127" i="2" s="1"/>
  <c r="M127" i="2" s="1"/>
  <c r="S127" i="2"/>
  <c r="S115" i="2"/>
  <c r="Q115" i="2"/>
  <c r="N115" i="2"/>
  <c r="P115" i="2" s="1"/>
  <c r="O115" i="2" s="1"/>
  <c r="K115" i="2"/>
  <c r="L115" i="2" s="1"/>
  <c r="M115" i="2" s="1"/>
  <c r="S103" i="2"/>
  <c r="Q103" i="2"/>
  <c r="N103" i="2"/>
  <c r="P103" i="2" s="1"/>
  <c r="O103" i="2" s="1"/>
  <c r="K103" i="2"/>
  <c r="L103" i="2" s="1"/>
  <c r="M103" i="2" s="1"/>
  <c r="S91" i="2"/>
  <c r="N91" i="2"/>
  <c r="P91" i="2" s="1"/>
  <c r="O91" i="2" s="1"/>
  <c r="K91" i="2"/>
  <c r="L91" i="2" s="1"/>
  <c r="M91" i="2" s="1"/>
  <c r="Q91" i="2"/>
  <c r="N79" i="2"/>
  <c r="P79" i="2" s="1"/>
  <c r="O79" i="2" s="1"/>
  <c r="K79" i="2"/>
  <c r="L79" i="2" s="1"/>
  <c r="M79" i="2" s="1"/>
  <c r="S79" i="2"/>
  <c r="Q79" i="2"/>
  <c r="S67" i="2"/>
  <c r="Q67" i="2"/>
  <c r="N67" i="2"/>
  <c r="P67" i="2" s="1"/>
  <c r="O67" i="2" s="1"/>
  <c r="K67" i="2"/>
  <c r="L67" i="2" s="1"/>
  <c r="M67" i="2" s="1"/>
  <c r="S55" i="2"/>
  <c r="N55" i="2"/>
  <c r="P55" i="2" s="1"/>
  <c r="O55" i="2" s="1"/>
  <c r="K55" i="2"/>
  <c r="L55" i="2" s="1"/>
  <c r="M55" i="2" s="1"/>
  <c r="Q55" i="2"/>
  <c r="N43" i="2"/>
  <c r="P43" i="2" s="1"/>
  <c r="O43" i="2" s="1"/>
  <c r="K43" i="2"/>
  <c r="L43" i="2" s="1"/>
  <c r="M43" i="2" s="1"/>
  <c r="S43" i="2"/>
  <c r="Q43" i="2"/>
  <c r="S31" i="2"/>
  <c r="Q31" i="2"/>
  <c r="N31" i="2"/>
  <c r="P31" i="2" s="1"/>
  <c r="O31" i="2" s="1"/>
  <c r="S19" i="2"/>
  <c r="Q19" i="2"/>
  <c r="N19" i="2"/>
  <c r="P19" i="2" s="1"/>
  <c r="V352" i="2"/>
  <c r="Z352" i="2" s="1"/>
  <c r="V256" i="2"/>
  <c r="Z256" i="2" s="1"/>
  <c r="V196" i="2"/>
  <c r="Z196" i="2" s="1"/>
  <c r="V136" i="2"/>
  <c r="Z136" i="2" s="1"/>
  <c r="V76" i="2"/>
  <c r="Z76" i="2" s="1"/>
  <c r="V2" i="2"/>
  <c r="Z2" i="2" s="1"/>
  <c r="V351" i="2"/>
  <c r="Z351" i="2" s="1"/>
  <c r="V339" i="2"/>
  <c r="Z339" i="2" s="1"/>
  <c r="V327" i="2"/>
  <c r="Z327" i="2" s="1"/>
  <c r="V315" i="2"/>
  <c r="Z315" i="2" s="1"/>
  <c r="V303" i="2"/>
  <c r="Z303" i="2" s="1"/>
  <c r="V291" i="2"/>
  <c r="Z291" i="2" s="1"/>
  <c r="V279" i="2"/>
  <c r="Z279" i="2" s="1"/>
  <c r="V267" i="2"/>
  <c r="Z267" i="2" s="1"/>
  <c r="V255" i="2"/>
  <c r="Z255" i="2" s="1"/>
  <c r="V243" i="2"/>
  <c r="Z243" i="2" s="1"/>
  <c r="V231" i="2"/>
  <c r="Z231" i="2" s="1"/>
  <c r="V219" i="2"/>
  <c r="Z219" i="2" s="1"/>
  <c r="V207" i="2"/>
  <c r="Z207" i="2" s="1"/>
  <c r="V195" i="2"/>
  <c r="Z195" i="2" s="1"/>
  <c r="V183" i="2"/>
  <c r="Z183" i="2" s="1"/>
  <c r="V171" i="2"/>
  <c r="Z171" i="2" s="1"/>
  <c r="V159" i="2"/>
  <c r="Z159" i="2" s="1"/>
  <c r="V147" i="2"/>
  <c r="Z147" i="2" s="1"/>
  <c r="V135" i="2"/>
  <c r="Z135" i="2" s="1"/>
  <c r="V123" i="2"/>
  <c r="Z123" i="2" s="1"/>
  <c r="V111" i="2"/>
  <c r="Z111" i="2" s="1"/>
  <c r="V99" i="2"/>
  <c r="Z99" i="2" s="1"/>
  <c r="V87" i="2"/>
  <c r="Z87" i="2" s="1"/>
  <c r="V75" i="2"/>
  <c r="Z75" i="2" s="1"/>
  <c r="V63" i="2"/>
  <c r="Z63" i="2" s="1"/>
  <c r="V51" i="2"/>
  <c r="Z51" i="2" s="1"/>
  <c r="V39" i="2"/>
  <c r="Z39" i="2" s="1"/>
  <c r="V27" i="2"/>
  <c r="Z27" i="2" s="1"/>
  <c r="V3" i="2"/>
  <c r="Z3" i="2" s="1"/>
  <c r="V268" i="2"/>
  <c r="Z268" i="2" s="1"/>
  <c r="V112" i="2"/>
  <c r="Z112" i="2" s="1"/>
  <c r="V194" i="2"/>
  <c r="Z194" i="2" s="1"/>
  <c r="V98" i="2"/>
  <c r="Z98" i="2" s="1"/>
  <c r="V38" i="2"/>
  <c r="Z38" i="2" s="1"/>
  <c r="O267" i="2"/>
  <c r="V340" i="2"/>
  <c r="Z340" i="2" s="1"/>
  <c r="V244" i="2"/>
  <c r="Z244" i="2" s="1"/>
  <c r="V160" i="2"/>
  <c r="Z160" i="2" s="1"/>
  <c r="V52" i="2"/>
  <c r="Z52" i="2" s="1"/>
  <c r="V302" i="2"/>
  <c r="Z302" i="2" s="1"/>
  <c r="V206" i="2"/>
  <c r="Z206" i="2" s="1"/>
  <c r="V50" i="2"/>
  <c r="Z50" i="2" s="1"/>
  <c r="V325" i="2"/>
  <c r="Z325" i="2" s="1"/>
  <c r="V193" i="2"/>
  <c r="Z193" i="2" s="1"/>
  <c r="V109" i="2"/>
  <c r="Z109" i="2" s="1"/>
  <c r="V49" i="2"/>
  <c r="Z49" i="2" s="1"/>
  <c r="V280" i="2"/>
  <c r="Z280" i="2" s="1"/>
  <c r="V148" i="2"/>
  <c r="Z148" i="2" s="1"/>
  <c r="V350" i="2"/>
  <c r="Z350" i="2" s="1"/>
  <c r="V290" i="2"/>
  <c r="Z290" i="2" s="1"/>
  <c r="V230" i="2"/>
  <c r="Z230" i="2" s="1"/>
  <c r="V170" i="2"/>
  <c r="Z170" i="2" s="1"/>
  <c r="V134" i="2"/>
  <c r="Z134" i="2" s="1"/>
  <c r="V86" i="2"/>
  <c r="Z86" i="2" s="1"/>
  <c r="V313" i="2"/>
  <c r="Z313" i="2" s="1"/>
  <c r="V253" i="2"/>
  <c r="Z253" i="2" s="1"/>
  <c r="V205" i="2"/>
  <c r="Z205" i="2" s="1"/>
  <c r="V169" i="2"/>
  <c r="Z169" i="2" s="1"/>
  <c r="V121" i="2"/>
  <c r="Z121" i="2" s="1"/>
  <c r="V73" i="2"/>
  <c r="Z73" i="2" s="1"/>
  <c r="V360" i="2"/>
  <c r="Z360" i="2" s="1"/>
  <c r="V348" i="2"/>
  <c r="Z348" i="2" s="1"/>
  <c r="V336" i="2"/>
  <c r="Z336" i="2" s="1"/>
  <c r="V324" i="2"/>
  <c r="Z324" i="2" s="1"/>
  <c r="V312" i="2"/>
  <c r="Z312" i="2" s="1"/>
  <c r="V300" i="2"/>
  <c r="Z300" i="2" s="1"/>
  <c r="V288" i="2"/>
  <c r="Z288" i="2" s="1"/>
  <c r="V276" i="2"/>
  <c r="Z276" i="2" s="1"/>
  <c r="V264" i="2"/>
  <c r="Z264" i="2" s="1"/>
  <c r="V252" i="2"/>
  <c r="Z252" i="2" s="1"/>
  <c r="V240" i="2"/>
  <c r="Z240" i="2" s="1"/>
  <c r="V228" i="2"/>
  <c r="Z228" i="2" s="1"/>
  <c r="V216" i="2"/>
  <c r="Z216" i="2" s="1"/>
  <c r="V204" i="2"/>
  <c r="Z204" i="2" s="1"/>
  <c r="V192" i="2"/>
  <c r="Z192" i="2" s="1"/>
  <c r="V180" i="2"/>
  <c r="Z180" i="2" s="1"/>
  <c r="V168" i="2"/>
  <c r="Z168" i="2" s="1"/>
  <c r="V156" i="2"/>
  <c r="Z156" i="2" s="1"/>
  <c r="V144" i="2"/>
  <c r="Z144" i="2" s="1"/>
  <c r="V132" i="2"/>
  <c r="Z132" i="2" s="1"/>
  <c r="V120" i="2"/>
  <c r="Z120" i="2" s="1"/>
  <c r="V108" i="2"/>
  <c r="Z108" i="2" s="1"/>
  <c r="V96" i="2"/>
  <c r="Z96" i="2" s="1"/>
  <c r="V84" i="2"/>
  <c r="Z84" i="2" s="1"/>
  <c r="V72" i="2"/>
  <c r="Z72" i="2" s="1"/>
  <c r="V60" i="2"/>
  <c r="Z60" i="2" s="1"/>
  <c r="V48" i="2"/>
  <c r="Z48" i="2" s="1"/>
  <c r="V36" i="2"/>
  <c r="Z36" i="2" s="1"/>
  <c r="V328" i="2"/>
  <c r="Z328" i="2" s="1"/>
  <c r="V184" i="2"/>
  <c r="Z184" i="2" s="1"/>
  <c r="V64" i="2"/>
  <c r="Z64" i="2" s="1"/>
  <c r="V362" i="2"/>
  <c r="Z362" i="2" s="1"/>
  <c r="V314" i="2"/>
  <c r="Z314" i="2" s="1"/>
  <c r="V278" i="2"/>
  <c r="Z278" i="2" s="1"/>
  <c r="V242" i="2"/>
  <c r="Z242" i="2" s="1"/>
  <c r="V182" i="2"/>
  <c r="Z182" i="2" s="1"/>
  <c r="V146" i="2"/>
  <c r="Z146" i="2" s="1"/>
  <c r="V110" i="2"/>
  <c r="Z110" i="2" s="1"/>
  <c r="V62" i="2"/>
  <c r="Z62" i="2" s="1"/>
  <c r="V14" i="2"/>
  <c r="Z14" i="2" s="1"/>
  <c r="V349" i="2"/>
  <c r="Z349" i="2" s="1"/>
  <c r="V289" i="2"/>
  <c r="Z289" i="2" s="1"/>
  <c r="V241" i="2"/>
  <c r="Z241" i="2" s="1"/>
  <c r="V181" i="2"/>
  <c r="Z181" i="2" s="1"/>
  <c r="V157" i="2"/>
  <c r="Z157" i="2" s="1"/>
  <c r="V133" i="2"/>
  <c r="Z133" i="2" s="1"/>
  <c r="V85" i="2"/>
  <c r="Z85" i="2" s="1"/>
  <c r="V61" i="2"/>
  <c r="Z61" i="2" s="1"/>
  <c r="V37" i="2"/>
  <c r="Z37" i="2" s="1"/>
  <c r="V359" i="2"/>
  <c r="Z359" i="2" s="1"/>
  <c r="V347" i="2"/>
  <c r="Z347" i="2" s="1"/>
  <c r="V335" i="2"/>
  <c r="Z335" i="2" s="1"/>
  <c r="V323" i="2"/>
  <c r="Z323" i="2" s="1"/>
  <c r="V311" i="2"/>
  <c r="Z311" i="2" s="1"/>
  <c r="V299" i="2"/>
  <c r="Z299" i="2" s="1"/>
  <c r="V287" i="2"/>
  <c r="Z287" i="2" s="1"/>
  <c r="V275" i="2"/>
  <c r="Z275" i="2" s="1"/>
  <c r="V263" i="2"/>
  <c r="Z263" i="2" s="1"/>
  <c r="V251" i="2"/>
  <c r="Z251" i="2" s="1"/>
  <c r="V239" i="2"/>
  <c r="Z239" i="2" s="1"/>
  <c r="V227" i="2"/>
  <c r="Z227" i="2" s="1"/>
  <c r="V215" i="2"/>
  <c r="Z215" i="2" s="1"/>
  <c r="V203" i="2"/>
  <c r="Z203" i="2" s="1"/>
  <c r="V191" i="2"/>
  <c r="Z191" i="2" s="1"/>
  <c r="V179" i="2"/>
  <c r="Z179" i="2" s="1"/>
  <c r="V167" i="2"/>
  <c r="Z167" i="2" s="1"/>
  <c r="V155" i="2"/>
  <c r="Z155" i="2" s="1"/>
  <c r="V143" i="2"/>
  <c r="Z143" i="2" s="1"/>
  <c r="V131" i="2"/>
  <c r="Z131" i="2" s="1"/>
  <c r="V119" i="2"/>
  <c r="Z119" i="2" s="1"/>
  <c r="V107" i="2"/>
  <c r="Z107" i="2" s="1"/>
  <c r="V95" i="2"/>
  <c r="Z95" i="2" s="1"/>
  <c r="V83" i="2"/>
  <c r="Z83" i="2" s="1"/>
  <c r="V71" i="2"/>
  <c r="Z71" i="2" s="1"/>
  <c r="V59" i="2"/>
  <c r="Z59" i="2" s="1"/>
  <c r="V47" i="2"/>
  <c r="Z47" i="2" s="1"/>
  <c r="V35" i="2"/>
  <c r="Z35" i="2" s="1"/>
  <c r="V23" i="2"/>
  <c r="Z23" i="2" s="1"/>
  <c r="V11" i="2"/>
  <c r="Z11" i="2" s="1"/>
  <c r="V304" i="2"/>
  <c r="Z304" i="2" s="1"/>
  <c r="V208" i="2"/>
  <c r="Z208" i="2" s="1"/>
  <c r="V88" i="2"/>
  <c r="Z88" i="2" s="1"/>
  <c r="V361" i="2"/>
  <c r="Z361" i="2" s="1"/>
  <c r="V301" i="2"/>
  <c r="Z301" i="2" s="1"/>
  <c r="V265" i="2"/>
  <c r="Z265" i="2" s="1"/>
  <c r="V217" i="2"/>
  <c r="Z217" i="2" s="1"/>
  <c r="V145" i="2"/>
  <c r="Z145" i="2" s="1"/>
  <c r="V334" i="2"/>
  <c r="Z334" i="2" s="1"/>
  <c r="V286" i="2"/>
  <c r="Z286" i="2" s="1"/>
  <c r="V238" i="2"/>
  <c r="Z238" i="2" s="1"/>
  <c r="V190" i="2"/>
  <c r="Z190" i="2" s="1"/>
  <c r="V154" i="2"/>
  <c r="Z154" i="2" s="1"/>
  <c r="V118" i="2"/>
  <c r="Z118" i="2" s="1"/>
  <c r="V94" i="2"/>
  <c r="Z94" i="2" s="1"/>
  <c r="V82" i="2"/>
  <c r="Z82" i="2" s="1"/>
  <c r="V70" i="2"/>
  <c r="Z70" i="2" s="1"/>
  <c r="V46" i="2"/>
  <c r="Z46" i="2" s="1"/>
  <c r="V34" i="2"/>
  <c r="Z34" i="2" s="1"/>
  <c r="V292" i="2"/>
  <c r="Z292" i="2" s="1"/>
  <c r="V232" i="2"/>
  <c r="Z232" i="2" s="1"/>
  <c r="V172" i="2"/>
  <c r="Z172" i="2" s="1"/>
  <c r="V100" i="2"/>
  <c r="Z100" i="2" s="1"/>
  <c r="V40" i="2"/>
  <c r="Z40" i="2" s="1"/>
  <c r="V326" i="2"/>
  <c r="Z326" i="2" s="1"/>
  <c r="V266" i="2"/>
  <c r="Z266" i="2" s="1"/>
  <c r="V218" i="2"/>
  <c r="Z218" i="2" s="1"/>
  <c r="V158" i="2"/>
  <c r="Z158" i="2" s="1"/>
  <c r="V74" i="2"/>
  <c r="Z74" i="2" s="1"/>
  <c r="V337" i="2"/>
  <c r="Z337" i="2" s="1"/>
  <c r="V277" i="2"/>
  <c r="Z277" i="2" s="1"/>
  <c r="V229" i="2"/>
  <c r="Z229" i="2" s="1"/>
  <c r="V97" i="2"/>
  <c r="Z97" i="2" s="1"/>
  <c r="V358" i="2"/>
  <c r="Z358" i="2" s="1"/>
  <c r="V346" i="2"/>
  <c r="Z346" i="2" s="1"/>
  <c r="V322" i="2"/>
  <c r="Z322" i="2" s="1"/>
  <c r="V310" i="2"/>
  <c r="Z310" i="2" s="1"/>
  <c r="V298" i="2"/>
  <c r="Z298" i="2" s="1"/>
  <c r="V274" i="2"/>
  <c r="Z274" i="2" s="1"/>
  <c r="V262" i="2"/>
  <c r="Z262" i="2" s="1"/>
  <c r="V250" i="2"/>
  <c r="Z250" i="2" s="1"/>
  <c r="V226" i="2"/>
  <c r="Z226" i="2" s="1"/>
  <c r="V214" i="2"/>
  <c r="Z214" i="2" s="1"/>
  <c r="V202" i="2"/>
  <c r="Z202" i="2" s="1"/>
  <c r="V178" i="2"/>
  <c r="Z178" i="2" s="1"/>
  <c r="V166" i="2"/>
  <c r="Z166" i="2" s="1"/>
  <c r="V142" i="2"/>
  <c r="Z142" i="2" s="1"/>
  <c r="V130" i="2"/>
  <c r="Z130" i="2" s="1"/>
  <c r="V106" i="2"/>
  <c r="Z106" i="2" s="1"/>
  <c r="V58" i="2"/>
  <c r="Z58" i="2" s="1"/>
  <c r="V357" i="2"/>
  <c r="Z357" i="2" s="1"/>
  <c r="V345" i="2"/>
  <c r="Z345" i="2" s="1"/>
  <c r="V333" i="2"/>
  <c r="Z333" i="2" s="1"/>
  <c r="V321" i="2"/>
  <c r="Z321" i="2" s="1"/>
  <c r="V309" i="2"/>
  <c r="Z309" i="2" s="1"/>
  <c r="V297" i="2"/>
  <c r="Z297" i="2" s="1"/>
  <c r="V285" i="2"/>
  <c r="Z285" i="2" s="1"/>
  <c r="V273" i="2"/>
  <c r="Z273" i="2" s="1"/>
  <c r="V261" i="2"/>
  <c r="Z261" i="2" s="1"/>
  <c r="V249" i="2"/>
  <c r="Z249" i="2" s="1"/>
  <c r="V237" i="2"/>
  <c r="Z237" i="2" s="1"/>
  <c r="V225" i="2"/>
  <c r="Z225" i="2" s="1"/>
  <c r="V213" i="2"/>
  <c r="Z213" i="2" s="1"/>
  <c r="V201" i="2"/>
  <c r="Z201" i="2" s="1"/>
  <c r="V189" i="2"/>
  <c r="Z189" i="2" s="1"/>
  <c r="V177" i="2"/>
  <c r="Z177" i="2" s="1"/>
  <c r="V165" i="2"/>
  <c r="Z165" i="2" s="1"/>
  <c r="V153" i="2"/>
  <c r="Z153" i="2" s="1"/>
  <c r="V141" i="2"/>
  <c r="Z141" i="2" s="1"/>
  <c r="V129" i="2"/>
  <c r="Z129" i="2" s="1"/>
  <c r="V117" i="2"/>
  <c r="Z117" i="2" s="1"/>
  <c r="V105" i="2"/>
  <c r="Z105" i="2" s="1"/>
  <c r="V93" i="2"/>
  <c r="Z93" i="2" s="1"/>
  <c r="V81" i="2"/>
  <c r="Z81" i="2" s="1"/>
  <c r="V69" i="2"/>
  <c r="Z69" i="2" s="1"/>
  <c r="V57" i="2"/>
  <c r="Z57" i="2" s="1"/>
  <c r="V45" i="2"/>
  <c r="Z45" i="2" s="1"/>
  <c r="V33" i="2"/>
  <c r="Z33" i="2" s="1"/>
  <c r="V9" i="2"/>
  <c r="Z9" i="2" s="1"/>
  <c r="O358" i="2"/>
  <c r="V316" i="2"/>
  <c r="Z316" i="2" s="1"/>
  <c r="V220" i="2"/>
  <c r="Z220" i="2" s="1"/>
  <c r="V124" i="2"/>
  <c r="Z124" i="2" s="1"/>
  <c r="V338" i="2"/>
  <c r="Z338" i="2" s="1"/>
  <c r="V254" i="2"/>
  <c r="Z254" i="2" s="1"/>
  <c r="V122" i="2"/>
  <c r="Z122" i="2" s="1"/>
  <c r="V356" i="2"/>
  <c r="Z356" i="2" s="1"/>
  <c r="V344" i="2"/>
  <c r="Z344" i="2" s="1"/>
  <c r="V332" i="2"/>
  <c r="Z332" i="2" s="1"/>
  <c r="V320" i="2"/>
  <c r="Z320" i="2" s="1"/>
  <c r="V308" i="2"/>
  <c r="Z308" i="2" s="1"/>
  <c r="V296" i="2"/>
  <c r="Z296" i="2" s="1"/>
  <c r="V284" i="2"/>
  <c r="Z284" i="2" s="1"/>
  <c r="V272" i="2"/>
  <c r="Z272" i="2" s="1"/>
  <c r="V260" i="2"/>
  <c r="Z260" i="2" s="1"/>
  <c r="V248" i="2"/>
  <c r="Z248" i="2" s="1"/>
  <c r="V236" i="2"/>
  <c r="Z236" i="2" s="1"/>
  <c r="V224" i="2"/>
  <c r="Z224" i="2" s="1"/>
  <c r="V212" i="2"/>
  <c r="Z212" i="2" s="1"/>
  <c r="V200" i="2"/>
  <c r="Z200" i="2" s="1"/>
  <c r="V188" i="2"/>
  <c r="Z188" i="2" s="1"/>
  <c r="V176" i="2"/>
  <c r="Z176" i="2" s="1"/>
  <c r="V164" i="2"/>
  <c r="Z164" i="2" s="1"/>
  <c r="V152" i="2"/>
  <c r="Z152" i="2" s="1"/>
  <c r="V140" i="2"/>
  <c r="Z140" i="2" s="1"/>
  <c r="V128" i="2"/>
  <c r="Z128" i="2" s="1"/>
  <c r="V116" i="2"/>
  <c r="Z116" i="2" s="1"/>
  <c r="V104" i="2"/>
  <c r="Z104" i="2" s="1"/>
  <c r="V92" i="2"/>
  <c r="Z92" i="2" s="1"/>
  <c r="V80" i="2"/>
  <c r="Z80" i="2" s="1"/>
  <c r="V68" i="2"/>
  <c r="Z68" i="2" s="1"/>
  <c r="V56" i="2"/>
  <c r="Z56" i="2" s="1"/>
  <c r="V44" i="2"/>
  <c r="Z44" i="2" s="1"/>
  <c r="V343" i="2"/>
  <c r="Z343" i="2" s="1"/>
  <c r="V307" i="2"/>
  <c r="Z307" i="2" s="1"/>
  <c r="V271" i="2"/>
  <c r="Z271" i="2" s="1"/>
  <c r="V235" i="2"/>
  <c r="Z235" i="2" s="1"/>
  <c r="V199" i="2"/>
  <c r="Z199" i="2" s="1"/>
  <c r="V187" i="2"/>
  <c r="Z187" i="2" s="1"/>
  <c r="V175" i="2"/>
  <c r="Z175" i="2" s="1"/>
  <c r="V139" i="2"/>
  <c r="Z139" i="2" s="1"/>
  <c r="V127" i="2"/>
  <c r="Z127" i="2" s="1"/>
  <c r="V115" i="2"/>
  <c r="Z115" i="2" s="1"/>
  <c r="V103" i="2"/>
  <c r="Z103" i="2" s="1"/>
  <c r="V91" i="2"/>
  <c r="Z91" i="2" s="1"/>
  <c r="V79" i="2"/>
  <c r="Z79" i="2" s="1"/>
  <c r="V67" i="2"/>
  <c r="Z67" i="2" s="1"/>
  <c r="V55" i="2"/>
  <c r="Z55" i="2" s="1"/>
  <c r="V43" i="2"/>
  <c r="Z43" i="2" s="1"/>
  <c r="V19" i="2"/>
  <c r="Z19" i="2" s="1"/>
  <c r="V7" i="2"/>
  <c r="Z7" i="2" s="1"/>
  <c r="V331" i="2"/>
  <c r="Z331" i="2" s="1"/>
  <c r="V295" i="2"/>
  <c r="Z295" i="2" s="1"/>
  <c r="V247" i="2"/>
  <c r="Z247" i="2" s="1"/>
  <c r="V211" i="2"/>
  <c r="Z211" i="2" s="1"/>
  <c r="V151" i="2"/>
  <c r="Z151" i="2" s="1"/>
  <c r="V342" i="2"/>
  <c r="Z342" i="2" s="1"/>
  <c r="V318" i="2"/>
  <c r="Z318" i="2" s="1"/>
  <c r="V294" i="2"/>
  <c r="Z294" i="2" s="1"/>
  <c r="V270" i="2"/>
  <c r="Z270" i="2" s="1"/>
  <c r="V246" i="2"/>
  <c r="Z246" i="2" s="1"/>
  <c r="V210" i="2"/>
  <c r="Z210" i="2" s="1"/>
  <c r="V186" i="2"/>
  <c r="Z186" i="2" s="1"/>
  <c r="V162" i="2"/>
  <c r="Z162" i="2" s="1"/>
  <c r="V126" i="2"/>
  <c r="Z126" i="2" s="1"/>
  <c r="V90" i="2"/>
  <c r="Z90" i="2" s="1"/>
  <c r="V66" i="2"/>
  <c r="Z66" i="2" s="1"/>
  <c r="V42" i="2"/>
  <c r="Z42" i="2" s="1"/>
  <c r="V355" i="2"/>
  <c r="Z355" i="2" s="1"/>
  <c r="V319" i="2"/>
  <c r="Z319" i="2" s="1"/>
  <c r="V283" i="2"/>
  <c r="Z283" i="2" s="1"/>
  <c r="V259" i="2"/>
  <c r="Z259" i="2" s="1"/>
  <c r="V223" i="2"/>
  <c r="Z223" i="2" s="1"/>
  <c r="V163" i="2"/>
  <c r="Z163" i="2" s="1"/>
  <c r="V354" i="2"/>
  <c r="Z354" i="2" s="1"/>
  <c r="V330" i="2"/>
  <c r="Z330" i="2" s="1"/>
  <c r="V306" i="2"/>
  <c r="Z306" i="2" s="1"/>
  <c r="V282" i="2"/>
  <c r="Z282" i="2" s="1"/>
  <c r="V258" i="2"/>
  <c r="Z258" i="2" s="1"/>
  <c r="V234" i="2"/>
  <c r="Z234" i="2" s="1"/>
  <c r="V222" i="2"/>
  <c r="Z222" i="2" s="1"/>
  <c r="V198" i="2"/>
  <c r="Z198" i="2" s="1"/>
  <c r="V174" i="2"/>
  <c r="Z174" i="2" s="1"/>
  <c r="V150" i="2"/>
  <c r="Z150" i="2" s="1"/>
  <c r="V138" i="2"/>
  <c r="Z138" i="2" s="1"/>
  <c r="V114" i="2"/>
  <c r="Z114" i="2" s="1"/>
  <c r="V102" i="2"/>
  <c r="Z102" i="2" s="1"/>
  <c r="V78" i="2"/>
  <c r="Z78" i="2" s="1"/>
  <c r="V54" i="2"/>
  <c r="Z54" i="2" s="1"/>
  <c r="V353" i="2"/>
  <c r="Z353" i="2" s="1"/>
  <c r="V341" i="2"/>
  <c r="Z341" i="2" s="1"/>
  <c r="V329" i="2"/>
  <c r="Z329" i="2" s="1"/>
  <c r="V317" i="2"/>
  <c r="Z317" i="2" s="1"/>
  <c r="V305" i="2"/>
  <c r="Z305" i="2" s="1"/>
  <c r="V293" i="2"/>
  <c r="Z293" i="2" s="1"/>
  <c r="V281" i="2"/>
  <c r="Z281" i="2" s="1"/>
  <c r="V269" i="2"/>
  <c r="Z269" i="2" s="1"/>
  <c r="V257" i="2"/>
  <c r="Z257" i="2" s="1"/>
  <c r="V245" i="2"/>
  <c r="Z245" i="2" s="1"/>
  <c r="V233" i="2"/>
  <c r="Z233" i="2" s="1"/>
  <c r="V221" i="2"/>
  <c r="Z221" i="2" s="1"/>
  <c r="V209" i="2"/>
  <c r="Z209" i="2" s="1"/>
  <c r="V197" i="2"/>
  <c r="Z197" i="2" s="1"/>
  <c r="V185" i="2"/>
  <c r="Z185" i="2" s="1"/>
  <c r="V173" i="2"/>
  <c r="Z173" i="2" s="1"/>
  <c r="V161" i="2"/>
  <c r="Z161" i="2" s="1"/>
  <c r="V149" i="2"/>
  <c r="Z149" i="2" s="1"/>
  <c r="V137" i="2"/>
  <c r="Z137" i="2" s="1"/>
  <c r="V125" i="2"/>
  <c r="Z125" i="2" s="1"/>
  <c r="V113" i="2"/>
  <c r="Z113" i="2" s="1"/>
  <c r="V101" i="2"/>
  <c r="Z101" i="2" s="1"/>
  <c r="V89" i="2"/>
  <c r="Z89" i="2" s="1"/>
  <c r="V77" i="2"/>
  <c r="Z77" i="2" s="1"/>
  <c r="V65" i="2"/>
  <c r="Z65" i="2" s="1"/>
  <c r="V53" i="2"/>
  <c r="Z53" i="2" s="1"/>
  <c r="V41" i="2"/>
  <c r="Z41" i="2" s="1"/>
  <c r="V5" i="2"/>
  <c r="Z5" i="2" s="1"/>
  <c r="O342" i="2"/>
  <c r="O306" i="2"/>
  <c r="O186" i="2"/>
  <c r="O126" i="2"/>
  <c r="O78" i="2"/>
  <c r="O54" i="2"/>
  <c r="O42" i="2"/>
  <c r="O18" i="2"/>
  <c r="U360" i="2"/>
  <c r="U356" i="2"/>
  <c r="U352" i="2"/>
  <c r="U348" i="2"/>
  <c r="U344" i="2"/>
  <c r="U340" i="2"/>
  <c r="U336" i="2"/>
  <c r="U332" i="2"/>
  <c r="U328" i="2"/>
  <c r="U324" i="2"/>
  <c r="U320" i="2"/>
  <c r="U316" i="2"/>
  <c r="U312" i="2"/>
  <c r="U308" i="2"/>
  <c r="U304" i="2"/>
  <c r="U300" i="2"/>
  <c r="U296" i="2"/>
  <c r="U292" i="2"/>
  <c r="U288" i="2"/>
  <c r="U284" i="2"/>
  <c r="U280" i="2"/>
  <c r="U276" i="2"/>
  <c r="U272" i="2"/>
  <c r="U268" i="2"/>
  <c r="U264" i="2"/>
  <c r="U260" i="2"/>
  <c r="U256" i="2"/>
  <c r="U252" i="2"/>
  <c r="U248" i="2"/>
  <c r="U244" i="2"/>
  <c r="U240" i="2"/>
  <c r="U236" i="2"/>
  <c r="U232" i="2"/>
  <c r="U228" i="2"/>
  <c r="U224" i="2"/>
  <c r="U220" i="2"/>
  <c r="U216" i="2"/>
  <c r="U212" i="2"/>
  <c r="U208" i="2"/>
  <c r="U204" i="2"/>
  <c r="U200" i="2"/>
  <c r="U196" i="2"/>
  <c r="U192" i="2"/>
  <c r="U188" i="2"/>
  <c r="U184" i="2"/>
  <c r="U180" i="2"/>
  <c r="U176" i="2"/>
  <c r="U172" i="2"/>
  <c r="U168" i="2"/>
  <c r="U164" i="2"/>
  <c r="U160" i="2"/>
  <c r="U156" i="2"/>
  <c r="U152" i="2"/>
  <c r="U148" i="2"/>
  <c r="U144" i="2"/>
  <c r="U140" i="2"/>
  <c r="U136" i="2"/>
  <c r="U132" i="2"/>
  <c r="U128" i="2"/>
  <c r="U124" i="2"/>
  <c r="U120" i="2"/>
  <c r="U116" i="2"/>
  <c r="U112" i="2"/>
  <c r="U108" i="2"/>
  <c r="U104" i="2"/>
  <c r="U100" i="2"/>
  <c r="U96" i="2"/>
  <c r="U92" i="2"/>
  <c r="U88" i="2"/>
  <c r="U84" i="2"/>
  <c r="U80" i="2"/>
  <c r="U76" i="2"/>
  <c r="U72" i="2"/>
  <c r="U68" i="2"/>
  <c r="U64" i="2"/>
  <c r="U60" i="2"/>
  <c r="U56" i="2"/>
  <c r="U52" i="2"/>
  <c r="U48" i="2"/>
  <c r="U44" i="2"/>
  <c r="U40" i="2"/>
  <c r="U36" i="2"/>
  <c r="U16" i="2"/>
  <c r="U359" i="2"/>
  <c r="U355" i="2"/>
  <c r="U351" i="2"/>
  <c r="U347" i="2"/>
  <c r="U343" i="2"/>
  <c r="U339" i="2"/>
  <c r="U335" i="2"/>
  <c r="U331" i="2"/>
  <c r="U327" i="2"/>
  <c r="U323" i="2"/>
  <c r="U319" i="2"/>
  <c r="U315" i="2"/>
  <c r="U311" i="2"/>
  <c r="U307" i="2"/>
  <c r="U303" i="2"/>
  <c r="U299" i="2"/>
  <c r="U295" i="2"/>
  <c r="U291" i="2"/>
  <c r="U287" i="2"/>
  <c r="U283" i="2"/>
  <c r="U279" i="2"/>
  <c r="U275" i="2"/>
  <c r="U271" i="2"/>
  <c r="U267" i="2"/>
  <c r="U263" i="2"/>
  <c r="U259" i="2"/>
  <c r="U255" i="2"/>
  <c r="U251" i="2"/>
  <c r="U247" i="2"/>
  <c r="U243" i="2"/>
  <c r="U239" i="2"/>
  <c r="U235" i="2"/>
  <c r="U231" i="2"/>
  <c r="U227" i="2"/>
  <c r="U223" i="2"/>
  <c r="U219" i="2"/>
  <c r="U215" i="2"/>
  <c r="U211" i="2"/>
  <c r="U207" i="2"/>
  <c r="U203" i="2"/>
  <c r="U199" i="2"/>
  <c r="U195" i="2"/>
  <c r="U191" i="2"/>
  <c r="U187" i="2"/>
  <c r="U183" i="2"/>
  <c r="U179" i="2"/>
  <c r="U175" i="2"/>
  <c r="U171" i="2"/>
  <c r="U167" i="2"/>
  <c r="U163" i="2"/>
  <c r="U159" i="2"/>
  <c r="U155" i="2"/>
  <c r="U151" i="2"/>
  <c r="U147" i="2"/>
  <c r="U143" i="2"/>
  <c r="U139" i="2"/>
  <c r="U135" i="2"/>
  <c r="U131" i="2"/>
  <c r="U127" i="2"/>
  <c r="U123" i="2"/>
  <c r="U119" i="2"/>
  <c r="U115" i="2"/>
  <c r="U111" i="2"/>
  <c r="U107" i="2"/>
  <c r="U103" i="2"/>
  <c r="U99" i="2"/>
  <c r="U95" i="2"/>
  <c r="U91" i="2"/>
  <c r="U87" i="2"/>
  <c r="U83" i="2"/>
  <c r="U79" i="2"/>
  <c r="U75" i="2"/>
  <c r="U71" i="2"/>
  <c r="U67" i="2"/>
  <c r="U63" i="2"/>
  <c r="U59" i="2"/>
  <c r="U55" i="2"/>
  <c r="U51" i="2"/>
  <c r="U47" i="2"/>
  <c r="U43" i="2"/>
  <c r="U39" i="2"/>
  <c r="U35" i="2"/>
  <c r="U15" i="2"/>
  <c r="U362" i="2"/>
  <c r="U358" i="2"/>
  <c r="U354" i="2"/>
  <c r="U350" i="2"/>
  <c r="U346" i="2"/>
  <c r="U342" i="2"/>
  <c r="U338" i="2"/>
  <c r="U334" i="2"/>
  <c r="U330" i="2"/>
  <c r="U326" i="2"/>
  <c r="U322" i="2"/>
  <c r="U318" i="2"/>
  <c r="U314" i="2"/>
  <c r="U310" i="2"/>
  <c r="U306" i="2"/>
  <c r="U302" i="2"/>
  <c r="U298" i="2"/>
  <c r="U294" i="2"/>
  <c r="U290" i="2"/>
  <c r="U286" i="2"/>
  <c r="U282" i="2"/>
  <c r="U278" i="2"/>
  <c r="U274" i="2"/>
  <c r="U270" i="2"/>
  <c r="U266" i="2"/>
  <c r="U262" i="2"/>
  <c r="U258" i="2"/>
  <c r="U254" i="2"/>
  <c r="U250" i="2"/>
  <c r="U246" i="2"/>
  <c r="U242" i="2"/>
  <c r="U238" i="2"/>
  <c r="U234" i="2"/>
  <c r="U230" i="2"/>
  <c r="U226" i="2"/>
  <c r="U222" i="2"/>
  <c r="U218" i="2"/>
  <c r="U214" i="2"/>
  <c r="U210" i="2"/>
  <c r="U206" i="2"/>
  <c r="U202" i="2"/>
  <c r="U198" i="2"/>
  <c r="U194" i="2"/>
  <c r="U190" i="2"/>
  <c r="U186" i="2"/>
  <c r="U182" i="2"/>
  <c r="U178" i="2"/>
  <c r="U174" i="2"/>
  <c r="U170" i="2"/>
  <c r="U166" i="2"/>
  <c r="U162" i="2"/>
  <c r="U158" i="2"/>
  <c r="U154" i="2"/>
  <c r="U150" i="2"/>
  <c r="U146" i="2"/>
  <c r="U142" i="2"/>
  <c r="U138" i="2"/>
  <c r="U134" i="2"/>
  <c r="U130" i="2"/>
  <c r="U126" i="2"/>
  <c r="U122" i="2"/>
  <c r="U118" i="2"/>
  <c r="U114" i="2"/>
  <c r="U110" i="2"/>
  <c r="U106" i="2"/>
  <c r="U102" i="2"/>
  <c r="U98" i="2"/>
  <c r="U94" i="2"/>
  <c r="U90" i="2"/>
  <c r="U86" i="2"/>
  <c r="U82" i="2"/>
  <c r="U78" i="2"/>
  <c r="U74" i="2"/>
  <c r="U70" i="2"/>
  <c r="U66" i="2"/>
  <c r="U62" i="2"/>
  <c r="U58" i="2"/>
  <c r="U54" i="2"/>
  <c r="U50" i="2"/>
  <c r="U46" i="2"/>
  <c r="U42" i="2"/>
  <c r="U38" i="2"/>
  <c r="U34" i="2"/>
  <c r="U18" i="2"/>
  <c r="U14" i="2"/>
  <c r="U361" i="2"/>
  <c r="U357" i="2"/>
  <c r="U353" i="2"/>
  <c r="U349" i="2"/>
  <c r="U345" i="2"/>
  <c r="U341" i="2"/>
  <c r="U337" i="2"/>
  <c r="U333" i="2"/>
  <c r="U329" i="2"/>
  <c r="U325" i="2"/>
  <c r="U321" i="2"/>
  <c r="U317" i="2"/>
  <c r="U313" i="2"/>
  <c r="U309" i="2"/>
  <c r="U305" i="2"/>
  <c r="U301" i="2"/>
  <c r="U297" i="2"/>
  <c r="U293" i="2"/>
  <c r="U289" i="2"/>
  <c r="U285" i="2"/>
  <c r="U281" i="2"/>
  <c r="U277" i="2"/>
  <c r="U273" i="2"/>
  <c r="U269" i="2"/>
  <c r="U265" i="2"/>
  <c r="U261" i="2"/>
  <c r="U257" i="2"/>
  <c r="U253" i="2"/>
  <c r="U249" i="2"/>
  <c r="U245" i="2"/>
  <c r="U241" i="2"/>
  <c r="U237" i="2"/>
  <c r="U233" i="2"/>
  <c r="U229" i="2"/>
  <c r="U225" i="2"/>
  <c r="U221" i="2"/>
  <c r="U217" i="2"/>
  <c r="U213" i="2"/>
  <c r="U209" i="2"/>
  <c r="U205" i="2"/>
  <c r="U201" i="2"/>
  <c r="U197" i="2"/>
  <c r="U193" i="2"/>
  <c r="U189" i="2"/>
  <c r="U185" i="2"/>
  <c r="U181" i="2"/>
  <c r="U177" i="2"/>
  <c r="U173" i="2"/>
  <c r="U169" i="2"/>
  <c r="U165" i="2"/>
  <c r="U161" i="2"/>
  <c r="U157" i="2"/>
  <c r="U153" i="2"/>
  <c r="U149" i="2"/>
  <c r="U145" i="2"/>
  <c r="U141" i="2"/>
  <c r="U137" i="2"/>
  <c r="U133" i="2"/>
  <c r="U129" i="2"/>
  <c r="U125" i="2"/>
  <c r="U121" i="2"/>
  <c r="U117" i="2"/>
  <c r="U113" i="2"/>
  <c r="U109" i="2"/>
  <c r="U105" i="2"/>
  <c r="U101" i="2"/>
  <c r="U97" i="2"/>
  <c r="U93" i="2"/>
  <c r="U89" i="2"/>
  <c r="U85" i="2"/>
  <c r="U81" i="2"/>
  <c r="U77" i="2"/>
  <c r="U73" i="2"/>
  <c r="U69" i="2"/>
  <c r="U65" i="2"/>
  <c r="U61" i="2"/>
  <c r="U57" i="2"/>
  <c r="U53" i="2"/>
  <c r="U49" i="2"/>
  <c r="U45" i="2"/>
  <c r="U41" i="2"/>
  <c r="U37" i="2"/>
  <c r="U33" i="2"/>
  <c r="U17" i="2"/>
  <c r="U13" i="2"/>
  <c r="U30" i="2"/>
  <c r="U22" i="2"/>
  <c r="U10" i="2"/>
  <c r="U29" i="2"/>
  <c r="U25" i="2"/>
  <c r="U21" i="2"/>
  <c r="U9" i="2"/>
  <c r="U32" i="2"/>
  <c r="U28" i="2"/>
  <c r="U24" i="2"/>
  <c r="U20" i="2"/>
  <c r="U12" i="2"/>
  <c r="U8" i="2"/>
  <c r="U4" i="2"/>
  <c r="U26" i="2"/>
  <c r="U6" i="2"/>
  <c r="U5" i="2"/>
  <c r="U2" i="2"/>
  <c r="U31" i="2"/>
  <c r="U27" i="2"/>
  <c r="O23" i="2"/>
  <c r="U23" i="2"/>
  <c r="U19" i="2"/>
  <c r="U11" i="2"/>
  <c r="U7" i="2"/>
  <c r="U3" i="2"/>
  <c r="O337" i="2"/>
  <c r="O313" i="2"/>
  <c r="O289" i="2"/>
  <c r="O205" i="2"/>
  <c r="O169" i="2"/>
  <c r="O351" i="2"/>
  <c r="O339" i="2"/>
  <c r="O315" i="2"/>
  <c r="O255" i="2"/>
  <c r="O231" i="2"/>
  <c r="O207" i="2"/>
  <c r="O171" i="2"/>
  <c r="O147" i="2"/>
  <c r="O350" i="2"/>
  <c r="O290" i="2"/>
  <c r="O266" i="2"/>
  <c r="O230" i="2"/>
  <c r="O170" i="2"/>
  <c r="O134" i="2"/>
  <c r="O294" i="2"/>
  <c r="O270" i="2"/>
  <c r="O258" i="2"/>
  <c r="O234" i="2"/>
  <c r="O198" i="2"/>
  <c r="O132" i="2"/>
  <c r="O60" i="2"/>
  <c r="O36" i="2"/>
  <c r="O353" i="2"/>
  <c r="O347" i="2"/>
  <c r="O341" i="2"/>
  <c r="O305" i="2"/>
  <c r="O287" i="2"/>
  <c r="O257" i="2"/>
  <c r="O185" i="2"/>
  <c r="O167" i="2"/>
  <c r="O149" i="2"/>
  <c r="O143" i="2"/>
  <c r="O125" i="2"/>
  <c r="O113" i="2"/>
  <c r="O89" i="2"/>
  <c r="O53" i="2"/>
  <c r="O328" i="2"/>
  <c r="O196" i="2"/>
  <c r="O136" i="2"/>
  <c r="O112" i="2"/>
  <c r="O64" i="2"/>
  <c r="O52" i="2"/>
  <c r="D5" i="2"/>
  <c r="D6" i="2" s="1"/>
  <c r="D6" i="1" s="1"/>
  <c r="E39" i="1" l="1"/>
  <c r="E59" i="1"/>
  <c r="Y213" i="2"/>
  <c r="W213" i="2"/>
  <c r="X213" i="2"/>
  <c r="W114" i="2"/>
  <c r="X114" i="2"/>
  <c r="Y114" i="2"/>
  <c r="W67" i="2"/>
  <c r="X67" i="2"/>
  <c r="Y67" i="2"/>
  <c r="W307" i="2"/>
  <c r="X307" i="2"/>
  <c r="Y307" i="2"/>
  <c r="W216" i="2"/>
  <c r="Y216" i="2"/>
  <c r="X216" i="2"/>
  <c r="Y121" i="2"/>
  <c r="W121" i="2"/>
  <c r="X121" i="2"/>
  <c r="Y125" i="2"/>
  <c r="W125" i="2"/>
  <c r="X125" i="2"/>
  <c r="W122" i="2"/>
  <c r="X122" i="2"/>
  <c r="Y122" i="2"/>
  <c r="W123" i="2"/>
  <c r="X123" i="2"/>
  <c r="Y123" i="2"/>
  <c r="W128" i="2"/>
  <c r="Y128" i="2"/>
  <c r="X128" i="2"/>
  <c r="W33" i="2"/>
  <c r="X33" i="2"/>
  <c r="Y33" i="2"/>
  <c r="Y81" i="2"/>
  <c r="W81" i="2"/>
  <c r="X81" i="2"/>
  <c r="Y129" i="2"/>
  <c r="W129" i="2"/>
  <c r="X129" i="2"/>
  <c r="Y177" i="2"/>
  <c r="W177" i="2"/>
  <c r="X177" i="2"/>
  <c r="Y225" i="2"/>
  <c r="W225" i="2"/>
  <c r="X225" i="2"/>
  <c r="Y273" i="2"/>
  <c r="W273" i="2"/>
  <c r="X273" i="2"/>
  <c r="Y321" i="2"/>
  <c r="W321" i="2"/>
  <c r="X321" i="2"/>
  <c r="W78" i="2"/>
  <c r="X78" i="2"/>
  <c r="Y78" i="2"/>
  <c r="W126" i="2"/>
  <c r="X126" i="2"/>
  <c r="Y126" i="2"/>
  <c r="W174" i="2"/>
  <c r="X174" i="2"/>
  <c r="Y174" i="2"/>
  <c r="W222" i="2"/>
  <c r="X222" i="2"/>
  <c r="Y222" i="2"/>
  <c r="W270" i="2"/>
  <c r="X270" i="2"/>
  <c r="Y270" i="2"/>
  <c r="W318" i="2"/>
  <c r="X318" i="2"/>
  <c r="Y318" i="2"/>
  <c r="W79" i="2"/>
  <c r="X79" i="2"/>
  <c r="Y79" i="2"/>
  <c r="W127" i="2"/>
  <c r="X127" i="2"/>
  <c r="Y127" i="2"/>
  <c r="W175" i="2"/>
  <c r="X175" i="2"/>
  <c r="Y175" i="2"/>
  <c r="W223" i="2"/>
  <c r="X223" i="2"/>
  <c r="Y223" i="2"/>
  <c r="W271" i="2"/>
  <c r="X271" i="2"/>
  <c r="Y271" i="2"/>
  <c r="W319" i="2"/>
  <c r="X319" i="2"/>
  <c r="Y319" i="2"/>
  <c r="W36" i="2"/>
  <c r="X36" i="2"/>
  <c r="Y36" i="2"/>
  <c r="W84" i="2"/>
  <c r="Y84" i="2"/>
  <c r="X84" i="2"/>
  <c r="W132" i="2"/>
  <c r="Y132" i="2"/>
  <c r="X132" i="2"/>
  <c r="W180" i="2"/>
  <c r="Y180" i="2"/>
  <c r="X180" i="2"/>
  <c r="W228" i="2"/>
  <c r="Y228" i="2"/>
  <c r="X228" i="2"/>
  <c r="W276" i="2"/>
  <c r="Y276" i="2"/>
  <c r="X276" i="2"/>
  <c r="W324" i="2"/>
  <c r="Y324" i="2"/>
  <c r="X324" i="2"/>
  <c r="Y357" i="2"/>
  <c r="W357" i="2"/>
  <c r="X357" i="2"/>
  <c r="W72" i="2"/>
  <c r="Y72" i="2"/>
  <c r="X72" i="2"/>
  <c r="Y169" i="2"/>
  <c r="W169" i="2"/>
  <c r="X169" i="2"/>
  <c r="W166" i="2"/>
  <c r="X166" i="2"/>
  <c r="Y166" i="2"/>
  <c r="W71" i="2"/>
  <c r="X71" i="2"/>
  <c r="Y71" i="2"/>
  <c r="W215" i="2"/>
  <c r="X215" i="2"/>
  <c r="Y215" i="2"/>
  <c r="W124" i="2"/>
  <c r="Y124" i="2"/>
  <c r="X124" i="2"/>
  <c r="W316" i="2"/>
  <c r="Y316" i="2"/>
  <c r="X316" i="2"/>
  <c r="Y85" i="2"/>
  <c r="W85" i="2"/>
  <c r="X85" i="2"/>
  <c r="W34" i="2"/>
  <c r="X34" i="2"/>
  <c r="Y34" i="2"/>
  <c r="W274" i="2"/>
  <c r="X274" i="2"/>
  <c r="Y274" i="2"/>
  <c r="W131" i="2"/>
  <c r="X131" i="2"/>
  <c r="Y131" i="2"/>
  <c r="W136" i="2"/>
  <c r="Y136" i="2"/>
  <c r="X136" i="2"/>
  <c r="W30" i="2"/>
  <c r="X30" i="2"/>
  <c r="Y30" i="2"/>
  <c r="W214" i="2"/>
  <c r="X214" i="2"/>
  <c r="Y214" i="2"/>
  <c r="W219" i="2"/>
  <c r="X219" i="2"/>
  <c r="Y219" i="2"/>
  <c r="W32" i="2"/>
  <c r="X32" i="2"/>
  <c r="Y32" i="2"/>
  <c r="Y277" i="2"/>
  <c r="W277" i="2"/>
  <c r="X277" i="2"/>
  <c r="W226" i="2"/>
  <c r="X226" i="2"/>
  <c r="Y226" i="2"/>
  <c r="W227" i="2"/>
  <c r="X227" i="2"/>
  <c r="Y227" i="2"/>
  <c r="W135" i="2"/>
  <c r="X135" i="2"/>
  <c r="Y135" i="2"/>
  <c r="W210" i="2"/>
  <c r="X210" i="2"/>
  <c r="Y210" i="2"/>
  <c r="W70" i="2"/>
  <c r="X70" i="2"/>
  <c r="Y70" i="2"/>
  <c r="W172" i="2"/>
  <c r="Y172" i="2"/>
  <c r="X172" i="2"/>
  <c r="W74" i="2"/>
  <c r="X74" i="2"/>
  <c r="Y74" i="2"/>
  <c r="W272" i="2"/>
  <c r="Y272" i="2"/>
  <c r="X272" i="2"/>
  <c r="W37" i="2"/>
  <c r="X37" i="2"/>
  <c r="Y37" i="2"/>
  <c r="Y137" i="2"/>
  <c r="W137" i="2"/>
  <c r="X137" i="2"/>
  <c r="W326" i="2"/>
  <c r="X326" i="2"/>
  <c r="Y326" i="2"/>
  <c r="W236" i="2"/>
  <c r="Y236" i="2"/>
  <c r="X236" i="2"/>
  <c r="Y237" i="2"/>
  <c r="W237" i="2"/>
  <c r="X237" i="2"/>
  <c r="W138" i="2"/>
  <c r="X138" i="2"/>
  <c r="Y138" i="2"/>
  <c r="W43" i="2"/>
  <c r="X43" i="2"/>
  <c r="Y43" i="2"/>
  <c r="W187" i="2"/>
  <c r="X187" i="2"/>
  <c r="Y187" i="2"/>
  <c r="W48" i="2"/>
  <c r="Y48" i="2"/>
  <c r="X48" i="2"/>
  <c r="W288" i="2"/>
  <c r="Y288" i="2"/>
  <c r="X288" i="2"/>
  <c r="W163" i="2"/>
  <c r="X163" i="2"/>
  <c r="Y163" i="2"/>
  <c r="Y361" i="2"/>
  <c r="W361" i="2"/>
  <c r="X361" i="2"/>
  <c r="W358" i="2"/>
  <c r="X358" i="2"/>
  <c r="Y358" i="2"/>
  <c r="W311" i="2"/>
  <c r="X311" i="2"/>
  <c r="Y311" i="2"/>
  <c r="W268" i="2"/>
  <c r="Y268" i="2"/>
  <c r="X268" i="2"/>
  <c r="Y173" i="2"/>
  <c r="W173" i="2"/>
  <c r="X173" i="2"/>
  <c r="W314" i="2"/>
  <c r="X314" i="2"/>
  <c r="Y314" i="2"/>
  <c r="W80" i="2"/>
  <c r="Y80" i="2"/>
  <c r="X80" i="2"/>
  <c r="Y325" i="2"/>
  <c r="W325" i="2"/>
  <c r="X325" i="2"/>
  <c r="W184" i="2"/>
  <c r="Y184" i="2"/>
  <c r="X184" i="2"/>
  <c r="Y233" i="2"/>
  <c r="W233" i="2"/>
  <c r="X233" i="2"/>
  <c r="W134" i="2"/>
  <c r="X134" i="2"/>
  <c r="Y134" i="2"/>
  <c r="W39" i="2"/>
  <c r="X39" i="2"/>
  <c r="Y39" i="2"/>
  <c r="W327" i="2"/>
  <c r="X327" i="2"/>
  <c r="Y327" i="2"/>
  <c r="W188" i="2"/>
  <c r="Y188" i="2"/>
  <c r="X188" i="2"/>
  <c r="Y189" i="2"/>
  <c r="W189" i="2"/>
  <c r="X189" i="2"/>
  <c r="Y285" i="2"/>
  <c r="W285" i="2"/>
  <c r="X285" i="2"/>
  <c r="Y333" i="2"/>
  <c r="W333" i="2"/>
  <c r="X333" i="2"/>
  <c r="W186" i="2"/>
  <c r="X186" i="2"/>
  <c r="Y186" i="2"/>
  <c r="W330" i="2"/>
  <c r="X330" i="2"/>
  <c r="Y330" i="2"/>
  <c r="W91" i="2"/>
  <c r="X91" i="2"/>
  <c r="Y91" i="2"/>
  <c r="W139" i="2"/>
  <c r="X139" i="2"/>
  <c r="Y139" i="2"/>
  <c r="W235" i="2"/>
  <c r="X235" i="2"/>
  <c r="Y235" i="2"/>
  <c r="W283" i="2"/>
  <c r="X283" i="2"/>
  <c r="Y283" i="2"/>
  <c r="W331" i="2"/>
  <c r="X331" i="2"/>
  <c r="Y331" i="2"/>
  <c r="W96" i="2"/>
  <c r="Y96" i="2"/>
  <c r="X96" i="2"/>
  <c r="W144" i="2"/>
  <c r="Y144" i="2"/>
  <c r="X144" i="2"/>
  <c r="W192" i="2"/>
  <c r="Y192" i="2"/>
  <c r="X192" i="2"/>
  <c r="W240" i="2"/>
  <c r="Y240" i="2"/>
  <c r="X240" i="2"/>
  <c r="W336" i="2"/>
  <c r="Y336" i="2"/>
  <c r="X336" i="2"/>
  <c r="Y49" i="2"/>
  <c r="W49" i="2"/>
  <c r="X49" i="2"/>
  <c r="Y97" i="2"/>
  <c r="W97" i="2"/>
  <c r="X97" i="2"/>
  <c r="Y145" i="2"/>
  <c r="W145" i="2"/>
  <c r="X145" i="2"/>
  <c r="Y193" i="2"/>
  <c r="W193" i="2"/>
  <c r="X193" i="2"/>
  <c r="Y241" i="2"/>
  <c r="W241" i="2"/>
  <c r="X241" i="2"/>
  <c r="Y289" i="2"/>
  <c r="W289" i="2"/>
  <c r="X289" i="2"/>
  <c r="Y337" i="2"/>
  <c r="W337" i="2"/>
  <c r="X337" i="2"/>
  <c r="W46" i="2"/>
  <c r="X46" i="2"/>
  <c r="Y46" i="2"/>
  <c r="W94" i="2"/>
  <c r="X94" i="2"/>
  <c r="Y94" i="2"/>
  <c r="W142" i="2"/>
  <c r="X142" i="2"/>
  <c r="Y142" i="2"/>
  <c r="W190" i="2"/>
  <c r="X190" i="2"/>
  <c r="Y190" i="2"/>
  <c r="W238" i="2"/>
  <c r="X238" i="2"/>
  <c r="Y238" i="2"/>
  <c r="W286" i="2"/>
  <c r="X286" i="2"/>
  <c r="Y286" i="2"/>
  <c r="W334" i="2"/>
  <c r="X334" i="2"/>
  <c r="Y334" i="2"/>
  <c r="W47" i="2"/>
  <c r="X47" i="2"/>
  <c r="Y47" i="2"/>
  <c r="W95" i="2"/>
  <c r="X95" i="2"/>
  <c r="Y95" i="2"/>
  <c r="W143" i="2"/>
  <c r="X143" i="2"/>
  <c r="Y143" i="2"/>
  <c r="W191" i="2"/>
  <c r="X191" i="2"/>
  <c r="Y191" i="2"/>
  <c r="W239" i="2"/>
  <c r="X239" i="2"/>
  <c r="Y239" i="2"/>
  <c r="W287" i="2"/>
  <c r="X287" i="2"/>
  <c r="Y287" i="2"/>
  <c r="W335" i="2"/>
  <c r="X335" i="2"/>
  <c r="Y335" i="2"/>
  <c r="W52" i="2"/>
  <c r="Y52" i="2"/>
  <c r="X52" i="2"/>
  <c r="W100" i="2"/>
  <c r="Y100" i="2"/>
  <c r="X100" i="2"/>
  <c r="W148" i="2"/>
  <c r="Y148" i="2"/>
  <c r="X148" i="2"/>
  <c r="W196" i="2"/>
  <c r="Y196" i="2"/>
  <c r="X196" i="2"/>
  <c r="W244" i="2"/>
  <c r="Y244" i="2"/>
  <c r="X244" i="2"/>
  <c r="W292" i="2"/>
  <c r="Y292" i="2"/>
  <c r="X292" i="2"/>
  <c r="W340" i="2"/>
  <c r="Y340" i="2"/>
  <c r="X340" i="2"/>
  <c r="Y165" i="2"/>
  <c r="W165" i="2"/>
  <c r="X165" i="2"/>
  <c r="W66" i="2"/>
  <c r="X66" i="2"/>
  <c r="Y66" i="2"/>
  <c r="W354" i="2"/>
  <c r="X354" i="2"/>
  <c r="Y354" i="2"/>
  <c r="W259" i="2"/>
  <c r="X259" i="2"/>
  <c r="Y259" i="2"/>
  <c r="W168" i="2"/>
  <c r="Y168" i="2"/>
  <c r="X168" i="2"/>
  <c r="Y73" i="2"/>
  <c r="W73" i="2"/>
  <c r="X73" i="2"/>
  <c r="W118" i="2"/>
  <c r="X118" i="2"/>
  <c r="Y118" i="2"/>
  <c r="W119" i="2"/>
  <c r="X119" i="2"/>
  <c r="Y119" i="2"/>
  <c r="W359" i="2"/>
  <c r="X359" i="2"/>
  <c r="Y359" i="2"/>
  <c r="Y269" i="2"/>
  <c r="W269" i="2"/>
  <c r="X269" i="2"/>
  <c r="W170" i="2"/>
  <c r="X170" i="2"/>
  <c r="Y170" i="2"/>
  <c r="W75" i="2"/>
  <c r="X75" i="2"/>
  <c r="Y75" i="2"/>
  <c r="W315" i="2"/>
  <c r="X315" i="2"/>
  <c r="Y315" i="2"/>
  <c r="W176" i="2"/>
  <c r="Y176" i="2"/>
  <c r="X176" i="2"/>
  <c r="W323" i="2"/>
  <c r="X323" i="2"/>
  <c r="Y323" i="2"/>
  <c r="Y185" i="2"/>
  <c r="W185" i="2"/>
  <c r="X185" i="2"/>
  <c r="W38" i="2"/>
  <c r="X38" i="2"/>
  <c r="Y38" i="2"/>
  <c r="W278" i="2"/>
  <c r="X278" i="2"/>
  <c r="Y278" i="2"/>
  <c r="W231" i="2"/>
  <c r="X231" i="2"/>
  <c r="Y231" i="2"/>
  <c r="W140" i="2"/>
  <c r="Y140" i="2"/>
  <c r="X140" i="2"/>
  <c r="W282" i="2"/>
  <c r="X282" i="2"/>
  <c r="Y282" i="2"/>
  <c r="Y53" i="2"/>
  <c r="W53" i="2"/>
  <c r="X53" i="2"/>
  <c r="Y197" i="2"/>
  <c r="W197" i="2"/>
  <c r="X197" i="2"/>
  <c r="Y341" i="2"/>
  <c r="W341" i="2"/>
  <c r="X341" i="2"/>
  <c r="W146" i="2"/>
  <c r="X146" i="2"/>
  <c r="Y146" i="2"/>
  <c r="W290" i="2"/>
  <c r="X290" i="2"/>
  <c r="Y290" i="2"/>
  <c r="W51" i="2"/>
  <c r="X51" i="2"/>
  <c r="Y51" i="2"/>
  <c r="W147" i="2"/>
  <c r="X147" i="2"/>
  <c r="Y147" i="2"/>
  <c r="W243" i="2"/>
  <c r="X243" i="2"/>
  <c r="Y243" i="2"/>
  <c r="W339" i="2"/>
  <c r="X339" i="2"/>
  <c r="Y339" i="2"/>
  <c r="W104" i="2"/>
  <c r="Y104" i="2"/>
  <c r="X104" i="2"/>
  <c r="W152" i="2"/>
  <c r="Y152" i="2"/>
  <c r="X152" i="2"/>
  <c r="W200" i="2"/>
  <c r="Y200" i="2"/>
  <c r="X200" i="2"/>
  <c r="W248" i="2"/>
  <c r="Y248" i="2"/>
  <c r="X248" i="2"/>
  <c r="W296" i="2"/>
  <c r="Y296" i="2"/>
  <c r="X296" i="2"/>
  <c r="W344" i="2"/>
  <c r="Y344" i="2"/>
  <c r="X344" i="2"/>
  <c r="Y69" i="2"/>
  <c r="W69" i="2"/>
  <c r="X69" i="2"/>
  <c r="Y261" i="2"/>
  <c r="W261" i="2"/>
  <c r="X261" i="2"/>
  <c r="W162" i="2"/>
  <c r="X162" i="2"/>
  <c r="Y162" i="2"/>
  <c r="W115" i="2"/>
  <c r="X115" i="2"/>
  <c r="Y115" i="2"/>
  <c r="W355" i="2"/>
  <c r="X355" i="2"/>
  <c r="Y355" i="2"/>
  <c r="W264" i="2"/>
  <c r="Y264" i="2"/>
  <c r="X264" i="2"/>
  <c r="Y217" i="2"/>
  <c r="W217" i="2"/>
  <c r="X217" i="2"/>
  <c r="Y77" i="2"/>
  <c r="W77" i="2"/>
  <c r="X77" i="2"/>
  <c r="W266" i="2"/>
  <c r="X266" i="2"/>
  <c r="Y266" i="2"/>
  <c r="W267" i="2"/>
  <c r="X267" i="2"/>
  <c r="Y267" i="2"/>
  <c r="W320" i="2"/>
  <c r="Y320" i="2"/>
  <c r="X320" i="2"/>
  <c r="Y181" i="2"/>
  <c r="W181" i="2"/>
  <c r="X181" i="2"/>
  <c r="W130" i="2"/>
  <c r="X130" i="2"/>
  <c r="Y130" i="2"/>
  <c r="W35" i="2"/>
  <c r="X35" i="2"/>
  <c r="Y35" i="2"/>
  <c r="W275" i="2"/>
  <c r="X275" i="2"/>
  <c r="Y275" i="2"/>
  <c r="W280" i="2"/>
  <c r="Y280" i="2"/>
  <c r="X280" i="2"/>
  <c r="W86" i="2"/>
  <c r="X86" i="2"/>
  <c r="Y86" i="2"/>
  <c r="W279" i="2"/>
  <c r="X279" i="2"/>
  <c r="Y279" i="2"/>
  <c r="Y45" i="2"/>
  <c r="W45" i="2"/>
  <c r="X45" i="2"/>
  <c r="W90" i="2"/>
  <c r="X90" i="2"/>
  <c r="Y90" i="2"/>
  <c r="Y149" i="2"/>
  <c r="W149" i="2"/>
  <c r="X149" i="2"/>
  <c r="W50" i="2"/>
  <c r="X50" i="2"/>
  <c r="Y50" i="2"/>
  <c r="W338" i="2"/>
  <c r="X338" i="2"/>
  <c r="Y338" i="2"/>
  <c r="W291" i="2"/>
  <c r="X291" i="2"/>
  <c r="Y291" i="2"/>
  <c r="Y249" i="2"/>
  <c r="W249" i="2"/>
  <c r="X249" i="2"/>
  <c r="W55" i="2"/>
  <c r="X55" i="2"/>
  <c r="Y55" i="2"/>
  <c r="W258" i="2"/>
  <c r="X258" i="2"/>
  <c r="Y258" i="2"/>
  <c r="W312" i="2"/>
  <c r="Y312" i="2"/>
  <c r="X312" i="2"/>
  <c r="Y313" i="2"/>
  <c r="W313" i="2"/>
  <c r="X313" i="2"/>
  <c r="W310" i="2"/>
  <c r="X310" i="2"/>
  <c r="Y310" i="2"/>
  <c r="W263" i="2"/>
  <c r="X263" i="2"/>
  <c r="Y263" i="2"/>
  <c r="W220" i="2"/>
  <c r="Y220" i="2"/>
  <c r="X220" i="2"/>
  <c r="Y221" i="2"/>
  <c r="W221" i="2"/>
  <c r="X221" i="2"/>
  <c r="W362" i="2"/>
  <c r="X362" i="2"/>
  <c r="Y362" i="2"/>
  <c r="Y133" i="2"/>
  <c r="W133" i="2"/>
  <c r="X133" i="2"/>
  <c r="W82" i="2"/>
  <c r="X82" i="2"/>
  <c r="Y82" i="2"/>
  <c r="W322" i="2"/>
  <c r="X322" i="2"/>
  <c r="Y322" i="2"/>
  <c r="W179" i="2"/>
  <c r="X179" i="2"/>
  <c r="Y179" i="2"/>
  <c r="W88" i="2"/>
  <c r="Y88" i="2"/>
  <c r="X88" i="2"/>
  <c r="W232" i="2"/>
  <c r="Y232" i="2"/>
  <c r="X232" i="2"/>
  <c r="W41" i="2"/>
  <c r="X41" i="2"/>
  <c r="Y41" i="2"/>
  <c r="Y281" i="2"/>
  <c r="W281" i="2"/>
  <c r="X281" i="2"/>
  <c r="W182" i="2"/>
  <c r="X182" i="2"/>
  <c r="Y182" i="2"/>
  <c r="W87" i="2"/>
  <c r="X87" i="2"/>
  <c r="Y87" i="2"/>
  <c r="W44" i="2"/>
  <c r="Y44" i="2"/>
  <c r="X44" i="2"/>
  <c r="W332" i="2"/>
  <c r="Y332" i="2"/>
  <c r="X332" i="2"/>
  <c r="Y93" i="2"/>
  <c r="W93" i="2"/>
  <c r="X93" i="2"/>
  <c r="W42" i="2"/>
  <c r="X42" i="2"/>
  <c r="Y42" i="2"/>
  <c r="Y29" i="2"/>
  <c r="X29" i="2"/>
  <c r="Y245" i="2"/>
  <c r="W245" i="2"/>
  <c r="X245" i="2"/>
  <c r="W194" i="2"/>
  <c r="X194" i="2"/>
  <c r="Y194" i="2"/>
  <c r="W195" i="2"/>
  <c r="X195" i="2"/>
  <c r="Y195" i="2"/>
  <c r="Y105" i="2"/>
  <c r="W105" i="2"/>
  <c r="X105" i="2"/>
  <c r="Y201" i="2"/>
  <c r="W201" i="2"/>
  <c r="X201" i="2"/>
  <c r="Y297" i="2"/>
  <c r="W297" i="2"/>
  <c r="X297" i="2"/>
  <c r="W54" i="2"/>
  <c r="X54" i="2"/>
  <c r="Y54" i="2"/>
  <c r="W102" i="2"/>
  <c r="X102" i="2"/>
  <c r="Y102" i="2"/>
  <c r="W150" i="2"/>
  <c r="X150" i="2"/>
  <c r="Y150" i="2"/>
  <c r="W246" i="2"/>
  <c r="X246" i="2"/>
  <c r="Y246" i="2"/>
  <c r="W294" i="2"/>
  <c r="X294" i="2"/>
  <c r="Y294" i="2"/>
  <c r="W342" i="2"/>
  <c r="X342" i="2"/>
  <c r="Y342" i="2"/>
  <c r="W103" i="2"/>
  <c r="X103" i="2"/>
  <c r="Y103" i="2"/>
  <c r="W199" i="2"/>
  <c r="X199" i="2"/>
  <c r="Y199" i="2"/>
  <c r="W247" i="2"/>
  <c r="X247" i="2"/>
  <c r="Y247" i="2"/>
  <c r="W295" i="2"/>
  <c r="X295" i="2"/>
  <c r="Y295" i="2"/>
  <c r="W343" i="2"/>
  <c r="X343" i="2"/>
  <c r="Y343" i="2"/>
  <c r="W60" i="2"/>
  <c r="Y60" i="2"/>
  <c r="X60" i="2"/>
  <c r="W108" i="2"/>
  <c r="Y108" i="2"/>
  <c r="X108" i="2"/>
  <c r="W156" i="2"/>
  <c r="Y156" i="2"/>
  <c r="X156" i="2"/>
  <c r="W204" i="2"/>
  <c r="Y204" i="2"/>
  <c r="X204" i="2"/>
  <c r="W252" i="2"/>
  <c r="Y252" i="2"/>
  <c r="X252" i="2"/>
  <c r="W300" i="2"/>
  <c r="Y300" i="2"/>
  <c r="X300" i="2"/>
  <c r="Y109" i="2"/>
  <c r="W109" i="2"/>
  <c r="X109" i="2"/>
  <c r="Y157" i="2"/>
  <c r="W157" i="2"/>
  <c r="X157" i="2"/>
  <c r="Y253" i="2"/>
  <c r="W253" i="2"/>
  <c r="X253" i="2"/>
  <c r="Y301" i="2"/>
  <c r="W301" i="2"/>
  <c r="X301" i="2"/>
  <c r="W58" i="2"/>
  <c r="X58" i="2"/>
  <c r="Y58" i="2"/>
  <c r="W154" i="2"/>
  <c r="X154" i="2"/>
  <c r="Y154" i="2"/>
  <c r="W202" i="2"/>
  <c r="X202" i="2"/>
  <c r="Y202" i="2"/>
  <c r="W298" i="2"/>
  <c r="X298" i="2"/>
  <c r="Y298" i="2"/>
  <c r="W59" i="2"/>
  <c r="X59" i="2"/>
  <c r="Y59" i="2"/>
  <c r="W155" i="2"/>
  <c r="X155" i="2"/>
  <c r="Y155" i="2"/>
  <c r="W251" i="2"/>
  <c r="X251" i="2"/>
  <c r="Y251" i="2"/>
  <c r="W347" i="2"/>
  <c r="X347" i="2"/>
  <c r="Y347" i="2"/>
  <c r="W112" i="2"/>
  <c r="Y112" i="2"/>
  <c r="X112" i="2"/>
  <c r="W208" i="2"/>
  <c r="Y208" i="2"/>
  <c r="X208" i="2"/>
  <c r="W304" i="2"/>
  <c r="Y304" i="2"/>
  <c r="X304" i="2"/>
  <c r="Y117" i="2"/>
  <c r="W117" i="2"/>
  <c r="X117" i="2"/>
  <c r="Y309" i="2"/>
  <c r="W309" i="2"/>
  <c r="X309" i="2"/>
  <c r="W306" i="2"/>
  <c r="X306" i="2"/>
  <c r="Y306" i="2"/>
  <c r="W211" i="2"/>
  <c r="X211" i="2"/>
  <c r="Y211" i="2"/>
  <c r="W120" i="2"/>
  <c r="Y120" i="2"/>
  <c r="X120" i="2"/>
  <c r="W360" i="2"/>
  <c r="Y360" i="2"/>
  <c r="X360" i="2"/>
  <c r="Y265" i="2"/>
  <c r="W265" i="2"/>
  <c r="X265" i="2"/>
  <c r="W262" i="2"/>
  <c r="X262" i="2"/>
  <c r="Y262" i="2"/>
  <c r="W167" i="2"/>
  <c r="X167" i="2"/>
  <c r="Y167" i="2"/>
  <c r="W76" i="2"/>
  <c r="Y76" i="2"/>
  <c r="X76" i="2"/>
  <c r="Y317" i="2"/>
  <c r="W317" i="2"/>
  <c r="X317" i="2"/>
  <c r="W218" i="2"/>
  <c r="X218" i="2"/>
  <c r="Y218" i="2"/>
  <c r="W171" i="2"/>
  <c r="X171" i="2"/>
  <c r="Y171" i="2"/>
  <c r="W224" i="2"/>
  <c r="Y224" i="2"/>
  <c r="X224" i="2"/>
  <c r="W31" i="2"/>
  <c r="X31" i="2"/>
  <c r="Y31" i="2"/>
  <c r="Y229" i="2"/>
  <c r="W229" i="2"/>
  <c r="X229" i="2"/>
  <c r="W178" i="2"/>
  <c r="X178" i="2"/>
  <c r="Y178" i="2"/>
  <c r="W83" i="2"/>
  <c r="X83" i="2"/>
  <c r="Y83" i="2"/>
  <c r="W40" i="2"/>
  <c r="X40" i="2"/>
  <c r="Y40" i="2"/>
  <c r="W328" i="2"/>
  <c r="Y328" i="2"/>
  <c r="X328" i="2"/>
  <c r="Y89" i="2"/>
  <c r="W89" i="2"/>
  <c r="X89" i="2"/>
  <c r="Y329" i="2"/>
  <c r="W329" i="2"/>
  <c r="X329" i="2"/>
  <c r="W230" i="2"/>
  <c r="X230" i="2"/>
  <c r="Y230" i="2"/>
  <c r="W183" i="2"/>
  <c r="X183" i="2"/>
  <c r="Y183" i="2"/>
  <c r="W92" i="2"/>
  <c r="Y92" i="2"/>
  <c r="X92" i="2"/>
  <c r="W284" i="2"/>
  <c r="Y284" i="2"/>
  <c r="X284" i="2"/>
  <c r="Y141" i="2"/>
  <c r="W141" i="2"/>
  <c r="X141" i="2"/>
  <c r="W234" i="2"/>
  <c r="X234" i="2"/>
  <c r="Y234" i="2"/>
  <c r="Y101" i="2"/>
  <c r="W101" i="2"/>
  <c r="X101" i="2"/>
  <c r="Y293" i="2"/>
  <c r="W293" i="2"/>
  <c r="X293" i="2"/>
  <c r="W98" i="2"/>
  <c r="X98" i="2"/>
  <c r="Y98" i="2"/>
  <c r="W242" i="2"/>
  <c r="X242" i="2"/>
  <c r="Y242" i="2"/>
  <c r="W99" i="2"/>
  <c r="X99" i="2"/>
  <c r="Y99" i="2"/>
  <c r="W56" i="2"/>
  <c r="Y56" i="2"/>
  <c r="X56" i="2"/>
  <c r="Y57" i="2"/>
  <c r="W57" i="2"/>
  <c r="X57" i="2"/>
  <c r="Y153" i="2"/>
  <c r="W153" i="2"/>
  <c r="X153" i="2"/>
  <c r="Y345" i="2"/>
  <c r="W345" i="2"/>
  <c r="X345" i="2"/>
  <c r="W198" i="2"/>
  <c r="X198" i="2"/>
  <c r="Y198" i="2"/>
  <c r="W151" i="2"/>
  <c r="X151" i="2"/>
  <c r="Y151" i="2"/>
  <c r="W348" i="2"/>
  <c r="Y348" i="2"/>
  <c r="X348" i="2"/>
  <c r="Y61" i="2"/>
  <c r="W61" i="2"/>
  <c r="X61" i="2"/>
  <c r="Y205" i="2"/>
  <c r="W205" i="2"/>
  <c r="X205" i="2"/>
  <c r="Y349" i="2"/>
  <c r="W349" i="2"/>
  <c r="X349" i="2"/>
  <c r="W106" i="2"/>
  <c r="X106" i="2"/>
  <c r="Y106" i="2"/>
  <c r="W250" i="2"/>
  <c r="X250" i="2"/>
  <c r="Y250" i="2"/>
  <c r="W346" i="2"/>
  <c r="X346" i="2"/>
  <c r="Y346" i="2"/>
  <c r="W107" i="2"/>
  <c r="X107" i="2"/>
  <c r="Y107" i="2"/>
  <c r="W203" i="2"/>
  <c r="X203" i="2"/>
  <c r="Y203" i="2"/>
  <c r="W299" i="2"/>
  <c r="X299" i="2"/>
  <c r="Y299" i="2"/>
  <c r="W64" i="2"/>
  <c r="Y64" i="2"/>
  <c r="X64" i="2"/>
  <c r="W160" i="2"/>
  <c r="Y160" i="2"/>
  <c r="X160" i="2"/>
  <c r="W256" i="2"/>
  <c r="Y256" i="2"/>
  <c r="X256" i="2"/>
  <c r="W352" i="2"/>
  <c r="Y352" i="2"/>
  <c r="X352" i="2"/>
  <c r="Y65" i="2"/>
  <c r="W65" i="2"/>
  <c r="X65" i="2"/>
  <c r="Y113" i="2"/>
  <c r="W113" i="2"/>
  <c r="X113" i="2"/>
  <c r="Y161" i="2"/>
  <c r="W161" i="2"/>
  <c r="X161" i="2"/>
  <c r="Y209" i="2"/>
  <c r="W209" i="2"/>
  <c r="X209" i="2"/>
  <c r="Y257" i="2"/>
  <c r="W257" i="2"/>
  <c r="X257" i="2"/>
  <c r="Y305" i="2"/>
  <c r="W305" i="2"/>
  <c r="X305" i="2"/>
  <c r="Y353" i="2"/>
  <c r="W353" i="2"/>
  <c r="X353" i="2"/>
  <c r="W62" i="2"/>
  <c r="X62" i="2"/>
  <c r="Y62" i="2"/>
  <c r="W110" i="2"/>
  <c r="X110" i="2"/>
  <c r="Y110" i="2"/>
  <c r="W158" i="2"/>
  <c r="X158" i="2"/>
  <c r="Y158" i="2"/>
  <c r="W206" i="2"/>
  <c r="X206" i="2"/>
  <c r="Y206" i="2"/>
  <c r="W254" i="2"/>
  <c r="X254" i="2"/>
  <c r="Y254" i="2"/>
  <c r="W302" i="2"/>
  <c r="X302" i="2"/>
  <c r="Y302" i="2"/>
  <c r="W350" i="2"/>
  <c r="X350" i="2"/>
  <c r="Y350" i="2"/>
  <c r="W63" i="2"/>
  <c r="X63" i="2"/>
  <c r="Y63" i="2"/>
  <c r="W111" i="2"/>
  <c r="X111" i="2"/>
  <c r="Y111" i="2"/>
  <c r="W159" i="2"/>
  <c r="X159" i="2"/>
  <c r="Y159" i="2"/>
  <c r="W207" i="2"/>
  <c r="X207" i="2"/>
  <c r="Y207" i="2"/>
  <c r="W255" i="2"/>
  <c r="X255" i="2"/>
  <c r="Y255" i="2"/>
  <c r="W303" i="2"/>
  <c r="X303" i="2"/>
  <c r="Y303" i="2"/>
  <c r="W351" i="2"/>
  <c r="X351" i="2"/>
  <c r="Y351" i="2"/>
  <c r="W68" i="2"/>
  <c r="Y68" i="2"/>
  <c r="X68" i="2"/>
  <c r="W116" i="2"/>
  <c r="Y116" i="2"/>
  <c r="X116" i="2"/>
  <c r="W164" i="2"/>
  <c r="Y164" i="2"/>
  <c r="X164" i="2"/>
  <c r="W212" i="2"/>
  <c r="Y212" i="2"/>
  <c r="X212" i="2"/>
  <c r="W260" i="2"/>
  <c r="Y260" i="2"/>
  <c r="X260" i="2"/>
  <c r="W308" i="2"/>
  <c r="Y308" i="2"/>
  <c r="X308" i="2"/>
  <c r="W356" i="2"/>
  <c r="Y356" i="2"/>
  <c r="X356" i="2"/>
  <c r="W25" i="2"/>
  <c r="X25" i="2"/>
  <c r="Y25" i="2"/>
  <c r="W9" i="2"/>
  <c r="Y9" i="2"/>
  <c r="X9" i="2"/>
  <c r="X26" i="2"/>
  <c r="Y26" i="2"/>
  <c r="W26" i="2"/>
  <c r="W29" i="2"/>
  <c r="X5" i="2"/>
  <c r="Y5" i="2"/>
  <c r="W5" i="2"/>
  <c r="X7" i="2"/>
  <c r="Y7" i="2"/>
  <c r="W7" i="2"/>
  <c r="W3" i="2"/>
  <c r="Y3" i="2"/>
  <c r="X3" i="2"/>
  <c r="X11" i="2"/>
  <c r="W11" i="2"/>
  <c r="Y11" i="2"/>
  <c r="X19" i="2"/>
  <c r="W19" i="2"/>
  <c r="Y19" i="2"/>
  <c r="W20" i="2"/>
  <c r="X20" i="2"/>
  <c r="Y20" i="2"/>
  <c r="W22" i="2"/>
  <c r="X22" i="2"/>
  <c r="Y22" i="2"/>
  <c r="W13" i="2"/>
  <c r="X13" i="2"/>
  <c r="Y13" i="2"/>
  <c r="W24" i="2"/>
  <c r="Y24" i="2"/>
  <c r="X24" i="2"/>
  <c r="Y28" i="2"/>
  <c r="W28" i="2"/>
  <c r="X28" i="2"/>
  <c r="W27" i="2"/>
  <c r="X27" i="2"/>
  <c r="Y27" i="2"/>
  <c r="W17" i="2"/>
  <c r="Y17" i="2"/>
  <c r="X17" i="2"/>
  <c r="Y14" i="2"/>
  <c r="W14" i="2"/>
  <c r="X14" i="2"/>
  <c r="W16" i="2"/>
  <c r="X16" i="2"/>
  <c r="Y16" i="2"/>
  <c r="Y2" i="2"/>
  <c r="X2" i="2"/>
  <c r="W2" i="2"/>
  <c r="W21" i="2"/>
  <c r="Y21" i="2"/>
  <c r="X21" i="2"/>
  <c r="Y23" i="2"/>
  <c r="W23" i="2"/>
  <c r="X23" i="2"/>
  <c r="W18" i="2"/>
  <c r="Y18" i="2"/>
  <c r="X18" i="2"/>
  <c r="W15" i="2"/>
  <c r="Y15" i="2"/>
  <c r="X15" i="2"/>
  <c r="O8" i="2"/>
  <c r="M8" i="2"/>
  <c r="L4" i="2"/>
  <c r="M4" i="2" s="1"/>
  <c r="O4" i="2"/>
  <c r="L7" i="2"/>
  <c r="M7" i="2" s="1"/>
  <c r="O7" i="2"/>
  <c r="V8" i="2"/>
  <c r="Z8" i="2" s="1"/>
  <c r="V24" i="2"/>
  <c r="Z24" i="2" s="1"/>
  <c r="V4" i="2"/>
  <c r="Z4" i="2" s="1"/>
  <c r="V28" i="2"/>
  <c r="Z28" i="2" s="1"/>
  <c r="O10" i="2"/>
  <c r="M10" i="2"/>
  <c r="L5" i="2"/>
  <c r="M5" i="2" s="1"/>
  <c r="O5" i="2"/>
  <c r="V20" i="2"/>
  <c r="Z20" i="2" s="1"/>
  <c r="M9" i="2"/>
  <c r="O9" i="2"/>
  <c r="V10" i="2"/>
  <c r="Z10" i="2" s="1"/>
  <c r="V25" i="2"/>
  <c r="Z25" i="2" s="1"/>
  <c r="L3" i="2"/>
  <c r="M3" i="2" s="1"/>
  <c r="O3" i="2"/>
  <c r="L2" i="2"/>
  <c r="M2" i="2" s="1"/>
  <c r="O2" i="2"/>
  <c r="V32" i="2"/>
  <c r="Z32" i="2" s="1"/>
  <c r="V22" i="2"/>
  <c r="Z22" i="2" s="1"/>
  <c r="V26" i="2"/>
  <c r="Z26" i="2" s="1"/>
  <c r="V17" i="2"/>
  <c r="Z17" i="2" s="1"/>
  <c r="V18" i="2"/>
  <c r="Z18" i="2" s="1"/>
  <c r="V31" i="2"/>
  <c r="Z31" i="2" s="1"/>
  <c r="V21" i="2"/>
  <c r="Z21" i="2" s="1"/>
  <c r="V15" i="2"/>
  <c r="Z15" i="2" s="1"/>
  <c r="V29" i="2"/>
  <c r="Z29" i="2" s="1"/>
  <c r="V30" i="2"/>
  <c r="Z30" i="2" s="1"/>
  <c r="M11" i="2"/>
  <c r="O11" i="2"/>
  <c r="L6" i="2"/>
  <c r="M6" i="2" s="1"/>
  <c r="O6" i="2"/>
  <c r="O12" i="2"/>
  <c r="M12" i="2"/>
  <c r="V13" i="2"/>
  <c r="Z13" i="2" s="1"/>
  <c r="V6" i="2"/>
  <c r="Z6" i="2" s="1"/>
  <c r="V16" i="2"/>
  <c r="Z16" i="2" s="1"/>
  <c r="V12" i="2"/>
  <c r="Z12" i="2" s="1"/>
  <c r="O26" i="2"/>
  <c r="E60" i="1"/>
  <c r="O19" i="2"/>
  <c r="O22" i="2"/>
  <c r="E61" i="1"/>
  <c r="O20" i="2"/>
  <c r="E37" i="1"/>
  <c r="E36" i="1"/>
  <c r="O27" i="2"/>
  <c r="O24" i="2"/>
  <c r="E49" i="1"/>
  <c r="E53" i="1"/>
  <c r="E71" i="1"/>
  <c r="E73" i="1"/>
  <c r="E72" i="1"/>
  <c r="E58" i="1" l="1"/>
  <c r="E57" i="1"/>
  <c r="E41" i="1"/>
  <c r="E55" i="1"/>
  <c r="E30" i="1"/>
  <c r="E62" i="1" s="1"/>
  <c r="W12" i="2"/>
  <c r="X12" i="2"/>
  <c r="Y12" i="2"/>
  <c r="Y8" i="2"/>
  <c r="W8" i="2"/>
  <c r="X8" i="2"/>
  <c r="Y10" i="2"/>
  <c r="W10" i="2"/>
  <c r="X10" i="2"/>
  <c r="Y6" i="2"/>
  <c r="W6" i="2"/>
  <c r="E28" i="1" s="1"/>
  <c r="X6" i="2"/>
  <c r="E29" i="1" s="1"/>
  <c r="W4" i="2"/>
  <c r="Y4" i="2"/>
  <c r="X4" i="2"/>
  <c r="E54" i="1"/>
  <c r="E50" i="1"/>
  <c r="E51" i="1"/>
  <c r="E69" i="1"/>
  <c r="E66" i="1"/>
  <c r="E70" i="1"/>
  <c r="E27" i="1" l="1"/>
  <c r="E64" i="1" s="1"/>
  <c r="E26" i="1"/>
  <c r="E33" i="1" s="1"/>
  <c r="E34" i="1"/>
  <c r="E65" i="1"/>
  <c r="E63" i="1" l="1"/>
</calcChain>
</file>

<file path=xl/sharedStrings.xml><?xml version="1.0" encoding="utf-8"?>
<sst xmlns="http://schemas.openxmlformats.org/spreadsheetml/2006/main" count="181" uniqueCount="123">
  <si>
    <t>Item No.</t>
  </si>
  <si>
    <t>Reference</t>
  </si>
  <si>
    <t>Event</t>
  </si>
  <si>
    <t>Date or Deadline</t>
  </si>
  <si>
    <t>       Alternative Earnest Money Deadline</t>
  </si>
  <si>
    <t>Title</t>
  </si>
  <si>
    <t>       Record Title Objection Deadline</t>
  </si>
  <si>
    <t>       Off-Record Title Deadline</t>
  </si>
  <si>
    <t>       Off-Record Title Objection Deadline</t>
  </si>
  <si>
    <t>       Title Resolution Deadline</t>
  </si>
  <si>
    <t>n/a</t>
  </si>
  <si>
    <t>Owners’ Association</t>
  </si>
  <si>
    <t>       Association Documents Deadline</t>
  </si>
  <si>
    <t>       Association Documents Termination Deadline</t>
  </si>
  <si>
    <t>Seller's Disclosures</t>
  </si>
  <si>
    <t>       Seller's Property Disclosure Deadline</t>
  </si>
  <si>
    <t>       Lead-Based Paint Disclosure Deadline</t>
  </si>
  <si>
    <t>Loan and Credit</t>
  </si>
  <si>
    <t>       New Loan Application Deadline</t>
  </si>
  <si>
    <t>       Buyer's Credit Information Deadline</t>
  </si>
  <si>
    <t>       Disapproval of Buyer's Credit Information Deadline</t>
  </si>
  <si>
    <t>       Existing Loan Deadline</t>
  </si>
  <si>
    <t>       Existing Loan Termination Deadline</t>
  </si>
  <si>
    <t>       Loan Transfer Approval Deadline</t>
  </si>
  <si>
    <t>       Seller or Private Financing Deadline</t>
  </si>
  <si>
    <t>Appraisal</t>
  </si>
  <si>
    <t>       Appraisal Deadline</t>
  </si>
  <si>
    <t>       Appraisal Objection Deadline</t>
  </si>
  <si>
    <t>       Appraisal Resolution Deadline</t>
  </si>
  <si>
    <t>Survey</t>
  </si>
  <si>
    <t>       New ILC or New Survey Deadline</t>
  </si>
  <si>
    <t>       New ILC or New Survey Objection Deadline</t>
  </si>
  <si>
    <t>       New ILC or New Survey Resolution Deadline</t>
  </si>
  <si>
    <t>Inspection and Due Diligence</t>
  </si>
  <si>
    <t>       Inspection Objection Deadline</t>
  </si>
  <si>
    <t>       Inspection Termination Deadline</t>
  </si>
  <si>
    <t>       Inspection Resolution Deadline</t>
  </si>
  <si>
    <t>       Property Insurance Termination Deadline</t>
  </si>
  <si>
    <t>       Due Diligence Documents Delivery Deadline</t>
  </si>
  <si>
    <t>       Due Diligence Documents Objection Deadline</t>
  </si>
  <si>
    <t>       Due Diligence Documents Resolution Deadline</t>
  </si>
  <si>
    <t>       Conditional Sale Deadline</t>
  </si>
  <si>
    <t>       Lead-Based Paint Termination Deadline</t>
  </si>
  <si>
    <t>Closing and Possession</t>
  </si>
  <si>
    <t>       Closing Date</t>
  </si>
  <si>
    <t>       Possession Date</t>
  </si>
  <si>
    <t>       Possession Time</t>
  </si>
  <si>
    <t>       Acceptance Deadline Date</t>
  </si>
  <si>
    <t>       Acceptance Deadline Time</t>
  </si>
  <si>
    <t>Closing Date:</t>
  </si>
  <si>
    <t>Year Build:</t>
  </si>
  <si>
    <t>HOA (YES or NO):</t>
  </si>
  <si>
    <t>YES</t>
  </si>
  <si>
    <t>APPRAISAL (YES or NO):</t>
  </si>
  <si>
    <t>ILC or Survey (YES or NO):</t>
  </si>
  <si>
    <t>NEW LOAN (YES or NO):</t>
  </si>
  <si>
    <t>Conditional Sale (YES or NO):</t>
  </si>
  <si>
    <t>Due Diligence Documents (YES or NO):</t>
  </si>
  <si>
    <t>Acceptance Date:</t>
  </si>
  <si>
    <t>Acceptance Time:</t>
  </si>
  <si>
    <t>Days Post Closing Occupany (0 or #):</t>
  </si>
  <si>
    <t>NO</t>
  </si>
  <si>
    <t>FHA or VA Loan:</t>
  </si>
  <si>
    <t>N/A</t>
  </si>
  <si>
    <t>Date</t>
  </si>
  <si>
    <t>Holiday</t>
  </si>
  <si>
    <t>New Year’s Day</t>
  </si>
  <si>
    <t>Birthday of Martin Luther King, Jr.</t>
  </si>
  <si>
    <t>Memorial Day</t>
  </si>
  <si>
    <t>Independence Day</t>
  </si>
  <si>
    <t>Labor Day</t>
  </si>
  <si>
    <t>Columbus Day</t>
  </si>
  <si>
    <t>Veterans Day</t>
  </si>
  <si>
    <t>Thanksgiving Day</t>
  </si>
  <si>
    <t>Christmas Day</t>
  </si>
  <si>
    <t>***ONLY FILL OUT THE YELLOW AREAS***</t>
  </si>
  <si>
    <t>Closing Date</t>
  </si>
  <si>
    <t>Days to Close</t>
  </si>
  <si>
    <t>Acceptance Date</t>
  </si>
  <si>
    <t>Days to Close Minus 2 + 2 WORKDAYS</t>
  </si>
  <si>
    <t>ILC #1 &amp; Appraisal #1</t>
  </si>
  <si>
    <t>ILC#2 &amp; Appraisal #2</t>
  </si>
  <si>
    <t>ILC#3 &amp; Appraisal #3</t>
  </si>
  <si>
    <t>Inspection#1</t>
  </si>
  <si>
    <t>Inspection#2</t>
  </si>
  <si>
    <t>Inspection#3</t>
  </si>
  <si>
    <r>
      <t>Days to Close (4</t>
    </r>
    <r>
      <rPr>
        <b/>
        <sz val="11"/>
        <color theme="1"/>
        <rFont val="Calibri"/>
        <family val="2"/>
        <scheme val="minor"/>
      </rPr>
      <t xml:space="preserve"> or greater #</t>
    </r>
    <r>
      <rPr>
        <sz val="11"/>
        <color theme="1"/>
        <rFont val="Calibri"/>
        <family val="2"/>
        <scheme val="minor"/>
      </rPr>
      <t>):</t>
    </r>
  </si>
  <si>
    <t>Dropdown</t>
  </si>
  <si>
    <t>LBP Termination</t>
  </si>
  <si>
    <t>LBP Delivery &amp; EM &amp; SPD</t>
  </si>
  <si>
    <t>***CHECK "WILL NOT" in 18.2.***</t>
  </si>
  <si>
    <t>President's Day</t>
  </si>
  <si>
    <t>Juneteenth</t>
  </si>
  <si>
    <t>Frances Xavier Cabrini Day (Colorado)</t>
  </si>
  <si>
    <t>§ 3</t>
  </si>
  <si>
    <t>§ 4</t>
  </si>
  <si>
    <t xml:space="preserve">       Time of Day Deadline</t>
  </si>
  <si>
    <t>§ 8</t>
  </si>
  <si>
    <t>       Record Title Deadline (and Tax Certificate)</t>
  </si>
  <si>
    <t>       Third Party Right to Purchase/Approve Deadline</t>
  </si>
  <si>
    <t>§ 7</t>
  </si>
  <si>
    <t>§ 10</t>
  </si>
  <si>
    <t>§ 5</t>
  </si>
  <si>
    <t xml:space="preserve">       New Loan Terms Deadline</t>
  </si>
  <si>
    <t>       New Loan Availability Deadline</t>
  </si>
  <si>
    <t>§ 6</t>
  </si>
  <si>
    <t>§ 9</t>
  </si>
  <si>
    <t>§ 2</t>
  </si>
  <si>
    <t xml:space="preserve">       Water Rights Examination Deadline</t>
  </si>
  <si>
    <t xml:space="preserve">       Mineral Rights Examination Deadline</t>
  </si>
  <si>
    <t>§ 12</t>
  </si>
  <si>
    <t>§ 17</t>
  </si>
  <si>
    <t>§ 27</t>
  </si>
  <si>
    <t>Time of Day Deadline:</t>
  </si>
  <si>
    <t>Time</t>
  </si>
  <si>
    <t>Water Rights Included in the Sale (YES or NO):</t>
  </si>
  <si>
    <t>Mineral Rights Included in the Sale (YES or NO):</t>
  </si>
  <si>
    <t>Change this only if you want all the deadlines to end earlier in the day/evening.</t>
  </si>
  <si>
    <t>Title &amp; HOA #1</t>
  </si>
  <si>
    <t>Title #2</t>
  </si>
  <si>
    <t>Title #3 &amp; HOA #2 &amp; Water/Mineral Rights</t>
  </si>
  <si>
    <t>Loan Terms</t>
  </si>
  <si>
    <t>Loan Availability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</si>
</sst>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[$-F400]h:mm:ss\ AM/PM"/>
    <numFmt numFmtId="166" formatCode="[$-409]h:mm\ AM/P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  <xf numFmtId="164" fontId="0" fillId="0" borderId="3" xfId="0" applyNumberFormat="1" applyBorder="1"/>
    <xf numFmtId="164" fontId="0" fillId="3" borderId="0" xfId="0" applyNumberFormat="1" applyFill="1"/>
    <xf numFmtId="0" fontId="0" fillId="0" borderId="0" xfId="0" applyAlignment="1">
      <alignment horizontal="right"/>
    </xf>
    <xf numFmtId="164" fontId="0" fillId="3" borderId="3" xfId="0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4" xfId="0" applyNumberFormat="1" applyBorder="1"/>
    <xf numFmtId="1" fontId="0" fillId="0" borderId="5" xfId="0" applyNumberFormat="1" applyBorder="1"/>
    <xf numFmtId="164" fontId="0" fillId="4" borderId="0" xfId="0" applyNumberFormat="1" applyFill="1"/>
    <xf numFmtId="0" fontId="0" fillId="4" borderId="0" xfId="0" applyFill="1"/>
    <xf numFmtId="0" fontId="0" fillId="4" borderId="3" xfId="0" applyFill="1" applyBorder="1"/>
    <xf numFmtId="0" fontId="3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0" fillId="0" borderId="9" xfId="0" applyNumberFormat="1" applyBorder="1"/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 indent="1"/>
    </xf>
    <xf numFmtId="0" fontId="0" fillId="0" borderId="2" xfId="0" applyBorder="1" applyAlignment="1">
      <alignment horizontal="right" indent="1"/>
    </xf>
    <xf numFmtId="0" fontId="0" fillId="0" borderId="0" xfId="0" applyAlignment="1">
      <alignment horizontal="center"/>
    </xf>
    <xf numFmtId="166" fontId="0" fillId="0" borderId="1" xfId="0" applyNumberFormat="1" applyBorder="1" applyProtection="1"/>
    <xf numFmtId="164" fontId="0" fillId="0" borderId="1" xfId="0" applyNumberFormat="1" applyBorder="1" applyProtection="1"/>
    <xf numFmtId="164" fontId="2" fillId="0" borderId="1" xfId="0" applyNumberFormat="1" applyFont="1" applyBorder="1" applyProtection="1"/>
    <xf numFmtId="164" fontId="0" fillId="0" borderId="1" xfId="0" applyNumberFormat="1" applyBorder="1" applyAlignment="1" applyProtection="1">
      <alignment horizontal="right"/>
    </xf>
    <xf numFmtId="165" fontId="0" fillId="0" borderId="1" xfId="0" applyNumberFormat="1" applyBorder="1" applyProtection="1"/>
    <xf numFmtId="1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13280-A326-4875-9885-F52AE01407DA}">
  <dimension ref="B1:J75"/>
  <sheetViews>
    <sheetView tabSelected="1" workbookViewId="0">
      <selection activeCell="D3" sqref="D3"/>
    </sheetView>
  </sheetViews>
  <sheetFormatPr defaultRowHeight="15" x14ac:dyDescent="0.25"/>
  <cols>
    <col min="1" max="1" width="3.28515625" customWidth="1"/>
    <col min="2" max="2" width="19" customWidth="1"/>
    <col min="3" max="3" width="19.5703125" customWidth="1"/>
    <col min="4" max="4" width="50.140625" bestFit="1" customWidth="1"/>
    <col min="5" max="5" width="34.28515625" bestFit="1" customWidth="1"/>
    <col min="8" max="8" width="22.85546875" bestFit="1" customWidth="1"/>
    <col min="10" max="10" width="24" bestFit="1" customWidth="1"/>
  </cols>
  <sheetData>
    <row r="1" spans="2:8" ht="5.25" customHeight="1" x14ac:dyDescent="0.25"/>
    <row r="2" spans="2:8" x14ac:dyDescent="0.25">
      <c r="D2" s="6" t="s">
        <v>75</v>
      </c>
      <c r="E2" s="3"/>
    </row>
    <row r="3" spans="2:8" x14ac:dyDescent="0.25">
      <c r="B3" s="29" t="s">
        <v>58</v>
      </c>
      <c r="C3" s="29"/>
      <c r="D3" s="39">
        <v>45705</v>
      </c>
      <c r="E3" s="21"/>
      <c r="F3" s="21"/>
      <c r="G3" s="21"/>
      <c r="H3" s="21"/>
    </row>
    <row r="4" spans="2:8" x14ac:dyDescent="0.25">
      <c r="B4" s="29" t="s">
        <v>59</v>
      </c>
      <c r="C4" s="30"/>
      <c r="D4" s="40">
        <v>0.70833333333333337</v>
      </c>
      <c r="E4" s="21"/>
      <c r="F4" s="21"/>
      <c r="G4" s="21"/>
      <c r="H4" s="21"/>
    </row>
    <row r="5" spans="2:8" x14ac:dyDescent="0.25">
      <c r="B5" s="29" t="s">
        <v>86</v>
      </c>
      <c r="C5" s="30"/>
      <c r="D5" s="41">
        <v>30</v>
      </c>
      <c r="E5" s="22"/>
      <c r="F5" s="21"/>
      <c r="G5" s="21"/>
      <c r="H5" s="21"/>
    </row>
    <row r="6" spans="2:8" x14ac:dyDescent="0.25">
      <c r="B6" s="29" t="s">
        <v>49</v>
      </c>
      <c r="C6" s="29"/>
      <c r="D6" s="42">
        <f>WORKDAY('Raw Data'!D6,2,'Raw Data'!A2:A25)</f>
        <v>45735</v>
      </c>
      <c r="E6" s="23"/>
      <c r="F6" s="21"/>
      <c r="G6" s="21"/>
      <c r="H6" s="21"/>
    </row>
    <row r="7" spans="2:8" x14ac:dyDescent="0.25">
      <c r="B7" s="29" t="s">
        <v>113</v>
      </c>
      <c r="C7" s="30"/>
      <c r="D7" s="43">
        <v>0.99930555555555556</v>
      </c>
      <c r="E7" s="23" t="s">
        <v>117</v>
      </c>
      <c r="F7" s="21"/>
      <c r="G7" s="21"/>
      <c r="H7" s="21"/>
    </row>
    <row r="8" spans="2:8" x14ac:dyDescent="0.25">
      <c r="B8" s="29" t="s">
        <v>50</v>
      </c>
      <c r="C8" s="29"/>
      <c r="D8" s="44">
        <v>1980</v>
      </c>
      <c r="E8" s="27"/>
      <c r="F8" s="28"/>
      <c r="G8" s="28"/>
      <c r="H8" s="28"/>
    </row>
    <row r="9" spans="2:8" x14ac:dyDescent="0.25">
      <c r="B9" s="31" t="s">
        <v>51</v>
      </c>
      <c r="C9" s="32"/>
      <c r="D9" s="45"/>
      <c r="E9" s="27" t="str">
        <f>IF(D9="YES","Make sure to complete 15.3. &amp; 15.5. and check Seller in 16.3.","")</f>
        <v/>
      </c>
      <c r="F9" s="28"/>
      <c r="G9" s="28"/>
      <c r="H9" s="28"/>
    </row>
    <row r="10" spans="2:8" x14ac:dyDescent="0.25">
      <c r="B10" s="29" t="s">
        <v>55</v>
      </c>
      <c r="C10" s="30"/>
      <c r="D10" s="45"/>
      <c r="E10" s="27"/>
      <c r="F10" s="28"/>
      <c r="G10" s="28"/>
      <c r="H10" s="28"/>
    </row>
    <row r="11" spans="2:8" x14ac:dyDescent="0.25">
      <c r="B11" s="29" t="s">
        <v>62</v>
      </c>
      <c r="C11" s="30"/>
      <c r="D11" s="45"/>
      <c r="E11" s="27"/>
      <c r="F11" s="28"/>
      <c r="G11" s="28"/>
      <c r="H11" s="28"/>
    </row>
    <row r="12" spans="2:8" x14ac:dyDescent="0.25">
      <c r="B12" s="29" t="s">
        <v>53</v>
      </c>
      <c r="C12" s="29"/>
      <c r="D12" s="45"/>
      <c r="E12" s="27"/>
      <c r="F12" s="28"/>
      <c r="G12" s="28"/>
      <c r="H12" s="28"/>
    </row>
    <row r="13" spans="2:8" x14ac:dyDescent="0.25">
      <c r="B13" s="29" t="s">
        <v>57</v>
      </c>
      <c r="C13" s="30"/>
      <c r="D13" s="45"/>
      <c r="E13" s="27" t="str">
        <f>IF(D13="YES","Make sure to check 10.6.1.1. and/or 10.6.1.2. and add Due Diligence items","")</f>
        <v/>
      </c>
      <c r="F13" s="28"/>
      <c r="G13" s="28"/>
      <c r="H13" s="28"/>
    </row>
    <row r="14" spans="2:8" x14ac:dyDescent="0.25">
      <c r="B14" s="29" t="s">
        <v>54</v>
      </c>
      <c r="C14" s="30"/>
      <c r="D14" s="45"/>
      <c r="E14" s="27"/>
      <c r="F14" s="28"/>
      <c r="G14" s="28"/>
      <c r="H14" s="28"/>
    </row>
    <row r="15" spans="2:8" x14ac:dyDescent="0.25">
      <c r="B15" s="29" t="s">
        <v>56</v>
      </c>
      <c r="C15" s="30"/>
      <c r="D15" s="45"/>
      <c r="E15" s="27" t="str">
        <f>IF(D15="YES","Make to sure to fill in the Property Address in 10.7.","")</f>
        <v/>
      </c>
      <c r="F15" s="28"/>
      <c r="G15" s="28"/>
      <c r="H15" s="28"/>
    </row>
    <row r="16" spans="2:8" x14ac:dyDescent="0.25">
      <c r="B16" s="29" t="s">
        <v>60</v>
      </c>
      <c r="C16" s="29"/>
      <c r="D16" s="46">
        <v>0</v>
      </c>
      <c r="E16" s="27" t="str">
        <f>IF(D16&gt;0,"Make sure to check the Post-closing Occupancy box in 17.","")</f>
        <v/>
      </c>
      <c r="F16" s="28"/>
      <c r="G16" s="28"/>
      <c r="H16" s="28"/>
    </row>
    <row r="17" spans="2:8" x14ac:dyDescent="0.25">
      <c r="B17" s="33" t="s">
        <v>115</v>
      </c>
      <c r="C17" s="33"/>
      <c r="D17" s="45"/>
      <c r="E17" s="28" t="str">
        <f>IF(D17="YES","Make sure to check Does in 2.7.6."," ")</f>
        <v xml:space="preserve"> </v>
      </c>
      <c r="F17" s="28"/>
      <c r="G17" s="28"/>
      <c r="H17" s="28"/>
    </row>
    <row r="18" spans="2:8" x14ac:dyDescent="0.25">
      <c r="B18" s="33" t="s">
        <v>116</v>
      </c>
      <c r="C18" s="33"/>
      <c r="D18" s="45"/>
      <c r="E18" s="28" t="str">
        <f>IF(D18="YES","Make sure to check Does in 8.9."," ")</f>
        <v xml:space="preserve"> </v>
      </c>
      <c r="F18" s="28"/>
      <c r="G18" s="28"/>
      <c r="H18" s="28"/>
    </row>
    <row r="19" spans="2:8" ht="14.45" customHeight="1" x14ac:dyDescent="0.25">
      <c r="B19" s="9"/>
      <c r="C19" s="9"/>
    </row>
    <row r="20" spans="2:8" ht="21" x14ac:dyDescent="0.35">
      <c r="D20" s="20" t="s">
        <v>90</v>
      </c>
    </row>
    <row r="21" spans="2:8" ht="5.25" customHeight="1" x14ac:dyDescent="0.25"/>
    <row r="22" spans="2:8" x14ac:dyDescent="0.25">
      <c r="B22" s="25" t="s">
        <v>0</v>
      </c>
      <c r="C22" s="25" t="s">
        <v>1</v>
      </c>
      <c r="D22" s="25" t="s">
        <v>2</v>
      </c>
      <c r="E22" s="25" t="s">
        <v>3</v>
      </c>
    </row>
    <row r="23" spans="2:8" x14ac:dyDescent="0.25">
      <c r="B23" s="24">
        <v>1</v>
      </c>
      <c r="C23" s="24" t="s">
        <v>94</v>
      </c>
      <c r="D23" s="1" t="s">
        <v>96</v>
      </c>
      <c r="E23" s="34" t="str">
        <f>IF(D7='Raw Data'!D17,"N/A",Calculator!D7)</f>
        <v>N/A</v>
      </c>
    </row>
    <row r="24" spans="2:8" x14ac:dyDescent="0.25">
      <c r="B24" s="24">
        <v>2</v>
      </c>
      <c r="C24" s="24" t="s">
        <v>95</v>
      </c>
      <c r="D24" s="1" t="s">
        <v>4</v>
      </c>
      <c r="E24" s="35">
        <f>VLOOKUP(D5,'Raw Data'!J2:Q363,8,FALSE)</f>
        <v>45708</v>
      </c>
    </row>
    <row r="25" spans="2:8" x14ac:dyDescent="0.25">
      <c r="B25" s="24"/>
      <c r="C25" s="1"/>
      <c r="D25" s="2" t="s">
        <v>5</v>
      </c>
      <c r="E25" s="35"/>
      <c r="H25" s="4"/>
    </row>
    <row r="26" spans="2:8" x14ac:dyDescent="0.25">
      <c r="B26" s="24">
        <v>3</v>
      </c>
      <c r="C26" s="24" t="s">
        <v>97</v>
      </c>
      <c r="D26" s="1" t="s">
        <v>98</v>
      </c>
      <c r="E26" s="36">
        <f>VLOOKUP(D5,'Raw Data'!T2:W363,4,FALSE)</f>
        <v>45712</v>
      </c>
    </row>
    <row r="27" spans="2:8" x14ac:dyDescent="0.25">
      <c r="B27" s="24">
        <v>4</v>
      </c>
      <c r="C27" s="24" t="s">
        <v>97</v>
      </c>
      <c r="D27" s="1" t="s">
        <v>6</v>
      </c>
      <c r="E27" s="36">
        <f>VLOOKUP(D5,'Raw Data'!T2:X363,5,FALSE)</f>
        <v>45714</v>
      </c>
    </row>
    <row r="28" spans="2:8" x14ac:dyDescent="0.25">
      <c r="B28" s="24">
        <v>5</v>
      </c>
      <c r="C28" s="24" t="s">
        <v>97</v>
      </c>
      <c r="D28" s="1" t="s">
        <v>7</v>
      </c>
      <c r="E28" s="36">
        <f>VLOOKUP(Calculator!D5,'Raw Data'!T2:W363,4,FALSE)</f>
        <v>45712</v>
      </c>
    </row>
    <row r="29" spans="2:8" x14ac:dyDescent="0.25">
      <c r="B29" s="24">
        <v>6</v>
      </c>
      <c r="C29" s="24" t="s">
        <v>97</v>
      </c>
      <c r="D29" s="1" t="s">
        <v>8</v>
      </c>
      <c r="E29" s="36">
        <f>VLOOKUP(D5,'Raw Data'!T2:X363,5,FALSE)</f>
        <v>45714</v>
      </c>
    </row>
    <row r="30" spans="2:8" x14ac:dyDescent="0.25">
      <c r="B30" s="24">
        <v>7</v>
      </c>
      <c r="C30" s="24" t="s">
        <v>97</v>
      </c>
      <c r="D30" s="1" t="s">
        <v>9</v>
      </c>
      <c r="E30" s="36">
        <f>VLOOKUP(D5,'Raw Data'!T2:Y363,6,FALSE)</f>
        <v>45716</v>
      </c>
    </row>
    <row r="31" spans="2:8" x14ac:dyDescent="0.25">
      <c r="B31" s="24">
        <v>8</v>
      </c>
      <c r="C31" s="24" t="s">
        <v>97</v>
      </c>
      <c r="D31" s="1" t="s">
        <v>99</v>
      </c>
      <c r="E31" s="35" t="s">
        <v>63</v>
      </c>
    </row>
    <row r="32" spans="2:8" x14ac:dyDescent="0.25">
      <c r="B32" s="24"/>
      <c r="C32" s="1"/>
      <c r="D32" s="2" t="s">
        <v>11</v>
      </c>
      <c r="E32" s="35"/>
    </row>
    <row r="33" spans="2:10" x14ac:dyDescent="0.25">
      <c r="B33" s="24">
        <v>9</v>
      </c>
      <c r="C33" s="24" t="s">
        <v>100</v>
      </c>
      <c r="D33" s="1" t="s">
        <v>12</v>
      </c>
      <c r="E33" s="36" t="str">
        <f>IF($D$9="YES",E26,"N/A")</f>
        <v>N/A</v>
      </c>
    </row>
    <row r="34" spans="2:10" x14ac:dyDescent="0.25">
      <c r="B34" s="24">
        <v>10</v>
      </c>
      <c r="C34" s="24" t="s">
        <v>100</v>
      </c>
      <c r="D34" s="1" t="s">
        <v>13</v>
      </c>
      <c r="E34" s="36" t="str">
        <f>IF($D$9="YES",E30,"N/A")</f>
        <v>N/A</v>
      </c>
    </row>
    <row r="35" spans="2:10" x14ac:dyDescent="0.25">
      <c r="B35" s="24"/>
      <c r="C35" s="1"/>
      <c r="D35" s="2" t="s">
        <v>14</v>
      </c>
      <c r="E35" s="35"/>
    </row>
    <row r="36" spans="2:10" x14ac:dyDescent="0.25">
      <c r="B36" s="24">
        <v>11</v>
      </c>
      <c r="C36" s="24" t="s">
        <v>101</v>
      </c>
      <c r="D36" s="1" t="s">
        <v>15</v>
      </c>
      <c r="E36" s="35">
        <f>VLOOKUP(D5,'Raw Data'!J2:Q363,8,FALSE)</f>
        <v>45708</v>
      </c>
    </row>
    <row r="37" spans="2:10" x14ac:dyDescent="0.25">
      <c r="B37" s="24">
        <v>12</v>
      </c>
      <c r="C37" s="24" t="s">
        <v>101</v>
      </c>
      <c r="D37" s="1" t="s">
        <v>16</v>
      </c>
      <c r="E37" s="35" t="str">
        <f>IF(D8&lt;1978,VLOOKUP(D5,'Raw Data'!J2:S363,8,FALSE),"N/A")</f>
        <v>N/A</v>
      </c>
    </row>
    <row r="38" spans="2:10" x14ac:dyDescent="0.25">
      <c r="B38" s="1"/>
      <c r="C38" s="1"/>
      <c r="D38" s="2" t="s">
        <v>17</v>
      </c>
      <c r="E38" s="35"/>
    </row>
    <row r="39" spans="2:10" x14ac:dyDescent="0.25">
      <c r="B39" s="24">
        <v>13</v>
      </c>
      <c r="C39" s="24" t="s">
        <v>102</v>
      </c>
      <c r="D39" s="1" t="s">
        <v>18</v>
      </c>
      <c r="E39" s="35" t="str">
        <f>IF(D10="YES",VLOOKUP(D5,'Raw Data'!J2:Q363,8,FALSE),"N/A")</f>
        <v>N/A</v>
      </c>
    </row>
    <row r="40" spans="2:10" x14ac:dyDescent="0.25">
      <c r="B40" s="24">
        <v>14</v>
      </c>
      <c r="C40" s="24" t="s">
        <v>102</v>
      </c>
      <c r="D40" s="1" t="s">
        <v>103</v>
      </c>
      <c r="E40" s="36" t="str">
        <f>IF(D10="YES",VLOOKUP(D5,'Raw Data'!J2:R363,9,FALSE),"N/A")</f>
        <v>N/A</v>
      </c>
    </row>
    <row r="41" spans="2:10" x14ac:dyDescent="0.25">
      <c r="B41" s="24">
        <v>15</v>
      </c>
      <c r="C41" s="24" t="s">
        <v>102</v>
      </c>
      <c r="D41" s="1" t="s">
        <v>104</v>
      </c>
      <c r="E41" s="35" t="str">
        <f>IF(D10="YES",VLOOKUP(Calculator!D5,'Raw Data'!T2:Z363,7,FALSE),"N/A")</f>
        <v>N/A</v>
      </c>
    </row>
    <row r="42" spans="2:10" x14ac:dyDescent="0.25">
      <c r="B42" s="24">
        <v>16</v>
      </c>
      <c r="C42" s="24" t="s">
        <v>102</v>
      </c>
      <c r="D42" s="1" t="s">
        <v>19</v>
      </c>
      <c r="E42" s="35" t="s">
        <v>63</v>
      </c>
    </row>
    <row r="43" spans="2:10" x14ac:dyDescent="0.25">
      <c r="B43" s="24">
        <v>17</v>
      </c>
      <c r="C43" s="24" t="s">
        <v>102</v>
      </c>
      <c r="D43" s="1" t="s">
        <v>20</v>
      </c>
      <c r="E43" s="35" t="s">
        <v>63</v>
      </c>
    </row>
    <row r="44" spans="2:10" x14ac:dyDescent="0.25">
      <c r="B44" s="24">
        <v>18</v>
      </c>
      <c r="C44" s="24" t="s">
        <v>102</v>
      </c>
      <c r="D44" s="1" t="s">
        <v>21</v>
      </c>
      <c r="E44" s="35" t="s">
        <v>63</v>
      </c>
    </row>
    <row r="45" spans="2:10" x14ac:dyDescent="0.25">
      <c r="B45" s="24">
        <v>19</v>
      </c>
      <c r="C45" s="24" t="s">
        <v>102</v>
      </c>
      <c r="D45" s="1" t="s">
        <v>22</v>
      </c>
      <c r="E45" s="35" t="s">
        <v>63</v>
      </c>
      <c r="J45" s="23"/>
    </row>
    <row r="46" spans="2:10" x14ac:dyDescent="0.25">
      <c r="B46" s="24">
        <v>20</v>
      </c>
      <c r="C46" s="24" t="s">
        <v>102</v>
      </c>
      <c r="D46" s="1" t="s">
        <v>23</v>
      </c>
      <c r="E46" s="35" t="s">
        <v>63</v>
      </c>
    </row>
    <row r="47" spans="2:10" x14ac:dyDescent="0.25">
      <c r="B47" s="24">
        <v>21</v>
      </c>
      <c r="C47" s="24" t="s">
        <v>95</v>
      </c>
      <c r="D47" s="1" t="s">
        <v>24</v>
      </c>
      <c r="E47" s="35" t="s">
        <v>63</v>
      </c>
    </row>
    <row r="48" spans="2:10" x14ac:dyDescent="0.25">
      <c r="B48" s="1"/>
      <c r="C48" s="1"/>
      <c r="D48" s="2" t="s">
        <v>25</v>
      </c>
      <c r="E48" s="35"/>
    </row>
    <row r="49" spans="2:5" x14ac:dyDescent="0.25">
      <c r="B49" s="24">
        <v>22</v>
      </c>
      <c r="C49" s="24" t="s">
        <v>105</v>
      </c>
      <c r="D49" s="1" t="s">
        <v>26</v>
      </c>
      <c r="E49" s="35" t="str">
        <f>IF('Raw Data'!$D$14&lt;6,(VLOOKUP($D$5,'Raw Data'!$J$2:$P$363,2,FALSE)),IF('Raw Data'!$D$14&lt;11,("does not apply"),IF('Raw Data'!$D$14&lt;21,("N/A"),IF('Raw Data'!$D$14&lt;26,("does not apply")))))</f>
        <v>N/A</v>
      </c>
    </row>
    <row r="50" spans="2:5" x14ac:dyDescent="0.25">
      <c r="B50" s="24">
        <v>23</v>
      </c>
      <c r="C50" s="24" t="s">
        <v>105</v>
      </c>
      <c r="D50" s="1" t="s">
        <v>27</v>
      </c>
      <c r="E50" s="35" t="str">
        <f>IF('Raw Data'!$D$14&lt;6,(VLOOKUP($D$5,'Raw Data'!$J$2:$P$363,3,FALSE)),IF('Raw Data'!$D$14&lt;11,("does not apply"),IF('Raw Data'!$D$14&lt;21,("N/A"),IF('Raw Data'!$D$14&lt;26,("does not apply")))))</f>
        <v>N/A</v>
      </c>
    </row>
    <row r="51" spans="2:5" x14ac:dyDescent="0.25">
      <c r="B51" s="24">
        <v>24</v>
      </c>
      <c r="C51" s="24" t="s">
        <v>105</v>
      </c>
      <c r="D51" s="1" t="s">
        <v>28</v>
      </c>
      <c r="E51" s="35" t="str">
        <f>IF('Raw Data'!$D$14&lt;6,(VLOOKUP($D$5,'Raw Data'!$J$2:$P$363,4,FALSE)),IF('Raw Data'!$D$14&lt;11,("does not apply"),IF('Raw Data'!$D$14&lt;21,("N/A"),IF('Raw Data'!$D$14&lt;26,("does not apply")))))</f>
        <v>N/A</v>
      </c>
    </row>
    <row r="52" spans="2:5" x14ac:dyDescent="0.25">
      <c r="B52" s="1"/>
      <c r="C52" s="1"/>
      <c r="D52" s="2" t="s">
        <v>29</v>
      </c>
      <c r="E52" s="35"/>
    </row>
    <row r="53" spans="2:5" x14ac:dyDescent="0.25">
      <c r="B53" s="24">
        <v>25</v>
      </c>
      <c r="C53" s="24" t="s">
        <v>106</v>
      </c>
      <c r="D53" s="1" t="s">
        <v>30</v>
      </c>
      <c r="E53" s="35" t="str">
        <f>IF($D$14="YES",VLOOKUP($D$6,'Raw Data'!$I$2:$K$362,3,FALSE),"N/A")</f>
        <v>N/A</v>
      </c>
    </row>
    <row r="54" spans="2:5" x14ac:dyDescent="0.25">
      <c r="B54" s="24">
        <v>26</v>
      </c>
      <c r="C54" s="24" t="s">
        <v>106</v>
      </c>
      <c r="D54" s="1" t="s">
        <v>31</v>
      </c>
      <c r="E54" s="35" t="str">
        <f>IF($D$14="YES",VLOOKUP($D$6,'Raw Data'!$I$2:$L$362,4,FALSE),"N/A")</f>
        <v>N/A</v>
      </c>
    </row>
    <row r="55" spans="2:5" x14ac:dyDescent="0.25">
      <c r="B55" s="24">
        <v>27</v>
      </c>
      <c r="C55" s="24" t="s">
        <v>106</v>
      </c>
      <c r="D55" s="1" t="s">
        <v>32</v>
      </c>
      <c r="E55" s="35" t="str">
        <f>IF($D$14="YES",VLOOKUP($D$6,'Raw Data'!$I$2:$M$362,5,FALSE),"N/A")</f>
        <v>N/A</v>
      </c>
    </row>
    <row r="56" spans="2:5" x14ac:dyDescent="0.25">
      <c r="B56" s="1"/>
      <c r="C56" s="1"/>
      <c r="D56" s="2" t="s">
        <v>33</v>
      </c>
      <c r="E56" s="35"/>
    </row>
    <row r="57" spans="2:5" x14ac:dyDescent="0.25">
      <c r="B57" s="24">
        <v>28</v>
      </c>
      <c r="C57" s="24" t="s">
        <v>107</v>
      </c>
      <c r="D57" s="1" t="s">
        <v>108</v>
      </c>
      <c r="E57" s="35" t="str">
        <f>IF($D$17="YES",VLOOKUP($D$5,'Raw Data'!$T$2:$Y$363,6,FALSE),"N/A")</f>
        <v>N/A</v>
      </c>
    </row>
    <row r="58" spans="2:5" x14ac:dyDescent="0.25">
      <c r="B58" s="24">
        <v>29</v>
      </c>
      <c r="C58" s="24" t="s">
        <v>97</v>
      </c>
      <c r="D58" s="1" t="s">
        <v>109</v>
      </c>
      <c r="E58" s="35" t="str">
        <f>IF($D$18="YES",VLOOKUP($D$5,'Raw Data'!$T$2:$Y$363,6,FALSE),"N/A")</f>
        <v>N/A</v>
      </c>
    </row>
    <row r="59" spans="2:5" x14ac:dyDescent="0.25">
      <c r="B59" s="24">
        <v>30</v>
      </c>
      <c r="C59" s="24" t="s">
        <v>101</v>
      </c>
      <c r="D59" s="1" t="s">
        <v>35</v>
      </c>
      <c r="E59" s="35">
        <f>VLOOKUP($D$5,'Raw Data'!$J$2:$P$362,5,FALSE)</f>
        <v>45715</v>
      </c>
    </row>
    <row r="60" spans="2:5" x14ac:dyDescent="0.25">
      <c r="B60" s="24">
        <v>31</v>
      </c>
      <c r="C60" s="24" t="s">
        <v>101</v>
      </c>
      <c r="D60" s="1" t="s">
        <v>34</v>
      </c>
      <c r="E60" s="35">
        <f>VLOOKUP($D$5,'Raw Data'!$J$2:$P$362,5,FALSE)</f>
        <v>45715</v>
      </c>
    </row>
    <row r="61" spans="2:5" x14ac:dyDescent="0.25">
      <c r="B61" s="24">
        <v>32</v>
      </c>
      <c r="C61" s="24" t="s">
        <v>101</v>
      </c>
      <c r="D61" s="1" t="s">
        <v>36</v>
      </c>
      <c r="E61" s="35">
        <f>VLOOKUP($D$5,'Raw Data'!$J$2:$P$362,7,FALSE)</f>
        <v>45720</v>
      </c>
    </row>
    <row r="62" spans="2:5" x14ac:dyDescent="0.25">
      <c r="B62" s="24">
        <v>33</v>
      </c>
      <c r="C62" s="24" t="s">
        <v>101</v>
      </c>
      <c r="D62" s="1" t="s">
        <v>37</v>
      </c>
      <c r="E62" s="35">
        <f>E30</f>
        <v>45716</v>
      </c>
    </row>
    <row r="63" spans="2:5" x14ac:dyDescent="0.25">
      <c r="B63" s="24">
        <v>34</v>
      </c>
      <c r="C63" s="24" t="s">
        <v>101</v>
      </c>
      <c r="D63" s="1" t="s">
        <v>38</v>
      </c>
      <c r="E63" s="36" t="str">
        <f>IF($D$13="YES",E26,"N/A")</f>
        <v>N/A</v>
      </c>
    </row>
    <row r="64" spans="2:5" x14ac:dyDescent="0.25">
      <c r="B64" s="24">
        <v>35</v>
      </c>
      <c r="C64" s="24" t="s">
        <v>101</v>
      </c>
      <c r="D64" s="1" t="s">
        <v>39</v>
      </c>
      <c r="E64" s="36" t="str">
        <f t="shared" ref="E64" si="0">IF($D$13="YES",E27,"N/A")</f>
        <v>N/A</v>
      </c>
    </row>
    <row r="65" spans="2:5" x14ac:dyDescent="0.25">
      <c r="B65" s="24">
        <v>36</v>
      </c>
      <c r="C65" s="24" t="s">
        <v>101</v>
      </c>
      <c r="D65" s="1" t="s">
        <v>40</v>
      </c>
      <c r="E65" s="36" t="str">
        <f>IF($D$13="YES",E30,"N/A")</f>
        <v>N/A</v>
      </c>
    </row>
    <row r="66" spans="2:5" x14ac:dyDescent="0.25">
      <c r="B66" s="24">
        <v>37</v>
      </c>
      <c r="C66" s="24" t="s">
        <v>101</v>
      </c>
      <c r="D66" s="1" t="s">
        <v>41</v>
      </c>
      <c r="E66" s="36" t="str">
        <f>IF(D15="YES",D6,"N/A")</f>
        <v>N/A</v>
      </c>
    </row>
    <row r="67" spans="2:5" x14ac:dyDescent="0.25">
      <c r="B67" s="24">
        <v>38</v>
      </c>
      <c r="C67" s="24" t="s">
        <v>101</v>
      </c>
      <c r="D67" s="1" t="s">
        <v>42</v>
      </c>
      <c r="E67" s="35" t="str">
        <f>IF(D8&lt;1978,VLOOKUP(D5,'Raw Data'!J2:S363,10,FALSE),"N/A")</f>
        <v>N/A</v>
      </c>
    </row>
    <row r="68" spans="2:5" x14ac:dyDescent="0.25">
      <c r="B68" s="24"/>
      <c r="C68" s="24"/>
      <c r="D68" s="2" t="s">
        <v>43</v>
      </c>
      <c r="E68" s="35"/>
    </row>
    <row r="69" spans="2:5" x14ac:dyDescent="0.25">
      <c r="B69" s="24">
        <v>39</v>
      </c>
      <c r="C69" s="24" t="s">
        <v>110</v>
      </c>
      <c r="D69" s="1" t="s">
        <v>44</v>
      </c>
      <c r="E69" s="35">
        <f>D6</f>
        <v>45735</v>
      </c>
    </row>
    <row r="70" spans="2:5" x14ac:dyDescent="0.25">
      <c r="B70" s="24">
        <v>40</v>
      </c>
      <c r="C70" s="24" t="s">
        <v>111</v>
      </c>
      <c r="D70" s="1" t="s">
        <v>45</v>
      </c>
      <c r="E70" s="35">
        <f>IF(D16&gt;0,D6+D16,D6)</f>
        <v>45735</v>
      </c>
    </row>
    <row r="71" spans="2:5" x14ac:dyDescent="0.25">
      <c r="B71" s="24">
        <v>41</v>
      </c>
      <c r="C71" s="24" t="s">
        <v>111</v>
      </c>
      <c r="D71" s="1" t="s">
        <v>46</v>
      </c>
      <c r="E71" s="37" t="str">
        <f>IF(D16&gt;0,"12:00 PM","Upon Funding and Successful Closing")</f>
        <v>Upon Funding and Successful Closing</v>
      </c>
    </row>
    <row r="72" spans="2:5" x14ac:dyDescent="0.25">
      <c r="B72" s="24">
        <v>42</v>
      </c>
      <c r="C72" s="24" t="s">
        <v>112</v>
      </c>
      <c r="D72" s="1" t="s">
        <v>47</v>
      </c>
      <c r="E72" s="35">
        <f>D3</f>
        <v>45705</v>
      </c>
    </row>
    <row r="73" spans="2:5" x14ac:dyDescent="0.25">
      <c r="B73" s="24">
        <v>43</v>
      </c>
      <c r="C73" s="24" t="s">
        <v>112</v>
      </c>
      <c r="D73" s="1" t="s">
        <v>48</v>
      </c>
      <c r="E73" s="38">
        <f>D4</f>
        <v>0.70833333333333337</v>
      </c>
    </row>
    <row r="74" spans="2:5" x14ac:dyDescent="0.25">
      <c r="B74" s="24">
        <v>44</v>
      </c>
      <c r="C74" s="24" t="s">
        <v>10</v>
      </c>
      <c r="D74" s="1" t="s">
        <v>10</v>
      </c>
      <c r="E74" s="35" t="s">
        <v>63</v>
      </c>
    </row>
    <row r="75" spans="2:5" x14ac:dyDescent="0.25">
      <c r="B75" s="24">
        <v>45</v>
      </c>
      <c r="C75" s="24" t="s">
        <v>10</v>
      </c>
      <c r="D75" s="1" t="s">
        <v>10</v>
      </c>
      <c r="E75" s="35" t="s">
        <v>63</v>
      </c>
    </row>
  </sheetData>
  <sheetProtection algorithmName="SHA-512" hashValue="nk/sZSR3eTAnLp7NpksNTd1iv6MuhKLsX6iBHmG0fT2MrS93TEYO0XUZ422WK3c2X4ko0gBGZcTY0A8G+PH46w==" saltValue="F8aZCmu+AjJXouQZND25Gg==" spinCount="100000" sheet="1" objects="1" scenarios="1"/>
  <mergeCells count="27">
    <mergeCell ref="B17:C17"/>
    <mergeCell ref="B18:C18"/>
    <mergeCell ref="E17:H17"/>
    <mergeCell ref="E18:H18"/>
    <mergeCell ref="E16:H16"/>
    <mergeCell ref="E15:H15"/>
    <mergeCell ref="B16:C16"/>
    <mergeCell ref="B12:C12"/>
    <mergeCell ref="B9:C9"/>
    <mergeCell ref="B14:C14"/>
    <mergeCell ref="B10:C10"/>
    <mergeCell ref="B15:C15"/>
    <mergeCell ref="B13:C13"/>
    <mergeCell ref="B11:C11"/>
    <mergeCell ref="E13:H13"/>
    <mergeCell ref="E14:H14"/>
    <mergeCell ref="B4:C4"/>
    <mergeCell ref="B5:C5"/>
    <mergeCell ref="B3:C3"/>
    <mergeCell ref="B6:C6"/>
    <mergeCell ref="B8:C8"/>
    <mergeCell ref="B7:C7"/>
    <mergeCell ref="E8:H8"/>
    <mergeCell ref="E9:H9"/>
    <mergeCell ref="E10:H10"/>
    <mergeCell ref="E11:H11"/>
    <mergeCell ref="E12:H12"/>
  </mergeCells>
  <phoneticPr fontId="4" type="noConversion"/>
  <dataValidations count="1">
    <dataValidation type="whole" operator="greaterThan" allowBlank="1" showInputMessage="1" showErrorMessage="1" sqref="D5" xr:uid="{B6CDC9C5-208A-4E1E-9E7A-AE5DF38A625D}">
      <formula1>3</formula1>
    </dataValidation>
  </dataValidations>
  <pageMargins left="0.25" right="0.25" top="0.75" bottom="0.75" header="0.3" footer="0.3"/>
  <pageSetup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4A2032-CB6B-4309-8E97-B50DB89532CF}">
          <x14:formula1>
            <xm:f>'Raw Data'!$D$2:$D$3</xm:f>
          </x14:formula1>
          <xm:sqref>D9:D15 D17:D18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3F262-6D69-4B8B-81BA-1CA1A58E2D07}">
  <dimension ref="A1:Z363"/>
  <sheetViews>
    <sheetView workbookViewId="0">
      <pane ySplit="1" topLeftCell="A2" activePane="bottomLeft" state="frozen"/>
      <selection activeCell="I1" sqref="I1"/>
      <selection pane="bottomLeft" activeCell="B30" sqref="B30"/>
    </sheetView>
  </sheetViews>
  <sheetFormatPr defaultRowHeight="15" x14ac:dyDescent="0.25"/>
  <cols>
    <col min="1" max="1" width="30" style="4" bestFit="1" customWidth="1"/>
    <col min="2" max="2" width="31.140625" bestFit="1" customWidth="1"/>
    <col min="4" max="4" width="11.28515625" bestFit="1" customWidth="1"/>
    <col min="6" max="6" width="32.140625" style="18" bestFit="1" customWidth="1"/>
    <col min="7" max="7" width="6" style="18" bestFit="1" customWidth="1"/>
    <col min="8" max="8" width="25" style="17" bestFit="1" customWidth="1"/>
    <col min="9" max="9" width="30.42578125" style="18" bestFit="1" customWidth="1"/>
    <col min="10" max="10" width="12.7109375" style="18" bestFit="1" customWidth="1"/>
    <col min="11" max="11" width="28.28515625" style="4" bestFit="1" customWidth="1"/>
    <col min="12" max="12" width="28.28515625" style="8" bestFit="1" customWidth="1"/>
    <col min="13" max="13" width="28.28515625" style="4" bestFit="1" customWidth="1"/>
    <col min="14" max="14" width="26.7109375" style="8" customWidth="1"/>
    <col min="15" max="15" width="26.7109375" style="4" customWidth="1"/>
    <col min="16" max="16" width="26.7109375" style="8" customWidth="1"/>
    <col min="17" max="18" width="26.7109375" style="4" customWidth="1"/>
    <col min="19" max="19" width="26.140625" style="8" bestFit="1" customWidth="1"/>
    <col min="20" max="20" width="12.7109375" style="18" bestFit="1" customWidth="1"/>
    <col min="21" max="21" width="22.85546875" style="18" bestFit="1" customWidth="1"/>
    <col min="22" max="22" width="30.42578125" style="18" bestFit="1" customWidth="1"/>
    <col min="23" max="24" width="26.28515625" bestFit="1" customWidth="1"/>
    <col min="25" max="25" width="35.7109375" bestFit="1" customWidth="1"/>
    <col min="26" max="26" width="27.85546875" bestFit="1" customWidth="1"/>
  </cols>
  <sheetData>
    <row r="1" spans="1:26" x14ac:dyDescent="0.25">
      <c r="A1" s="4" t="s">
        <v>64</v>
      </c>
      <c r="B1" t="s">
        <v>65</v>
      </c>
      <c r="D1" s="13" t="s">
        <v>87</v>
      </c>
      <c r="F1" s="18" t="s">
        <v>79</v>
      </c>
      <c r="H1" s="17" t="s">
        <v>78</v>
      </c>
      <c r="I1" s="18" t="s">
        <v>76</v>
      </c>
      <c r="J1" s="18" t="s">
        <v>77</v>
      </c>
      <c r="K1" s="7" t="s">
        <v>80</v>
      </c>
      <c r="L1" s="8" t="s">
        <v>81</v>
      </c>
      <c r="M1" s="4" t="s">
        <v>82</v>
      </c>
      <c r="N1" s="10" t="s">
        <v>83</v>
      </c>
      <c r="O1" s="4" t="s">
        <v>84</v>
      </c>
      <c r="P1" s="8" t="s">
        <v>85</v>
      </c>
      <c r="Q1" s="7" t="s">
        <v>89</v>
      </c>
      <c r="R1" s="4" t="s">
        <v>121</v>
      </c>
      <c r="S1" s="8" t="s">
        <v>88</v>
      </c>
      <c r="T1" s="19" t="s">
        <v>77</v>
      </c>
      <c r="U1" s="17" t="s">
        <v>78</v>
      </c>
      <c r="V1" s="18" t="s">
        <v>76</v>
      </c>
      <c r="W1" t="s">
        <v>118</v>
      </c>
      <c r="X1" t="s">
        <v>119</v>
      </c>
      <c r="Y1" t="s">
        <v>120</v>
      </c>
      <c r="Z1" t="s">
        <v>122</v>
      </c>
    </row>
    <row r="2" spans="1:26" x14ac:dyDescent="0.25">
      <c r="A2" s="4">
        <v>46388</v>
      </c>
      <c r="B2" t="s">
        <v>66</v>
      </c>
      <c r="D2" s="11" t="s">
        <v>52</v>
      </c>
      <c r="F2" s="18">
        <f>J2-2</f>
        <v>2</v>
      </c>
      <c r="G2" s="18">
        <f>Calculator!$D$3+F2</f>
        <v>45707</v>
      </c>
      <c r="H2" s="17">
        <f>Calculator!$D$3</f>
        <v>45705</v>
      </c>
      <c r="I2" s="17">
        <f>WORKDAY(G2,2,$A$2:$A$25)</f>
        <v>45709</v>
      </c>
      <c r="J2" s="18">
        <v>4</v>
      </c>
      <c r="K2" s="7">
        <f>WORKDAY($I2,-1,$A$2:$A$25)</f>
        <v>45708</v>
      </c>
      <c r="L2" s="8">
        <f>K2</f>
        <v>45708</v>
      </c>
      <c r="M2" s="4">
        <f>L2</f>
        <v>45708</v>
      </c>
      <c r="N2" s="10">
        <f t="shared" ref="N2:N7" si="0">WORKDAY(I2,-2,$A$2:$A$25)</f>
        <v>45707</v>
      </c>
      <c r="O2" s="4">
        <f>P2</f>
        <v>45708</v>
      </c>
      <c r="P2" s="8">
        <f t="shared" ref="P2:P7" si="1">WORKDAY(I2,-1,$A$2:$A$25)</f>
        <v>45708</v>
      </c>
      <c r="Q2" s="7">
        <f t="shared" ref="Q2:Q17" si="2">WORKDAY(H2,1,$A$2:$A$25)</f>
        <v>45706</v>
      </c>
      <c r="R2" s="4">
        <f>WORKDAY(Q2,1,$A$2:$A$25)</f>
        <v>45707</v>
      </c>
      <c r="S2" s="8">
        <f t="shared" ref="S2:S8" si="3">WORKDAY(I2,-1,$A$2:$A$25)</f>
        <v>45708</v>
      </c>
      <c r="T2" s="19">
        <v>4</v>
      </c>
      <c r="U2" s="17">
        <f>H2</f>
        <v>45705</v>
      </c>
      <c r="V2" s="17">
        <f>I2</f>
        <v>45709</v>
      </c>
      <c r="W2" s="4">
        <f>WORKDAY($V2,-2,$A$2:$A$25)</f>
        <v>45707</v>
      </c>
      <c r="X2" s="4">
        <f t="shared" ref="X2:Y5" si="4">WORKDAY($V2,-1,$A$2:$A$25)</f>
        <v>45708</v>
      </c>
      <c r="Y2" s="4">
        <f t="shared" si="4"/>
        <v>45708</v>
      </c>
      <c r="Z2" s="4">
        <f>WORKDAY(V2,-1,$A$2:$A$25)</f>
        <v>45708</v>
      </c>
    </row>
    <row r="3" spans="1:26" ht="15.75" thickBot="1" x14ac:dyDescent="0.3">
      <c r="A3" s="4">
        <v>46405</v>
      </c>
      <c r="B3" t="s">
        <v>67</v>
      </c>
      <c r="D3" s="12" t="s">
        <v>61</v>
      </c>
      <c r="F3" s="18">
        <f t="shared" ref="F3:F66" si="5">J3-2</f>
        <v>3</v>
      </c>
      <c r="G3" s="18">
        <f>Calculator!$D$3+F3</f>
        <v>45708</v>
      </c>
      <c r="H3" s="17">
        <f>Calculator!$D$3</f>
        <v>45705</v>
      </c>
      <c r="I3" s="17">
        <f>WORKDAY(G3,2,$A$2:$A$25)</f>
        <v>45712</v>
      </c>
      <c r="J3" s="18">
        <v>5</v>
      </c>
      <c r="K3" s="7">
        <f t="shared" ref="K3:K7" si="6">WORKDAY($I3,-1,$A$2:$A$25)</f>
        <v>45709</v>
      </c>
      <c r="L3" s="8">
        <f>K3</f>
        <v>45709</v>
      </c>
      <c r="M3" s="4">
        <f t="shared" ref="M3:M12" si="7">L3</f>
        <v>45709</v>
      </c>
      <c r="N3" s="10">
        <f t="shared" si="0"/>
        <v>45708</v>
      </c>
      <c r="O3" s="4">
        <f t="shared" ref="O3:O66" si="8">P3</f>
        <v>45709</v>
      </c>
      <c r="P3" s="8">
        <f t="shared" si="1"/>
        <v>45709</v>
      </c>
      <c r="Q3" s="7">
        <f t="shared" si="2"/>
        <v>45706</v>
      </c>
      <c r="R3" s="4">
        <f t="shared" ref="R3:R5" si="9">WORKDAY(Q3,1,$A$2:$A$25)</f>
        <v>45707</v>
      </c>
      <c r="S3" s="8">
        <f t="shared" si="3"/>
        <v>45709</v>
      </c>
      <c r="T3" s="19">
        <v>5</v>
      </c>
      <c r="U3" s="17">
        <f t="shared" ref="U3:U66" si="10">H3</f>
        <v>45705</v>
      </c>
      <c r="V3" s="17">
        <f t="shared" ref="V3:V66" si="11">I3</f>
        <v>45712</v>
      </c>
      <c r="W3" s="4">
        <f t="shared" ref="W3:W5" si="12">WORKDAY($V3,-2,$A$2:$A$25)</f>
        <v>45708</v>
      </c>
      <c r="X3" s="4">
        <f t="shared" si="4"/>
        <v>45709</v>
      </c>
      <c r="Y3" s="4">
        <f t="shared" si="4"/>
        <v>45709</v>
      </c>
      <c r="Z3" s="4">
        <f t="shared" ref="Z3:Z5" si="13">WORKDAY(V3,-1,$A$2:$A$25)</f>
        <v>45709</v>
      </c>
    </row>
    <row r="4" spans="1:26" ht="15.75" thickBot="1" x14ac:dyDescent="0.3">
      <c r="A4" s="4">
        <v>45705</v>
      </c>
      <c r="B4" t="s">
        <v>91</v>
      </c>
      <c r="F4" s="18">
        <f t="shared" si="5"/>
        <v>4</v>
      </c>
      <c r="G4" s="18">
        <f>Calculator!$D$3+F4</f>
        <v>45709</v>
      </c>
      <c r="H4" s="17">
        <f>Calculator!$D$3</f>
        <v>45705</v>
      </c>
      <c r="I4" s="17">
        <f t="shared" ref="I4:I65" si="14">WORKDAY(G4,2,$A$2:$A$25)</f>
        <v>45713</v>
      </c>
      <c r="J4" s="18">
        <v>6</v>
      </c>
      <c r="K4" s="7">
        <f t="shared" si="6"/>
        <v>45712</v>
      </c>
      <c r="L4" s="8">
        <f t="shared" ref="L4:L7" si="15">K4</f>
        <v>45712</v>
      </c>
      <c r="M4" s="4">
        <f t="shared" si="7"/>
        <v>45712</v>
      </c>
      <c r="N4" s="10">
        <f t="shared" si="0"/>
        <v>45709</v>
      </c>
      <c r="O4" s="4">
        <f t="shared" si="8"/>
        <v>45712</v>
      </c>
      <c r="P4" s="8">
        <f t="shared" si="1"/>
        <v>45712</v>
      </c>
      <c r="Q4" s="7">
        <f t="shared" si="2"/>
        <v>45706</v>
      </c>
      <c r="R4" s="4">
        <f t="shared" si="9"/>
        <v>45707</v>
      </c>
      <c r="S4" s="8">
        <f t="shared" si="3"/>
        <v>45712</v>
      </c>
      <c r="T4" s="19">
        <v>6</v>
      </c>
      <c r="U4" s="17">
        <f t="shared" si="10"/>
        <v>45705</v>
      </c>
      <c r="V4" s="17">
        <f t="shared" si="11"/>
        <v>45713</v>
      </c>
      <c r="W4" s="4">
        <f t="shared" si="12"/>
        <v>45709</v>
      </c>
      <c r="X4" s="4">
        <f t="shared" si="4"/>
        <v>45712</v>
      </c>
      <c r="Y4" s="4">
        <f t="shared" si="4"/>
        <v>45712</v>
      </c>
      <c r="Z4" s="4">
        <f t="shared" si="13"/>
        <v>45712</v>
      </c>
    </row>
    <row r="5" spans="1:26" x14ac:dyDescent="0.25">
      <c r="A5" s="4">
        <v>45803</v>
      </c>
      <c r="B5" t="s">
        <v>68</v>
      </c>
      <c r="D5" s="15">
        <f>Calculator!D5-2</f>
        <v>28</v>
      </c>
      <c r="E5" s="5"/>
      <c r="F5" s="18">
        <f t="shared" si="5"/>
        <v>5</v>
      </c>
      <c r="G5" s="18">
        <f>Calculator!$D$3+F5</f>
        <v>45710</v>
      </c>
      <c r="H5" s="17">
        <f>Calculator!$D$3</f>
        <v>45705</v>
      </c>
      <c r="I5" s="17">
        <f t="shared" si="14"/>
        <v>45713</v>
      </c>
      <c r="J5" s="18">
        <v>7</v>
      </c>
      <c r="K5" s="7">
        <f t="shared" si="6"/>
        <v>45712</v>
      </c>
      <c r="L5" s="8">
        <f t="shared" si="15"/>
        <v>45712</v>
      </c>
      <c r="M5" s="4">
        <f t="shared" si="7"/>
        <v>45712</v>
      </c>
      <c r="N5" s="10">
        <f t="shared" si="0"/>
        <v>45709</v>
      </c>
      <c r="O5" s="4">
        <f t="shared" si="8"/>
        <v>45712</v>
      </c>
      <c r="P5" s="8">
        <f t="shared" si="1"/>
        <v>45712</v>
      </c>
      <c r="Q5" s="7">
        <f t="shared" si="2"/>
        <v>45706</v>
      </c>
      <c r="R5" s="4">
        <f t="shared" si="9"/>
        <v>45707</v>
      </c>
      <c r="S5" s="8">
        <f t="shared" si="3"/>
        <v>45712</v>
      </c>
      <c r="T5" s="19">
        <v>7</v>
      </c>
      <c r="U5" s="17">
        <f t="shared" si="10"/>
        <v>45705</v>
      </c>
      <c r="V5" s="17">
        <f t="shared" si="11"/>
        <v>45713</v>
      </c>
      <c r="W5" s="4">
        <f t="shared" si="12"/>
        <v>45709</v>
      </c>
      <c r="X5" s="4">
        <f t="shared" si="4"/>
        <v>45712</v>
      </c>
      <c r="Y5" s="4">
        <f t="shared" si="4"/>
        <v>45712</v>
      </c>
      <c r="Z5" s="4">
        <f t="shared" si="13"/>
        <v>45712</v>
      </c>
    </row>
    <row r="6" spans="1:26" x14ac:dyDescent="0.25">
      <c r="A6" s="4">
        <v>45827</v>
      </c>
      <c r="B6" t="s">
        <v>92</v>
      </c>
      <c r="D6" s="16">
        <f>Calculator!D3+'Raw Data'!D5</f>
        <v>45733</v>
      </c>
      <c r="E6" s="5"/>
      <c r="F6" s="18">
        <f t="shared" si="5"/>
        <v>6</v>
      </c>
      <c r="G6" s="18">
        <f>Calculator!$D$3+F6</f>
        <v>45711</v>
      </c>
      <c r="H6" s="17">
        <f>Calculator!$D$3</f>
        <v>45705</v>
      </c>
      <c r="I6" s="17">
        <f t="shared" si="14"/>
        <v>45713</v>
      </c>
      <c r="J6" s="18">
        <v>8</v>
      </c>
      <c r="K6" s="7">
        <f t="shared" si="6"/>
        <v>45712</v>
      </c>
      <c r="L6" s="8">
        <f t="shared" si="15"/>
        <v>45712</v>
      </c>
      <c r="M6" s="4">
        <f t="shared" si="7"/>
        <v>45712</v>
      </c>
      <c r="N6" s="10">
        <f t="shared" si="0"/>
        <v>45709</v>
      </c>
      <c r="O6" s="4">
        <f t="shared" si="8"/>
        <v>45712</v>
      </c>
      <c r="P6" s="8">
        <f t="shared" si="1"/>
        <v>45712</v>
      </c>
      <c r="Q6" s="7">
        <f t="shared" si="2"/>
        <v>45706</v>
      </c>
      <c r="R6" s="4">
        <f>WORKDAY(Q6,2,$A$2:$A$25)</f>
        <v>45708</v>
      </c>
      <c r="S6" s="8">
        <f t="shared" si="3"/>
        <v>45712</v>
      </c>
      <c r="T6" s="19">
        <v>8</v>
      </c>
      <c r="U6" s="17">
        <f t="shared" si="10"/>
        <v>45705</v>
      </c>
      <c r="V6" s="17">
        <f t="shared" si="11"/>
        <v>45713</v>
      </c>
      <c r="W6" s="4">
        <f>WORKDAY($V6,-3,$A$2:$A$25)</f>
        <v>45708</v>
      </c>
      <c r="X6" s="4">
        <f t="shared" ref="X6:Y8" si="16">WORKDAY($V6,-2,$A$2:$A$25)</f>
        <v>45709</v>
      </c>
      <c r="Y6" s="4">
        <f t="shared" si="16"/>
        <v>45709</v>
      </c>
      <c r="Z6" s="4">
        <f>WORKDAY(V6,-2,$A$2:$A$25)</f>
        <v>45709</v>
      </c>
    </row>
    <row r="7" spans="1:26" x14ac:dyDescent="0.25">
      <c r="A7" s="4">
        <v>45842</v>
      </c>
      <c r="B7" t="s">
        <v>69</v>
      </c>
      <c r="D7" s="11"/>
      <c r="F7" s="18">
        <f t="shared" si="5"/>
        <v>7</v>
      </c>
      <c r="G7" s="18">
        <f>Calculator!$D$3+F7</f>
        <v>45712</v>
      </c>
      <c r="H7" s="17">
        <f>Calculator!$D$3</f>
        <v>45705</v>
      </c>
      <c r="I7" s="17">
        <f t="shared" si="14"/>
        <v>45714</v>
      </c>
      <c r="J7" s="18">
        <v>9</v>
      </c>
      <c r="K7" s="7">
        <f t="shared" si="6"/>
        <v>45713</v>
      </c>
      <c r="L7" s="8">
        <f t="shared" si="15"/>
        <v>45713</v>
      </c>
      <c r="M7" s="4">
        <f t="shared" si="7"/>
        <v>45713</v>
      </c>
      <c r="N7" s="10">
        <f t="shared" si="0"/>
        <v>45712</v>
      </c>
      <c r="O7" s="4">
        <f t="shared" si="8"/>
        <v>45713</v>
      </c>
      <c r="P7" s="8">
        <f t="shared" si="1"/>
        <v>45713</v>
      </c>
      <c r="Q7" s="7">
        <f t="shared" si="2"/>
        <v>45706</v>
      </c>
      <c r="R7" s="4">
        <f t="shared" ref="R7:R8" si="17">WORKDAY(Q7,2,$A$2:$A$25)</f>
        <v>45708</v>
      </c>
      <c r="S7" s="8">
        <f t="shared" si="3"/>
        <v>45713</v>
      </c>
      <c r="T7" s="19">
        <v>9</v>
      </c>
      <c r="U7" s="17">
        <f t="shared" si="10"/>
        <v>45705</v>
      </c>
      <c r="V7" s="17">
        <f t="shared" si="11"/>
        <v>45714</v>
      </c>
      <c r="W7" s="4">
        <f t="shared" ref="W7:W8" si="18">WORKDAY($V7,-3,$A$2:$A$25)</f>
        <v>45709</v>
      </c>
      <c r="X7" s="4">
        <f t="shared" si="16"/>
        <v>45712</v>
      </c>
      <c r="Y7" s="4">
        <f t="shared" si="16"/>
        <v>45712</v>
      </c>
      <c r="Z7" s="4">
        <f t="shared" ref="Z7:Z12" si="19">WORKDAY(V7,-2,$A$2:$A$25)</f>
        <v>45712</v>
      </c>
    </row>
    <row r="8" spans="1:26" ht="15.75" thickBot="1" x14ac:dyDescent="0.3">
      <c r="A8" s="4">
        <v>45901</v>
      </c>
      <c r="B8" t="s">
        <v>70</v>
      </c>
      <c r="D8" s="12">
        <f>J2-2</f>
        <v>2</v>
      </c>
      <c r="F8" s="18">
        <f t="shared" si="5"/>
        <v>8</v>
      </c>
      <c r="G8" s="18">
        <f>Calculator!$D$3+F8</f>
        <v>45713</v>
      </c>
      <c r="H8" s="17">
        <f>Calculator!$D$3</f>
        <v>45705</v>
      </c>
      <c r="I8" s="17">
        <f t="shared" si="14"/>
        <v>45715</v>
      </c>
      <c r="J8" s="18">
        <v>10</v>
      </c>
      <c r="K8" s="7">
        <f>WORKDAY($I8,-2,$A$2:$A$25)</f>
        <v>45713</v>
      </c>
      <c r="L8" s="8">
        <f>WORKDAY(K8,1,$A$2:$A$25)</f>
        <v>45714</v>
      </c>
      <c r="M8" s="4">
        <f t="shared" si="7"/>
        <v>45714</v>
      </c>
      <c r="N8" s="10">
        <f>WORKDAY(I8,-3,$A$2:$A$25)</f>
        <v>45712</v>
      </c>
      <c r="O8" s="4">
        <f t="shared" si="8"/>
        <v>45713</v>
      </c>
      <c r="P8" s="8">
        <f>WORKDAY(I8,-2,$A$2:$A$25)</f>
        <v>45713</v>
      </c>
      <c r="Q8" s="7">
        <f t="shared" si="2"/>
        <v>45706</v>
      </c>
      <c r="R8" s="4">
        <f t="shared" si="17"/>
        <v>45708</v>
      </c>
      <c r="S8" s="8">
        <f t="shared" si="3"/>
        <v>45714</v>
      </c>
      <c r="T8" s="19">
        <v>10</v>
      </c>
      <c r="U8" s="17">
        <f t="shared" si="10"/>
        <v>45705</v>
      </c>
      <c r="V8" s="17">
        <f t="shared" si="11"/>
        <v>45715</v>
      </c>
      <c r="W8" s="4">
        <f t="shared" si="18"/>
        <v>45712</v>
      </c>
      <c r="X8" s="4">
        <f t="shared" si="16"/>
        <v>45713</v>
      </c>
      <c r="Y8" s="4">
        <f t="shared" si="16"/>
        <v>45713</v>
      </c>
      <c r="Z8" s="4">
        <f t="shared" si="19"/>
        <v>45713</v>
      </c>
    </row>
    <row r="9" spans="1:26" x14ac:dyDescent="0.25">
      <c r="A9" s="4">
        <v>45935</v>
      </c>
      <c r="B9" t="s">
        <v>93</v>
      </c>
      <c r="F9" s="18">
        <f t="shared" si="5"/>
        <v>9</v>
      </c>
      <c r="G9" s="18">
        <f>Calculator!$D$3+F9</f>
        <v>45714</v>
      </c>
      <c r="H9" s="17">
        <f>Calculator!$D$3</f>
        <v>45705</v>
      </c>
      <c r="I9" s="17">
        <f t="shared" si="14"/>
        <v>45716</v>
      </c>
      <c r="J9" s="18">
        <v>11</v>
      </c>
      <c r="K9" s="7">
        <f>WORKDAY($I9,-2,$A$2:$A$25)</f>
        <v>45714</v>
      </c>
      <c r="L9" s="8">
        <f>WORKDAY(K9,1,$A$2:$A$25)</f>
        <v>45715</v>
      </c>
      <c r="M9" s="4">
        <f t="shared" si="7"/>
        <v>45715</v>
      </c>
      <c r="N9" s="10">
        <f>WORKDAY(I9,-3,$A$2:$A$25)</f>
        <v>45713</v>
      </c>
      <c r="O9" s="4">
        <f t="shared" si="8"/>
        <v>45714</v>
      </c>
      <c r="P9" s="8">
        <f>WORKDAY(I9,-2,$A$2:$A$25)</f>
        <v>45714</v>
      </c>
      <c r="Q9" s="7">
        <f t="shared" si="2"/>
        <v>45706</v>
      </c>
      <c r="R9" s="4">
        <f>WORKDAY(Q9,3,$A$2:$A$25)</f>
        <v>45709</v>
      </c>
      <c r="S9" s="8">
        <f t="shared" ref="S9:S17" si="20">WORKDAY(H9,8,$A$2:$A$25)</f>
        <v>45715</v>
      </c>
      <c r="T9" s="19">
        <v>11</v>
      </c>
      <c r="U9" s="17">
        <f t="shared" si="10"/>
        <v>45705</v>
      </c>
      <c r="V9" s="17">
        <f t="shared" si="11"/>
        <v>45716</v>
      </c>
      <c r="W9" s="4">
        <f>WORKDAY($V9,-4,$A$2:$A$25)</f>
        <v>45712</v>
      </c>
      <c r="X9" s="4">
        <f t="shared" ref="X9:Y12" si="21">WORKDAY($V9,-3,$A$2:$A$25)</f>
        <v>45713</v>
      </c>
      <c r="Y9" s="4">
        <f t="shared" si="21"/>
        <v>45713</v>
      </c>
      <c r="Z9" s="4">
        <f t="shared" si="19"/>
        <v>45714</v>
      </c>
    </row>
    <row r="10" spans="1:26" ht="15.75" thickBot="1" x14ac:dyDescent="0.3">
      <c r="A10" s="4">
        <v>45943</v>
      </c>
      <c r="B10" t="s">
        <v>71</v>
      </c>
      <c r="F10" s="18">
        <f t="shared" si="5"/>
        <v>10</v>
      </c>
      <c r="G10" s="18">
        <f>Calculator!$D$3+F10</f>
        <v>45715</v>
      </c>
      <c r="H10" s="17">
        <f>Calculator!$D$3</f>
        <v>45705</v>
      </c>
      <c r="I10" s="17">
        <f t="shared" si="14"/>
        <v>45719</v>
      </c>
      <c r="J10" s="18">
        <v>12</v>
      </c>
      <c r="K10" s="7">
        <f>WORKDAY($I10,-2,$A$2:$A$25)</f>
        <v>45715</v>
      </c>
      <c r="L10" s="8">
        <f>WORKDAY(K10,1,$A$2:$A$25)</f>
        <v>45716</v>
      </c>
      <c r="M10" s="4">
        <f t="shared" si="7"/>
        <v>45716</v>
      </c>
      <c r="N10" s="10">
        <f>WORKDAY(I10,-3,$A$2:$A$25)</f>
        <v>45714</v>
      </c>
      <c r="O10" s="4">
        <f t="shared" si="8"/>
        <v>45715</v>
      </c>
      <c r="P10" s="8">
        <f>WORKDAY(I10,-2,$A$2:$A$25)</f>
        <v>45715</v>
      </c>
      <c r="Q10" s="7">
        <f t="shared" si="2"/>
        <v>45706</v>
      </c>
      <c r="R10" s="4">
        <f t="shared" ref="R10:R12" si="22">WORKDAY(Q10,3,$A$2:$A$25)</f>
        <v>45709</v>
      </c>
      <c r="S10" s="8">
        <f t="shared" si="20"/>
        <v>45715</v>
      </c>
      <c r="T10" s="19">
        <v>12</v>
      </c>
      <c r="U10" s="17">
        <f t="shared" si="10"/>
        <v>45705</v>
      </c>
      <c r="V10" s="17">
        <f t="shared" si="11"/>
        <v>45719</v>
      </c>
      <c r="W10" s="4">
        <f t="shared" ref="W10:W12" si="23">WORKDAY($V10,-4,$A$2:$A$25)</f>
        <v>45713</v>
      </c>
      <c r="X10" s="4">
        <f t="shared" si="21"/>
        <v>45714</v>
      </c>
      <c r="Y10" s="4">
        <f t="shared" si="21"/>
        <v>45714</v>
      </c>
      <c r="Z10" s="4">
        <f t="shared" si="19"/>
        <v>45715</v>
      </c>
    </row>
    <row r="11" spans="1:26" x14ac:dyDescent="0.25">
      <c r="A11" s="4">
        <v>45972</v>
      </c>
      <c r="B11" t="s">
        <v>72</v>
      </c>
      <c r="D11" s="13" t="s">
        <v>25</v>
      </c>
      <c r="F11" s="18">
        <f t="shared" si="5"/>
        <v>11</v>
      </c>
      <c r="G11" s="18">
        <f>Calculator!$D$3+F11</f>
        <v>45716</v>
      </c>
      <c r="H11" s="17">
        <f>Calculator!$D$3</f>
        <v>45705</v>
      </c>
      <c r="I11" s="17">
        <f t="shared" si="14"/>
        <v>45720</v>
      </c>
      <c r="J11" s="18">
        <v>13</v>
      </c>
      <c r="K11" s="7">
        <f>WORKDAY($I11,-2,$A$2:$A$25)</f>
        <v>45716</v>
      </c>
      <c r="L11" s="8">
        <f>WORKDAY(K11,1,$A$2:$A$25)</f>
        <v>45719</v>
      </c>
      <c r="M11" s="4">
        <f t="shared" si="7"/>
        <v>45719</v>
      </c>
      <c r="N11" s="10">
        <f>WORKDAY(I11,-3,$A$2:$A$25)</f>
        <v>45715</v>
      </c>
      <c r="O11" s="4">
        <f t="shared" si="8"/>
        <v>45716</v>
      </c>
      <c r="P11" s="8">
        <f>WORKDAY(I11,-2,$A$2:$A$25)</f>
        <v>45716</v>
      </c>
      <c r="Q11" s="7">
        <f t="shared" si="2"/>
        <v>45706</v>
      </c>
      <c r="R11" s="4">
        <f t="shared" si="22"/>
        <v>45709</v>
      </c>
      <c r="S11" s="8">
        <f t="shared" si="20"/>
        <v>45715</v>
      </c>
      <c r="T11" s="19">
        <v>13</v>
      </c>
      <c r="U11" s="17">
        <f t="shared" si="10"/>
        <v>45705</v>
      </c>
      <c r="V11" s="17">
        <f t="shared" si="11"/>
        <v>45720</v>
      </c>
      <c r="W11" s="4">
        <f t="shared" si="23"/>
        <v>45714</v>
      </c>
      <c r="X11" s="4">
        <f t="shared" si="21"/>
        <v>45715</v>
      </c>
      <c r="Y11" s="4">
        <f t="shared" si="21"/>
        <v>45715</v>
      </c>
      <c r="Z11" s="4">
        <f t="shared" si="19"/>
        <v>45716</v>
      </c>
    </row>
    <row r="12" spans="1:26" x14ac:dyDescent="0.25">
      <c r="A12" s="4">
        <v>45988</v>
      </c>
      <c r="B12" t="s">
        <v>73</v>
      </c>
      <c r="D12" s="11">
        <f>IF(Calculator!D11="YES",5,0)</f>
        <v>0</v>
      </c>
      <c r="F12" s="18">
        <f t="shared" si="5"/>
        <v>12</v>
      </c>
      <c r="G12" s="18">
        <f>Calculator!$D$3+F12</f>
        <v>45717</v>
      </c>
      <c r="H12" s="17">
        <f>Calculator!$D$3</f>
        <v>45705</v>
      </c>
      <c r="I12" s="17">
        <f t="shared" si="14"/>
        <v>45720</v>
      </c>
      <c r="J12" s="18">
        <v>14</v>
      </c>
      <c r="K12" s="7">
        <f>WORKDAY($I12,-2,$A$2:$A$25)</f>
        <v>45716</v>
      </c>
      <c r="L12" s="8">
        <f>WORKDAY(K12,1,$A$2:$A$25)</f>
        <v>45719</v>
      </c>
      <c r="M12" s="4">
        <f t="shared" si="7"/>
        <v>45719</v>
      </c>
      <c r="N12" s="10">
        <f>WORKDAY(I12,-3,$A$2:$A$25)</f>
        <v>45715</v>
      </c>
      <c r="O12" s="4">
        <f t="shared" si="8"/>
        <v>45716</v>
      </c>
      <c r="P12" s="8">
        <f>WORKDAY(I12,-2,$A$2:$A$25)</f>
        <v>45716</v>
      </c>
      <c r="Q12" s="7">
        <f t="shared" si="2"/>
        <v>45706</v>
      </c>
      <c r="R12" s="4">
        <f t="shared" si="22"/>
        <v>45709</v>
      </c>
      <c r="S12" s="8">
        <f t="shared" si="20"/>
        <v>45715</v>
      </c>
      <c r="T12" s="19">
        <v>14</v>
      </c>
      <c r="U12" s="17">
        <f t="shared" si="10"/>
        <v>45705</v>
      </c>
      <c r="V12" s="17">
        <f t="shared" si="11"/>
        <v>45720</v>
      </c>
      <c r="W12" s="4">
        <f t="shared" si="23"/>
        <v>45714</v>
      </c>
      <c r="X12" s="4">
        <f t="shared" si="21"/>
        <v>45715</v>
      </c>
      <c r="Y12" s="4">
        <f t="shared" si="21"/>
        <v>45715</v>
      </c>
      <c r="Z12" s="4">
        <f t="shared" si="19"/>
        <v>45716</v>
      </c>
    </row>
    <row r="13" spans="1:26" ht="15.75" thickBot="1" x14ac:dyDescent="0.3">
      <c r="A13" s="4">
        <v>46017</v>
      </c>
      <c r="B13" t="s">
        <v>74</v>
      </c>
      <c r="D13" s="14">
        <f>IF(Calculator!D12="YES",5,20)</f>
        <v>20</v>
      </c>
      <c r="F13" s="18">
        <f t="shared" si="5"/>
        <v>13</v>
      </c>
      <c r="G13" s="18">
        <f>Calculator!$D$3+F13</f>
        <v>45718</v>
      </c>
      <c r="H13" s="17">
        <f>Calculator!$D$3</f>
        <v>45705</v>
      </c>
      <c r="I13" s="17">
        <f t="shared" si="14"/>
        <v>45720</v>
      </c>
      <c r="J13" s="18">
        <v>15</v>
      </c>
      <c r="K13" s="7">
        <f>WORKDAY($I13,-3,$A$2:$A$25)</f>
        <v>45715</v>
      </c>
      <c r="L13" s="8">
        <f>WORKDAY(I13,-2,$A$2:$A$25)</f>
        <v>45716</v>
      </c>
      <c r="M13" s="4">
        <f>WORKDAY(I13,-1,$A$2:$A$25)</f>
        <v>45719</v>
      </c>
      <c r="N13" s="10">
        <f t="shared" ref="N13:N18" si="24">WORKDAY(H13,7,$A$2:$A$25)</f>
        <v>45714</v>
      </c>
      <c r="O13" s="4">
        <f t="shared" si="8"/>
        <v>45716</v>
      </c>
      <c r="P13" s="8">
        <f t="shared" ref="P13:P18" si="25">WORKDAY(H13,9,$A$2:$A$25)</f>
        <v>45716</v>
      </c>
      <c r="Q13" s="7">
        <f t="shared" si="2"/>
        <v>45706</v>
      </c>
      <c r="R13" s="4">
        <f>WORKDAY(H13,5,$A$2:$A$25)</f>
        <v>45712</v>
      </c>
      <c r="S13" s="8">
        <f t="shared" si="20"/>
        <v>45715</v>
      </c>
      <c r="T13" s="19">
        <v>15</v>
      </c>
      <c r="U13" s="17">
        <f t="shared" si="10"/>
        <v>45705</v>
      </c>
      <c r="V13" s="17">
        <f t="shared" si="11"/>
        <v>45720</v>
      </c>
      <c r="W13" s="4">
        <f>WORKDAY($U13,5,$A$2:$A$25)</f>
        <v>45712</v>
      </c>
      <c r="X13" s="4">
        <f>WORKDAY($U13,7,$A$2:$A$25)</f>
        <v>45714</v>
      </c>
      <c r="Y13" s="4">
        <f>WORKDAY($U13,9,$A$2:$A$25)</f>
        <v>45716</v>
      </c>
      <c r="Z13" s="4">
        <f>WORKDAY(V13,-3,$A$2:$A$25)</f>
        <v>45715</v>
      </c>
    </row>
    <row r="14" spans="1:26" ht="16.5" thickTop="1" thickBot="1" x14ac:dyDescent="0.3">
      <c r="A14" s="4">
        <v>46023</v>
      </c>
      <c r="B14" t="s">
        <v>66</v>
      </c>
      <c r="D14" s="12">
        <f>SUM(D12:D13)</f>
        <v>20</v>
      </c>
      <c r="F14" s="18">
        <f t="shared" si="5"/>
        <v>14</v>
      </c>
      <c r="G14" s="18">
        <f>Calculator!$D$3+F14</f>
        <v>45719</v>
      </c>
      <c r="H14" s="17">
        <f>Calculator!$D$3</f>
        <v>45705</v>
      </c>
      <c r="I14" s="17">
        <f t="shared" si="14"/>
        <v>45721</v>
      </c>
      <c r="J14" s="18">
        <v>16</v>
      </c>
      <c r="K14" s="7">
        <f>WORKDAY($I14,-3,$A$2:$A$25)</f>
        <v>45716</v>
      </c>
      <c r="L14" s="8">
        <f>WORKDAY(I14,-2,$A$2:$A$25)</f>
        <v>45719</v>
      </c>
      <c r="M14" s="4">
        <f>WORKDAY(I14,-1,$A$2:$A$25)</f>
        <v>45720</v>
      </c>
      <c r="N14" s="10">
        <f t="shared" si="24"/>
        <v>45714</v>
      </c>
      <c r="O14" s="4">
        <f t="shared" si="8"/>
        <v>45716</v>
      </c>
      <c r="P14" s="8">
        <f t="shared" si="25"/>
        <v>45716</v>
      </c>
      <c r="Q14" s="7">
        <f t="shared" si="2"/>
        <v>45706</v>
      </c>
      <c r="R14" s="4">
        <f t="shared" ref="R14:R19" si="26">WORKDAY(H14,5,$A$2:$A$25)</f>
        <v>45712</v>
      </c>
      <c r="S14" s="8">
        <f t="shared" si="20"/>
        <v>45715</v>
      </c>
      <c r="T14" s="19">
        <v>16</v>
      </c>
      <c r="U14" s="17">
        <f t="shared" si="10"/>
        <v>45705</v>
      </c>
      <c r="V14" s="17">
        <f t="shared" si="11"/>
        <v>45721</v>
      </c>
      <c r="W14" s="4">
        <f t="shared" ref="W14:W77" si="27">WORKDAY($U14,5,$A$2:$A$25)</f>
        <v>45712</v>
      </c>
      <c r="X14" s="4">
        <f t="shared" ref="X14:X28" si="28">WORKDAY($U14,7,$A$2:$A$25)</f>
        <v>45714</v>
      </c>
      <c r="Y14" s="4">
        <f t="shared" ref="Y14:Y28" si="29">WORKDAY($U14,9,$A$2:$A$25)</f>
        <v>45716</v>
      </c>
      <c r="Z14" s="4">
        <f t="shared" ref="Z14:Z28" si="30">WORKDAY(V14,-3,$A$2:$A$25)</f>
        <v>45716</v>
      </c>
    </row>
    <row r="15" spans="1:26" x14ac:dyDescent="0.25">
      <c r="A15" s="4">
        <v>46041</v>
      </c>
      <c r="B15" t="s">
        <v>67</v>
      </c>
      <c r="F15" s="18">
        <f t="shared" si="5"/>
        <v>15</v>
      </c>
      <c r="G15" s="18">
        <f>Calculator!$D$3+F15</f>
        <v>45720</v>
      </c>
      <c r="H15" s="17">
        <f>Calculator!$D$3</f>
        <v>45705</v>
      </c>
      <c r="I15" s="17">
        <f t="shared" si="14"/>
        <v>45722</v>
      </c>
      <c r="J15" s="18">
        <v>17</v>
      </c>
      <c r="K15" s="7">
        <f>WORKDAY($I15,-3,$A$2:$A$25)</f>
        <v>45719</v>
      </c>
      <c r="L15" s="8">
        <f>WORKDAY(I15,-2,$A$2:$A$25)</f>
        <v>45720</v>
      </c>
      <c r="M15" s="4">
        <f>WORKDAY(I15,-1,$A$2:$A$25)</f>
        <v>45721</v>
      </c>
      <c r="N15" s="10">
        <f t="shared" si="24"/>
        <v>45714</v>
      </c>
      <c r="O15" s="4">
        <f t="shared" si="8"/>
        <v>45716</v>
      </c>
      <c r="P15" s="8">
        <f t="shared" si="25"/>
        <v>45716</v>
      </c>
      <c r="Q15" s="7">
        <f t="shared" si="2"/>
        <v>45706</v>
      </c>
      <c r="R15" s="4">
        <f t="shared" si="26"/>
        <v>45712</v>
      </c>
      <c r="S15" s="8">
        <f t="shared" si="20"/>
        <v>45715</v>
      </c>
      <c r="T15" s="19">
        <v>17</v>
      </c>
      <c r="U15" s="17">
        <f t="shared" si="10"/>
        <v>45705</v>
      </c>
      <c r="V15" s="17">
        <f t="shared" si="11"/>
        <v>45722</v>
      </c>
      <c r="W15" s="4">
        <f t="shared" si="27"/>
        <v>45712</v>
      </c>
      <c r="X15" s="4">
        <f t="shared" si="28"/>
        <v>45714</v>
      </c>
      <c r="Y15" s="4">
        <f t="shared" si="29"/>
        <v>45716</v>
      </c>
      <c r="Z15" s="4">
        <f t="shared" si="30"/>
        <v>45719</v>
      </c>
    </row>
    <row r="16" spans="1:26" x14ac:dyDescent="0.25">
      <c r="A16" s="4">
        <v>46069</v>
      </c>
      <c r="B16" t="s">
        <v>91</v>
      </c>
      <c r="D16" s="1" t="s">
        <v>114</v>
      </c>
      <c r="F16" s="18">
        <f t="shared" si="5"/>
        <v>16</v>
      </c>
      <c r="G16" s="18">
        <f>Calculator!$D$3+F16</f>
        <v>45721</v>
      </c>
      <c r="H16" s="17">
        <f>Calculator!$D$3</f>
        <v>45705</v>
      </c>
      <c r="I16" s="17">
        <f t="shared" si="14"/>
        <v>45723</v>
      </c>
      <c r="J16" s="18">
        <v>18</v>
      </c>
      <c r="K16" s="7">
        <f>WORKDAY($I16,-3,$A$2:$A$25)</f>
        <v>45720</v>
      </c>
      <c r="L16" s="8">
        <f>WORKDAY(I16,-2,$A$2:$A$25)</f>
        <v>45721</v>
      </c>
      <c r="M16" s="4">
        <f>WORKDAY(I16,-1,$A$2:$A$25)</f>
        <v>45722</v>
      </c>
      <c r="N16" s="10">
        <f t="shared" si="24"/>
        <v>45714</v>
      </c>
      <c r="O16" s="4">
        <f t="shared" si="8"/>
        <v>45716</v>
      </c>
      <c r="P16" s="8">
        <f t="shared" si="25"/>
        <v>45716</v>
      </c>
      <c r="Q16" s="7">
        <f t="shared" si="2"/>
        <v>45706</v>
      </c>
      <c r="R16" s="4">
        <f t="shared" si="26"/>
        <v>45712</v>
      </c>
      <c r="S16" s="8">
        <f t="shared" si="20"/>
        <v>45715</v>
      </c>
      <c r="T16" s="19">
        <v>18</v>
      </c>
      <c r="U16" s="17">
        <f t="shared" si="10"/>
        <v>45705</v>
      </c>
      <c r="V16" s="17">
        <f t="shared" si="11"/>
        <v>45723</v>
      </c>
      <c r="W16" s="4">
        <f t="shared" si="27"/>
        <v>45712</v>
      </c>
      <c r="X16" s="4">
        <f t="shared" si="28"/>
        <v>45714</v>
      </c>
      <c r="Y16" s="4">
        <f t="shared" si="29"/>
        <v>45716</v>
      </c>
      <c r="Z16" s="4">
        <f t="shared" si="30"/>
        <v>45720</v>
      </c>
    </row>
    <row r="17" spans="1:26" x14ac:dyDescent="0.25">
      <c r="A17" s="4">
        <v>46167</v>
      </c>
      <c r="B17" t="s">
        <v>68</v>
      </c>
      <c r="D17" s="26">
        <v>0.99930555555555556</v>
      </c>
      <c r="F17" s="18">
        <f t="shared" si="5"/>
        <v>17</v>
      </c>
      <c r="G17" s="18">
        <f>Calculator!$D$3+F17</f>
        <v>45722</v>
      </c>
      <c r="H17" s="17">
        <f>Calculator!$D$3</f>
        <v>45705</v>
      </c>
      <c r="I17" s="17">
        <f t="shared" si="14"/>
        <v>45726</v>
      </c>
      <c r="J17" s="18">
        <v>19</v>
      </c>
      <c r="K17" s="7">
        <f>WORKDAY($I17,-3,$A$2:$A$25)</f>
        <v>45721</v>
      </c>
      <c r="L17" s="8">
        <f>WORKDAY(I17,-2,$A$2:$A$25)</f>
        <v>45722</v>
      </c>
      <c r="M17" s="4">
        <f>WORKDAY(I17,-1,$A$2:$A$25)</f>
        <v>45723</v>
      </c>
      <c r="N17" s="10">
        <f t="shared" si="24"/>
        <v>45714</v>
      </c>
      <c r="O17" s="4">
        <f t="shared" si="8"/>
        <v>45716</v>
      </c>
      <c r="P17" s="8">
        <f t="shared" si="25"/>
        <v>45716</v>
      </c>
      <c r="Q17" s="7">
        <f t="shared" si="2"/>
        <v>45706</v>
      </c>
      <c r="R17" s="4">
        <f t="shared" si="26"/>
        <v>45712</v>
      </c>
      <c r="S17" s="8">
        <f t="shared" si="20"/>
        <v>45715</v>
      </c>
      <c r="T17" s="19">
        <v>19</v>
      </c>
      <c r="U17" s="17">
        <f t="shared" si="10"/>
        <v>45705</v>
      </c>
      <c r="V17" s="17">
        <f t="shared" si="11"/>
        <v>45726</v>
      </c>
      <c r="W17" s="4">
        <f t="shared" si="27"/>
        <v>45712</v>
      </c>
      <c r="X17" s="4">
        <f t="shared" si="28"/>
        <v>45714</v>
      </c>
      <c r="Y17" s="4">
        <f t="shared" si="29"/>
        <v>45716</v>
      </c>
      <c r="Z17" s="4">
        <f t="shared" si="30"/>
        <v>45721</v>
      </c>
    </row>
    <row r="18" spans="1:26" x14ac:dyDescent="0.25">
      <c r="A18" s="4">
        <v>46192</v>
      </c>
      <c r="B18" t="s">
        <v>92</v>
      </c>
      <c r="F18" s="18">
        <f t="shared" si="5"/>
        <v>18</v>
      </c>
      <c r="G18" s="18">
        <f>Calculator!$D$3+F18</f>
        <v>45723</v>
      </c>
      <c r="H18" s="17">
        <f>Calculator!$D$3</f>
        <v>45705</v>
      </c>
      <c r="I18" s="17">
        <f t="shared" si="14"/>
        <v>45727</v>
      </c>
      <c r="J18" s="18">
        <v>20</v>
      </c>
      <c r="K18" s="7">
        <f>WORKDAY($I18,-4,$A$2:$A$25)</f>
        <v>45721</v>
      </c>
      <c r="L18" s="8">
        <f>WORKDAY(I18,-3,$A$2:$A$25)</f>
        <v>45722</v>
      </c>
      <c r="M18" s="4">
        <f>WORKDAY(I18,-2,$A$2:$A$25)</f>
        <v>45723</v>
      </c>
      <c r="N18" s="10">
        <f t="shared" si="24"/>
        <v>45714</v>
      </c>
      <c r="O18" s="4">
        <f t="shared" si="8"/>
        <v>45716</v>
      </c>
      <c r="P18" s="8">
        <f t="shared" si="25"/>
        <v>45716</v>
      </c>
      <c r="Q18" s="7">
        <f>WORKDAY(H18,2,$A$2:$A$25)</f>
        <v>45707</v>
      </c>
      <c r="R18" s="4">
        <f t="shared" si="26"/>
        <v>45712</v>
      </c>
      <c r="S18" s="8">
        <f>WORKDAY(H18,9,$A$2:$A$25)</f>
        <v>45716</v>
      </c>
      <c r="T18" s="19">
        <v>20</v>
      </c>
      <c r="U18" s="17">
        <f t="shared" si="10"/>
        <v>45705</v>
      </c>
      <c r="V18" s="17">
        <f t="shared" si="11"/>
        <v>45727</v>
      </c>
      <c r="W18" s="4">
        <f t="shared" si="27"/>
        <v>45712</v>
      </c>
      <c r="X18" s="4">
        <f t="shared" si="28"/>
        <v>45714</v>
      </c>
      <c r="Y18" s="4">
        <f t="shared" si="29"/>
        <v>45716</v>
      </c>
      <c r="Z18" s="4">
        <f t="shared" si="30"/>
        <v>45722</v>
      </c>
    </row>
    <row r="19" spans="1:26" x14ac:dyDescent="0.25">
      <c r="A19" s="4">
        <v>46207</v>
      </c>
      <c r="B19" t="s">
        <v>69</v>
      </c>
      <c r="F19" s="18">
        <f t="shared" si="5"/>
        <v>19</v>
      </c>
      <c r="G19" s="18">
        <f>Calculator!$D$3+F19</f>
        <v>45724</v>
      </c>
      <c r="H19" s="17">
        <f>Calculator!$D$3</f>
        <v>45705</v>
      </c>
      <c r="I19" s="17">
        <f t="shared" si="14"/>
        <v>45727</v>
      </c>
      <c r="J19" s="18">
        <v>21</v>
      </c>
      <c r="K19" s="7">
        <f>WORKDAY($I19,-4,$A$2:$A$25)</f>
        <v>45721</v>
      </c>
      <c r="L19" s="8">
        <f>WORKDAY(I19,-3,$A$2:$A$25)</f>
        <v>45722</v>
      </c>
      <c r="M19" s="4">
        <f>WORKDAY(I19,-2,$A$2:$A$25)</f>
        <v>45723</v>
      </c>
      <c r="N19" s="10">
        <f t="shared" ref="N19:N82" si="31">WORKDAY(H19,8,$A$2:$A$25)</f>
        <v>45715</v>
      </c>
      <c r="O19" s="4">
        <f t="shared" si="8"/>
        <v>45720</v>
      </c>
      <c r="P19" s="8">
        <f t="shared" ref="P19:P82" si="32">WORKDAY(N19,3,$A$2:$A$25)</f>
        <v>45720</v>
      </c>
      <c r="Q19" s="7">
        <f>WORKDAY(H19,2,$A$2:$A$25)</f>
        <v>45707</v>
      </c>
      <c r="R19" s="4">
        <f t="shared" si="26"/>
        <v>45712</v>
      </c>
      <c r="S19" s="8">
        <f>WORKDAY(H19,9,$A$2:$A$25)</f>
        <v>45716</v>
      </c>
      <c r="T19" s="19">
        <v>21</v>
      </c>
      <c r="U19" s="17">
        <f t="shared" si="10"/>
        <v>45705</v>
      </c>
      <c r="V19" s="17">
        <f t="shared" si="11"/>
        <v>45727</v>
      </c>
      <c r="W19" s="4">
        <f t="shared" si="27"/>
        <v>45712</v>
      </c>
      <c r="X19" s="4">
        <f t="shared" si="28"/>
        <v>45714</v>
      </c>
      <c r="Y19" s="4">
        <f t="shared" si="29"/>
        <v>45716</v>
      </c>
      <c r="Z19" s="4">
        <f t="shared" si="30"/>
        <v>45722</v>
      </c>
    </row>
    <row r="20" spans="1:26" x14ac:dyDescent="0.25">
      <c r="A20" s="4">
        <v>46272</v>
      </c>
      <c r="B20" t="s">
        <v>70</v>
      </c>
      <c r="F20" s="18">
        <f t="shared" si="5"/>
        <v>20</v>
      </c>
      <c r="G20" s="18">
        <f>Calculator!$D$3+F20</f>
        <v>45725</v>
      </c>
      <c r="H20" s="17">
        <f>Calculator!$D$3</f>
        <v>45705</v>
      </c>
      <c r="I20" s="17">
        <f t="shared" si="14"/>
        <v>45727</v>
      </c>
      <c r="J20" s="18">
        <v>22</v>
      </c>
      <c r="K20" s="7">
        <f>WORKDAY($I20,-4,$A$2:$A$25)</f>
        <v>45721</v>
      </c>
      <c r="L20" s="8">
        <f>WORKDAY(I20,-3,$A$2:$A$25)</f>
        <v>45722</v>
      </c>
      <c r="M20" s="4">
        <f>WORKDAY(I20,-2,$A$2:$A$25)</f>
        <v>45723</v>
      </c>
      <c r="N20" s="10">
        <f t="shared" si="31"/>
        <v>45715</v>
      </c>
      <c r="O20" s="4">
        <f t="shared" si="8"/>
        <v>45720</v>
      </c>
      <c r="P20" s="8">
        <f t="shared" si="32"/>
        <v>45720</v>
      </c>
      <c r="Q20" s="7">
        <f>WORKDAY(H20,2,$A$2:$A$25)</f>
        <v>45707</v>
      </c>
      <c r="R20" s="4">
        <f t="shared" ref="R20:R28" si="33">WORKDAY(H20,9,$A$2:$A$25)</f>
        <v>45716</v>
      </c>
      <c r="S20" s="8">
        <f>WORKDAY(H20,9,$A$2:$A$25)</f>
        <v>45716</v>
      </c>
      <c r="T20" s="19">
        <v>22</v>
      </c>
      <c r="U20" s="17">
        <f t="shared" si="10"/>
        <v>45705</v>
      </c>
      <c r="V20" s="17">
        <f t="shared" si="11"/>
        <v>45727</v>
      </c>
      <c r="W20" s="4">
        <f t="shared" si="27"/>
        <v>45712</v>
      </c>
      <c r="X20" s="4">
        <f t="shared" si="28"/>
        <v>45714</v>
      </c>
      <c r="Y20" s="4">
        <f t="shared" si="29"/>
        <v>45716</v>
      </c>
      <c r="Z20" s="4">
        <f t="shared" si="30"/>
        <v>45722</v>
      </c>
    </row>
    <row r="21" spans="1:26" x14ac:dyDescent="0.25">
      <c r="A21" s="4">
        <v>46300</v>
      </c>
      <c r="B21" t="s">
        <v>93</v>
      </c>
      <c r="F21" s="18">
        <f t="shared" si="5"/>
        <v>21</v>
      </c>
      <c r="G21" s="18">
        <f>Calculator!$D$3+F21</f>
        <v>45726</v>
      </c>
      <c r="H21" s="17">
        <f>Calculator!$D$3</f>
        <v>45705</v>
      </c>
      <c r="I21" s="17">
        <f t="shared" si="14"/>
        <v>45728</v>
      </c>
      <c r="J21" s="18">
        <v>23</v>
      </c>
      <c r="K21" s="7">
        <f>WORKDAY($I21,-4,$A$2:$A$25)</f>
        <v>45722</v>
      </c>
      <c r="L21" s="8">
        <f>WORKDAY(I21,-3,$A$2:$A$25)</f>
        <v>45723</v>
      </c>
      <c r="M21" s="4">
        <f>WORKDAY(I21,-2,$A$2:$A$25)</f>
        <v>45726</v>
      </c>
      <c r="N21" s="10">
        <f t="shared" si="31"/>
        <v>45715</v>
      </c>
      <c r="O21" s="4">
        <f t="shared" si="8"/>
        <v>45720</v>
      </c>
      <c r="P21" s="8">
        <f t="shared" si="32"/>
        <v>45720</v>
      </c>
      <c r="Q21" s="7">
        <f>WORKDAY(H21,2,$A$2:$A$25)</f>
        <v>45707</v>
      </c>
      <c r="R21" s="4">
        <f t="shared" si="33"/>
        <v>45716</v>
      </c>
      <c r="S21" s="8">
        <f>WORKDAY(H21,9,$A$2:$A$25)</f>
        <v>45716</v>
      </c>
      <c r="T21" s="19">
        <v>23</v>
      </c>
      <c r="U21" s="17">
        <f t="shared" si="10"/>
        <v>45705</v>
      </c>
      <c r="V21" s="17">
        <f t="shared" si="11"/>
        <v>45728</v>
      </c>
      <c r="W21" s="4">
        <f t="shared" si="27"/>
        <v>45712</v>
      </c>
      <c r="X21" s="4">
        <f t="shared" si="28"/>
        <v>45714</v>
      </c>
      <c r="Y21" s="4">
        <f t="shared" si="29"/>
        <v>45716</v>
      </c>
      <c r="Z21" s="4">
        <f t="shared" si="30"/>
        <v>45723</v>
      </c>
    </row>
    <row r="22" spans="1:26" x14ac:dyDescent="0.25">
      <c r="A22" s="4">
        <v>46307</v>
      </c>
      <c r="B22" t="s">
        <v>71</v>
      </c>
      <c r="F22" s="18">
        <f t="shared" si="5"/>
        <v>22</v>
      </c>
      <c r="G22" s="18">
        <f>Calculator!$D$3+F22</f>
        <v>45727</v>
      </c>
      <c r="H22" s="17">
        <f>Calculator!$D$3</f>
        <v>45705</v>
      </c>
      <c r="I22" s="17">
        <f t="shared" si="14"/>
        <v>45729</v>
      </c>
      <c r="J22" s="18">
        <v>24</v>
      </c>
      <c r="K22" s="7">
        <f>WORKDAY($I22,-4,$A$2:$A$25)</f>
        <v>45723</v>
      </c>
      <c r="L22" s="8">
        <f>WORKDAY(I22,-3,$A$2:$A$25)</f>
        <v>45726</v>
      </c>
      <c r="M22" s="4">
        <f>WORKDAY(I22,-2,$A$2:$A$25)</f>
        <v>45727</v>
      </c>
      <c r="N22" s="10">
        <f t="shared" si="31"/>
        <v>45715</v>
      </c>
      <c r="O22" s="4">
        <f t="shared" si="8"/>
        <v>45720</v>
      </c>
      <c r="P22" s="8">
        <f t="shared" si="32"/>
        <v>45720</v>
      </c>
      <c r="Q22" s="7">
        <f>WORKDAY(H22,2,$A$2:$A$25)</f>
        <v>45707</v>
      </c>
      <c r="R22" s="4">
        <f t="shared" si="33"/>
        <v>45716</v>
      </c>
      <c r="S22" s="8">
        <f>WORKDAY(H22,9,$A$2:$A$25)</f>
        <v>45716</v>
      </c>
      <c r="T22" s="19">
        <v>24</v>
      </c>
      <c r="U22" s="17">
        <f t="shared" si="10"/>
        <v>45705</v>
      </c>
      <c r="V22" s="17">
        <f t="shared" si="11"/>
        <v>45729</v>
      </c>
      <c r="W22" s="4">
        <f t="shared" si="27"/>
        <v>45712</v>
      </c>
      <c r="X22" s="4">
        <f t="shared" si="28"/>
        <v>45714</v>
      </c>
      <c r="Y22" s="4">
        <f t="shared" si="29"/>
        <v>45716</v>
      </c>
      <c r="Z22" s="4">
        <f t="shared" si="30"/>
        <v>45726</v>
      </c>
    </row>
    <row r="23" spans="1:26" x14ac:dyDescent="0.25">
      <c r="A23" s="4">
        <v>46337</v>
      </c>
      <c r="B23" t="s">
        <v>72</v>
      </c>
      <c r="F23" s="18">
        <f t="shared" si="5"/>
        <v>23</v>
      </c>
      <c r="G23" s="18">
        <f>Calculator!$D$3+F23</f>
        <v>45728</v>
      </c>
      <c r="H23" s="17">
        <f>Calculator!$D$3</f>
        <v>45705</v>
      </c>
      <c r="I23" s="17">
        <f t="shared" si="14"/>
        <v>45730</v>
      </c>
      <c r="J23" s="18">
        <v>25</v>
      </c>
      <c r="K23" s="7">
        <f>WORKDAY($I23,-5,$A$2:$A$25)</f>
        <v>45723</v>
      </c>
      <c r="L23" s="8">
        <f>WORKDAY(I23,-4,$A$2:$A$25)</f>
        <v>45726</v>
      </c>
      <c r="M23" s="4">
        <f t="shared" ref="M23:M32" si="34">WORKDAY(I23,-3,$A$2:$A$25)</f>
        <v>45727</v>
      </c>
      <c r="N23" s="10">
        <f t="shared" si="31"/>
        <v>45715</v>
      </c>
      <c r="O23" s="4">
        <f t="shared" si="8"/>
        <v>45720</v>
      </c>
      <c r="P23" s="8">
        <f t="shared" si="32"/>
        <v>45720</v>
      </c>
      <c r="Q23" s="7">
        <f t="shared" ref="Q23:Q86" si="35">WORKDAY(H23,3,$A$2:$A$25)</f>
        <v>45708</v>
      </c>
      <c r="R23" s="4">
        <f t="shared" si="33"/>
        <v>45716</v>
      </c>
      <c r="S23" s="8">
        <f t="shared" ref="S23:S86" si="36">WORKDAY(H23,10,$A$2:$A$25)</f>
        <v>45719</v>
      </c>
      <c r="T23" s="19">
        <v>25</v>
      </c>
      <c r="U23" s="17">
        <f t="shared" si="10"/>
        <v>45705</v>
      </c>
      <c r="V23" s="17">
        <f t="shared" si="11"/>
        <v>45730</v>
      </c>
      <c r="W23" s="4">
        <f t="shared" si="27"/>
        <v>45712</v>
      </c>
      <c r="X23" s="4">
        <f t="shared" si="28"/>
        <v>45714</v>
      </c>
      <c r="Y23" s="4">
        <f t="shared" si="29"/>
        <v>45716</v>
      </c>
      <c r="Z23" s="4">
        <f t="shared" si="30"/>
        <v>45727</v>
      </c>
    </row>
    <row r="24" spans="1:26" x14ac:dyDescent="0.25">
      <c r="A24" s="4">
        <v>46352</v>
      </c>
      <c r="B24" t="s">
        <v>73</v>
      </c>
      <c r="F24" s="18">
        <f t="shared" si="5"/>
        <v>24</v>
      </c>
      <c r="G24" s="18">
        <f>Calculator!$D$3+F24</f>
        <v>45729</v>
      </c>
      <c r="H24" s="17">
        <f>Calculator!$D$3</f>
        <v>45705</v>
      </c>
      <c r="I24" s="17">
        <f t="shared" si="14"/>
        <v>45733</v>
      </c>
      <c r="J24" s="18">
        <v>26</v>
      </c>
      <c r="K24" s="7">
        <f>WORKDAY($I24,-5,$A$2:$A$25)</f>
        <v>45726</v>
      </c>
      <c r="L24" s="8">
        <f>WORKDAY(I24,-4,$A$2:$A$25)</f>
        <v>45727</v>
      </c>
      <c r="M24" s="4">
        <f t="shared" si="34"/>
        <v>45728</v>
      </c>
      <c r="N24" s="10">
        <f t="shared" si="31"/>
        <v>45715</v>
      </c>
      <c r="O24" s="4">
        <f t="shared" si="8"/>
        <v>45720</v>
      </c>
      <c r="P24" s="8">
        <f t="shared" si="32"/>
        <v>45720</v>
      </c>
      <c r="Q24" s="7">
        <f t="shared" si="35"/>
        <v>45708</v>
      </c>
      <c r="R24" s="4">
        <f t="shared" si="33"/>
        <v>45716</v>
      </c>
      <c r="S24" s="8">
        <f t="shared" si="36"/>
        <v>45719</v>
      </c>
      <c r="T24" s="19">
        <v>26</v>
      </c>
      <c r="U24" s="17">
        <f t="shared" si="10"/>
        <v>45705</v>
      </c>
      <c r="V24" s="17">
        <f t="shared" si="11"/>
        <v>45733</v>
      </c>
      <c r="W24" s="4">
        <f t="shared" si="27"/>
        <v>45712</v>
      </c>
      <c r="X24" s="4">
        <f t="shared" si="28"/>
        <v>45714</v>
      </c>
      <c r="Y24" s="4">
        <f t="shared" si="29"/>
        <v>45716</v>
      </c>
      <c r="Z24" s="4">
        <f t="shared" si="30"/>
        <v>45728</v>
      </c>
    </row>
    <row r="25" spans="1:26" x14ac:dyDescent="0.25">
      <c r="A25" s="4">
        <v>46381</v>
      </c>
      <c r="B25" t="s">
        <v>74</v>
      </c>
      <c r="F25" s="18">
        <f t="shared" si="5"/>
        <v>25</v>
      </c>
      <c r="G25" s="18">
        <f>Calculator!$D$3+F25</f>
        <v>45730</v>
      </c>
      <c r="H25" s="17">
        <f>Calculator!$D$3</f>
        <v>45705</v>
      </c>
      <c r="I25" s="17">
        <f t="shared" si="14"/>
        <v>45734</v>
      </c>
      <c r="J25" s="18">
        <v>27</v>
      </c>
      <c r="K25" s="7">
        <f>WORKDAY($I25,-5,$A$2:$A$25)</f>
        <v>45727</v>
      </c>
      <c r="L25" s="8">
        <f>WORKDAY(I25,-4,$A$2:$A$25)</f>
        <v>45728</v>
      </c>
      <c r="M25" s="4">
        <f t="shared" si="34"/>
        <v>45729</v>
      </c>
      <c r="N25" s="10">
        <f t="shared" si="31"/>
        <v>45715</v>
      </c>
      <c r="O25" s="4">
        <f t="shared" si="8"/>
        <v>45720</v>
      </c>
      <c r="P25" s="8">
        <f t="shared" si="32"/>
        <v>45720</v>
      </c>
      <c r="Q25" s="7">
        <f t="shared" si="35"/>
        <v>45708</v>
      </c>
      <c r="R25" s="4">
        <f t="shared" si="33"/>
        <v>45716</v>
      </c>
      <c r="S25" s="8">
        <f t="shared" si="36"/>
        <v>45719</v>
      </c>
      <c r="T25" s="19">
        <v>27</v>
      </c>
      <c r="U25" s="17">
        <f t="shared" si="10"/>
        <v>45705</v>
      </c>
      <c r="V25" s="17">
        <f t="shared" si="11"/>
        <v>45734</v>
      </c>
      <c r="W25" s="4">
        <f t="shared" si="27"/>
        <v>45712</v>
      </c>
      <c r="X25" s="4">
        <f t="shared" si="28"/>
        <v>45714</v>
      </c>
      <c r="Y25" s="4">
        <f t="shared" si="29"/>
        <v>45716</v>
      </c>
      <c r="Z25" s="4">
        <f t="shared" si="30"/>
        <v>45729</v>
      </c>
    </row>
    <row r="26" spans="1:26" x14ac:dyDescent="0.25">
      <c r="F26" s="18">
        <f t="shared" si="5"/>
        <v>26</v>
      </c>
      <c r="G26" s="18">
        <f>Calculator!$D$3+F26</f>
        <v>45731</v>
      </c>
      <c r="H26" s="17">
        <f>Calculator!$D$3</f>
        <v>45705</v>
      </c>
      <c r="I26" s="17">
        <f t="shared" si="14"/>
        <v>45734</v>
      </c>
      <c r="J26" s="18">
        <v>28</v>
      </c>
      <c r="K26" s="7">
        <f>WORKDAY($I26,-5,$A$2:$A$25)</f>
        <v>45727</v>
      </c>
      <c r="L26" s="8">
        <f>WORKDAY(I26,-4,$A$2:$A$25)</f>
        <v>45728</v>
      </c>
      <c r="M26" s="4">
        <f t="shared" si="34"/>
        <v>45729</v>
      </c>
      <c r="N26" s="10">
        <f t="shared" si="31"/>
        <v>45715</v>
      </c>
      <c r="O26" s="4">
        <f t="shared" si="8"/>
        <v>45720</v>
      </c>
      <c r="P26" s="8">
        <f t="shared" si="32"/>
        <v>45720</v>
      </c>
      <c r="Q26" s="7">
        <f t="shared" si="35"/>
        <v>45708</v>
      </c>
      <c r="R26" s="4">
        <f t="shared" si="33"/>
        <v>45716</v>
      </c>
      <c r="S26" s="8">
        <f t="shared" si="36"/>
        <v>45719</v>
      </c>
      <c r="T26" s="19">
        <v>28</v>
      </c>
      <c r="U26" s="17">
        <f t="shared" si="10"/>
        <v>45705</v>
      </c>
      <c r="V26" s="17">
        <f t="shared" si="11"/>
        <v>45734</v>
      </c>
      <c r="W26" s="4">
        <f t="shared" si="27"/>
        <v>45712</v>
      </c>
      <c r="X26" s="4">
        <f t="shared" si="28"/>
        <v>45714</v>
      </c>
      <c r="Y26" s="4">
        <f t="shared" si="29"/>
        <v>45716</v>
      </c>
      <c r="Z26" s="4">
        <f t="shared" si="30"/>
        <v>45729</v>
      </c>
    </row>
    <row r="27" spans="1:26" x14ac:dyDescent="0.25">
      <c r="F27" s="18">
        <f t="shared" si="5"/>
        <v>27</v>
      </c>
      <c r="G27" s="18">
        <f>Calculator!$D$3+F27</f>
        <v>45732</v>
      </c>
      <c r="H27" s="17">
        <f>Calculator!$D$3</f>
        <v>45705</v>
      </c>
      <c r="I27" s="17">
        <f t="shared" si="14"/>
        <v>45734</v>
      </c>
      <c r="J27" s="18">
        <v>29</v>
      </c>
      <c r="K27" s="7">
        <f>WORKDAY($I27,-5,$A$2:$A$25)</f>
        <v>45727</v>
      </c>
      <c r="L27" s="8">
        <f>WORKDAY(I27,-4,$A$2:$A$25)</f>
        <v>45728</v>
      </c>
      <c r="M27" s="4">
        <f t="shared" si="34"/>
        <v>45729</v>
      </c>
      <c r="N27" s="10">
        <f t="shared" si="31"/>
        <v>45715</v>
      </c>
      <c r="O27" s="4">
        <f t="shared" si="8"/>
        <v>45720</v>
      </c>
      <c r="P27" s="8">
        <f t="shared" si="32"/>
        <v>45720</v>
      </c>
      <c r="Q27" s="7">
        <f t="shared" si="35"/>
        <v>45708</v>
      </c>
      <c r="R27" s="4">
        <f t="shared" si="33"/>
        <v>45716</v>
      </c>
      <c r="S27" s="8">
        <f t="shared" si="36"/>
        <v>45719</v>
      </c>
      <c r="T27" s="19">
        <v>29</v>
      </c>
      <c r="U27" s="17">
        <f t="shared" si="10"/>
        <v>45705</v>
      </c>
      <c r="V27" s="17">
        <f t="shared" si="11"/>
        <v>45734</v>
      </c>
      <c r="W27" s="4">
        <f t="shared" si="27"/>
        <v>45712</v>
      </c>
      <c r="X27" s="4">
        <f t="shared" si="28"/>
        <v>45714</v>
      </c>
      <c r="Y27" s="4">
        <f t="shared" si="29"/>
        <v>45716</v>
      </c>
      <c r="Z27" s="4">
        <f t="shared" si="30"/>
        <v>45729</v>
      </c>
    </row>
    <row r="28" spans="1:26" x14ac:dyDescent="0.25">
      <c r="F28" s="18">
        <f t="shared" si="5"/>
        <v>28</v>
      </c>
      <c r="G28" s="18">
        <f>Calculator!$D$3+F28</f>
        <v>45733</v>
      </c>
      <c r="H28" s="17">
        <f>Calculator!$D$3</f>
        <v>45705</v>
      </c>
      <c r="I28" s="17">
        <f t="shared" si="14"/>
        <v>45735</v>
      </c>
      <c r="J28" s="18">
        <v>30</v>
      </c>
      <c r="K28" s="7">
        <f>WORKDAY($I28,-7,$A$2:$A$25)</f>
        <v>45726</v>
      </c>
      <c r="L28" s="8">
        <f>WORKDAY(I28,-5,$A$2:$A$25)</f>
        <v>45728</v>
      </c>
      <c r="M28" s="4">
        <f t="shared" si="34"/>
        <v>45730</v>
      </c>
      <c r="N28" s="10">
        <f t="shared" si="31"/>
        <v>45715</v>
      </c>
      <c r="O28" s="4">
        <f t="shared" si="8"/>
        <v>45720</v>
      </c>
      <c r="P28" s="8">
        <f t="shared" si="32"/>
        <v>45720</v>
      </c>
      <c r="Q28" s="7">
        <f t="shared" si="35"/>
        <v>45708</v>
      </c>
      <c r="R28" s="4">
        <f t="shared" si="33"/>
        <v>45716</v>
      </c>
      <c r="S28" s="8">
        <f t="shared" si="36"/>
        <v>45719</v>
      </c>
      <c r="T28" s="19">
        <v>30</v>
      </c>
      <c r="U28" s="17">
        <f t="shared" si="10"/>
        <v>45705</v>
      </c>
      <c r="V28" s="17">
        <f t="shared" si="11"/>
        <v>45735</v>
      </c>
      <c r="W28" s="4">
        <f t="shared" si="27"/>
        <v>45712</v>
      </c>
      <c r="X28" s="4">
        <f t="shared" si="28"/>
        <v>45714</v>
      </c>
      <c r="Y28" s="4">
        <f t="shared" si="29"/>
        <v>45716</v>
      </c>
      <c r="Z28" s="4">
        <f t="shared" si="30"/>
        <v>45730</v>
      </c>
    </row>
    <row r="29" spans="1:26" x14ac:dyDescent="0.25">
      <c r="F29" s="18">
        <f t="shared" si="5"/>
        <v>29</v>
      </c>
      <c r="G29" s="18">
        <f>Calculator!$D$3+F29</f>
        <v>45734</v>
      </c>
      <c r="H29" s="17">
        <f>Calculator!$D$3</f>
        <v>45705</v>
      </c>
      <c r="I29" s="17">
        <f t="shared" si="14"/>
        <v>45736</v>
      </c>
      <c r="J29" s="18">
        <v>31</v>
      </c>
      <c r="K29" s="7">
        <f>WORKDAY($I29,-7,$A$2:$A$25)</f>
        <v>45727</v>
      </c>
      <c r="L29" s="8">
        <f>WORKDAY(I29,-5,$A$2:$A$25)</f>
        <v>45729</v>
      </c>
      <c r="M29" s="4">
        <f t="shared" si="34"/>
        <v>45733</v>
      </c>
      <c r="N29" s="10">
        <f t="shared" si="31"/>
        <v>45715</v>
      </c>
      <c r="O29" s="4">
        <f t="shared" si="8"/>
        <v>45720</v>
      </c>
      <c r="P29" s="8">
        <f t="shared" si="32"/>
        <v>45720</v>
      </c>
      <c r="Q29" s="7">
        <f t="shared" si="35"/>
        <v>45708</v>
      </c>
      <c r="R29" s="4">
        <f>WORKDAY(H29,11,$A$2:$A$25)</f>
        <v>45720</v>
      </c>
      <c r="S29" s="8">
        <f t="shared" si="36"/>
        <v>45719</v>
      </c>
      <c r="T29" s="19">
        <v>31</v>
      </c>
      <c r="U29" s="17">
        <f t="shared" si="10"/>
        <v>45705</v>
      </c>
      <c r="V29" s="17">
        <f t="shared" si="11"/>
        <v>45736</v>
      </c>
      <c r="W29" s="4">
        <f t="shared" si="27"/>
        <v>45712</v>
      </c>
      <c r="X29" s="4">
        <f>WORKDAY($U29,9,$A$2:$A$25)</f>
        <v>45716</v>
      </c>
      <c r="Y29" s="4">
        <f>WORKDAY($U29,11,$A$2:$A$25)</f>
        <v>45720</v>
      </c>
      <c r="Z29" s="4">
        <f>WORKDAY(V29,-5,$A$2:$A$25)</f>
        <v>45729</v>
      </c>
    </row>
    <row r="30" spans="1:26" x14ac:dyDescent="0.25">
      <c r="F30" s="18">
        <f t="shared" si="5"/>
        <v>30</v>
      </c>
      <c r="G30" s="18">
        <f>Calculator!$D$3+F30</f>
        <v>45735</v>
      </c>
      <c r="H30" s="17">
        <f>Calculator!$D$3</f>
        <v>45705</v>
      </c>
      <c r="I30" s="17">
        <f t="shared" si="14"/>
        <v>45737</v>
      </c>
      <c r="J30" s="18">
        <v>32</v>
      </c>
      <c r="K30" s="7">
        <f>WORKDAY($I30,-7,$A$2:$A$25)</f>
        <v>45728</v>
      </c>
      <c r="L30" s="8">
        <f>WORKDAY(I30,-5,$A$2:$A$25)</f>
        <v>45730</v>
      </c>
      <c r="M30" s="4">
        <f t="shared" si="34"/>
        <v>45734</v>
      </c>
      <c r="N30" s="10">
        <f t="shared" si="31"/>
        <v>45715</v>
      </c>
      <c r="O30" s="4">
        <f t="shared" si="8"/>
        <v>45720</v>
      </c>
      <c r="P30" s="8">
        <f t="shared" si="32"/>
        <v>45720</v>
      </c>
      <c r="Q30" s="7">
        <f t="shared" si="35"/>
        <v>45708</v>
      </c>
      <c r="R30" s="4">
        <f t="shared" ref="R30:R93" si="37">WORKDAY(H30,11,$A$2:$A$25)</f>
        <v>45720</v>
      </c>
      <c r="S30" s="8">
        <f t="shared" si="36"/>
        <v>45719</v>
      </c>
      <c r="T30" s="19">
        <v>32</v>
      </c>
      <c r="U30" s="17">
        <f t="shared" si="10"/>
        <v>45705</v>
      </c>
      <c r="V30" s="17">
        <f t="shared" si="11"/>
        <v>45737</v>
      </c>
      <c r="W30" s="4">
        <f t="shared" si="27"/>
        <v>45712</v>
      </c>
      <c r="X30" s="4">
        <f t="shared" ref="X30:X43" si="38">WORKDAY($U30,9,$A$2:$A$25)</f>
        <v>45716</v>
      </c>
      <c r="Y30" s="4">
        <f t="shared" ref="Y30:Y43" si="39">WORKDAY($U30,11,$A$2:$A$25)</f>
        <v>45720</v>
      </c>
      <c r="Z30" s="4">
        <f t="shared" ref="Z30:Z93" si="40">WORKDAY(V30,-5,$A$2:$A$25)</f>
        <v>45730</v>
      </c>
    </row>
    <row r="31" spans="1:26" x14ac:dyDescent="0.25">
      <c r="F31" s="18">
        <f t="shared" si="5"/>
        <v>31</v>
      </c>
      <c r="G31" s="18">
        <f>Calculator!$D$3+F31</f>
        <v>45736</v>
      </c>
      <c r="H31" s="17">
        <f>Calculator!$D$3</f>
        <v>45705</v>
      </c>
      <c r="I31" s="17">
        <f t="shared" si="14"/>
        <v>45740</v>
      </c>
      <c r="J31" s="18">
        <v>33</v>
      </c>
      <c r="K31" s="7">
        <f>WORKDAY($I31,-7,$A$2:$A$25)</f>
        <v>45729</v>
      </c>
      <c r="L31" s="8">
        <f>WORKDAY(I31,-5,$A$2:$A$25)</f>
        <v>45733</v>
      </c>
      <c r="M31" s="4">
        <f t="shared" si="34"/>
        <v>45735</v>
      </c>
      <c r="N31" s="10">
        <f t="shared" si="31"/>
        <v>45715</v>
      </c>
      <c r="O31" s="4">
        <f t="shared" si="8"/>
        <v>45720</v>
      </c>
      <c r="P31" s="8">
        <f t="shared" si="32"/>
        <v>45720</v>
      </c>
      <c r="Q31" s="7">
        <f t="shared" si="35"/>
        <v>45708</v>
      </c>
      <c r="R31" s="4">
        <f t="shared" si="37"/>
        <v>45720</v>
      </c>
      <c r="S31" s="8">
        <f t="shared" si="36"/>
        <v>45719</v>
      </c>
      <c r="T31" s="19">
        <v>33</v>
      </c>
      <c r="U31" s="17">
        <f t="shared" si="10"/>
        <v>45705</v>
      </c>
      <c r="V31" s="17">
        <f t="shared" si="11"/>
        <v>45740</v>
      </c>
      <c r="W31" s="4">
        <f t="shared" si="27"/>
        <v>45712</v>
      </c>
      <c r="X31" s="4">
        <f t="shared" si="38"/>
        <v>45716</v>
      </c>
      <c r="Y31" s="4">
        <f t="shared" si="39"/>
        <v>45720</v>
      </c>
      <c r="Z31" s="4">
        <f t="shared" si="40"/>
        <v>45733</v>
      </c>
    </row>
    <row r="32" spans="1:26" x14ac:dyDescent="0.25">
      <c r="F32" s="18">
        <f t="shared" si="5"/>
        <v>32</v>
      </c>
      <c r="G32" s="18">
        <f>Calculator!$D$3+F32</f>
        <v>45737</v>
      </c>
      <c r="H32" s="17">
        <f>Calculator!$D$3</f>
        <v>45705</v>
      </c>
      <c r="I32" s="17">
        <f t="shared" si="14"/>
        <v>45741</v>
      </c>
      <c r="J32" s="18">
        <v>34</v>
      </c>
      <c r="K32" s="7">
        <f>WORKDAY($I32,-7,$A$2:$A$25)</f>
        <v>45730</v>
      </c>
      <c r="L32" s="8">
        <f>WORKDAY(I32,-5,$A$2:$A$25)</f>
        <v>45734</v>
      </c>
      <c r="M32" s="4">
        <f t="shared" si="34"/>
        <v>45736</v>
      </c>
      <c r="N32" s="10">
        <f t="shared" si="31"/>
        <v>45715</v>
      </c>
      <c r="O32" s="4">
        <f t="shared" si="8"/>
        <v>45720</v>
      </c>
      <c r="P32" s="8">
        <f t="shared" si="32"/>
        <v>45720</v>
      </c>
      <c r="Q32" s="7">
        <f t="shared" si="35"/>
        <v>45708</v>
      </c>
      <c r="R32" s="4">
        <f t="shared" si="37"/>
        <v>45720</v>
      </c>
      <c r="S32" s="8">
        <f t="shared" si="36"/>
        <v>45719</v>
      </c>
      <c r="T32" s="19">
        <v>34</v>
      </c>
      <c r="U32" s="17">
        <f t="shared" si="10"/>
        <v>45705</v>
      </c>
      <c r="V32" s="17">
        <f t="shared" si="11"/>
        <v>45741</v>
      </c>
      <c r="W32" s="4">
        <f t="shared" si="27"/>
        <v>45712</v>
      </c>
      <c r="X32" s="4">
        <f t="shared" si="38"/>
        <v>45716</v>
      </c>
      <c r="Y32" s="4">
        <f t="shared" si="39"/>
        <v>45720</v>
      </c>
      <c r="Z32" s="4">
        <f t="shared" si="40"/>
        <v>45734</v>
      </c>
    </row>
    <row r="33" spans="6:26" x14ac:dyDescent="0.25">
      <c r="F33" s="18">
        <f t="shared" si="5"/>
        <v>33</v>
      </c>
      <c r="G33" s="18">
        <f>Calculator!$D$3+F33</f>
        <v>45738</v>
      </c>
      <c r="H33" s="17">
        <f>Calculator!$D$3</f>
        <v>45705</v>
      </c>
      <c r="I33" s="17">
        <f t="shared" si="14"/>
        <v>45741</v>
      </c>
      <c r="J33" s="18">
        <v>35</v>
      </c>
      <c r="K33" s="7">
        <f>WORKDAY(H33,18,$A$2:$A$25)</f>
        <v>45729</v>
      </c>
      <c r="L33" s="8">
        <f t="shared" ref="L33:M52" si="41">WORKDAY(K33,2,$A$2:$A$25)</f>
        <v>45733</v>
      </c>
      <c r="M33" s="4">
        <f t="shared" si="41"/>
        <v>45735</v>
      </c>
      <c r="N33" s="10">
        <f t="shared" si="31"/>
        <v>45715</v>
      </c>
      <c r="O33" s="4">
        <f t="shared" si="8"/>
        <v>45720</v>
      </c>
      <c r="P33" s="8">
        <f t="shared" si="32"/>
        <v>45720</v>
      </c>
      <c r="Q33" s="7">
        <f t="shared" si="35"/>
        <v>45708</v>
      </c>
      <c r="R33" s="4">
        <f t="shared" si="37"/>
        <v>45720</v>
      </c>
      <c r="S33" s="8">
        <f t="shared" si="36"/>
        <v>45719</v>
      </c>
      <c r="T33" s="19">
        <v>35</v>
      </c>
      <c r="U33" s="17">
        <f t="shared" si="10"/>
        <v>45705</v>
      </c>
      <c r="V33" s="17">
        <f t="shared" si="11"/>
        <v>45741</v>
      </c>
      <c r="W33" s="4">
        <f t="shared" si="27"/>
        <v>45712</v>
      </c>
      <c r="X33" s="4">
        <f t="shared" si="38"/>
        <v>45716</v>
      </c>
      <c r="Y33" s="4">
        <f t="shared" si="39"/>
        <v>45720</v>
      </c>
      <c r="Z33" s="4">
        <f t="shared" si="40"/>
        <v>45734</v>
      </c>
    </row>
    <row r="34" spans="6:26" x14ac:dyDescent="0.25">
      <c r="F34" s="18">
        <f t="shared" si="5"/>
        <v>34</v>
      </c>
      <c r="G34" s="18">
        <f>Calculator!$D$3+F34</f>
        <v>45739</v>
      </c>
      <c r="H34" s="17">
        <f>Calculator!$D$3</f>
        <v>45705</v>
      </c>
      <c r="I34" s="17">
        <f t="shared" si="14"/>
        <v>45741</v>
      </c>
      <c r="J34" s="18">
        <v>36</v>
      </c>
      <c r="K34" s="7">
        <f>WORKDAY(H34,18,$A$2:$A$25)</f>
        <v>45729</v>
      </c>
      <c r="L34" s="8">
        <f t="shared" si="41"/>
        <v>45733</v>
      </c>
      <c r="M34" s="4">
        <f t="shared" si="41"/>
        <v>45735</v>
      </c>
      <c r="N34" s="10">
        <f t="shared" si="31"/>
        <v>45715</v>
      </c>
      <c r="O34" s="4">
        <f t="shared" si="8"/>
        <v>45720</v>
      </c>
      <c r="P34" s="8">
        <f t="shared" si="32"/>
        <v>45720</v>
      </c>
      <c r="Q34" s="7">
        <f t="shared" si="35"/>
        <v>45708</v>
      </c>
      <c r="R34" s="4">
        <f t="shared" si="37"/>
        <v>45720</v>
      </c>
      <c r="S34" s="8">
        <f t="shared" si="36"/>
        <v>45719</v>
      </c>
      <c r="T34" s="19">
        <v>36</v>
      </c>
      <c r="U34" s="17">
        <f t="shared" si="10"/>
        <v>45705</v>
      </c>
      <c r="V34" s="17">
        <f t="shared" si="11"/>
        <v>45741</v>
      </c>
      <c r="W34" s="4">
        <f t="shared" si="27"/>
        <v>45712</v>
      </c>
      <c r="X34" s="4">
        <f t="shared" si="38"/>
        <v>45716</v>
      </c>
      <c r="Y34" s="4">
        <f t="shared" si="39"/>
        <v>45720</v>
      </c>
      <c r="Z34" s="4">
        <f t="shared" si="40"/>
        <v>45734</v>
      </c>
    </row>
    <row r="35" spans="6:26" x14ac:dyDescent="0.25">
      <c r="F35" s="18">
        <f t="shared" si="5"/>
        <v>35</v>
      </c>
      <c r="G35" s="18">
        <f>Calculator!$D$3+F35</f>
        <v>45740</v>
      </c>
      <c r="H35" s="17">
        <f>Calculator!$D$3</f>
        <v>45705</v>
      </c>
      <c r="I35" s="17">
        <f t="shared" si="14"/>
        <v>45742</v>
      </c>
      <c r="J35" s="18">
        <v>37</v>
      </c>
      <c r="K35" s="7">
        <f>WORKDAY(H35,18,$A$2:$A$25)</f>
        <v>45729</v>
      </c>
      <c r="L35" s="8">
        <f t="shared" si="41"/>
        <v>45733</v>
      </c>
      <c r="M35" s="4">
        <f t="shared" si="41"/>
        <v>45735</v>
      </c>
      <c r="N35" s="10">
        <f t="shared" si="31"/>
        <v>45715</v>
      </c>
      <c r="O35" s="4">
        <f t="shared" si="8"/>
        <v>45720</v>
      </c>
      <c r="P35" s="8">
        <f t="shared" si="32"/>
        <v>45720</v>
      </c>
      <c r="Q35" s="7">
        <f t="shared" si="35"/>
        <v>45708</v>
      </c>
      <c r="R35" s="4">
        <f t="shared" si="37"/>
        <v>45720</v>
      </c>
      <c r="S35" s="8">
        <f t="shared" si="36"/>
        <v>45719</v>
      </c>
      <c r="T35" s="19">
        <v>37</v>
      </c>
      <c r="U35" s="17">
        <f t="shared" si="10"/>
        <v>45705</v>
      </c>
      <c r="V35" s="17">
        <f t="shared" si="11"/>
        <v>45742</v>
      </c>
      <c r="W35" s="4">
        <f t="shared" si="27"/>
        <v>45712</v>
      </c>
      <c r="X35" s="4">
        <f t="shared" si="38"/>
        <v>45716</v>
      </c>
      <c r="Y35" s="4">
        <f t="shared" si="39"/>
        <v>45720</v>
      </c>
      <c r="Z35" s="4">
        <f t="shared" si="40"/>
        <v>45735</v>
      </c>
    </row>
    <row r="36" spans="6:26" x14ac:dyDescent="0.25">
      <c r="F36" s="18">
        <f t="shared" si="5"/>
        <v>36</v>
      </c>
      <c r="G36" s="18">
        <f>Calculator!$D$3+F36</f>
        <v>45741</v>
      </c>
      <c r="H36" s="17">
        <f>Calculator!$D$3</f>
        <v>45705</v>
      </c>
      <c r="I36" s="17">
        <f t="shared" si="14"/>
        <v>45743</v>
      </c>
      <c r="J36" s="18">
        <v>38</v>
      </c>
      <c r="K36" s="7">
        <f>WORKDAY(H36,18,$A$2:$A$25)</f>
        <v>45729</v>
      </c>
      <c r="L36" s="8">
        <f t="shared" si="41"/>
        <v>45733</v>
      </c>
      <c r="M36" s="4">
        <f t="shared" si="41"/>
        <v>45735</v>
      </c>
      <c r="N36" s="10">
        <f t="shared" si="31"/>
        <v>45715</v>
      </c>
      <c r="O36" s="4">
        <f t="shared" si="8"/>
        <v>45720</v>
      </c>
      <c r="P36" s="8">
        <f t="shared" si="32"/>
        <v>45720</v>
      </c>
      <c r="Q36" s="7">
        <f t="shared" si="35"/>
        <v>45708</v>
      </c>
      <c r="R36" s="4">
        <f t="shared" si="37"/>
        <v>45720</v>
      </c>
      <c r="S36" s="8">
        <f t="shared" si="36"/>
        <v>45719</v>
      </c>
      <c r="T36" s="19">
        <v>38</v>
      </c>
      <c r="U36" s="17">
        <f t="shared" si="10"/>
        <v>45705</v>
      </c>
      <c r="V36" s="17">
        <f t="shared" si="11"/>
        <v>45743</v>
      </c>
      <c r="W36" s="4">
        <f t="shared" si="27"/>
        <v>45712</v>
      </c>
      <c r="X36" s="4">
        <f t="shared" si="38"/>
        <v>45716</v>
      </c>
      <c r="Y36" s="4">
        <f t="shared" si="39"/>
        <v>45720</v>
      </c>
      <c r="Z36" s="4">
        <f t="shared" si="40"/>
        <v>45736</v>
      </c>
    </row>
    <row r="37" spans="6:26" x14ac:dyDescent="0.25">
      <c r="F37" s="18">
        <f t="shared" si="5"/>
        <v>37</v>
      </c>
      <c r="G37" s="18">
        <f>Calculator!$D$3+F37</f>
        <v>45742</v>
      </c>
      <c r="H37" s="17">
        <f>Calculator!$D$3</f>
        <v>45705</v>
      </c>
      <c r="I37" s="17">
        <f t="shared" si="14"/>
        <v>45744</v>
      </c>
      <c r="J37" s="18">
        <v>39</v>
      </c>
      <c r="K37" s="7">
        <f>WORKDAY(H37,18,$A$2:$A$25)</f>
        <v>45729</v>
      </c>
      <c r="L37" s="8">
        <f t="shared" si="41"/>
        <v>45733</v>
      </c>
      <c r="M37" s="4">
        <f t="shared" si="41"/>
        <v>45735</v>
      </c>
      <c r="N37" s="10">
        <f t="shared" si="31"/>
        <v>45715</v>
      </c>
      <c r="O37" s="4">
        <f t="shared" si="8"/>
        <v>45720</v>
      </c>
      <c r="P37" s="8">
        <f t="shared" si="32"/>
        <v>45720</v>
      </c>
      <c r="Q37" s="7">
        <f t="shared" si="35"/>
        <v>45708</v>
      </c>
      <c r="R37" s="4">
        <f t="shared" si="37"/>
        <v>45720</v>
      </c>
      <c r="S37" s="8">
        <f t="shared" si="36"/>
        <v>45719</v>
      </c>
      <c r="T37" s="19">
        <v>39</v>
      </c>
      <c r="U37" s="17">
        <f t="shared" si="10"/>
        <v>45705</v>
      </c>
      <c r="V37" s="17">
        <f t="shared" si="11"/>
        <v>45744</v>
      </c>
      <c r="W37" s="4">
        <f t="shared" si="27"/>
        <v>45712</v>
      </c>
      <c r="X37" s="4">
        <f t="shared" si="38"/>
        <v>45716</v>
      </c>
      <c r="Y37" s="4">
        <f t="shared" si="39"/>
        <v>45720</v>
      </c>
      <c r="Z37" s="4">
        <f t="shared" si="40"/>
        <v>45737</v>
      </c>
    </row>
    <row r="38" spans="6:26" x14ac:dyDescent="0.25">
      <c r="F38" s="18">
        <f t="shared" si="5"/>
        <v>38</v>
      </c>
      <c r="G38" s="18">
        <f>Calculator!$D$3+F38</f>
        <v>45743</v>
      </c>
      <c r="H38" s="17">
        <f>Calculator!$D$3</f>
        <v>45705</v>
      </c>
      <c r="I38" s="17">
        <f t="shared" si="14"/>
        <v>45747</v>
      </c>
      <c r="J38" s="18">
        <v>40</v>
      </c>
      <c r="K38" s="7">
        <f t="shared" ref="K38:K47" si="42">WORKDAY(H38,20,$A$2:$A$25)</f>
        <v>45733</v>
      </c>
      <c r="L38" s="8">
        <f t="shared" si="41"/>
        <v>45735</v>
      </c>
      <c r="M38" s="4">
        <f t="shared" si="41"/>
        <v>45737</v>
      </c>
      <c r="N38" s="10">
        <f t="shared" si="31"/>
        <v>45715</v>
      </c>
      <c r="O38" s="4">
        <f t="shared" si="8"/>
        <v>45720</v>
      </c>
      <c r="P38" s="8">
        <f t="shared" si="32"/>
        <v>45720</v>
      </c>
      <c r="Q38" s="7">
        <f t="shared" si="35"/>
        <v>45708</v>
      </c>
      <c r="R38" s="4">
        <f t="shared" si="37"/>
        <v>45720</v>
      </c>
      <c r="S38" s="8">
        <f t="shared" si="36"/>
        <v>45719</v>
      </c>
      <c r="T38" s="19">
        <v>40</v>
      </c>
      <c r="U38" s="17">
        <f t="shared" si="10"/>
        <v>45705</v>
      </c>
      <c r="V38" s="17">
        <f t="shared" si="11"/>
        <v>45747</v>
      </c>
      <c r="W38" s="4">
        <f t="shared" si="27"/>
        <v>45712</v>
      </c>
      <c r="X38" s="4">
        <f t="shared" si="38"/>
        <v>45716</v>
      </c>
      <c r="Y38" s="4">
        <f t="shared" si="39"/>
        <v>45720</v>
      </c>
      <c r="Z38" s="4">
        <f t="shared" si="40"/>
        <v>45740</v>
      </c>
    </row>
    <row r="39" spans="6:26" x14ac:dyDescent="0.25">
      <c r="F39" s="18">
        <f t="shared" si="5"/>
        <v>39</v>
      </c>
      <c r="G39" s="18">
        <f>Calculator!$D$3+F39</f>
        <v>45744</v>
      </c>
      <c r="H39" s="17">
        <f>Calculator!$D$3</f>
        <v>45705</v>
      </c>
      <c r="I39" s="17">
        <f t="shared" si="14"/>
        <v>45748</v>
      </c>
      <c r="J39" s="18">
        <v>41</v>
      </c>
      <c r="K39" s="7">
        <f t="shared" si="42"/>
        <v>45733</v>
      </c>
      <c r="L39" s="8">
        <f t="shared" si="41"/>
        <v>45735</v>
      </c>
      <c r="M39" s="4">
        <f t="shared" si="41"/>
        <v>45737</v>
      </c>
      <c r="N39" s="10">
        <f t="shared" si="31"/>
        <v>45715</v>
      </c>
      <c r="O39" s="4">
        <f t="shared" si="8"/>
        <v>45720</v>
      </c>
      <c r="P39" s="8">
        <f t="shared" si="32"/>
        <v>45720</v>
      </c>
      <c r="Q39" s="7">
        <f t="shared" si="35"/>
        <v>45708</v>
      </c>
      <c r="R39" s="4">
        <f t="shared" si="37"/>
        <v>45720</v>
      </c>
      <c r="S39" s="8">
        <f t="shared" si="36"/>
        <v>45719</v>
      </c>
      <c r="T39" s="19">
        <v>41</v>
      </c>
      <c r="U39" s="17">
        <f t="shared" si="10"/>
        <v>45705</v>
      </c>
      <c r="V39" s="17">
        <f t="shared" si="11"/>
        <v>45748</v>
      </c>
      <c r="W39" s="4">
        <f t="shared" si="27"/>
        <v>45712</v>
      </c>
      <c r="X39" s="4">
        <f t="shared" si="38"/>
        <v>45716</v>
      </c>
      <c r="Y39" s="4">
        <f t="shared" si="39"/>
        <v>45720</v>
      </c>
      <c r="Z39" s="4">
        <f t="shared" si="40"/>
        <v>45741</v>
      </c>
    </row>
    <row r="40" spans="6:26" x14ac:dyDescent="0.25">
      <c r="F40" s="18">
        <f t="shared" si="5"/>
        <v>40</v>
      </c>
      <c r="G40" s="18">
        <f>Calculator!$D$3+F40</f>
        <v>45745</v>
      </c>
      <c r="H40" s="17">
        <f>Calculator!$D$3</f>
        <v>45705</v>
      </c>
      <c r="I40" s="17">
        <f t="shared" si="14"/>
        <v>45748</v>
      </c>
      <c r="J40" s="18">
        <v>42</v>
      </c>
      <c r="K40" s="7">
        <f t="shared" si="42"/>
        <v>45733</v>
      </c>
      <c r="L40" s="8">
        <f t="shared" si="41"/>
        <v>45735</v>
      </c>
      <c r="M40" s="4">
        <f t="shared" si="41"/>
        <v>45737</v>
      </c>
      <c r="N40" s="10">
        <f t="shared" si="31"/>
        <v>45715</v>
      </c>
      <c r="O40" s="4">
        <f t="shared" si="8"/>
        <v>45720</v>
      </c>
      <c r="P40" s="8">
        <f t="shared" si="32"/>
        <v>45720</v>
      </c>
      <c r="Q40" s="7">
        <f t="shared" si="35"/>
        <v>45708</v>
      </c>
      <c r="R40" s="4">
        <f t="shared" si="37"/>
        <v>45720</v>
      </c>
      <c r="S40" s="8">
        <f t="shared" si="36"/>
        <v>45719</v>
      </c>
      <c r="T40" s="19">
        <v>42</v>
      </c>
      <c r="U40" s="17">
        <f t="shared" si="10"/>
        <v>45705</v>
      </c>
      <c r="V40" s="17">
        <f t="shared" si="11"/>
        <v>45748</v>
      </c>
      <c r="W40" s="4">
        <f t="shared" si="27"/>
        <v>45712</v>
      </c>
      <c r="X40" s="4">
        <f t="shared" si="38"/>
        <v>45716</v>
      </c>
      <c r="Y40" s="4">
        <f t="shared" si="39"/>
        <v>45720</v>
      </c>
      <c r="Z40" s="4">
        <f t="shared" si="40"/>
        <v>45741</v>
      </c>
    </row>
    <row r="41" spans="6:26" x14ac:dyDescent="0.25">
      <c r="F41" s="18">
        <f t="shared" si="5"/>
        <v>41</v>
      </c>
      <c r="G41" s="18">
        <f>Calculator!$D$3+F41</f>
        <v>45746</v>
      </c>
      <c r="H41" s="17">
        <f>Calculator!$D$3</f>
        <v>45705</v>
      </c>
      <c r="I41" s="17">
        <f t="shared" si="14"/>
        <v>45748</v>
      </c>
      <c r="J41" s="18">
        <v>43</v>
      </c>
      <c r="K41" s="7">
        <f t="shared" si="42"/>
        <v>45733</v>
      </c>
      <c r="L41" s="8">
        <f t="shared" si="41"/>
        <v>45735</v>
      </c>
      <c r="M41" s="4">
        <f t="shared" si="41"/>
        <v>45737</v>
      </c>
      <c r="N41" s="10">
        <f t="shared" si="31"/>
        <v>45715</v>
      </c>
      <c r="O41" s="4">
        <f t="shared" si="8"/>
        <v>45720</v>
      </c>
      <c r="P41" s="8">
        <f t="shared" si="32"/>
        <v>45720</v>
      </c>
      <c r="Q41" s="7">
        <f t="shared" si="35"/>
        <v>45708</v>
      </c>
      <c r="R41" s="4">
        <f t="shared" si="37"/>
        <v>45720</v>
      </c>
      <c r="S41" s="8">
        <f t="shared" si="36"/>
        <v>45719</v>
      </c>
      <c r="T41" s="19">
        <v>43</v>
      </c>
      <c r="U41" s="17">
        <f t="shared" si="10"/>
        <v>45705</v>
      </c>
      <c r="V41" s="17">
        <f t="shared" si="11"/>
        <v>45748</v>
      </c>
      <c r="W41" s="4">
        <f t="shared" si="27"/>
        <v>45712</v>
      </c>
      <c r="X41" s="4">
        <f t="shared" si="38"/>
        <v>45716</v>
      </c>
      <c r="Y41" s="4">
        <f t="shared" si="39"/>
        <v>45720</v>
      </c>
      <c r="Z41" s="4">
        <f t="shared" si="40"/>
        <v>45741</v>
      </c>
    </row>
    <row r="42" spans="6:26" x14ac:dyDescent="0.25">
      <c r="F42" s="18">
        <f t="shared" si="5"/>
        <v>42</v>
      </c>
      <c r="G42" s="18">
        <f>Calculator!$D$3+F42</f>
        <v>45747</v>
      </c>
      <c r="H42" s="17">
        <f>Calculator!$D$3</f>
        <v>45705</v>
      </c>
      <c r="I42" s="17">
        <f t="shared" si="14"/>
        <v>45749</v>
      </c>
      <c r="J42" s="18">
        <v>44</v>
      </c>
      <c r="K42" s="7">
        <f t="shared" si="42"/>
        <v>45733</v>
      </c>
      <c r="L42" s="8">
        <f t="shared" si="41"/>
        <v>45735</v>
      </c>
      <c r="M42" s="4">
        <f t="shared" si="41"/>
        <v>45737</v>
      </c>
      <c r="N42" s="10">
        <f t="shared" si="31"/>
        <v>45715</v>
      </c>
      <c r="O42" s="4">
        <f t="shared" si="8"/>
        <v>45720</v>
      </c>
      <c r="P42" s="8">
        <f t="shared" si="32"/>
        <v>45720</v>
      </c>
      <c r="Q42" s="7">
        <f t="shared" si="35"/>
        <v>45708</v>
      </c>
      <c r="R42" s="4">
        <f t="shared" si="37"/>
        <v>45720</v>
      </c>
      <c r="S42" s="8">
        <f t="shared" si="36"/>
        <v>45719</v>
      </c>
      <c r="T42" s="19">
        <v>44</v>
      </c>
      <c r="U42" s="17">
        <f t="shared" si="10"/>
        <v>45705</v>
      </c>
      <c r="V42" s="17">
        <f t="shared" si="11"/>
        <v>45749</v>
      </c>
      <c r="W42" s="4">
        <f t="shared" si="27"/>
        <v>45712</v>
      </c>
      <c r="X42" s="4">
        <f t="shared" si="38"/>
        <v>45716</v>
      </c>
      <c r="Y42" s="4">
        <f t="shared" si="39"/>
        <v>45720</v>
      </c>
      <c r="Z42" s="4">
        <f t="shared" si="40"/>
        <v>45742</v>
      </c>
    </row>
    <row r="43" spans="6:26" x14ac:dyDescent="0.25">
      <c r="F43" s="18">
        <f t="shared" si="5"/>
        <v>43</v>
      </c>
      <c r="G43" s="18">
        <f>Calculator!$D$3+F43</f>
        <v>45748</v>
      </c>
      <c r="H43" s="17">
        <f>Calculator!$D$3</f>
        <v>45705</v>
      </c>
      <c r="I43" s="17">
        <f t="shared" si="14"/>
        <v>45750</v>
      </c>
      <c r="J43" s="18">
        <v>45</v>
      </c>
      <c r="K43" s="7">
        <f t="shared" si="42"/>
        <v>45733</v>
      </c>
      <c r="L43" s="8">
        <f t="shared" si="41"/>
        <v>45735</v>
      </c>
      <c r="M43" s="4">
        <f t="shared" si="41"/>
        <v>45737</v>
      </c>
      <c r="N43" s="10">
        <f t="shared" si="31"/>
        <v>45715</v>
      </c>
      <c r="O43" s="4">
        <f t="shared" si="8"/>
        <v>45720</v>
      </c>
      <c r="P43" s="8">
        <f t="shared" si="32"/>
        <v>45720</v>
      </c>
      <c r="Q43" s="7">
        <f t="shared" si="35"/>
        <v>45708</v>
      </c>
      <c r="R43" s="4">
        <f t="shared" si="37"/>
        <v>45720</v>
      </c>
      <c r="S43" s="8">
        <f t="shared" si="36"/>
        <v>45719</v>
      </c>
      <c r="T43" s="19">
        <v>45</v>
      </c>
      <c r="U43" s="17">
        <f t="shared" si="10"/>
        <v>45705</v>
      </c>
      <c r="V43" s="17">
        <f t="shared" si="11"/>
        <v>45750</v>
      </c>
      <c r="W43" s="4">
        <f t="shared" si="27"/>
        <v>45712</v>
      </c>
      <c r="X43" s="4">
        <f t="shared" si="38"/>
        <v>45716</v>
      </c>
      <c r="Y43" s="4">
        <f t="shared" si="39"/>
        <v>45720</v>
      </c>
      <c r="Z43" s="4">
        <f t="shared" si="40"/>
        <v>45743</v>
      </c>
    </row>
    <row r="44" spans="6:26" x14ac:dyDescent="0.25">
      <c r="F44" s="18">
        <f t="shared" si="5"/>
        <v>44</v>
      </c>
      <c r="G44" s="18">
        <f>Calculator!$D$3+F44</f>
        <v>45749</v>
      </c>
      <c r="H44" s="17">
        <f>Calculator!$D$3</f>
        <v>45705</v>
      </c>
      <c r="I44" s="17">
        <f t="shared" si="14"/>
        <v>45751</v>
      </c>
      <c r="J44" s="18">
        <v>46</v>
      </c>
      <c r="K44" s="7">
        <f t="shared" si="42"/>
        <v>45733</v>
      </c>
      <c r="L44" s="8">
        <f t="shared" si="41"/>
        <v>45735</v>
      </c>
      <c r="M44" s="4">
        <f t="shared" si="41"/>
        <v>45737</v>
      </c>
      <c r="N44" s="10">
        <f t="shared" si="31"/>
        <v>45715</v>
      </c>
      <c r="O44" s="4">
        <f t="shared" si="8"/>
        <v>45720</v>
      </c>
      <c r="P44" s="8">
        <f t="shared" si="32"/>
        <v>45720</v>
      </c>
      <c r="Q44" s="7">
        <f t="shared" si="35"/>
        <v>45708</v>
      </c>
      <c r="R44" s="4">
        <f t="shared" si="37"/>
        <v>45720</v>
      </c>
      <c r="S44" s="8">
        <f t="shared" si="36"/>
        <v>45719</v>
      </c>
      <c r="T44" s="19">
        <v>46</v>
      </c>
      <c r="U44" s="17">
        <f t="shared" si="10"/>
        <v>45705</v>
      </c>
      <c r="V44" s="17">
        <f t="shared" si="11"/>
        <v>45751</v>
      </c>
      <c r="W44" s="4">
        <f t="shared" si="27"/>
        <v>45712</v>
      </c>
      <c r="X44" s="4">
        <f>WORKDAY($U44,10,$A$2:$A$25)</f>
        <v>45719</v>
      </c>
      <c r="Y44" s="4">
        <f>WORKDAY($U44,12,$A$2:$A$25)</f>
        <v>45721</v>
      </c>
      <c r="Z44" s="4">
        <f t="shared" si="40"/>
        <v>45744</v>
      </c>
    </row>
    <row r="45" spans="6:26" x14ac:dyDescent="0.25">
      <c r="F45" s="18">
        <f t="shared" si="5"/>
        <v>45</v>
      </c>
      <c r="G45" s="18">
        <f>Calculator!$D$3+F45</f>
        <v>45750</v>
      </c>
      <c r="H45" s="17">
        <f>Calculator!$D$3</f>
        <v>45705</v>
      </c>
      <c r="I45" s="17">
        <f t="shared" si="14"/>
        <v>45754</v>
      </c>
      <c r="J45" s="18">
        <v>47</v>
      </c>
      <c r="K45" s="7">
        <f t="shared" si="42"/>
        <v>45733</v>
      </c>
      <c r="L45" s="8">
        <f t="shared" si="41"/>
        <v>45735</v>
      </c>
      <c r="M45" s="4">
        <f t="shared" si="41"/>
        <v>45737</v>
      </c>
      <c r="N45" s="10">
        <f t="shared" si="31"/>
        <v>45715</v>
      </c>
      <c r="O45" s="4">
        <f t="shared" si="8"/>
        <v>45720</v>
      </c>
      <c r="P45" s="8">
        <f t="shared" si="32"/>
        <v>45720</v>
      </c>
      <c r="Q45" s="7">
        <f t="shared" si="35"/>
        <v>45708</v>
      </c>
      <c r="R45" s="4">
        <f t="shared" si="37"/>
        <v>45720</v>
      </c>
      <c r="S45" s="8">
        <f t="shared" si="36"/>
        <v>45719</v>
      </c>
      <c r="T45" s="19">
        <v>47</v>
      </c>
      <c r="U45" s="17">
        <f t="shared" si="10"/>
        <v>45705</v>
      </c>
      <c r="V45" s="17">
        <f t="shared" si="11"/>
        <v>45754</v>
      </c>
      <c r="W45" s="4">
        <f t="shared" si="27"/>
        <v>45712</v>
      </c>
      <c r="X45" s="4">
        <f t="shared" ref="X45:X108" si="43">WORKDAY($U45,10,$A$2:$A$25)</f>
        <v>45719</v>
      </c>
      <c r="Y45" s="4">
        <f t="shared" ref="Y45:Y108" si="44">WORKDAY($U45,12,$A$2:$A$25)</f>
        <v>45721</v>
      </c>
      <c r="Z45" s="4">
        <f t="shared" si="40"/>
        <v>45747</v>
      </c>
    </row>
    <row r="46" spans="6:26" x14ac:dyDescent="0.25">
      <c r="F46" s="18">
        <f t="shared" si="5"/>
        <v>46</v>
      </c>
      <c r="G46" s="18">
        <f>Calculator!$D$3+F46</f>
        <v>45751</v>
      </c>
      <c r="H46" s="17">
        <f>Calculator!$D$3</f>
        <v>45705</v>
      </c>
      <c r="I46" s="17">
        <f t="shared" si="14"/>
        <v>45755</v>
      </c>
      <c r="J46" s="18">
        <v>48</v>
      </c>
      <c r="K46" s="7">
        <f t="shared" si="42"/>
        <v>45733</v>
      </c>
      <c r="L46" s="8">
        <f t="shared" si="41"/>
        <v>45735</v>
      </c>
      <c r="M46" s="4">
        <f t="shared" si="41"/>
        <v>45737</v>
      </c>
      <c r="N46" s="10">
        <f t="shared" si="31"/>
        <v>45715</v>
      </c>
      <c r="O46" s="4">
        <f t="shared" si="8"/>
        <v>45720</v>
      </c>
      <c r="P46" s="8">
        <f t="shared" si="32"/>
        <v>45720</v>
      </c>
      <c r="Q46" s="7">
        <f t="shared" si="35"/>
        <v>45708</v>
      </c>
      <c r="R46" s="4">
        <f t="shared" si="37"/>
        <v>45720</v>
      </c>
      <c r="S46" s="8">
        <f t="shared" si="36"/>
        <v>45719</v>
      </c>
      <c r="T46" s="19">
        <v>48</v>
      </c>
      <c r="U46" s="17">
        <f t="shared" si="10"/>
        <v>45705</v>
      </c>
      <c r="V46" s="17">
        <f t="shared" si="11"/>
        <v>45755</v>
      </c>
      <c r="W46" s="4">
        <f t="shared" si="27"/>
        <v>45712</v>
      </c>
      <c r="X46" s="4">
        <f t="shared" si="43"/>
        <v>45719</v>
      </c>
      <c r="Y46" s="4">
        <f t="shared" si="44"/>
        <v>45721</v>
      </c>
      <c r="Z46" s="4">
        <f t="shared" si="40"/>
        <v>45748</v>
      </c>
    </row>
    <row r="47" spans="6:26" x14ac:dyDescent="0.25">
      <c r="F47" s="18">
        <f t="shared" si="5"/>
        <v>47</v>
      </c>
      <c r="G47" s="18">
        <f>Calculator!$D$3+F47</f>
        <v>45752</v>
      </c>
      <c r="H47" s="17">
        <f>Calculator!$D$3</f>
        <v>45705</v>
      </c>
      <c r="I47" s="17">
        <f t="shared" si="14"/>
        <v>45755</v>
      </c>
      <c r="J47" s="18">
        <v>49</v>
      </c>
      <c r="K47" s="7">
        <f t="shared" si="42"/>
        <v>45733</v>
      </c>
      <c r="L47" s="8">
        <f t="shared" si="41"/>
        <v>45735</v>
      </c>
      <c r="M47" s="4">
        <f t="shared" si="41"/>
        <v>45737</v>
      </c>
      <c r="N47" s="10">
        <f t="shared" si="31"/>
        <v>45715</v>
      </c>
      <c r="O47" s="4">
        <f t="shared" si="8"/>
        <v>45720</v>
      </c>
      <c r="P47" s="8">
        <f t="shared" si="32"/>
        <v>45720</v>
      </c>
      <c r="Q47" s="7">
        <f t="shared" si="35"/>
        <v>45708</v>
      </c>
      <c r="R47" s="4">
        <f t="shared" si="37"/>
        <v>45720</v>
      </c>
      <c r="S47" s="8">
        <f t="shared" si="36"/>
        <v>45719</v>
      </c>
      <c r="T47" s="19">
        <v>49</v>
      </c>
      <c r="U47" s="17">
        <f t="shared" si="10"/>
        <v>45705</v>
      </c>
      <c r="V47" s="17">
        <f t="shared" si="11"/>
        <v>45755</v>
      </c>
      <c r="W47" s="4">
        <f t="shared" si="27"/>
        <v>45712</v>
      </c>
      <c r="X47" s="4">
        <f t="shared" si="43"/>
        <v>45719</v>
      </c>
      <c r="Y47" s="4">
        <f t="shared" si="44"/>
        <v>45721</v>
      </c>
      <c r="Z47" s="4">
        <f t="shared" si="40"/>
        <v>45748</v>
      </c>
    </row>
    <row r="48" spans="6:26" x14ac:dyDescent="0.25">
      <c r="F48" s="18">
        <f t="shared" si="5"/>
        <v>48</v>
      </c>
      <c r="G48" s="18">
        <f>Calculator!$D$3+F48</f>
        <v>45753</v>
      </c>
      <c r="H48" s="17">
        <f>Calculator!$D$3</f>
        <v>45705</v>
      </c>
      <c r="I48" s="17">
        <f t="shared" si="14"/>
        <v>45755</v>
      </c>
      <c r="J48" s="18">
        <v>50</v>
      </c>
      <c r="K48" s="7">
        <f t="shared" ref="K48:K57" si="45">WORKDAY(H48,25,$A$2:$A$25)</f>
        <v>45740</v>
      </c>
      <c r="L48" s="8">
        <f t="shared" si="41"/>
        <v>45742</v>
      </c>
      <c r="M48" s="4">
        <f t="shared" si="41"/>
        <v>45744</v>
      </c>
      <c r="N48" s="10">
        <f t="shared" si="31"/>
        <v>45715</v>
      </c>
      <c r="O48" s="4">
        <f t="shared" si="8"/>
        <v>45720</v>
      </c>
      <c r="P48" s="8">
        <f t="shared" si="32"/>
        <v>45720</v>
      </c>
      <c r="Q48" s="7">
        <f t="shared" si="35"/>
        <v>45708</v>
      </c>
      <c r="R48" s="4">
        <f t="shared" si="37"/>
        <v>45720</v>
      </c>
      <c r="S48" s="8">
        <f t="shared" si="36"/>
        <v>45719</v>
      </c>
      <c r="T48" s="19">
        <v>50</v>
      </c>
      <c r="U48" s="17">
        <f t="shared" si="10"/>
        <v>45705</v>
      </c>
      <c r="V48" s="17">
        <f t="shared" si="11"/>
        <v>45755</v>
      </c>
      <c r="W48" s="4">
        <f t="shared" si="27"/>
        <v>45712</v>
      </c>
      <c r="X48" s="4">
        <f t="shared" si="43"/>
        <v>45719</v>
      </c>
      <c r="Y48" s="4">
        <f t="shared" si="44"/>
        <v>45721</v>
      </c>
      <c r="Z48" s="4">
        <f t="shared" si="40"/>
        <v>45748</v>
      </c>
    </row>
    <row r="49" spans="6:26" x14ac:dyDescent="0.25">
      <c r="F49" s="18">
        <f t="shared" si="5"/>
        <v>49</v>
      </c>
      <c r="G49" s="18">
        <f>Calculator!$D$3+F49</f>
        <v>45754</v>
      </c>
      <c r="H49" s="17">
        <f>Calculator!$D$3</f>
        <v>45705</v>
      </c>
      <c r="I49" s="17">
        <f t="shared" si="14"/>
        <v>45756</v>
      </c>
      <c r="J49" s="18">
        <v>51</v>
      </c>
      <c r="K49" s="7">
        <f t="shared" si="45"/>
        <v>45740</v>
      </c>
      <c r="L49" s="8">
        <f t="shared" si="41"/>
        <v>45742</v>
      </c>
      <c r="M49" s="4">
        <f t="shared" si="41"/>
        <v>45744</v>
      </c>
      <c r="N49" s="10">
        <f t="shared" si="31"/>
        <v>45715</v>
      </c>
      <c r="O49" s="4">
        <f t="shared" si="8"/>
        <v>45720</v>
      </c>
      <c r="P49" s="8">
        <f t="shared" si="32"/>
        <v>45720</v>
      </c>
      <c r="Q49" s="7">
        <f t="shared" si="35"/>
        <v>45708</v>
      </c>
      <c r="R49" s="4">
        <f t="shared" si="37"/>
        <v>45720</v>
      </c>
      <c r="S49" s="8">
        <f t="shared" si="36"/>
        <v>45719</v>
      </c>
      <c r="T49" s="19">
        <v>51</v>
      </c>
      <c r="U49" s="17">
        <f t="shared" si="10"/>
        <v>45705</v>
      </c>
      <c r="V49" s="17">
        <f t="shared" si="11"/>
        <v>45756</v>
      </c>
      <c r="W49" s="4">
        <f t="shared" si="27"/>
        <v>45712</v>
      </c>
      <c r="X49" s="4">
        <f t="shared" si="43"/>
        <v>45719</v>
      </c>
      <c r="Y49" s="4">
        <f t="shared" si="44"/>
        <v>45721</v>
      </c>
      <c r="Z49" s="4">
        <f t="shared" si="40"/>
        <v>45749</v>
      </c>
    </row>
    <row r="50" spans="6:26" x14ac:dyDescent="0.25">
      <c r="F50" s="18">
        <f t="shared" si="5"/>
        <v>50</v>
      </c>
      <c r="G50" s="18">
        <f>Calculator!$D$3+F50</f>
        <v>45755</v>
      </c>
      <c r="H50" s="17">
        <f>Calculator!$D$3</f>
        <v>45705</v>
      </c>
      <c r="I50" s="17">
        <f t="shared" si="14"/>
        <v>45757</v>
      </c>
      <c r="J50" s="18">
        <v>52</v>
      </c>
      <c r="K50" s="7">
        <f t="shared" si="45"/>
        <v>45740</v>
      </c>
      <c r="L50" s="8">
        <f t="shared" si="41"/>
        <v>45742</v>
      </c>
      <c r="M50" s="4">
        <f t="shared" si="41"/>
        <v>45744</v>
      </c>
      <c r="N50" s="10">
        <f t="shared" si="31"/>
        <v>45715</v>
      </c>
      <c r="O50" s="4">
        <f t="shared" si="8"/>
        <v>45720</v>
      </c>
      <c r="P50" s="8">
        <f t="shared" si="32"/>
        <v>45720</v>
      </c>
      <c r="Q50" s="7">
        <f t="shared" si="35"/>
        <v>45708</v>
      </c>
      <c r="R50" s="4">
        <f t="shared" si="37"/>
        <v>45720</v>
      </c>
      <c r="S50" s="8">
        <f t="shared" si="36"/>
        <v>45719</v>
      </c>
      <c r="T50" s="19">
        <v>52</v>
      </c>
      <c r="U50" s="17">
        <f t="shared" si="10"/>
        <v>45705</v>
      </c>
      <c r="V50" s="17">
        <f t="shared" si="11"/>
        <v>45757</v>
      </c>
      <c r="W50" s="4">
        <f t="shared" si="27"/>
        <v>45712</v>
      </c>
      <c r="X50" s="4">
        <f t="shared" si="43"/>
        <v>45719</v>
      </c>
      <c r="Y50" s="4">
        <f t="shared" si="44"/>
        <v>45721</v>
      </c>
      <c r="Z50" s="4">
        <f t="shared" si="40"/>
        <v>45750</v>
      </c>
    </row>
    <row r="51" spans="6:26" x14ac:dyDescent="0.25">
      <c r="F51" s="18">
        <f t="shared" si="5"/>
        <v>51</v>
      </c>
      <c r="G51" s="18">
        <f>Calculator!$D$3+F51</f>
        <v>45756</v>
      </c>
      <c r="H51" s="17">
        <f>Calculator!$D$3</f>
        <v>45705</v>
      </c>
      <c r="I51" s="17">
        <f t="shared" si="14"/>
        <v>45758</v>
      </c>
      <c r="J51" s="18">
        <v>53</v>
      </c>
      <c r="K51" s="7">
        <f t="shared" si="45"/>
        <v>45740</v>
      </c>
      <c r="L51" s="8">
        <f t="shared" si="41"/>
        <v>45742</v>
      </c>
      <c r="M51" s="4">
        <f t="shared" si="41"/>
        <v>45744</v>
      </c>
      <c r="N51" s="10">
        <f t="shared" si="31"/>
        <v>45715</v>
      </c>
      <c r="O51" s="4">
        <f t="shared" si="8"/>
        <v>45720</v>
      </c>
      <c r="P51" s="8">
        <f t="shared" si="32"/>
        <v>45720</v>
      </c>
      <c r="Q51" s="7">
        <f t="shared" si="35"/>
        <v>45708</v>
      </c>
      <c r="R51" s="4">
        <f t="shared" si="37"/>
        <v>45720</v>
      </c>
      <c r="S51" s="8">
        <f t="shared" si="36"/>
        <v>45719</v>
      </c>
      <c r="T51" s="19">
        <v>53</v>
      </c>
      <c r="U51" s="17">
        <f t="shared" si="10"/>
        <v>45705</v>
      </c>
      <c r="V51" s="17">
        <f t="shared" si="11"/>
        <v>45758</v>
      </c>
      <c r="W51" s="4">
        <f t="shared" si="27"/>
        <v>45712</v>
      </c>
      <c r="X51" s="4">
        <f t="shared" si="43"/>
        <v>45719</v>
      </c>
      <c r="Y51" s="4">
        <f t="shared" si="44"/>
        <v>45721</v>
      </c>
      <c r="Z51" s="4">
        <f t="shared" si="40"/>
        <v>45751</v>
      </c>
    </row>
    <row r="52" spans="6:26" x14ac:dyDescent="0.25">
      <c r="F52" s="18">
        <f t="shared" si="5"/>
        <v>52</v>
      </c>
      <c r="G52" s="18">
        <f>Calculator!$D$3+F52</f>
        <v>45757</v>
      </c>
      <c r="H52" s="17">
        <f>Calculator!$D$3</f>
        <v>45705</v>
      </c>
      <c r="I52" s="17">
        <f t="shared" si="14"/>
        <v>45761</v>
      </c>
      <c r="J52" s="18">
        <v>54</v>
      </c>
      <c r="K52" s="7">
        <f t="shared" si="45"/>
        <v>45740</v>
      </c>
      <c r="L52" s="8">
        <f t="shared" si="41"/>
        <v>45742</v>
      </c>
      <c r="M52" s="4">
        <f t="shared" si="41"/>
        <v>45744</v>
      </c>
      <c r="N52" s="10">
        <f t="shared" si="31"/>
        <v>45715</v>
      </c>
      <c r="O52" s="4">
        <f t="shared" si="8"/>
        <v>45720</v>
      </c>
      <c r="P52" s="8">
        <f t="shared" si="32"/>
        <v>45720</v>
      </c>
      <c r="Q52" s="7">
        <f t="shared" si="35"/>
        <v>45708</v>
      </c>
      <c r="R52" s="4">
        <f t="shared" si="37"/>
        <v>45720</v>
      </c>
      <c r="S52" s="8">
        <f t="shared" si="36"/>
        <v>45719</v>
      </c>
      <c r="T52" s="19">
        <v>54</v>
      </c>
      <c r="U52" s="17">
        <f t="shared" si="10"/>
        <v>45705</v>
      </c>
      <c r="V52" s="17">
        <f t="shared" si="11"/>
        <v>45761</v>
      </c>
      <c r="W52" s="4">
        <f t="shared" si="27"/>
        <v>45712</v>
      </c>
      <c r="X52" s="4">
        <f t="shared" si="43"/>
        <v>45719</v>
      </c>
      <c r="Y52" s="4">
        <f t="shared" si="44"/>
        <v>45721</v>
      </c>
      <c r="Z52" s="4">
        <f t="shared" si="40"/>
        <v>45754</v>
      </c>
    </row>
    <row r="53" spans="6:26" x14ac:dyDescent="0.25">
      <c r="F53" s="18">
        <f t="shared" si="5"/>
        <v>53</v>
      </c>
      <c r="G53" s="18">
        <f>Calculator!$D$3+F53</f>
        <v>45758</v>
      </c>
      <c r="H53" s="17">
        <f>Calculator!$D$3</f>
        <v>45705</v>
      </c>
      <c r="I53" s="17">
        <f t="shared" si="14"/>
        <v>45762</v>
      </c>
      <c r="J53" s="18">
        <v>55</v>
      </c>
      <c r="K53" s="7">
        <f t="shared" si="45"/>
        <v>45740</v>
      </c>
      <c r="L53" s="8">
        <f t="shared" ref="L53:M72" si="46">WORKDAY(K53,2,$A$2:$A$25)</f>
        <v>45742</v>
      </c>
      <c r="M53" s="4">
        <f t="shared" si="46"/>
        <v>45744</v>
      </c>
      <c r="N53" s="10">
        <f t="shared" si="31"/>
        <v>45715</v>
      </c>
      <c r="O53" s="4">
        <f t="shared" si="8"/>
        <v>45720</v>
      </c>
      <c r="P53" s="8">
        <f t="shared" si="32"/>
        <v>45720</v>
      </c>
      <c r="Q53" s="7">
        <f t="shared" si="35"/>
        <v>45708</v>
      </c>
      <c r="R53" s="4">
        <f t="shared" si="37"/>
        <v>45720</v>
      </c>
      <c r="S53" s="8">
        <f t="shared" si="36"/>
        <v>45719</v>
      </c>
      <c r="T53" s="19">
        <v>55</v>
      </c>
      <c r="U53" s="17">
        <f t="shared" si="10"/>
        <v>45705</v>
      </c>
      <c r="V53" s="17">
        <f t="shared" si="11"/>
        <v>45762</v>
      </c>
      <c r="W53" s="4">
        <f t="shared" si="27"/>
        <v>45712</v>
      </c>
      <c r="X53" s="4">
        <f t="shared" si="43"/>
        <v>45719</v>
      </c>
      <c r="Y53" s="4">
        <f t="shared" si="44"/>
        <v>45721</v>
      </c>
      <c r="Z53" s="4">
        <f t="shared" si="40"/>
        <v>45755</v>
      </c>
    </row>
    <row r="54" spans="6:26" x14ac:dyDescent="0.25">
      <c r="F54" s="18">
        <f t="shared" si="5"/>
        <v>54</v>
      </c>
      <c r="G54" s="18">
        <f>Calculator!$D$3+F54</f>
        <v>45759</v>
      </c>
      <c r="H54" s="17">
        <f>Calculator!$D$3</f>
        <v>45705</v>
      </c>
      <c r="I54" s="17">
        <f t="shared" si="14"/>
        <v>45762</v>
      </c>
      <c r="J54" s="18">
        <v>56</v>
      </c>
      <c r="K54" s="7">
        <f t="shared" si="45"/>
        <v>45740</v>
      </c>
      <c r="L54" s="8">
        <f t="shared" si="46"/>
        <v>45742</v>
      </c>
      <c r="M54" s="4">
        <f t="shared" si="46"/>
        <v>45744</v>
      </c>
      <c r="N54" s="10">
        <f t="shared" si="31"/>
        <v>45715</v>
      </c>
      <c r="O54" s="4">
        <f t="shared" si="8"/>
        <v>45720</v>
      </c>
      <c r="P54" s="8">
        <f t="shared" si="32"/>
        <v>45720</v>
      </c>
      <c r="Q54" s="7">
        <f t="shared" si="35"/>
        <v>45708</v>
      </c>
      <c r="R54" s="4">
        <f t="shared" si="37"/>
        <v>45720</v>
      </c>
      <c r="S54" s="8">
        <f t="shared" si="36"/>
        <v>45719</v>
      </c>
      <c r="T54" s="19">
        <v>56</v>
      </c>
      <c r="U54" s="17">
        <f t="shared" si="10"/>
        <v>45705</v>
      </c>
      <c r="V54" s="17">
        <f t="shared" si="11"/>
        <v>45762</v>
      </c>
      <c r="W54" s="4">
        <f t="shared" si="27"/>
        <v>45712</v>
      </c>
      <c r="X54" s="4">
        <f t="shared" si="43"/>
        <v>45719</v>
      </c>
      <c r="Y54" s="4">
        <f t="shared" si="44"/>
        <v>45721</v>
      </c>
      <c r="Z54" s="4">
        <f t="shared" si="40"/>
        <v>45755</v>
      </c>
    </row>
    <row r="55" spans="6:26" x14ac:dyDescent="0.25">
      <c r="F55" s="18">
        <f t="shared" si="5"/>
        <v>55</v>
      </c>
      <c r="G55" s="18">
        <f>Calculator!$D$3+F55</f>
        <v>45760</v>
      </c>
      <c r="H55" s="17">
        <f>Calculator!$D$3</f>
        <v>45705</v>
      </c>
      <c r="I55" s="17">
        <f t="shared" si="14"/>
        <v>45762</v>
      </c>
      <c r="J55" s="18">
        <v>57</v>
      </c>
      <c r="K55" s="7">
        <f t="shared" si="45"/>
        <v>45740</v>
      </c>
      <c r="L55" s="8">
        <f t="shared" si="46"/>
        <v>45742</v>
      </c>
      <c r="M55" s="4">
        <f t="shared" si="46"/>
        <v>45744</v>
      </c>
      <c r="N55" s="10">
        <f t="shared" si="31"/>
        <v>45715</v>
      </c>
      <c r="O55" s="4">
        <f t="shared" si="8"/>
        <v>45720</v>
      </c>
      <c r="P55" s="8">
        <f t="shared" si="32"/>
        <v>45720</v>
      </c>
      <c r="Q55" s="7">
        <f t="shared" si="35"/>
        <v>45708</v>
      </c>
      <c r="R55" s="4">
        <f t="shared" si="37"/>
        <v>45720</v>
      </c>
      <c r="S55" s="8">
        <f t="shared" si="36"/>
        <v>45719</v>
      </c>
      <c r="T55" s="19">
        <v>57</v>
      </c>
      <c r="U55" s="17">
        <f t="shared" si="10"/>
        <v>45705</v>
      </c>
      <c r="V55" s="17">
        <f t="shared" si="11"/>
        <v>45762</v>
      </c>
      <c r="W55" s="4">
        <f t="shared" si="27"/>
        <v>45712</v>
      </c>
      <c r="X55" s="4">
        <f t="shared" si="43"/>
        <v>45719</v>
      </c>
      <c r="Y55" s="4">
        <f t="shared" si="44"/>
        <v>45721</v>
      </c>
      <c r="Z55" s="4">
        <f t="shared" si="40"/>
        <v>45755</v>
      </c>
    </row>
    <row r="56" spans="6:26" x14ac:dyDescent="0.25">
      <c r="F56" s="18">
        <f t="shared" si="5"/>
        <v>56</v>
      </c>
      <c r="G56" s="18">
        <f>Calculator!$D$3+F56</f>
        <v>45761</v>
      </c>
      <c r="H56" s="17">
        <f>Calculator!$D$3</f>
        <v>45705</v>
      </c>
      <c r="I56" s="17">
        <f t="shared" si="14"/>
        <v>45763</v>
      </c>
      <c r="J56" s="18">
        <v>58</v>
      </c>
      <c r="K56" s="7">
        <f t="shared" si="45"/>
        <v>45740</v>
      </c>
      <c r="L56" s="8">
        <f t="shared" si="46"/>
        <v>45742</v>
      </c>
      <c r="M56" s="4">
        <f t="shared" si="46"/>
        <v>45744</v>
      </c>
      <c r="N56" s="10">
        <f t="shared" si="31"/>
        <v>45715</v>
      </c>
      <c r="O56" s="4">
        <f t="shared" si="8"/>
        <v>45720</v>
      </c>
      <c r="P56" s="8">
        <f t="shared" si="32"/>
        <v>45720</v>
      </c>
      <c r="Q56" s="7">
        <f t="shared" si="35"/>
        <v>45708</v>
      </c>
      <c r="R56" s="4">
        <f t="shared" si="37"/>
        <v>45720</v>
      </c>
      <c r="S56" s="8">
        <f t="shared" si="36"/>
        <v>45719</v>
      </c>
      <c r="T56" s="19">
        <v>58</v>
      </c>
      <c r="U56" s="17">
        <f t="shared" si="10"/>
        <v>45705</v>
      </c>
      <c r="V56" s="17">
        <f t="shared" si="11"/>
        <v>45763</v>
      </c>
      <c r="W56" s="4">
        <f t="shared" si="27"/>
        <v>45712</v>
      </c>
      <c r="X56" s="4">
        <f t="shared" si="43"/>
        <v>45719</v>
      </c>
      <c r="Y56" s="4">
        <f t="shared" si="44"/>
        <v>45721</v>
      </c>
      <c r="Z56" s="4">
        <f t="shared" si="40"/>
        <v>45756</v>
      </c>
    </row>
    <row r="57" spans="6:26" x14ac:dyDescent="0.25">
      <c r="F57" s="18">
        <f t="shared" si="5"/>
        <v>57</v>
      </c>
      <c r="G57" s="18">
        <f>Calculator!$D$3+F57</f>
        <v>45762</v>
      </c>
      <c r="H57" s="17">
        <f>Calculator!$D$3</f>
        <v>45705</v>
      </c>
      <c r="I57" s="17">
        <f t="shared" si="14"/>
        <v>45764</v>
      </c>
      <c r="J57" s="18">
        <v>59</v>
      </c>
      <c r="K57" s="7">
        <f t="shared" si="45"/>
        <v>45740</v>
      </c>
      <c r="L57" s="8">
        <f t="shared" si="46"/>
        <v>45742</v>
      </c>
      <c r="M57" s="4">
        <f t="shared" si="46"/>
        <v>45744</v>
      </c>
      <c r="N57" s="10">
        <f t="shared" si="31"/>
        <v>45715</v>
      </c>
      <c r="O57" s="4">
        <f t="shared" si="8"/>
        <v>45720</v>
      </c>
      <c r="P57" s="8">
        <f t="shared" si="32"/>
        <v>45720</v>
      </c>
      <c r="Q57" s="7">
        <f t="shared" si="35"/>
        <v>45708</v>
      </c>
      <c r="R57" s="4">
        <f t="shared" si="37"/>
        <v>45720</v>
      </c>
      <c r="S57" s="8">
        <f t="shared" si="36"/>
        <v>45719</v>
      </c>
      <c r="T57" s="19">
        <v>59</v>
      </c>
      <c r="U57" s="17">
        <f t="shared" si="10"/>
        <v>45705</v>
      </c>
      <c r="V57" s="17">
        <f t="shared" si="11"/>
        <v>45764</v>
      </c>
      <c r="W57" s="4">
        <f t="shared" si="27"/>
        <v>45712</v>
      </c>
      <c r="X57" s="4">
        <f t="shared" si="43"/>
        <v>45719</v>
      </c>
      <c r="Y57" s="4">
        <f t="shared" si="44"/>
        <v>45721</v>
      </c>
      <c r="Z57" s="4">
        <f t="shared" si="40"/>
        <v>45757</v>
      </c>
    </row>
    <row r="58" spans="6:26" x14ac:dyDescent="0.25">
      <c r="F58" s="18">
        <f t="shared" si="5"/>
        <v>58</v>
      </c>
      <c r="G58" s="18">
        <f>Calculator!$D$3+F58</f>
        <v>45763</v>
      </c>
      <c r="H58" s="17">
        <f>Calculator!$D$3</f>
        <v>45705</v>
      </c>
      <c r="I58" s="17">
        <f t="shared" si="14"/>
        <v>45765</v>
      </c>
      <c r="J58" s="18">
        <v>60</v>
      </c>
      <c r="K58" s="7">
        <f t="shared" ref="K58:K121" si="47">WORKDAY(H58,30,$A$2:$A$25)</f>
        <v>45747</v>
      </c>
      <c r="L58" s="8">
        <f t="shared" si="46"/>
        <v>45749</v>
      </c>
      <c r="M58" s="4">
        <f t="shared" si="46"/>
        <v>45751</v>
      </c>
      <c r="N58" s="10">
        <f t="shared" si="31"/>
        <v>45715</v>
      </c>
      <c r="O58" s="4">
        <f t="shared" si="8"/>
        <v>45720</v>
      </c>
      <c r="P58" s="8">
        <f t="shared" si="32"/>
        <v>45720</v>
      </c>
      <c r="Q58" s="7">
        <f t="shared" si="35"/>
        <v>45708</v>
      </c>
      <c r="R58" s="4">
        <f t="shared" si="37"/>
        <v>45720</v>
      </c>
      <c r="S58" s="8">
        <f t="shared" si="36"/>
        <v>45719</v>
      </c>
      <c r="T58" s="19">
        <v>60</v>
      </c>
      <c r="U58" s="17">
        <f t="shared" si="10"/>
        <v>45705</v>
      </c>
      <c r="V58" s="17">
        <f t="shared" si="11"/>
        <v>45765</v>
      </c>
      <c r="W58" s="4">
        <f t="shared" si="27"/>
        <v>45712</v>
      </c>
      <c r="X58" s="4">
        <f t="shared" si="43"/>
        <v>45719</v>
      </c>
      <c r="Y58" s="4">
        <f t="shared" si="44"/>
        <v>45721</v>
      </c>
      <c r="Z58" s="4">
        <f t="shared" si="40"/>
        <v>45758</v>
      </c>
    </row>
    <row r="59" spans="6:26" x14ac:dyDescent="0.25">
      <c r="F59" s="18">
        <f t="shared" si="5"/>
        <v>59</v>
      </c>
      <c r="G59" s="18">
        <f>Calculator!$D$3+F59</f>
        <v>45764</v>
      </c>
      <c r="H59" s="17">
        <f>Calculator!$D$3</f>
        <v>45705</v>
      </c>
      <c r="I59" s="17">
        <f t="shared" si="14"/>
        <v>45768</v>
      </c>
      <c r="J59" s="18">
        <v>61</v>
      </c>
      <c r="K59" s="7">
        <f t="shared" si="47"/>
        <v>45747</v>
      </c>
      <c r="L59" s="8">
        <f t="shared" si="46"/>
        <v>45749</v>
      </c>
      <c r="M59" s="4">
        <f t="shared" si="46"/>
        <v>45751</v>
      </c>
      <c r="N59" s="10">
        <f t="shared" si="31"/>
        <v>45715</v>
      </c>
      <c r="O59" s="4">
        <f t="shared" si="8"/>
        <v>45720</v>
      </c>
      <c r="P59" s="8">
        <f t="shared" si="32"/>
        <v>45720</v>
      </c>
      <c r="Q59" s="7">
        <f t="shared" si="35"/>
        <v>45708</v>
      </c>
      <c r="R59" s="4">
        <f t="shared" si="37"/>
        <v>45720</v>
      </c>
      <c r="S59" s="8">
        <f t="shared" si="36"/>
        <v>45719</v>
      </c>
      <c r="T59" s="19">
        <v>61</v>
      </c>
      <c r="U59" s="17">
        <f t="shared" si="10"/>
        <v>45705</v>
      </c>
      <c r="V59" s="17">
        <f t="shared" si="11"/>
        <v>45768</v>
      </c>
      <c r="W59" s="4">
        <f t="shared" si="27"/>
        <v>45712</v>
      </c>
      <c r="X59" s="4">
        <f t="shared" si="43"/>
        <v>45719</v>
      </c>
      <c r="Y59" s="4">
        <f t="shared" si="44"/>
        <v>45721</v>
      </c>
      <c r="Z59" s="4">
        <f t="shared" si="40"/>
        <v>45761</v>
      </c>
    </row>
    <row r="60" spans="6:26" x14ac:dyDescent="0.25">
      <c r="F60" s="18">
        <f t="shared" si="5"/>
        <v>60</v>
      </c>
      <c r="G60" s="18">
        <f>Calculator!$D$3+F60</f>
        <v>45765</v>
      </c>
      <c r="H60" s="17">
        <f>Calculator!$D$3</f>
        <v>45705</v>
      </c>
      <c r="I60" s="17">
        <f t="shared" si="14"/>
        <v>45769</v>
      </c>
      <c r="J60" s="18">
        <v>62</v>
      </c>
      <c r="K60" s="7">
        <f t="shared" si="47"/>
        <v>45747</v>
      </c>
      <c r="L60" s="8">
        <f t="shared" si="46"/>
        <v>45749</v>
      </c>
      <c r="M60" s="4">
        <f t="shared" si="46"/>
        <v>45751</v>
      </c>
      <c r="N60" s="10">
        <f t="shared" si="31"/>
        <v>45715</v>
      </c>
      <c r="O60" s="4">
        <f t="shared" si="8"/>
        <v>45720</v>
      </c>
      <c r="P60" s="8">
        <f t="shared" si="32"/>
        <v>45720</v>
      </c>
      <c r="Q60" s="7">
        <f t="shared" si="35"/>
        <v>45708</v>
      </c>
      <c r="R60" s="4">
        <f t="shared" si="37"/>
        <v>45720</v>
      </c>
      <c r="S60" s="8">
        <f t="shared" si="36"/>
        <v>45719</v>
      </c>
      <c r="T60" s="19">
        <v>62</v>
      </c>
      <c r="U60" s="17">
        <f t="shared" si="10"/>
        <v>45705</v>
      </c>
      <c r="V60" s="17">
        <f t="shared" si="11"/>
        <v>45769</v>
      </c>
      <c r="W60" s="4">
        <f t="shared" si="27"/>
        <v>45712</v>
      </c>
      <c r="X60" s="4">
        <f t="shared" si="43"/>
        <v>45719</v>
      </c>
      <c r="Y60" s="4">
        <f t="shared" si="44"/>
        <v>45721</v>
      </c>
      <c r="Z60" s="4">
        <f t="shared" si="40"/>
        <v>45762</v>
      </c>
    </row>
    <row r="61" spans="6:26" x14ac:dyDescent="0.25">
      <c r="F61" s="18">
        <f t="shared" si="5"/>
        <v>61</v>
      </c>
      <c r="G61" s="18">
        <f>Calculator!$D$3+F61</f>
        <v>45766</v>
      </c>
      <c r="H61" s="17">
        <f>Calculator!$D$3</f>
        <v>45705</v>
      </c>
      <c r="I61" s="17">
        <f t="shared" si="14"/>
        <v>45769</v>
      </c>
      <c r="J61" s="18">
        <v>63</v>
      </c>
      <c r="K61" s="7">
        <f t="shared" si="47"/>
        <v>45747</v>
      </c>
      <c r="L61" s="8">
        <f t="shared" si="46"/>
        <v>45749</v>
      </c>
      <c r="M61" s="4">
        <f t="shared" si="46"/>
        <v>45751</v>
      </c>
      <c r="N61" s="10">
        <f t="shared" si="31"/>
        <v>45715</v>
      </c>
      <c r="O61" s="4">
        <f t="shared" si="8"/>
        <v>45720</v>
      </c>
      <c r="P61" s="8">
        <f t="shared" si="32"/>
        <v>45720</v>
      </c>
      <c r="Q61" s="7">
        <f t="shared" si="35"/>
        <v>45708</v>
      </c>
      <c r="R61" s="4">
        <f t="shared" si="37"/>
        <v>45720</v>
      </c>
      <c r="S61" s="8">
        <f t="shared" si="36"/>
        <v>45719</v>
      </c>
      <c r="T61" s="19">
        <v>63</v>
      </c>
      <c r="U61" s="17">
        <f t="shared" si="10"/>
        <v>45705</v>
      </c>
      <c r="V61" s="17">
        <f t="shared" si="11"/>
        <v>45769</v>
      </c>
      <c r="W61" s="4">
        <f t="shared" si="27"/>
        <v>45712</v>
      </c>
      <c r="X61" s="4">
        <f t="shared" si="43"/>
        <v>45719</v>
      </c>
      <c r="Y61" s="4">
        <f t="shared" si="44"/>
        <v>45721</v>
      </c>
      <c r="Z61" s="4">
        <f t="shared" si="40"/>
        <v>45762</v>
      </c>
    </row>
    <row r="62" spans="6:26" x14ac:dyDescent="0.25">
      <c r="F62" s="18">
        <f t="shared" si="5"/>
        <v>62</v>
      </c>
      <c r="G62" s="18">
        <f>Calculator!$D$3+F62</f>
        <v>45767</v>
      </c>
      <c r="H62" s="17">
        <f>Calculator!$D$3</f>
        <v>45705</v>
      </c>
      <c r="I62" s="17">
        <f t="shared" si="14"/>
        <v>45769</v>
      </c>
      <c r="J62" s="18">
        <v>64</v>
      </c>
      <c r="K62" s="7">
        <f t="shared" si="47"/>
        <v>45747</v>
      </c>
      <c r="L62" s="8">
        <f t="shared" si="46"/>
        <v>45749</v>
      </c>
      <c r="M62" s="4">
        <f t="shared" si="46"/>
        <v>45751</v>
      </c>
      <c r="N62" s="10">
        <f t="shared" si="31"/>
        <v>45715</v>
      </c>
      <c r="O62" s="4">
        <f t="shared" si="8"/>
        <v>45720</v>
      </c>
      <c r="P62" s="8">
        <f t="shared" si="32"/>
        <v>45720</v>
      </c>
      <c r="Q62" s="7">
        <f t="shared" si="35"/>
        <v>45708</v>
      </c>
      <c r="R62" s="4">
        <f t="shared" si="37"/>
        <v>45720</v>
      </c>
      <c r="S62" s="8">
        <f t="shared" si="36"/>
        <v>45719</v>
      </c>
      <c r="T62" s="19">
        <v>64</v>
      </c>
      <c r="U62" s="17">
        <f t="shared" si="10"/>
        <v>45705</v>
      </c>
      <c r="V62" s="17">
        <f t="shared" si="11"/>
        <v>45769</v>
      </c>
      <c r="W62" s="4">
        <f t="shared" si="27"/>
        <v>45712</v>
      </c>
      <c r="X62" s="4">
        <f t="shared" si="43"/>
        <v>45719</v>
      </c>
      <c r="Y62" s="4">
        <f t="shared" si="44"/>
        <v>45721</v>
      </c>
      <c r="Z62" s="4">
        <f t="shared" si="40"/>
        <v>45762</v>
      </c>
    </row>
    <row r="63" spans="6:26" x14ac:dyDescent="0.25">
      <c r="F63" s="18">
        <f t="shared" si="5"/>
        <v>63</v>
      </c>
      <c r="G63" s="18">
        <f>Calculator!$D$3+F63</f>
        <v>45768</v>
      </c>
      <c r="H63" s="17">
        <f>Calculator!$D$3</f>
        <v>45705</v>
      </c>
      <c r="I63" s="17">
        <f t="shared" si="14"/>
        <v>45770</v>
      </c>
      <c r="J63" s="18">
        <v>65</v>
      </c>
      <c r="K63" s="7">
        <f t="shared" si="47"/>
        <v>45747</v>
      </c>
      <c r="L63" s="8">
        <f t="shared" si="46"/>
        <v>45749</v>
      </c>
      <c r="M63" s="4">
        <f t="shared" si="46"/>
        <v>45751</v>
      </c>
      <c r="N63" s="10">
        <f t="shared" si="31"/>
        <v>45715</v>
      </c>
      <c r="O63" s="4">
        <f t="shared" si="8"/>
        <v>45720</v>
      </c>
      <c r="P63" s="8">
        <f t="shared" si="32"/>
        <v>45720</v>
      </c>
      <c r="Q63" s="7">
        <f t="shared" si="35"/>
        <v>45708</v>
      </c>
      <c r="R63" s="4">
        <f t="shared" si="37"/>
        <v>45720</v>
      </c>
      <c r="S63" s="8">
        <f t="shared" si="36"/>
        <v>45719</v>
      </c>
      <c r="T63" s="19">
        <v>65</v>
      </c>
      <c r="U63" s="17">
        <f t="shared" si="10"/>
        <v>45705</v>
      </c>
      <c r="V63" s="17">
        <f t="shared" si="11"/>
        <v>45770</v>
      </c>
      <c r="W63" s="4">
        <f t="shared" si="27"/>
        <v>45712</v>
      </c>
      <c r="X63" s="4">
        <f t="shared" si="43"/>
        <v>45719</v>
      </c>
      <c r="Y63" s="4">
        <f t="shared" si="44"/>
        <v>45721</v>
      </c>
      <c r="Z63" s="4">
        <f t="shared" si="40"/>
        <v>45763</v>
      </c>
    </row>
    <row r="64" spans="6:26" x14ac:dyDescent="0.25">
      <c r="F64" s="18">
        <f t="shared" si="5"/>
        <v>64</v>
      </c>
      <c r="G64" s="18">
        <f>Calculator!$D$3+F64</f>
        <v>45769</v>
      </c>
      <c r="H64" s="17">
        <f>Calculator!$D$3</f>
        <v>45705</v>
      </c>
      <c r="I64" s="17">
        <f t="shared" si="14"/>
        <v>45771</v>
      </c>
      <c r="J64" s="18">
        <v>66</v>
      </c>
      <c r="K64" s="7">
        <f t="shared" si="47"/>
        <v>45747</v>
      </c>
      <c r="L64" s="8">
        <f t="shared" si="46"/>
        <v>45749</v>
      </c>
      <c r="M64" s="4">
        <f t="shared" si="46"/>
        <v>45751</v>
      </c>
      <c r="N64" s="10">
        <f t="shared" si="31"/>
        <v>45715</v>
      </c>
      <c r="O64" s="4">
        <f t="shared" si="8"/>
        <v>45720</v>
      </c>
      <c r="P64" s="8">
        <f t="shared" si="32"/>
        <v>45720</v>
      </c>
      <c r="Q64" s="7">
        <f t="shared" si="35"/>
        <v>45708</v>
      </c>
      <c r="R64" s="4">
        <f t="shared" si="37"/>
        <v>45720</v>
      </c>
      <c r="S64" s="8">
        <f t="shared" si="36"/>
        <v>45719</v>
      </c>
      <c r="T64" s="19">
        <v>66</v>
      </c>
      <c r="U64" s="17">
        <f t="shared" si="10"/>
        <v>45705</v>
      </c>
      <c r="V64" s="17">
        <f t="shared" si="11"/>
        <v>45771</v>
      </c>
      <c r="W64" s="4">
        <f t="shared" si="27"/>
        <v>45712</v>
      </c>
      <c r="X64" s="4">
        <f t="shared" si="43"/>
        <v>45719</v>
      </c>
      <c r="Y64" s="4">
        <f t="shared" si="44"/>
        <v>45721</v>
      </c>
      <c r="Z64" s="4">
        <f t="shared" si="40"/>
        <v>45764</v>
      </c>
    </row>
    <row r="65" spans="6:26" x14ac:dyDescent="0.25">
      <c r="F65" s="18">
        <f t="shared" si="5"/>
        <v>65</v>
      </c>
      <c r="G65" s="18">
        <f>Calculator!$D$3+F65</f>
        <v>45770</v>
      </c>
      <c r="H65" s="17">
        <f>Calculator!$D$3</f>
        <v>45705</v>
      </c>
      <c r="I65" s="17">
        <f t="shared" si="14"/>
        <v>45772</v>
      </c>
      <c r="J65" s="18">
        <v>67</v>
      </c>
      <c r="K65" s="7">
        <f t="shared" si="47"/>
        <v>45747</v>
      </c>
      <c r="L65" s="8">
        <f t="shared" si="46"/>
        <v>45749</v>
      </c>
      <c r="M65" s="4">
        <f t="shared" si="46"/>
        <v>45751</v>
      </c>
      <c r="N65" s="10">
        <f t="shared" si="31"/>
        <v>45715</v>
      </c>
      <c r="O65" s="4">
        <f t="shared" si="8"/>
        <v>45720</v>
      </c>
      <c r="P65" s="8">
        <f t="shared" si="32"/>
        <v>45720</v>
      </c>
      <c r="Q65" s="7">
        <f t="shared" si="35"/>
        <v>45708</v>
      </c>
      <c r="R65" s="4">
        <f t="shared" si="37"/>
        <v>45720</v>
      </c>
      <c r="S65" s="8">
        <f t="shared" si="36"/>
        <v>45719</v>
      </c>
      <c r="T65" s="19">
        <v>67</v>
      </c>
      <c r="U65" s="17">
        <f t="shared" si="10"/>
        <v>45705</v>
      </c>
      <c r="V65" s="17">
        <f t="shared" si="11"/>
        <v>45772</v>
      </c>
      <c r="W65" s="4">
        <f t="shared" si="27"/>
        <v>45712</v>
      </c>
      <c r="X65" s="4">
        <f t="shared" si="43"/>
        <v>45719</v>
      </c>
      <c r="Y65" s="4">
        <f t="shared" si="44"/>
        <v>45721</v>
      </c>
      <c r="Z65" s="4">
        <f t="shared" si="40"/>
        <v>45765</v>
      </c>
    </row>
    <row r="66" spans="6:26" x14ac:dyDescent="0.25">
      <c r="F66" s="18">
        <f t="shared" si="5"/>
        <v>66</v>
      </c>
      <c r="G66" s="18">
        <f>Calculator!$D$3+F66</f>
        <v>45771</v>
      </c>
      <c r="H66" s="17">
        <f>Calculator!$D$3</f>
        <v>45705</v>
      </c>
      <c r="I66" s="17">
        <f t="shared" ref="I66:I129" si="48">WORKDAY(G66,2,$A$2:$A$25)</f>
        <v>45775</v>
      </c>
      <c r="J66" s="18">
        <v>68</v>
      </c>
      <c r="K66" s="7">
        <f t="shared" si="47"/>
        <v>45747</v>
      </c>
      <c r="L66" s="8">
        <f t="shared" si="46"/>
        <v>45749</v>
      </c>
      <c r="M66" s="4">
        <f t="shared" si="46"/>
        <v>45751</v>
      </c>
      <c r="N66" s="10">
        <f t="shared" si="31"/>
        <v>45715</v>
      </c>
      <c r="O66" s="4">
        <f t="shared" si="8"/>
        <v>45720</v>
      </c>
      <c r="P66" s="8">
        <f t="shared" si="32"/>
        <v>45720</v>
      </c>
      <c r="Q66" s="7">
        <f t="shared" si="35"/>
        <v>45708</v>
      </c>
      <c r="R66" s="4">
        <f t="shared" si="37"/>
        <v>45720</v>
      </c>
      <c r="S66" s="8">
        <f t="shared" si="36"/>
        <v>45719</v>
      </c>
      <c r="T66" s="19">
        <v>68</v>
      </c>
      <c r="U66" s="17">
        <f t="shared" si="10"/>
        <v>45705</v>
      </c>
      <c r="V66" s="17">
        <f t="shared" si="11"/>
        <v>45775</v>
      </c>
      <c r="W66" s="4">
        <f t="shared" si="27"/>
        <v>45712</v>
      </c>
      <c r="X66" s="4">
        <f t="shared" si="43"/>
        <v>45719</v>
      </c>
      <c r="Y66" s="4">
        <f t="shared" si="44"/>
        <v>45721</v>
      </c>
      <c r="Z66" s="4">
        <f t="shared" si="40"/>
        <v>45768</v>
      </c>
    </row>
    <row r="67" spans="6:26" x14ac:dyDescent="0.25">
      <c r="F67" s="18">
        <f t="shared" ref="F67:F130" si="49">J67-2</f>
        <v>67</v>
      </c>
      <c r="G67" s="18">
        <f>Calculator!$D$3+F67</f>
        <v>45772</v>
      </c>
      <c r="H67" s="17">
        <f>Calculator!$D$3</f>
        <v>45705</v>
      </c>
      <c r="I67" s="17">
        <f t="shared" si="48"/>
        <v>45776</v>
      </c>
      <c r="J67" s="18">
        <v>69</v>
      </c>
      <c r="K67" s="7">
        <f t="shared" si="47"/>
        <v>45747</v>
      </c>
      <c r="L67" s="8">
        <f t="shared" si="46"/>
        <v>45749</v>
      </c>
      <c r="M67" s="4">
        <f t="shared" si="46"/>
        <v>45751</v>
      </c>
      <c r="N67" s="10">
        <f t="shared" si="31"/>
        <v>45715</v>
      </c>
      <c r="O67" s="4">
        <f t="shared" ref="O67:O130" si="50">P67</f>
        <v>45720</v>
      </c>
      <c r="P67" s="8">
        <f t="shared" si="32"/>
        <v>45720</v>
      </c>
      <c r="Q67" s="7">
        <f t="shared" si="35"/>
        <v>45708</v>
      </c>
      <c r="R67" s="4">
        <f t="shared" si="37"/>
        <v>45720</v>
      </c>
      <c r="S67" s="8">
        <f t="shared" si="36"/>
        <v>45719</v>
      </c>
      <c r="T67" s="19">
        <v>69</v>
      </c>
      <c r="U67" s="17">
        <f t="shared" ref="U67:U130" si="51">H67</f>
        <v>45705</v>
      </c>
      <c r="V67" s="17">
        <f t="shared" ref="V67:V130" si="52">I67</f>
        <v>45776</v>
      </c>
      <c r="W67" s="4">
        <f t="shared" si="27"/>
        <v>45712</v>
      </c>
      <c r="X67" s="4">
        <f t="shared" si="43"/>
        <v>45719</v>
      </c>
      <c r="Y67" s="4">
        <f t="shared" si="44"/>
        <v>45721</v>
      </c>
      <c r="Z67" s="4">
        <f t="shared" si="40"/>
        <v>45769</v>
      </c>
    </row>
    <row r="68" spans="6:26" x14ac:dyDescent="0.25">
      <c r="F68" s="18">
        <f t="shared" si="49"/>
        <v>68</v>
      </c>
      <c r="G68" s="18">
        <f>Calculator!$D$3+F68</f>
        <v>45773</v>
      </c>
      <c r="H68" s="17">
        <f>Calculator!$D$3</f>
        <v>45705</v>
      </c>
      <c r="I68" s="17">
        <f t="shared" si="48"/>
        <v>45776</v>
      </c>
      <c r="J68" s="18">
        <v>70</v>
      </c>
      <c r="K68" s="7">
        <f t="shared" si="47"/>
        <v>45747</v>
      </c>
      <c r="L68" s="8">
        <f t="shared" si="46"/>
        <v>45749</v>
      </c>
      <c r="M68" s="4">
        <f t="shared" si="46"/>
        <v>45751</v>
      </c>
      <c r="N68" s="10">
        <f t="shared" si="31"/>
        <v>45715</v>
      </c>
      <c r="O68" s="4">
        <f t="shared" si="50"/>
        <v>45720</v>
      </c>
      <c r="P68" s="8">
        <f t="shared" si="32"/>
        <v>45720</v>
      </c>
      <c r="Q68" s="7">
        <f t="shared" si="35"/>
        <v>45708</v>
      </c>
      <c r="R68" s="4">
        <f t="shared" si="37"/>
        <v>45720</v>
      </c>
      <c r="S68" s="8">
        <f t="shared" si="36"/>
        <v>45719</v>
      </c>
      <c r="T68" s="19">
        <v>70</v>
      </c>
      <c r="U68" s="17">
        <f t="shared" si="51"/>
        <v>45705</v>
      </c>
      <c r="V68" s="17">
        <f t="shared" si="52"/>
        <v>45776</v>
      </c>
      <c r="W68" s="4">
        <f t="shared" si="27"/>
        <v>45712</v>
      </c>
      <c r="X68" s="4">
        <f t="shared" si="43"/>
        <v>45719</v>
      </c>
      <c r="Y68" s="4">
        <f t="shared" si="44"/>
        <v>45721</v>
      </c>
      <c r="Z68" s="4">
        <f t="shared" si="40"/>
        <v>45769</v>
      </c>
    </row>
    <row r="69" spans="6:26" x14ac:dyDescent="0.25">
      <c r="F69" s="18">
        <f t="shared" si="49"/>
        <v>69</v>
      </c>
      <c r="G69" s="18">
        <f>Calculator!$D$3+F69</f>
        <v>45774</v>
      </c>
      <c r="H69" s="17">
        <f>Calculator!$D$3</f>
        <v>45705</v>
      </c>
      <c r="I69" s="17">
        <f t="shared" si="48"/>
        <v>45776</v>
      </c>
      <c r="J69" s="18">
        <v>71</v>
      </c>
      <c r="K69" s="7">
        <f t="shared" si="47"/>
        <v>45747</v>
      </c>
      <c r="L69" s="8">
        <f t="shared" si="46"/>
        <v>45749</v>
      </c>
      <c r="M69" s="4">
        <f t="shared" si="46"/>
        <v>45751</v>
      </c>
      <c r="N69" s="10">
        <f t="shared" si="31"/>
        <v>45715</v>
      </c>
      <c r="O69" s="4">
        <f t="shared" si="50"/>
        <v>45720</v>
      </c>
      <c r="P69" s="8">
        <f t="shared" si="32"/>
        <v>45720</v>
      </c>
      <c r="Q69" s="7">
        <f t="shared" si="35"/>
        <v>45708</v>
      </c>
      <c r="R69" s="4">
        <f t="shared" si="37"/>
        <v>45720</v>
      </c>
      <c r="S69" s="8">
        <f t="shared" si="36"/>
        <v>45719</v>
      </c>
      <c r="T69" s="19">
        <v>71</v>
      </c>
      <c r="U69" s="17">
        <f t="shared" si="51"/>
        <v>45705</v>
      </c>
      <c r="V69" s="17">
        <f t="shared" si="52"/>
        <v>45776</v>
      </c>
      <c r="W69" s="4">
        <f t="shared" si="27"/>
        <v>45712</v>
      </c>
      <c r="X69" s="4">
        <f t="shared" si="43"/>
        <v>45719</v>
      </c>
      <c r="Y69" s="4">
        <f t="shared" si="44"/>
        <v>45721</v>
      </c>
      <c r="Z69" s="4">
        <f t="shared" si="40"/>
        <v>45769</v>
      </c>
    </row>
    <row r="70" spans="6:26" x14ac:dyDescent="0.25">
      <c r="F70" s="18">
        <f t="shared" si="49"/>
        <v>70</v>
      </c>
      <c r="G70" s="18">
        <f>Calculator!$D$3+F70</f>
        <v>45775</v>
      </c>
      <c r="H70" s="17">
        <f>Calculator!$D$3</f>
        <v>45705</v>
      </c>
      <c r="I70" s="17">
        <f t="shared" si="48"/>
        <v>45777</v>
      </c>
      <c r="J70" s="18">
        <v>72</v>
      </c>
      <c r="K70" s="7">
        <f t="shared" si="47"/>
        <v>45747</v>
      </c>
      <c r="L70" s="8">
        <f t="shared" si="46"/>
        <v>45749</v>
      </c>
      <c r="M70" s="4">
        <f t="shared" si="46"/>
        <v>45751</v>
      </c>
      <c r="N70" s="10">
        <f t="shared" si="31"/>
        <v>45715</v>
      </c>
      <c r="O70" s="4">
        <f t="shared" si="50"/>
        <v>45720</v>
      </c>
      <c r="P70" s="8">
        <f t="shared" si="32"/>
        <v>45720</v>
      </c>
      <c r="Q70" s="7">
        <f t="shared" si="35"/>
        <v>45708</v>
      </c>
      <c r="R70" s="4">
        <f t="shared" si="37"/>
        <v>45720</v>
      </c>
      <c r="S70" s="8">
        <f t="shared" si="36"/>
        <v>45719</v>
      </c>
      <c r="T70" s="19">
        <v>72</v>
      </c>
      <c r="U70" s="17">
        <f t="shared" si="51"/>
        <v>45705</v>
      </c>
      <c r="V70" s="17">
        <f t="shared" si="52"/>
        <v>45777</v>
      </c>
      <c r="W70" s="4">
        <f t="shared" si="27"/>
        <v>45712</v>
      </c>
      <c r="X70" s="4">
        <f t="shared" si="43"/>
        <v>45719</v>
      </c>
      <c r="Y70" s="4">
        <f t="shared" si="44"/>
        <v>45721</v>
      </c>
      <c r="Z70" s="4">
        <f t="shared" si="40"/>
        <v>45770</v>
      </c>
    </row>
    <row r="71" spans="6:26" x14ac:dyDescent="0.25">
      <c r="F71" s="18">
        <f t="shared" si="49"/>
        <v>71</v>
      </c>
      <c r="G71" s="18">
        <f>Calculator!$D$3+F71</f>
        <v>45776</v>
      </c>
      <c r="H71" s="17">
        <f>Calculator!$D$3</f>
        <v>45705</v>
      </c>
      <c r="I71" s="17">
        <f t="shared" si="48"/>
        <v>45778</v>
      </c>
      <c r="J71" s="18">
        <v>73</v>
      </c>
      <c r="K71" s="7">
        <f t="shared" si="47"/>
        <v>45747</v>
      </c>
      <c r="L71" s="8">
        <f t="shared" si="46"/>
        <v>45749</v>
      </c>
      <c r="M71" s="4">
        <f t="shared" si="46"/>
        <v>45751</v>
      </c>
      <c r="N71" s="10">
        <f t="shared" si="31"/>
        <v>45715</v>
      </c>
      <c r="O71" s="4">
        <f t="shared" si="50"/>
        <v>45720</v>
      </c>
      <c r="P71" s="8">
        <f t="shared" si="32"/>
        <v>45720</v>
      </c>
      <c r="Q71" s="7">
        <f t="shared" si="35"/>
        <v>45708</v>
      </c>
      <c r="R71" s="4">
        <f t="shared" si="37"/>
        <v>45720</v>
      </c>
      <c r="S71" s="8">
        <f t="shared" si="36"/>
        <v>45719</v>
      </c>
      <c r="T71" s="19">
        <v>73</v>
      </c>
      <c r="U71" s="17">
        <f t="shared" si="51"/>
        <v>45705</v>
      </c>
      <c r="V71" s="17">
        <f t="shared" si="52"/>
        <v>45778</v>
      </c>
      <c r="W71" s="4">
        <f t="shared" si="27"/>
        <v>45712</v>
      </c>
      <c r="X71" s="4">
        <f t="shared" si="43"/>
        <v>45719</v>
      </c>
      <c r="Y71" s="4">
        <f t="shared" si="44"/>
        <v>45721</v>
      </c>
      <c r="Z71" s="4">
        <f t="shared" si="40"/>
        <v>45771</v>
      </c>
    </row>
    <row r="72" spans="6:26" x14ac:dyDescent="0.25">
      <c r="F72" s="18">
        <f t="shared" si="49"/>
        <v>72</v>
      </c>
      <c r="G72" s="18">
        <f>Calculator!$D$3+F72</f>
        <v>45777</v>
      </c>
      <c r="H72" s="17">
        <f>Calculator!$D$3</f>
        <v>45705</v>
      </c>
      <c r="I72" s="17">
        <f t="shared" si="48"/>
        <v>45779</v>
      </c>
      <c r="J72" s="18">
        <v>74</v>
      </c>
      <c r="K72" s="7">
        <f t="shared" si="47"/>
        <v>45747</v>
      </c>
      <c r="L72" s="8">
        <f t="shared" si="46"/>
        <v>45749</v>
      </c>
      <c r="M72" s="4">
        <f t="shared" si="46"/>
        <v>45751</v>
      </c>
      <c r="N72" s="10">
        <f t="shared" si="31"/>
        <v>45715</v>
      </c>
      <c r="O72" s="4">
        <f t="shared" si="50"/>
        <v>45720</v>
      </c>
      <c r="P72" s="8">
        <f t="shared" si="32"/>
        <v>45720</v>
      </c>
      <c r="Q72" s="7">
        <f t="shared" si="35"/>
        <v>45708</v>
      </c>
      <c r="R72" s="4">
        <f t="shared" si="37"/>
        <v>45720</v>
      </c>
      <c r="S72" s="8">
        <f t="shared" si="36"/>
        <v>45719</v>
      </c>
      <c r="T72" s="19">
        <v>74</v>
      </c>
      <c r="U72" s="17">
        <f t="shared" si="51"/>
        <v>45705</v>
      </c>
      <c r="V72" s="17">
        <f t="shared" si="52"/>
        <v>45779</v>
      </c>
      <c r="W72" s="4">
        <f t="shared" si="27"/>
        <v>45712</v>
      </c>
      <c r="X72" s="4">
        <f t="shared" si="43"/>
        <v>45719</v>
      </c>
      <c r="Y72" s="4">
        <f t="shared" si="44"/>
        <v>45721</v>
      </c>
      <c r="Z72" s="4">
        <f t="shared" si="40"/>
        <v>45772</v>
      </c>
    </row>
    <row r="73" spans="6:26" x14ac:dyDescent="0.25">
      <c r="F73" s="18">
        <f t="shared" si="49"/>
        <v>73</v>
      </c>
      <c r="G73" s="18">
        <f>Calculator!$D$3+F73</f>
        <v>45778</v>
      </c>
      <c r="H73" s="17">
        <f>Calculator!$D$3</f>
        <v>45705</v>
      </c>
      <c r="I73" s="17">
        <f t="shared" si="48"/>
        <v>45782</v>
      </c>
      <c r="J73" s="18">
        <v>75</v>
      </c>
      <c r="K73" s="7">
        <f t="shared" si="47"/>
        <v>45747</v>
      </c>
      <c r="L73" s="8">
        <f t="shared" ref="L73:M92" si="53">WORKDAY(K73,2,$A$2:$A$25)</f>
        <v>45749</v>
      </c>
      <c r="M73" s="4">
        <f t="shared" si="53"/>
        <v>45751</v>
      </c>
      <c r="N73" s="10">
        <f t="shared" si="31"/>
        <v>45715</v>
      </c>
      <c r="O73" s="4">
        <f t="shared" si="50"/>
        <v>45720</v>
      </c>
      <c r="P73" s="8">
        <f t="shared" si="32"/>
        <v>45720</v>
      </c>
      <c r="Q73" s="7">
        <f t="shared" si="35"/>
        <v>45708</v>
      </c>
      <c r="R73" s="4">
        <f t="shared" si="37"/>
        <v>45720</v>
      </c>
      <c r="S73" s="8">
        <f t="shared" si="36"/>
        <v>45719</v>
      </c>
      <c r="T73" s="19">
        <v>75</v>
      </c>
      <c r="U73" s="17">
        <f t="shared" si="51"/>
        <v>45705</v>
      </c>
      <c r="V73" s="17">
        <f t="shared" si="52"/>
        <v>45782</v>
      </c>
      <c r="W73" s="4">
        <f t="shared" si="27"/>
        <v>45712</v>
      </c>
      <c r="X73" s="4">
        <f t="shared" si="43"/>
        <v>45719</v>
      </c>
      <c r="Y73" s="4">
        <f t="shared" si="44"/>
        <v>45721</v>
      </c>
      <c r="Z73" s="4">
        <f t="shared" si="40"/>
        <v>45775</v>
      </c>
    </row>
    <row r="74" spans="6:26" x14ac:dyDescent="0.25">
      <c r="F74" s="18">
        <f t="shared" si="49"/>
        <v>74</v>
      </c>
      <c r="G74" s="18">
        <f>Calculator!$D$3+F74</f>
        <v>45779</v>
      </c>
      <c r="H74" s="17">
        <f>Calculator!$D$3</f>
        <v>45705</v>
      </c>
      <c r="I74" s="17">
        <f t="shared" si="48"/>
        <v>45783</v>
      </c>
      <c r="J74" s="18">
        <v>76</v>
      </c>
      <c r="K74" s="7">
        <f t="shared" si="47"/>
        <v>45747</v>
      </c>
      <c r="L74" s="8">
        <f t="shared" si="53"/>
        <v>45749</v>
      </c>
      <c r="M74" s="4">
        <f t="shared" si="53"/>
        <v>45751</v>
      </c>
      <c r="N74" s="10">
        <f t="shared" si="31"/>
        <v>45715</v>
      </c>
      <c r="O74" s="4">
        <f t="shared" si="50"/>
        <v>45720</v>
      </c>
      <c r="P74" s="8">
        <f t="shared" si="32"/>
        <v>45720</v>
      </c>
      <c r="Q74" s="7">
        <f t="shared" si="35"/>
        <v>45708</v>
      </c>
      <c r="R74" s="4">
        <f t="shared" si="37"/>
        <v>45720</v>
      </c>
      <c r="S74" s="8">
        <f t="shared" si="36"/>
        <v>45719</v>
      </c>
      <c r="T74" s="19">
        <v>76</v>
      </c>
      <c r="U74" s="17">
        <f t="shared" si="51"/>
        <v>45705</v>
      </c>
      <c r="V74" s="17">
        <f t="shared" si="52"/>
        <v>45783</v>
      </c>
      <c r="W74" s="4">
        <f t="shared" si="27"/>
        <v>45712</v>
      </c>
      <c r="X74" s="4">
        <f t="shared" si="43"/>
        <v>45719</v>
      </c>
      <c r="Y74" s="4">
        <f t="shared" si="44"/>
        <v>45721</v>
      </c>
      <c r="Z74" s="4">
        <f t="shared" si="40"/>
        <v>45776</v>
      </c>
    </row>
    <row r="75" spans="6:26" x14ac:dyDescent="0.25">
      <c r="F75" s="18">
        <f t="shared" si="49"/>
        <v>75</v>
      </c>
      <c r="G75" s="18">
        <f>Calculator!$D$3+F75</f>
        <v>45780</v>
      </c>
      <c r="H75" s="17">
        <f>Calculator!$D$3</f>
        <v>45705</v>
      </c>
      <c r="I75" s="17">
        <f t="shared" si="48"/>
        <v>45783</v>
      </c>
      <c r="J75" s="18">
        <v>77</v>
      </c>
      <c r="K75" s="7">
        <f t="shared" si="47"/>
        <v>45747</v>
      </c>
      <c r="L75" s="8">
        <f t="shared" si="53"/>
        <v>45749</v>
      </c>
      <c r="M75" s="4">
        <f t="shared" si="53"/>
        <v>45751</v>
      </c>
      <c r="N75" s="10">
        <f t="shared" si="31"/>
        <v>45715</v>
      </c>
      <c r="O75" s="4">
        <f t="shared" si="50"/>
        <v>45720</v>
      </c>
      <c r="P75" s="8">
        <f t="shared" si="32"/>
        <v>45720</v>
      </c>
      <c r="Q75" s="7">
        <f t="shared" si="35"/>
        <v>45708</v>
      </c>
      <c r="R75" s="4">
        <f t="shared" si="37"/>
        <v>45720</v>
      </c>
      <c r="S75" s="8">
        <f t="shared" si="36"/>
        <v>45719</v>
      </c>
      <c r="T75" s="19">
        <v>77</v>
      </c>
      <c r="U75" s="17">
        <f t="shared" si="51"/>
        <v>45705</v>
      </c>
      <c r="V75" s="17">
        <f t="shared" si="52"/>
        <v>45783</v>
      </c>
      <c r="W75" s="4">
        <f t="shared" si="27"/>
        <v>45712</v>
      </c>
      <c r="X75" s="4">
        <f t="shared" si="43"/>
        <v>45719</v>
      </c>
      <c r="Y75" s="4">
        <f t="shared" si="44"/>
        <v>45721</v>
      </c>
      <c r="Z75" s="4">
        <f t="shared" si="40"/>
        <v>45776</v>
      </c>
    </row>
    <row r="76" spans="6:26" x14ac:dyDescent="0.25">
      <c r="F76" s="18">
        <f t="shared" si="49"/>
        <v>76</v>
      </c>
      <c r="G76" s="18">
        <f>Calculator!$D$3+F76</f>
        <v>45781</v>
      </c>
      <c r="H76" s="17">
        <f>Calculator!$D$3</f>
        <v>45705</v>
      </c>
      <c r="I76" s="17">
        <f t="shared" si="48"/>
        <v>45783</v>
      </c>
      <c r="J76" s="18">
        <v>78</v>
      </c>
      <c r="K76" s="7">
        <f t="shared" si="47"/>
        <v>45747</v>
      </c>
      <c r="L76" s="8">
        <f t="shared" si="53"/>
        <v>45749</v>
      </c>
      <c r="M76" s="4">
        <f t="shared" si="53"/>
        <v>45751</v>
      </c>
      <c r="N76" s="10">
        <f t="shared" si="31"/>
        <v>45715</v>
      </c>
      <c r="O76" s="4">
        <f t="shared" si="50"/>
        <v>45720</v>
      </c>
      <c r="P76" s="8">
        <f t="shared" si="32"/>
        <v>45720</v>
      </c>
      <c r="Q76" s="7">
        <f t="shared" si="35"/>
        <v>45708</v>
      </c>
      <c r="R76" s="4">
        <f t="shared" si="37"/>
        <v>45720</v>
      </c>
      <c r="S76" s="8">
        <f t="shared" si="36"/>
        <v>45719</v>
      </c>
      <c r="T76" s="19">
        <v>78</v>
      </c>
      <c r="U76" s="17">
        <f t="shared" si="51"/>
        <v>45705</v>
      </c>
      <c r="V76" s="17">
        <f t="shared" si="52"/>
        <v>45783</v>
      </c>
      <c r="W76" s="4">
        <f t="shared" si="27"/>
        <v>45712</v>
      </c>
      <c r="X76" s="4">
        <f t="shared" si="43"/>
        <v>45719</v>
      </c>
      <c r="Y76" s="4">
        <f t="shared" si="44"/>
        <v>45721</v>
      </c>
      <c r="Z76" s="4">
        <f t="shared" si="40"/>
        <v>45776</v>
      </c>
    </row>
    <row r="77" spans="6:26" x14ac:dyDescent="0.25">
      <c r="F77" s="18">
        <f t="shared" si="49"/>
        <v>77</v>
      </c>
      <c r="G77" s="18">
        <f>Calculator!$D$3+F77</f>
        <v>45782</v>
      </c>
      <c r="H77" s="17">
        <f>Calculator!$D$3</f>
        <v>45705</v>
      </c>
      <c r="I77" s="17">
        <f t="shared" si="48"/>
        <v>45784</v>
      </c>
      <c r="J77" s="18">
        <v>79</v>
      </c>
      <c r="K77" s="7">
        <f t="shared" si="47"/>
        <v>45747</v>
      </c>
      <c r="L77" s="8">
        <f t="shared" si="53"/>
        <v>45749</v>
      </c>
      <c r="M77" s="4">
        <f t="shared" si="53"/>
        <v>45751</v>
      </c>
      <c r="N77" s="10">
        <f t="shared" si="31"/>
        <v>45715</v>
      </c>
      <c r="O77" s="4">
        <f t="shared" si="50"/>
        <v>45720</v>
      </c>
      <c r="P77" s="8">
        <f t="shared" si="32"/>
        <v>45720</v>
      </c>
      <c r="Q77" s="7">
        <f t="shared" si="35"/>
        <v>45708</v>
      </c>
      <c r="R77" s="4">
        <f t="shared" si="37"/>
        <v>45720</v>
      </c>
      <c r="S77" s="8">
        <f t="shared" si="36"/>
        <v>45719</v>
      </c>
      <c r="T77" s="19">
        <v>79</v>
      </c>
      <c r="U77" s="17">
        <f t="shared" si="51"/>
        <v>45705</v>
      </c>
      <c r="V77" s="17">
        <f t="shared" si="52"/>
        <v>45784</v>
      </c>
      <c r="W77" s="4">
        <f t="shared" si="27"/>
        <v>45712</v>
      </c>
      <c r="X77" s="4">
        <f t="shared" si="43"/>
        <v>45719</v>
      </c>
      <c r="Y77" s="4">
        <f t="shared" si="44"/>
        <v>45721</v>
      </c>
      <c r="Z77" s="4">
        <f t="shared" si="40"/>
        <v>45777</v>
      </c>
    </row>
    <row r="78" spans="6:26" x14ac:dyDescent="0.25">
      <c r="F78" s="18">
        <f t="shared" si="49"/>
        <v>78</v>
      </c>
      <c r="G78" s="18">
        <f>Calculator!$D$3+F78</f>
        <v>45783</v>
      </c>
      <c r="H78" s="17">
        <f>Calculator!$D$3</f>
        <v>45705</v>
      </c>
      <c r="I78" s="17">
        <f t="shared" si="48"/>
        <v>45785</v>
      </c>
      <c r="J78" s="18">
        <v>80</v>
      </c>
      <c r="K78" s="7">
        <f t="shared" si="47"/>
        <v>45747</v>
      </c>
      <c r="L78" s="8">
        <f t="shared" si="53"/>
        <v>45749</v>
      </c>
      <c r="M78" s="4">
        <f t="shared" si="53"/>
        <v>45751</v>
      </c>
      <c r="N78" s="10">
        <f t="shared" si="31"/>
        <v>45715</v>
      </c>
      <c r="O78" s="4">
        <f t="shared" si="50"/>
        <v>45720</v>
      </c>
      <c r="P78" s="8">
        <f t="shared" si="32"/>
        <v>45720</v>
      </c>
      <c r="Q78" s="7">
        <f t="shared" si="35"/>
        <v>45708</v>
      </c>
      <c r="R78" s="4">
        <f t="shared" si="37"/>
        <v>45720</v>
      </c>
      <c r="S78" s="8">
        <f t="shared" si="36"/>
        <v>45719</v>
      </c>
      <c r="T78" s="19">
        <v>80</v>
      </c>
      <c r="U78" s="17">
        <f t="shared" si="51"/>
        <v>45705</v>
      </c>
      <c r="V78" s="17">
        <f t="shared" si="52"/>
        <v>45785</v>
      </c>
      <c r="W78" s="4">
        <f t="shared" ref="W78:W141" si="54">WORKDAY($U78,5,$A$2:$A$25)</f>
        <v>45712</v>
      </c>
      <c r="X78" s="4">
        <f t="shared" si="43"/>
        <v>45719</v>
      </c>
      <c r="Y78" s="4">
        <f t="shared" si="44"/>
        <v>45721</v>
      </c>
      <c r="Z78" s="4">
        <f t="shared" si="40"/>
        <v>45778</v>
      </c>
    </row>
    <row r="79" spans="6:26" x14ac:dyDescent="0.25">
      <c r="F79" s="18">
        <f t="shared" si="49"/>
        <v>79</v>
      </c>
      <c r="G79" s="18">
        <f>Calculator!$D$3+F79</f>
        <v>45784</v>
      </c>
      <c r="H79" s="17">
        <f>Calculator!$D$3</f>
        <v>45705</v>
      </c>
      <c r="I79" s="17">
        <f t="shared" si="48"/>
        <v>45786</v>
      </c>
      <c r="J79" s="18">
        <v>81</v>
      </c>
      <c r="K79" s="7">
        <f t="shared" si="47"/>
        <v>45747</v>
      </c>
      <c r="L79" s="8">
        <f t="shared" si="53"/>
        <v>45749</v>
      </c>
      <c r="M79" s="4">
        <f t="shared" si="53"/>
        <v>45751</v>
      </c>
      <c r="N79" s="10">
        <f t="shared" si="31"/>
        <v>45715</v>
      </c>
      <c r="O79" s="4">
        <f t="shared" si="50"/>
        <v>45720</v>
      </c>
      <c r="P79" s="8">
        <f t="shared" si="32"/>
        <v>45720</v>
      </c>
      <c r="Q79" s="7">
        <f t="shared" si="35"/>
        <v>45708</v>
      </c>
      <c r="R79" s="4">
        <f t="shared" si="37"/>
        <v>45720</v>
      </c>
      <c r="S79" s="8">
        <f t="shared" si="36"/>
        <v>45719</v>
      </c>
      <c r="T79" s="19">
        <v>81</v>
      </c>
      <c r="U79" s="17">
        <f t="shared" si="51"/>
        <v>45705</v>
      </c>
      <c r="V79" s="17">
        <f t="shared" si="52"/>
        <v>45786</v>
      </c>
      <c r="W79" s="4">
        <f t="shared" si="54"/>
        <v>45712</v>
      </c>
      <c r="X79" s="4">
        <f t="shared" si="43"/>
        <v>45719</v>
      </c>
      <c r="Y79" s="4">
        <f t="shared" si="44"/>
        <v>45721</v>
      </c>
      <c r="Z79" s="4">
        <f t="shared" si="40"/>
        <v>45779</v>
      </c>
    </row>
    <row r="80" spans="6:26" x14ac:dyDescent="0.25">
      <c r="F80" s="18">
        <f t="shared" si="49"/>
        <v>80</v>
      </c>
      <c r="G80" s="18">
        <f>Calculator!$D$3+F80</f>
        <v>45785</v>
      </c>
      <c r="H80" s="17">
        <f>Calculator!$D$3</f>
        <v>45705</v>
      </c>
      <c r="I80" s="17">
        <f t="shared" si="48"/>
        <v>45789</v>
      </c>
      <c r="J80" s="18">
        <v>82</v>
      </c>
      <c r="K80" s="7">
        <f t="shared" si="47"/>
        <v>45747</v>
      </c>
      <c r="L80" s="8">
        <f t="shared" si="53"/>
        <v>45749</v>
      </c>
      <c r="M80" s="4">
        <f t="shared" si="53"/>
        <v>45751</v>
      </c>
      <c r="N80" s="10">
        <f t="shared" si="31"/>
        <v>45715</v>
      </c>
      <c r="O80" s="4">
        <f t="shared" si="50"/>
        <v>45720</v>
      </c>
      <c r="P80" s="8">
        <f t="shared" si="32"/>
        <v>45720</v>
      </c>
      <c r="Q80" s="7">
        <f t="shared" si="35"/>
        <v>45708</v>
      </c>
      <c r="R80" s="4">
        <f t="shared" si="37"/>
        <v>45720</v>
      </c>
      <c r="S80" s="8">
        <f t="shared" si="36"/>
        <v>45719</v>
      </c>
      <c r="T80" s="19">
        <v>82</v>
      </c>
      <c r="U80" s="17">
        <f t="shared" si="51"/>
        <v>45705</v>
      </c>
      <c r="V80" s="17">
        <f t="shared" si="52"/>
        <v>45789</v>
      </c>
      <c r="W80" s="4">
        <f t="shared" si="54"/>
        <v>45712</v>
      </c>
      <c r="X80" s="4">
        <f t="shared" si="43"/>
        <v>45719</v>
      </c>
      <c r="Y80" s="4">
        <f t="shared" si="44"/>
        <v>45721</v>
      </c>
      <c r="Z80" s="4">
        <f t="shared" si="40"/>
        <v>45782</v>
      </c>
    </row>
    <row r="81" spans="6:26" x14ac:dyDescent="0.25">
      <c r="F81" s="18">
        <f t="shared" si="49"/>
        <v>81</v>
      </c>
      <c r="G81" s="18">
        <f>Calculator!$D$3+F81</f>
        <v>45786</v>
      </c>
      <c r="H81" s="17">
        <f>Calculator!$D$3</f>
        <v>45705</v>
      </c>
      <c r="I81" s="17">
        <f t="shared" si="48"/>
        <v>45790</v>
      </c>
      <c r="J81" s="18">
        <v>83</v>
      </c>
      <c r="K81" s="7">
        <f t="shared" si="47"/>
        <v>45747</v>
      </c>
      <c r="L81" s="8">
        <f t="shared" si="53"/>
        <v>45749</v>
      </c>
      <c r="M81" s="4">
        <f t="shared" si="53"/>
        <v>45751</v>
      </c>
      <c r="N81" s="10">
        <f t="shared" si="31"/>
        <v>45715</v>
      </c>
      <c r="O81" s="4">
        <f t="shared" si="50"/>
        <v>45720</v>
      </c>
      <c r="P81" s="8">
        <f t="shared" si="32"/>
        <v>45720</v>
      </c>
      <c r="Q81" s="7">
        <f t="shared" si="35"/>
        <v>45708</v>
      </c>
      <c r="R81" s="4">
        <f t="shared" si="37"/>
        <v>45720</v>
      </c>
      <c r="S81" s="8">
        <f t="shared" si="36"/>
        <v>45719</v>
      </c>
      <c r="T81" s="19">
        <v>83</v>
      </c>
      <c r="U81" s="17">
        <f t="shared" si="51"/>
        <v>45705</v>
      </c>
      <c r="V81" s="17">
        <f t="shared" si="52"/>
        <v>45790</v>
      </c>
      <c r="W81" s="4">
        <f t="shared" si="54"/>
        <v>45712</v>
      </c>
      <c r="X81" s="4">
        <f t="shared" si="43"/>
        <v>45719</v>
      </c>
      <c r="Y81" s="4">
        <f t="shared" si="44"/>
        <v>45721</v>
      </c>
      <c r="Z81" s="4">
        <f t="shared" si="40"/>
        <v>45783</v>
      </c>
    </row>
    <row r="82" spans="6:26" x14ac:dyDescent="0.25">
      <c r="F82" s="18">
        <f t="shared" si="49"/>
        <v>82</v>
      </c>
      <c r="G82" s="18">
        <f>Calculator!$D$3+F82</f>
        <v>45787</v>
      </c>
      <c r="H82" s="17">
        <f>Calculator!$D$3</f>
        <v>45705</v>
      </c>
      <c r="I82" s="17">
        <f t="shared" si="48"/>
        <v>45790</v>
      </c>
      <c r="J82" s="18">
        <v>84</v>
      </c>
      <c r="K82" s="7">
        <f t="shared" si="47"/>
        <v>45747</v>
      </c>
      <c r="L82" s="8">
        <f t="shared" si="53"/>
        <v>45749</v>
      </c>
      <c r="M82" s="4">
        <f t="shared" si="53"/>
        <v>45751</v>
      </c>
      <c r="N82" s="10">
        <f t="shared" si="31"/>
        <v>45715</v>
      </c>
      <c r="O82" s="4">
        <f t="shared" si="50"/>
        <v>45720</v>
      </c>
      <c r="P82" s="8">
        <f t="shared" si="32"/>
        <v>45720</v>
      </c>
      <c r="Q82" s="7">
        <f t="shared" si="35"/>
        <v>45708</v>
      </c>
      <c r="R82" s="4">
        <f t="shared" si="37"/>
        <v>45720</v>
      </c>
      <c r="S82" s="8">
        <f t="shared" si="36"/>
        <v>45719</v>
      </c>
      <c r="T82" s="19">
        <v>84</v>
      </c>
      <c r="U82" s="17">
        <f t="shared" si="51"/>
        <v>45705</v>
      </c>
      <c r="V82" s="17">
        <f t="shared" si="52"/>
        <v>45790</v>
      </c>
      <c r="W82" s="4">
        <f t="shared" si="54"/>
        <v>45712</v>
      </c>
      <c r="X82" s="4">
        <f t="shared" si="43"/>
        <v>45719</v>
      </c>
      <c r="Y82" s="4">
        <f t="shared" si="44"/>
        <v>45721</v>
      </c>
      <c r="Z82" s="4">
        <f t="shared" si="40"/>
        <v>45783</v>
      </c>
    </row>
    <row r="83" spans="6:26" x14ac:dyDescent="0.25">
      <c r="F83" s="18">
        <f t="shared" si="49"/>
        <v>83</v>
      </c>
      <c r="G83" s="18">
        <f>Calculator!$D$3+F83</f>
        <v>45788</v>
      </c>
      <c r="H83" s="17">
        <f>Calculator!$D$3</f>
        <v>45705</v>
      </c>
      <c r="I83" s="17">
        <f t="shared" si="48"/>
        <v>45790</v>
      </c>
      <c r="J83" s="18">
        <v>85</v>
      </c>
      <c r="K83" s="7">
        <f t="shared" si="47"/>
        <v>45747</v>
      </c>
      <c r="L83" s="8">
        <f t="shared" si="53"/>
        <v>45749</v>
      </c>
      <c r="M83" s="4">
        <f t="shared" si="53"/>
        <v>45751</v>
      </c>
      <c r="N83" s="10">
        <f t="shared" ref="N83:N146" si="55">WORKDAY(H83,8,$A$2:$A$25)</f>
        <v>45715</v>
      </c>
      <c r="O83" s="4">
        <f t="shared" si="50"/>
        <v>45720</v>
      </c>
      <c r="P83" s="8">
        <f t="shared" ref="P83:P146" si="56">WORKDAY(N83,3,$A$2:$A$25)</f>
        <v>45720</v>
      </c>
      <c r="Q83" s="7">
        <f t="shared" si="35"/>
        <v>45708</v>
      </c>
      <c r="R83" s="4">
        <f t="shared" si="37"/>
        <v>45720</v>
      </c>
      <c r="S83" s="8">
        <f t="shared" si="36"/>
        <v>45719</v>
      </c>
      <c r="T83" s="19">
        <v>85</v>
      </c>
      <c r="U83" s="17">
        <f t="shared" si="51"/>
        <v>45705</v>
      </c>
      <c r="V83" s="17">
        <f t="shared" si="52"/>
        <v>45790</v>
      </c>
      <c r="W83" s="4">
        <f t="shared" si="54"/>
        <v>45712</v>
      </c>
      <c r="X83" s="4">
        <f t="shared" si="43"/>
        <v>45719</v>
      </c>
      <c r="Y83" s="4">
        <f t="shared" si="44"/>
        <v>45721</v>
      </c>
      <c r="Z83" s="4">
        <f t="shared" si="40"/>
        <v>45783</v>
      </c>
    </row>
    <row r="84" spans="6:26" x14ac:dyDescent="0.25">
      <c r="F84" s="18">
        <f t="shared" si="49"/>
        <v>84</v>
      </c>
      <c r="G84" s="18">
        <f>Calculator!$D$3+F84</f>
        <v>45789</v>
      </c>
      <c r="H84" s="17">
        <f>Calculator!$D$3</f>
        <v>45705</v>
      </c>
      <c r="I84" s="17">
        <f t="shared" si="48"/>
        <v>45791</v>
      </c>
      <c r="J84" s="18">
        <v>86</v>
      </c>
      <c r="K84" s="7">
        <f t="shared" si="47"/>
        <v>45747</v>
      </c>
      <c r="L84" s="8">
        <f t="shared" si="53"/>
        <v>45749</v>
      </c>
      <c r="M84" s="4">
        <f t="shared" si="53"/>
        <v>45751</v>
      </c>
      <c r="N84" s="10">
        <f t="shared" si="55"/>
        <v>45715</v>
      </c>
      <c r="O84" s="4">
        <f t="shared" si="50"/>
        <v>45720</v>
      </c>
      <c r="P84" s="8">
        <f t="shared" si="56"/>
        <v>45720</v>
      </c>
      <c r="Q84" s="7">
        <f t="shared" si="35"/>
        <v>45708</v>
      </c>
      <c r="R84" s="4">
        <f t="shared" si="37"/>
        <v>45720</v>
      </c>
      <c r="S84" s="8">
        <f t="shared" si="36"/>
        <v>45719</v>
      </c>
      <c r="T84" s="19">
        <v>86</v>
      </c>
      <c r="U84" s="17">
        <f t="shared" si="51"/>
        <v>45705</v>
      </c>
      <c r="V84" s="17">
        <f t="shared" si="52"/>
        <v>45791</v>
      </c>
      <c r="W84" s="4">
        <f t="shared" si="54"/>
        <v>45712</v>
      </c>
      <c r="X84" s="4">
        <f t="shared" si="43"/>
        <v>45719</v>
      </c>
      <c r="Y84" s="4">
        <f t="shared" si="44"/>
        <v>45721</v>
      </c>
      <c r="Z84" s="4">
        <f t="shared" si="40"/>
        <v>45784</v>
      </c>
    </row>
    <row r="85" spans="6:26" x14ac:dyDescent="0.25">
      <c r="F85" s="18">
        <f t="shared" si="49"/>
        <v>85</v>
      </c>
      <c r="G85" s="18">
        <f>Calculator!$D$3+F85</f>
        <v>45790</v>
      </c>
      <c r="H85" s="17">
        <f>Calculator!$D$3</f>
        <v>45705</v>
      </c>
      <c r="I85" s="17">
        <f t="shared" si="48"/>
        <v>45792</v>
      </c>
      <c r="J85" s="18">
        <v>87</v>
      </c>
      <c r="K85" s="7">
        <f t="shared" si="47"/>
        <v>45747</v>
      </c>
      <c r="L85" s="8">
        <f t="shared" si="53"/>
        <v>45749</v>
      </c>
      <c r="M85" s="4">
        <f t="shared" si="53"/>
        <v>45751</v>
      </c>
      <c r="N85" s="10">
        <f t="shared" si="55"/>
        <v>45715</v>
      </c>
      <c r="O85" s="4">
        <f t="shared" si="50"/>
        <v>45720</v>
      </c>
      <c r="P85" s="8">
        <f t="shared" si="56"/>
        <v>45720</v>
      </c>
      <c r="Q85" s="7">
        <f t="shared" si="35"/>
        <v>45708</v>
      </c>
      <c r="R85" s="4">
        <f t="shared" si="37"/>
        <v>45720</v>
      </c>
      <c r="S85" s="8">
        <f t="shared" si="36"/>
        <v>45719</v>
      </c>
      <c r="T85" s="19">
        <v>87</v>
      </c>
      <c r="U85" s="17">
        <f t="shared" si="51"/>
        <v>45705</v>
      </c>
      <c r="V85" s="17">
        <f t="shared" si="52"/>
        <v>45792</v>
      </c>
      <c r="W85" s="4">
        <f t="shared" si="54"/>
        <v>45712</v>
      </c>
      <c r="X85" s="4">
        <f t="shared" si="43"/>
        <v>45719</v>
      </c>
      <c r="Y85" s="4">
        <f t="shared" si="44"/>
        <v>45721</v>
      </c>
      <c r="Z85" s="4">
        <f t="shared" si="40"/>
        <v>45785</v>
      </c>
    </row>
    <row r="86" spans="6:26" x14ac:dyDescent="0.25">
      <c r="F86" s="18">
        <f t="shared" si="49"/>
        <v>86</v>
      </c>
      <c r="G86" s="18">
        <f>Calculator!$D$3+F86</f>
        <v>45791</v>
      </c>
      <c r="H86" s="17">
        <f>Calculator!$D$3</f>
        <v>45705</v>
      </c>
      <c r="I86" s="17">
        <f t="shared" si="48"/>
        <v>45793</v>
      </c>
      <c r="J86" s="18">
        <v>88</v>
      </c>
      <c r="K86" s="7">
        <f t="shared" si="47"/>
        <v>45747</v>
      </c>
      <c r="L86" s="8">
        <f t="shared" si="53"/>
        <v>45749</v>
      </c>
      <c r="M86" s="4">
        <f t="shared" si="53"/>
        <v>45751</v>
      </c>
      <c r="N86" s="10">
        <f t="shared" si="55"/>
        <v>45715</v>
      </c>
      <c r="O86" s="4">
        <f t="shared" si="50"/>
        <v>45720</v>
      </c>
      <c r="P86" s="8">
        <f t="shared" si="56"/>
        <v>45720</v>
      </c>
      <c r="Q86" s="7">
        <f t="shared" si="35"/>
        <v>45708</v>
      </c>
      <c r="R86" s="4">
        <f t="shared" si="37"/>
        <v>45720</v>
      </c>
      <c r="S86" s="8">
        <f t="shared" si="36"/>
        <v>45719</v>
      </c>
      <c r="T86" s="19">
        <v>88</v>
      </c>
      <c r="U86" s="17">
        <f t="shared" si="51"/>
        <v>45705</v>
      </c>
      <c r="V86" s="17">
        <f t="shared" si="52"/>
        <v>45793</v>
      </c>
      <c r="W86" s="4">
        <f t="shared" si="54"/>
        <v>45712</v>
      </c>
      <c r="X86" s="4">
        <f t="shared" si="43"/>
        <v>45719</v>
      </c>
      <c r="Y86" s="4">
        <f t="shared" si="44"/>
        <v>45721</v>
      </c>
      <c r="Z86" s="4">
        <f t="shared" si="40"/>
        <v>45786</v>
      </c>
    </row>
    <row r="87" spans="6:26" x14ac:dyDescent="0.25">
      <c r="F87" s="18">
        <f t="shared" si="49"/>
        <v>87</v>
      </c>
      <c r="G87" s="18">
        <f>Calculator!$D$3+F87</f>
        <v>45792</v>
      </c>
      <c r="H87" s="17">
        <f>Calculator!$D$3</f>
        <v>45705</v>
      </c>
      <c r="I87" s="17">
        <f t="shared" si="48"/>
        <v>45796</v>
      </c>
      <c r="J87" s="18">
        <v>89</v>
      </c>
      <c r="K87" s="7">
        <f t="shared" si="47"/>
        <v>45747</v>
      </c>
      <c r="L87" s="8">
        <f t="shared" si="53"/>
        <v>45749</v>
      </c>
      <c r="M87" s="4">
        <f t="shared" si="53"/>
        <v>45751</v>
      </c>
      <c r="N87" s="10">
        <f t="shared" si="55"/>
        <v>45715</v>
      </c>
      <c r="O87" s="4">
        <f t="shared" si="50"/>
        <v>45720</v>
      </c>
      <c r="P87" s="8">
        <f t="shared" si="56"/>
        <v>45720</v>
      </c>
      <c r="Q87" s="7">
        <f t="shared" ref="Q87:Q150" si="57">WORKDAY(H87,3,$A$2:$A$25)</f>
        <v>45708</v>
      </c>
      <c r="R87" s="4">
        <f t="shared" si="37"/>
        <v>45720</v>
      </c>
      <c r="S87" s="8">
        <f t="shared" ref="S87:S150" si="58">WORKDAY(H87,10,$A$2:$A$25)</f>
        <v>45719</v>
      </c>
      <c r="T87" s="19">
        <v>89</v>
      </c>
      <c r="U87" s="17">
        <f t="shared" si="51"/>
        <v>45705</v>
      </c>
      <c r="V87" s="17">
        <f t="shared" si="52"/>
        <v>45796</v>
      </c>
      <c r="W87" s="4">
        <f t="shared" si="54"/>
        <v>45712</v>
      </c>
      <c r="X87" s="4">
        <f t="shared" si="43"/>
        <v>45719</v>
      </c>
      <c r="Y87" s="4">
        <f t="shared" si="44"/>
        <v>45721</v>
      </c>
      <c r="Z87" s="4">
        <f t="shared" si="40"/>
        <v>45789</v>
      </c>
    </row>
    <row r="88" spans="6:26" x14ac:dyDescent="0.25">
      <c r="F88" s="18">
        <f t="shared" si="49"/>
        <v>88</v>
      </c>
      <c r="G88" s="18">
        <f>Calculator!$D$3+F88</f>
        <v>45793</v>
      </c>
      <c r="H88" s="17">
        <f>Calculator!$D$3</f>
        <v>45705</v>
      </c>
      <c r="I88" s="17">
        <f t="shared" si="48"/>
        <v>45797</v>
      </c>
      <c r="J88" s="18">
        <v>90</v>
      </c>
      <c r="K88" s="7">
        <f t="shared" si="47"/>
        <v>45747</v>
      </c>
      <c r="L88" s="8">
        <f t="shared" si="53"/>
        <v>45749</v>
      </c>
      <c r="M88" s="4">
        <f t="shared" si="53"/>
        <v>45751</v>
      </c>
      <c r="N88" s="10">
        <f t="shared" si="55"/>
        <v>45715</v>
      </c>
      <c r="O88" s="4">
        <f t="shared" si="50"/>
        <v>45720</v>
      </c>
      <c r="P88" s="8">
        <f t="shared" si="56"/>
        <v>45720</v>
      </c>
      <c r="Q88" s="7">
        <f t="shared" si="57"/>
        <v>45708</v>
      </c>
      <c r="R88" s="4">
        <f t="shared" si="37"/>
        <v>45720</v>
      </c>
      <c r="S88" s="8">
        <f t="shared" si="58"/>
        <v>45719</v>
      </c>
      <c r="T88" s="19">
        <v>90</v>
      </c>
      <c r="U88" s="17">
        <f t="shared" si="51"/>
        <v>45705</v>
      </c>
      <c r="V88" s="17">
        <f t="shared" si="52"/>
        <v>45797</v>
      </c>
      <c r="W88" s="4">
        <f t="shared" si="54"/>
        <v>45712</v>
      </c>
      <c r="X88" s="4">
        <f t="shared" si="43"/>
        <v>45719</v>
      </c>
      <c r="Y88" s="4">
        <f t="shared" si="44"/>
        <v>45721</v>
      </c>
      <c r="Z88" s="4">
        <f t="shared" si="40"/>
        <v>45790</v>
      </c>
    </row>
    <row r="89" spans="6:26" x14ac:dyDescent="0.25">
      <c r="F89" s="18">
        <f t="shared" si="49"/>
        <v>89</v>
      </c>
      <c r="G89" s="18">
        <f>Calculator!$D$3+F89</f>
        <v>45794</v>
      </c>
      <c r="H89" s="17">
        <f>Calculator!$D$3</f>
        <v>45705</v>
      </c>
      <c r="I89" s="17">
        <f t="shared" si="48"/>
        <v>45797</v>
      </c>
      <c r="J89" s="18">
        <v>91</v>
      </c>
      <c r="K89" s="7">
        <f t="shared" si="47"/>
        <v>45747</v>
      </c>
      <c r="L89" s="8">
        <f t="shared" si="53"/>
        <v>45749</v>
      </c>
      <c r="M89" s="4">
        <f t="shared" si="53"/>
        <v>45751</v>
      </c>
      <c r="N89" s="10">
        <f t="shared" si="55"/>
        <v>45715</v>
      </c>
      <c r="O89" s="4">
        <f t="shared" si="50"/>
        <v>45720</v>
      </c>
      <c r="P89" s="8">
        <f t="shared" si="56"/>
        <v>45720</v>
      </c>
      <c r="Q89" s="7">
        <f t="shared" si="57"/>
        <v>45708</v>
      </c>
      <c r="R89" s="4">
        <f t="shared" si="37"/>
        <v>45720</v>
      </c>
      <c r="S89" s="8">
        <f t="shared" si="58"/>
        <v>45719</v>
      </c>
      <c r="T89" s="19">
        <v>91</v>
      </c>
      <c r="U89" s="17">
        <f t="shared" si="51"/>
        <v>45705</v>
      </c>
      <c r="V89" s="17">
        <f t="shared" si="52"/>
        <v>45797</v>
      </c>
      <c r="W89" s="4">
        <f t="shared" si="54"/>
        <v>45712</v>
      </c>
      <c r="X89" s="4">
        <f t="shared" si="43"/>
        <v>45719</v>
      </c>
      <c r="Y89" s="4">
        <f t="shared" si="44"/>
        <v>45721</v>
      </c>
      <c r="Z89" s="4">
        <f t="shared" si="40"/>
        <v>45790</v>
      </c>
    </row>
    <row r="90" spans="6:26" x14ac:dyDescent="0.25">
      <c r="F90" s="18">
        <f t="shared" si="49"/>
        <v>90</v>
      </c>
      <c r="G90" s="18">
        <f>Calculator!$D$3+F90</f>
        <v>45795</v>
      </c>
      <c r="H90" s="17">
        <f>Calculator!$D$3</f>
        <v>45705</v>
      </c>
      <c r="I90" s="17">
        <f t="shared" si="48"/>
        <v>45797</v>
      </c>
      <c r="J90" s="18">
        <v>92</v>
      </c>
      <c r="K90" s="7">
        <f t="shared" si="47"/>
        <v>45747</v>
      </c>
      <c r="L90" s="8">
        <f t="shared" si="53"/>
        <v>45749</v>
      </c>
      <c r="M90" s="4">
        <f t="shared" si="53"/>
        <v>45751</v>
      </c>
      <c r="N90" s="10">
        <f t="shared" si="55"/>
        <v>45715</v>
      </c>
      <c r="O90" s="4">
        <f t="shared" si="50"/>
        <v>45720</v>
      </c>
      <c r="P90" s="8">
        <f t="shared" si="56"/>
        <v>45720</v>
      </c>
      <c r="Q90" s="7">
        <f t="shared" si="57"/>
        <v>45708</v>
      </c>
      <c r="R90" s="4">
        <f t="shared" si="37"/>
        <v>45720</v>
      </c>
      <c r="S90" s="8">
        <f t="shared" si="58"/>
        <v>45719</v>
      </c>
      <c r="T90" s="19">
        <v>92</v>
      </c>
      <c r="U90" s="17">
        <f t="shared" si="51"/>
        <v>45705</v>
      </c>
      <c r="V90" s="17">
        <f t="shared" si="52"/>
        <v>45797</v>
      </c>
      <c r="W90" s="4">
        <f t="shared" si="54"/>
        <v>45712</v>
      </c>
      <c r="X90" s="4">
        <f t="shared" si="43"/>
        <v>45719</v>
      </c>
      <c r="Y90" s="4">
        <f t="shared" si="44"/>
        <v>45721</v>
      </c>
      <c r="Z90" s="4">
        <f t="shared" si="40"/>
        <v>45790</v>
      </c>
    </row>
    <row r="91" spans="6:26" x14ac:dyDescent="0.25">
      <c r="F91" s="18">
        <f t="shared" si="49"/>
        <v>91</v>
      </c>
      <c r="G91" s="18">
        <f>Calculator!$D$3+F91</f>
        <v>45796</v>
      </c>
      <c r="H91" s="17">
        <f>Calculator!$D$3</f>
        <v>45705</v>
      </c>
      <c r="I91" s="17">
        <f t="shared" si="48"/>
        <v>45798</v>
      </c>
      <c r="J91" s="18">
        <v>93</v>
      </c>
      <c r="K91" s="7">
        <f t="shared" si="47"/>
        <v>45747</v>
      </c>
      <c r="L91" s="8">
        <f t="shared" si="53"/>
        <v>45749</v>
      </c>
      <c r="M91" s="4">
        <f t="shared" si="53"/>
        <v>45751</v>
      </c>
      <c r="N91" s="10">
        <f t="shared" si="55"/>
        <v>45715</v>
      </c>
      <c r="O91" s="4">
        <f t="shared" si="50"/>
        <v>45720</v>
      </c>
      <c r="P91" s="8">
        <f t="shared" si="56"/>
        <v>45720</v>
      </c>
      <c r="Q91" s="7">
        <f t="shared" si="57"/>
        <v>45708</v>
      </c>
      <c r="R91" s="4">
        <f t="shared" si="37"/>
        <v>45720</v>
      </c>
      <c r="S91" s="8">
        <f t="shared" si="58"/>
        <v>45719</v>
      </c>
      <c r="T91" s="19">
        <v>93</v>
      </c>
      <c r="U91" s="17">
        <f t="shared" si="51"/>
        <v>45705</v>
      </c>
      <c r="V91" s="17">
        <f t="shared" si="52"/>
        <v>45798</v>
      </c>
      <c r="W91" s="4">
        <f t="shared" si="54"/>
        <v>45712</v>
      </c>
      <c r="X91" s="4">
        <f t="shared" si="43"/>
        <v>45719</v>
      </c>
      <c r="Y91" s="4">
        <f t="shared" si="44"/>
        <v>45721</v>
      </c>
      <c r="Z91" s="4">
        <f t="shared" si="40"/>
        <v>45791</v>
      </c>
    </row>
    <row r="92" spans="6:26" x14ac:dyDescent="0.25">
      <c r="F92" s="18">
        <f t="shared" si="49"/>
        <v>92</v>
      </c>
      <c r="G92" s="18">
        <f>Calculator!$D$3+F92</f>
        <v>45797</v>
      </c>
      <c r="H92" s="17">
        <f>Calculator!$D$3</f>
        <v>45705</v>
      </c>
      <c r="I92" s="17">
        <f t="shared" si="48"/>
        <v>45799</v>
      </c>
      <c r="J92" s="18">
        <v>94</v>
      </c>
      <c r="K92" s="7">
        <f t="shared" si="47"/>
        <v>45747</v>
      </c>
      <c r="L92" s="8">
        <f t="shared" si="53"/>
        <v>45749</v>
      </c>
      <c r="M92" s="4">
        <f t="shared" si="53"/>
        <v>45751</v>
      </c>
      <c r="N92" s="10">
        <f t="shared" si="55"/>
        <v>45715</v>
      </c>
      <c r="O92" s="4">
        <f t="shared" si="50"/>
        <v>45720</v>
      </c>
      <c r="P92" s="8">
        <f t="shared" si="56"/>
        <v>45720</v>
      </c>
      <c r="Q92" s="7">
        <f t="shared" si="57"/>
        <v>45708</v>
      </c>
      <c r="R92" s="4">
        <f t="shared" si="37"/>
        <v>45720</v>
      </c>
      <c r="S92" s="8">
        <f t="shared" si="58"/>
        <v>45719</v>
      </c>
      <c r="T92" s="19">
        <v>94</v>
      </c>
      <c r="U92" s="17">
        <f t="shared" si="51"/>
        <v>45705</v>
      </c>
      <c r="V92" s="17">
        <f t="shared" si="52"/>
        <v>45799</v>
      </c>
      <c r="W92" s="4">
        <f t="shared" si="54"/>
        <v>45712</v>
      </c>
      <c r="X92" s="4">
        <f t="shared" si="43"/>
        <v>45719</v>
      </c>
      <c r="Y92" s="4">
        <f t="shared" si="44"/>
        <v>45721</v>
      </c>
      <c r="Z92" s="4">
        <f t="shared" si="40"/>
        <v>45792</v>
      </c>
    </row>
    <row r="93" spans="6:26" x14ac:dyDescent="0.25">
      <c r="F93" s="18">
        <f t="shared" si="49"/>
        <v>93</v>
      </c>
      <c r="G93" s="18">
        <f>Calculator!$D$3+F93</f>
        <v>45798</v>
      </c>
      <c r="H93" s="17">
        <f>Calculator!$D$3</f>
        <v>45705</v>
      </c>
      <c r="I93" s="17">
        <f t="shared" si="48"/>
        <v>45800</v>
      </c>
      <c r="J93" s="18">
        <v>95</v>
      </c>
      <c r="K93" s="7">
        <f t="shared" si="47"/>
        <v>45747</v>
      </c>
      <c r="L93" s="8">
        <f t="shared" ref="L93:M112" si="59">WORKDAY(K93,2,$A$2:$A$25)</f>
        <v>45749</v>
      </c>
      <c r="M93" s="4">
        <f t="shared" si="59"/>
        <v>45751</v>
      </c>
      <c r="N93" s="10">
        <f t="shared" si="55"/>
        <v>45715</v>
      </c>
      <c r="O93" s="4">
        <f t="shared" si="50"/>
        <v>45720</v>
      </c>
      <c r="P93" s="8">
        <f t="shared" si="56"/>
        <v>45720</v>
      </c>
      <c r="Q93" s="7">
        <f t="shared" si="57"/>
        <v>45708</v>
      </c>
      <c r="R93" s="4">
        <f t="shared" si="37"/>
        <v>45720</v>
      </c>
      <c r="S93" s="8">
        <f t="shared" si="58"/>
        <v>45719</v>
      </c>
      <c r="T93" s="19">
        <v>95</v>
      </c>
      <c r="U93" s="17">
        <f t="shared" si="51"/>
        <v>45705</v>
      </c>
      <c r="V93" s="17">
        <f t="shared" si="52"/>
        <v>45800</v>
      </c>
      <c r="W93" s="4">
        <f t="shared" si="54"/>
        <v>45712</v>
      </c>
      <c r="X93" s="4">
        <f t="shared" si="43"/>
        <v>45719</v>
      </c>
      <c r="Y93" s="4">
        <f t="shared" si="44"/>
        <v>45721</v>
      </c>
      <c r="Z93" s="4">
        <f t="shared" si="40"/>
        <v>45793</v>
      </c>
    </row>
    <row r="94" spans="6:26" x14ac:dyDescent="0.25">
      <c r="F94" s="18">
        <f t="shared" si="49"/>
        <v>94</v>
      </c>
      <c r="G94" s="18">
        <f>Calculator!$D$3+F94</f>
        <v>45799</v>
      </c>
      <c r="H94" s="17">
        <f>Calculator!$D$3</f>
        <v>45705</v>
      </c>
      <c r="I94" s="17">
        <f t="shared" si="48"/>
        <v>45804</v>
      </c>
      <c r="J94" s="18">
        <v>96</v>
      </c>
      <c r="K94" s="7">
        <f t="shared" si="47"/>
        <v>45747</v>
      </c>
      <c r="L94" s="8">
        <f t="shared" si="59"/>
        <v>45749</v>
      </c>
      <c r="M94" s="4">
        <f t="shared" si="59"/>
        <v>45751</v>
      </c>
      <c r="N94" s="10">
        <f t="shared" si="55"/>
        <v>45715</v>
      </c>
      <c r="O94" s="4">
        <f t="shared" si="50"/>
        <v>45720</v>
      </c>
      <c r="P94" s="8">
        <f t="shared" si="56"/>
        <v>45720</v>
      </c>
      <c r="Q94" s="7">
        <f t="shared" si="57"/>
        <v>45708</v>
      </c>
      <c r="R94" s="4">
        <f t="shared" ref="R94:R157" si="60">WORKDAY(H94,11,$A$2:$A$25)</f>
        <v>45720</v>
      </c>
      <c r="S94" s="8">
        <f t="shared" si="58"/>
        <v>45719</v>
      </c>
      <c r="T94" s="19">
        <v>96</v>
      </c>
      <c r="U94" s="17">
        <f t="shared" si="51"/>
        <v>45705</v>
      </c>
      <c r="V94" s="17">
        <f t="shared" si="52"/>
        <v>45804</v>
      </c>
      <c r="W94" s="4">
        <f t="shared" si="54"/>
        <v>45712</v>
      </c>
      <c r="X94" s="4">
        <f t="shared" si="43"/>
        <v>45719</v>
      </c>
      <c r="Y94" s="4">
        <f t="shared" si="44"/>
        <v>45721</v>
      </c>
      <c r="Z94" s="4">
        <f t="shared" ref="Z94:Z157" si="61">WORKDAY(V94,-5,$A$2:$A$25)</f>
        <v>45796</v>
      </c>
    </row>
    <row r="95" spans="6:26" x14ac:dyDescent="0.25">
      <c r="F95" s="18">
        <f t="shared" si="49"/>
        <v>95</v>
      </c>
      <c r="G95" s="18">
        <f>Calculator!$D$3+F95</f>
        <v>45800</v>
      </c>
      <c r="H95" s="17">
        <f>Calculator!$D$3</f>
        <v>45705</v>
      </c>
      <c r="I95" s="17">
        <f t="shared" si="48"/>
        <v>45805</v>
      </c>
      <c r="J95" s="18">
        <v>97</v>
      </c>
      <c r="K95" s="7">
        <f t="shared" si="47"/>
        <v>45747</v>
      </c>
      <c r="L95" s="8">
        <f t="shared" si="59"/>
        <v>45749</v>
      </c>
      <c r="M95" s="4">
        <f t="shared" si="59"/>
        <v>45751</v>
      </c>
      <c r="N95" s="10">
        <f t="shared" si="55"/>
        <v>45715</v>
      </c>
      <c r="O95" s="4">
        <f t="shared" si="50"/>
        <v>45720</v>
      </c>
      <c r="P95" s="8">
        <f t="shared" si="56"/>
        <v>45720</v>
      </c>
      <c r="Q95" s="7">
        <f t="shared" si="57"/>
        <v>45708</v>
      </c>
      <c r="R95" s="4">
        <f t="shared" si="60"/>
        <v>45720</v>
      </c>
      <c r="S95" s="8">
        <f t="shared" si="58"/>
        <v>45719</v>
      </c>
      <c r="T95" s="19">
        <v>97</v>
      </c>
      <c r="U95" s="17">
        <f t="shared" si="51"/>
        <v>45705</v>
      </c>
      <c r="V95" s="17">
        <f t="shared" si="52"/>
        <v>45805</v>
      </c>
      <c r="W95" s="4">
        <f t="shared" si="54"/>
        <v>45712</v>
      </c>
      <c r="X95" s="4">
        <f t="shared" si="43"/>
        <v>45719</v>
      </c>
      <c r="Y95" s="4">
        <f t="shared" si="44"/>
        <v>45721</v>
      </c>
      <c r="Z95" s="4">
        <f t="shared" si="61"/>
        <v>45797</v>
      </c>
    </row>
    <row r="96" spans="6:26" x14ac:dyDescent="0.25">
      <c r="F96" s="18">
        <f t="shared" si="49"/>
        <v>96</v>
      </c>
      <c r="G96" s="18">
        <f>Calculator!$D$3+F96</f>
        <v>45801</v>
      </c>
      <c r="H96" s="17">
        <f>Calculator!$D$3</f>
        <v>45705</v>
      </c>
      <c r="I96" s="17">
        <f t="shared" si="48"/>
        <v>45805</v>
      </c>
      <c r="J96" s="18">
        <v>98</v>
      </c>
      <c r="K96" s="7">
        <f t="shared" si="47"/>
        <v>45747</v>
      </c>
      <c r="L96" s="8">
        <f t="shared" si="59"/>
        <v>45749</v>
      </c>
      <c r="M96" s="4">
        <f t="shared" si="59"/>
        <v>45751</v>
      </c>
      <c r="N96" s="10">
        <f t="shared" si="55"/>
        <v>45715</v>
      </c>
      <c r="O96" s="4">
        <f t="shared" si="50"/>
        <v>45720</v>
      </c>
      <c r="P96" s="8">
        <f t="shared" si="56"/>
        <v>45720</v>
      </c>
      <c r="Q96" s="7">
        <f t="shared" si="57"/>
        <v>45708</v>
      </c>
      <c r="R96" s="4">
        <f t="shared" si="60"/>
        <v>45720</v>
      </c>
      <c r="S96" s="8">
        <f t="shared" si="58"/>
        <v>45719</v>
      </c>
      <c r="T96" s="19">
        <v>98</v>
      </c>
      <c r="U96" s="17">
        <f t="shared" si="51"/>
        <v>45705</v>
      </c>
      <c r="V96" s="17">
        <f t="shared" si="52"/>
        <v>45805</v>
      </c>
      <c r="W96" s="4">
        <f t="shared" si="54"/>
        <v>45712</v>
      </c>
      <c r="X96" s="4">
        <f t="shared" si="43"/>
        <v>45719</v>
      </c>
      <c r="Y96" s="4">
        <f t="shared" si="44"/>
        <v>45721</v>
      </c>
      <c r="Z96" s="4">
        <f t="shared" si="61"/>
        <v>45797</v>
      </c>
    </row>
    <row r="97" spans="6:26" x14ac:dyDescent="0.25">
      <c r="F97" s="18">
        <f t="shared" si="49"/>
        <v>97</v>
      </c>
      <c r="G97" s="18">
        <f>Calculator!$D$3+F97</f>
        <v>45802</v>
      </c>
      <c r="H97" s="17">
        <f>Calculator!$D$3</f>
        <v>45705</v>
      </c>
      <c r="I97" s="17">
        <f t="shared" si="48"/>
        <v>45805</v>
      </c>
      <c r="J97" s="18">
        <v>99</v>
      </c>
      <c r="K97" s="7">
        <f t="shared" si="47"/>
        <v>45747</v>
      </c>
      <c r="L97" s="8">
        <f t="shared" si="59"/>
        <v>45749</v>
      </c>
      <c r="M97" s="4">
        <f t="shared" si="59"/>
        <v>45751</v>
      </c>
      <c r="N97" s="10">
        <f t="shared" si="55"/>
        <v>45715</v>
      </c>
      <c r="O97" s="4">
        <f t="shared" si="50"/>
        <v>45720</v>
      </c>
      <c r="P97" s="8">
        <f t="shared" si="56"/>
        <v>45720</v>
      </c>
      <c r="Q97" s="7">
        <f t="shared" si="57"/>
        <v>45708</v>
      </c>
      <c r="R97" s="4">
        <f t="shared" si="60"/>
        <v>45720</v>
      </c>
      <c r="S97" s="8">
        <f t="shared" si="58"/>
        <v>45719</v>
      </c>
      <c r="T97" s="19">
        <v>99</v>
      </c>
      <c r="U97" s="17">
        <f t="shared" si="51"/>
        <v>45705</v>
      </c>
      <c r="V97" s="17">
        <f t="shared" si="52"/>
        <v>45805</v>
      </c>
      <c r="W97" s="4">
        <f t="shared" si="54"/>
        <v>45712</v>
      </c>
      <c r="X97" s="4">
        <f t="shared" si="43"/>
        <v>45719</v>
      </c>
      <c r="Y97" s="4">
        <f t="shared" si="44"/>
        <v>45721</v>
      </c>
      <c r="Z97" s="4">
        <f t="shared" si="61"/>
        <v>45797</v>
      </c>
    </row>
    <row r="98" spans="6:26" x14ac:dyDescent="0.25">
      <c r="F98" s="18">
        <f t="shared" si="49"/>
        <v>98</v>
      </c>
      <c r="G98" s="18">
        <f>Calculator!$D$3+F98</f>
        <v>45803</v>
      </c>
      <c r="H98" s="17">
        <f>Calculator!$D$3</f>
        <v>45705</v>
      </c>
      <c r="I98" s="17">
        <f t="shared" si="48"/>
        <v>45805</v>
      </c>
      <c r="J98" s="18">
        <v>100</v>
      </c>
      <c r="K98" s="7">
        <f t="shared" si="47"/>
        <v>45747</v>
      </c>
      <c r="L98" s="8">
        <f t="shared" si="59"/>
        <v>45749</v>
      </c>
      <c r="M98" s="4">
        <f t="shared" si="59"/>
        <v>45751</v>
      </c>
      <c r="N98" s="10">
        <f t="shared" si="55"/>
        <v>45715</v>
      </c>
      <c r="O98" s="4">
        <f t="shared" si="50"/>
        <v>45720</v>
      </c>
      <c r="P98" s="8">
        <f t="shared" si="56"/>
        <v>45720</v>
      </c>
      <c r="Q98" s="7">
        <f t="shared" si="57"/>
        <v>45708</v>
      </c>
      <c r="R98" s="4">
        <f t="shared" si="60"/>
        <v>45720</v>
      </c>
      <c r="S98" s="8">
        <f t="shared" si="58"/>
        <v>45719</v>
      </c>
      <c r="T98" s="19">
        <v>100</v>
      </c>
      <c r="U98" s="17">
        <f t="shared" si="51"/>
        <v>45705</v>
      </c>
      <c r="V98" s="17">
        <f t="shared" si="52"/>
        <v>45805</v>
      </c>
      <c r="W98" s="4">
        <f t="shared" si="54"/>
        <v>45712</v>
      </c>
      <c r="X98" s="4">
        <f t="shared" si="43"/>
        <v>45719</v>
      </c>
      <c r="Y98" s="4">
        <f t="shared" si="44"/>
        <v>45721</v>
      </c>
      <c r="Z98" s="4">
        <f t="shared" si="61"/>
        <v>45797</v>
      </c>
    </row>
    <row r="99" spans="6:26" x14ac:dyDescent="0.25">
      <c r="F99" s="18">
        <f t="shared" si="49"/>
        <v>99</v>
      </c>
      <c r="G99" s="18">
        <f>Calculator!$D$3+F99</f>
        <v>45804</v>
      </c>
      <c r="H99" s="17">
        <f>Calculator!$D$3</f>
        <v>45705</v>
      </c>
      <c r="I99" s="17">
        <f t="shared" si="48"/>
        <v>45806</v>
      </c>
      <c r="J99" s="18">
        <v>101</v>
      </c>
      <c r="K99" s="7">
        <f t="shared" si="47"/>
        <v>45747</v>
      </c>
      <c r="L99" s="8">
        <f t="shared" si="59"/>
        <v>45749</v>
      </c>
      <c r="M99" s="4">
        <f t="shared" si="59"/>
        <v>45751</v>
      </c>
      <c r="N99" s="10">
        <f t="shared" si="55"/>
        <v>45715</v>
      </c>
      <c r="O99" s="4">
        <f t="shared" si="50"/>
        <v>45720</v>
      </c>
      <c r="P99" s="8">
        <f t="shared" si="56"/>
        <v>45720</v>
      </c>
      <c r="Q99" s="7">
        <f t="shared" si="57"/>
        <v>45708</v>
      </c>
      <c r="R99" s="4">
        <f t="shared" si="60"/>
        <v>45720</v>
      </c>
      <c r="S99" s="8">
        <f t="shared" si="58"/>
        <v>45719</v>
      </c>
      <c r="T99" s="19">
        <v>101</v>
      </c>
      <c r="U99" s="17">
        <f t="shared" si="51"/>
        <v>45705</v>
      </c>
      <c r="V99" s="17">
        <f t="shared" si="52"/>
        <v>45806</v>
      </c>
      <c r="W99" s="4">
        <f t="shared" si="54"/>
        <v>45712</v>
      </c>
      <c r="X99" s="4">
        <f t="shared" si="43"/>
        <v>45719</v>
      </c>
      <c r="Y99" s="4">
        <f t="shared" si="44"/>
        <v>45721</v>
      </c>
      <c r="Z99" s="4">
        <f t="shared" si="61"/>
        <v>45798</v>
      </c>
    </row>
    <row r="100" spans="6:26" x14ac:dyDescent="0.25">
      <c r="F100" s="18">
        <f t="shared" si="49"/>
        <v>100</v>
      </c>
      <c r="G100" s="18">
        <f>Calculator!$D$3+F100</f>
        <v>45805</v>
      </c>
      <c r="H100" s="17">
        <f>Calculator!$D$3</f>
        <v>45705</v>
      </c>
      <c r="I100" s="17">
        <f t="shared" si="48"/>
        <v>45807</v>
      </c>
      <c r="J100" s="18">
        <v>102</v>
      </c>
      <c r="K100" s="7">
        <f t="shared" si="47"/>
        <v>45747</v>
      </c>
      <c r="L100" s="8">
        <f t="shared" si="59"/>
        <v>45749</v>
      </c>
      <c r="M100" s="4">
        <f t="shared" si="59"/>
        <v>45751</v>
      </c>
      <c r="N100" s="10">
        <f t="shared" si="55"/>
        <v>45715</v>
      </c>
      <c r="O100" s="4">
        <f t="shared" si="50"/>
        <v>45720</v>
      </c>
      <c r="P100" s="8">
        <f t="shared" si="56"/>
        <v>45720</v>
      </c>
      <c r="Q100" s="7">
        <f t="shared" si="57"/>
        <v>45708</v>
      </c>
      <c r="R100" s="4">
        <f t="shared" si="60"/>
        <v>45720</v>
      </c>
      <c r="S100" s="8">
        <f t="shared" si="58"/>
        <v>45719</v>
      </c>
      <c r="T100" s="19">
        <v>102</v>
      </c>
      <c r="U100" s="17">
        <f t="shared" si="51"/>
        <v>45705</v>
      </c>
      <c r="V100" s="17">
        <f t="shared" si="52"/>
        <v>45807</v>
      </c>
      <c r="W100" s="4">
        <f t="shared" si="54"/>
        <v>45712</v>
      </c>
      <c r="X100" s="4">
        <f t="shared" si="43"/>
        <v>45719</v>
      </c>
      <c r="Y100" s="4">
        <f t="shared" si="44"/>
        <v>45721</v>
      </c>
      <c r="Z100" s="4">
        <f t="shared" si="61"/>
        <v>45799</v>
      </c>
    </row>
    <row r="101" spans="6:26" x14ac:dyDescent="0.25">
      <c r="F101" s="18">
        <f t="shared" si="49"/>
        <v>101</v>
      </c>
      <c r="G101" s="18">
        <f>Calculator!$D$3+F101</f>
        <v>45806</v>
      </c>
      <c r="H101" s="17">
        <f>Calculator!$D$3</f>
        <v>45705</v>
      </c>
      <c r="I101" s="17">
        <f t="shared" si="48"/>
        <v>45810</v>
      </c>
      <c r="J101" s="18">
        <v>103</v>
      </c>
      <c r="K101" s="7">
        <f t="shared" si="47"/>
        <v>45747</v>
      </c>
      <c r="L101" s="8">
        <f t="shared" si="59"/>
        <v>45749</v>
      </c>
      <c r="M101" s="4">
        <f t="shared" si="59"/>
        <v>45751</v>
      </c>
      <c r="N101" s="10">
        <f t="shared" si="55"/>
        <v>45715</v>
      </c>
      <c r="O101" s="4">
        <f t="shared" si="50"/>
        <v>45720</v>
      </c>
      <c r="P101" s="8">
        <f t="shared" si="56"/>
        <v>45720</v>
      </c>
      <c r="Q101" s="7">
        <f t="shared" si="57"/>
        <v>45708</v>
      </c>
      <c r="R101" s="4">
        <f t="shared" si="60"/>
        <v>45720</v>
      </c>
      <c r="S101" s="8">
        <f t="shared" si="58"/>
        <v>45719</v>
      </c>
      <c r="T101" s="19">
        <v>103</v>
      </c>
      <c r="U101" s="17">
        <f t="shared" si="51"/>
        <v>45705</v>
      </c>
      <c r="V101" s="17">
        <f t="shared" si="52"/>
        <v>45810</v>
      </c>
      <c r="W101" s="4">
        <f t="shared" si="54"/>
        <v>45712</v>
      </c>
      <c r="X101" s="4">
        <f t="shared" si="43"/>
        <v>45719</v>
      </c>
      <c r="Y101" s="4">
        <f t="shared" si="44"/>
        <v>45721</v>
      </c>
      <c r="Z101" s="4">
        <f t="shared" si="61"/>
        <v>45800</v>
      </c>
    </row>
    <row r="102" spans="6:26" x14ac:dyDescent="0.25">
      <c r="F102" s="18">
        <f t="shared" si="49"/>
        <v>102</v>
      </c>
      <c r="G102" s="18">
        <f>Calculator!$D$3+F102</f>
        <v>45807</v>
      </c>
      <c r="H102" s="17">
        <f>Calculator!$D$3</f>
        <v>45705</v>
      </c>
      <c r="I102" s="17">
        <f t="shared" si="48"/>
        <v>45811</v>
      </c>
      <c r="J102" s="18">
        <v>104</v>
      </c>
      <c r="K102" s="7">
        <f t="shared" si="47"/>
        <v>45747</v>
      </c>
      <c r="L102" s="8">
        <f t="shared" si="59"/>
        <v>45749</v>
      </c>
      <c r="M102" s="4">
        <f t="shared" si="59"/>
        <v>45751</v>
      </c>
      <c r="N102" s="10">
        <f t="shared" si="55"/>
        <v>45715</v>
      </c>
      <c r="O102" s="4">
        <f t="shared" si="50"/>
        <v>45720</v>
      </c>
      <c r="P102" s="8">
        <f t="shared" si="56"/>
        <v>45720</v>
      </c>
      <c r="Q102" s="7">
        <f t="shared" si="57"/>
        <v>45708</v>
      </c>
      <c r="R102" s="4">
        <f t="shared" si="60"/>
        <v>45720</v>
      </c>
      <c r="S102" s="8">
        <f t="shared" si="58"/>
        <v>45719</v>
      </c>
      <c r="T102" s="19">
        <v>104</v>
      </c>
      <c r="U102" s="17">
        <f t="shared" si="51"/>
        <v>45705</v>
      </c>
      <c r="V102" s="17">
        <f t="shared" si="52"/>
        <v>45811</v>
      </c>
      <c r="W102" s="4">
        <f t="shared" si="54"/>
        <v>45712</v>
      </c>
      <c r="X102" s="4">
        <f t="shared" si="43"/>
        <v>45719</v>
      </c>
      <c r="Y102" s="4">
        <f t="shared" si="44"/>
        <v>45721</v>
      </c>
      <c r="Z102" s="4">
        <f t="shared" si="61"/>
        <v>45804</v>
      </c>
    </row>
    <row r="103" spans="6:26" x14ac:dyDescent="0.25">
      <c r="F103" s="18">
        <f t="shared" si="49"/>
        <v>103</v>
      </c>
      <c r="G103" s="18">
        <f>Calculator!$D$3+F103</f>
        <v>45808</v>
      </c>
      <c r="H103" s="17">
        <f>Calculator!$D$3</f>
        <v>45705</v>
      </c>
      <c r="I103" s="17">
        <f t="shared" si="48"/>
        <v>45811</v>
      </c>
      <c r="J103" s="18">
        <v>105</v>
      </c>
      <c r="K103" s="7">
        <f t="shared" si="47"/>
        <v>45747</v>
      </c>
      <c r="L103" s="8">
        <f t="shared" si="59"/>
        <v>45749</v>
      </c>
      <c r="M103" s="4">
        <f t="shared" si="59"/>
        <v>45751</v>
      </c>
      <c r="N103" s="10">
        <f t="shared" si="55"/>
        <v>45715</v>
      </c>
      <c r="O103" s="4">
        <f t="shared" si="50"/>
        <v>45720</v>
      </c>
      <c r="P103" s="8">
        <f t="shared" si="56"/>
        <v>45720</v>
      </c>
      <c r="Q103" s="7">
        <f t="shared" si="57"/>
        <v>45708</v>
      </c>
      <c r="R103" s="4">
        <f t="shared" si="60"/>
        <v>45720</v>
      </c>
      <c r="S103" s="8">
        <f t="shared" si="58"/>
        <v>45719</v>
      </c>
      <c r="T103" s="19">
        <v>105</v>
      </c>
      <c r="U103" s="17">
        <f t="shared" si="51"/>
        <v>45705</v>
      </c>
      <c r="V103" s="17">
        <f t="shared" si="52"/>
        <v>45811</v>
      </c>
      <c r="W103" s="4">
        <f t="shared" si="54"/>
        <v>45712</v>
      </c>
      <c r="X103" s="4">
        <f t="shared" si="43"/>
        <v>45719</v>
      </c>
      <c r="Y103" s="4">
        <f t="shared" si="44"/>
        <v>45721</v>
      </c>
      <c r="Z103" s="4">
        <f t="shared" si="61"/>
        <v>45804</v>
      </c>
    </row>
    <row r="104" spans="6:26" x14ac:dyDescent="0.25">
      <c r="F104" s="18">
        <f t="shared" si="49"/>
        <v>104</v>
      </c>
      <c r="G104" s="18">
        <f>Calculator!$D$3+F104</f>
        <v>45809</v>
      </c>
      <c r="H104" s="17">
        <f>Calculator!$D$3</f>
        <v>45705</v>
      </c>
      <c r="I104" s="17">
        <f t="shared" si="48"/>
        <v>45811</v>
      </c>
      <c r="J104" s="18">
        <v>106</v>
      </c>
      <c r="K104" s="7">
        <f t="shared" si="47"/>
        <v>45747</v>
      </c>
      <c r="L104" s="8">
        <f t="shared" si="59"/>
        <v>45749</v>
      </c>
      <c r="M104" s="4">
        <f t="shared" si="59"/>
        <v>45751</v>
      </c>
      <c r="N104" s="10">
        <f t="shared" si="55"/>
        <v>45715</v>
      </c>
      <c r="O104" s="4">
        <f t="shared" si="50"/>
        <v>45720</v>
      </c>
      <c r="P104" s="8">
        <f t="shared" si="56"/>
        <v>45720</v>
      </c>
      <c r="Q104" s="7">
        <f t="shared" si="57"/>
        <v>45708</v>
      </c>
      <c r="R104" s="4">
        <f t="shared" si="60"/>
        <v>45720</v>
      </c>
      <c r="S104" s="8">
        <f t="shared" si="58"/>
        <v>45719</v>
      </c>
      <c r="T104" s="19">
        <v>106</v>
      </c>
      <c r="U104" s="17">
        <f t="shared" si="51"/>
        <v>45705</v>
      </c>
      <c r="V104" s="17">
        <f t="shared" si="52"/>
        <v>45811</v>
      </c>
      <c r="W104" s="4">
        <f t="shared" si="54"/>
        <v>45712</v>
      </c>
      <c r="X104" s="4">
        <f t="shared" si="43"/>
        <v>45719</v>
      </c>
      <c r="Y104" s="4">
        <f t="shared" si="44"/>
        <v>45721</v>
      </c>
      <c r="Z104" s="4">
        <f t="shared" si="61"/>
        <v>45804</v>
      </c>
    </row>
    <row r="105" spans="6:26" x14ac:dyDescent="0.25">
      <c r="F105" s="18">
        <f t="shared" si="49"/>
        <v>105</v>
      </c>
      <c r="G105" s="18">
        <f>Calculator!$D$3+F105</f>
        <v>45810</v>
      </c>
      <c r="H105" s="17">
        <f>Calculator!$D$3</f>
        <v>45705</v>
      </c>
      <c r="I105" s="17">
        <f t="shared" si="48"/>
        <v>45812</v>
      </c>
      <c r="J105" s="18">
        <v>107</v>
      </c>
      <c r="K105" s="7">
        <f t="shared" si="47"/>
        <v>45747</v>
      </c>
      <c r="L105" s="8">
        <f t="shared" si="59"/>
        <v>45749</v>
      </c>
      <c r="M105" s="4">
        <f t="shared" si="59"/>
        <v>45751</v>
      </c>
      <c r="N105" s="10">
        <f t="shared" si="55"/>
        <v>45715</v>
      </c>
      <c r="O105" s="4">
        <f t="shared" si="50"/>
        <v>45720</v>
      </c>
      <c r="P105" s="8">
        <f t="shared" si="56"/>
        <v>45720</v>
      </c>
      <c r="Q105" s="7">
        <f t="shared" si="57"/>
        <v>45708</v>
      </c>
      <c r="R105" s="4">
        <f t="shared" si="60"/>
        <v>45720</v>
      </c>
      <c r="S105" s="8">
        <f t="shared" si="58"/>
        <v>45719</v>
      </c>
      <c r="T105" s="19">
        <v>107</v>
      </c>
      <c r="U105" s="17">
        <f t="shared" si="51"/>
        <v>45705</v>
      </c>
      <c r="V105" s="17">
        <f t="shared" si="52"/>
        <v>45812</v>
      </c>
      <c r="W105" s="4">
        <f t="shared" si="54"/>
        <v>45712</v>
      </c>
      <c r="X105" s="4">
        <f t="shared" si="43"/>
        <v>45719</v>
      </c>
      <c r="Y105" s="4">
        <f t="shared" si="44"/>
        <v>45721</v>
      </c>
      <c r="Z105" s="4">
        <f t="shared" si="61"/>
        <v>45805</v>
      </c>
    </row>
    <row r="106" spans="6:26" x14ac:dyDescent="0.25">
      <c r="F106" s="18">
        <f t="shared" si="49"/>
        <v>106</v>
      </c>
      <c r="G106" s="18">
        <f>Calculator!$D$3+F106</f>
        <v>45811</v>
      </c>
      <c r="H106" s="17">
        <f>Calculator!$D$3</f>
        <v>45705</v>
      </c>
      <c r="I106" s="17">
        <f t="shared" si="48"/>
        <v>45813</v>
      </c>
      <c r="J106" s="18">
        <v>108</v>
      </c>
      <c r="K106" s="7">
        <f t="shared" si="47"/>
        <v>45747</v>
      </c>
      <c r="L106" s="8">
        <f t="shared" si="59"/>
        <v>45749</v>
      </c>
      <c r="M106" s="4">
        <f t="shared" si="59"/>
        <v>45751</v>
      </c>
      <c r="N106" s="10">
        <f t="shared" si="55"/>
        <v>45715</v>
      </c>
      <c r="O106" s="4">
        <f t="shared" si="50"/>
        <v>45720</v>
      </c>
      <c r="P106" s="8">
        <f t="shared" si="56"/>
        <v>45720</v>
      </c>
      <c r="Q106" s="7">
        <f t="shared" si="57"/>
        <v>45708</v>
      </c>
      <c r="R106" s="4">
        <f t="shared" si="60"/>
        <v>45720</v>
      </c>
      <c r="S106" s="8">
        <f t="shared" si="58"/>
        <v>45719</v>
      </c>
      <c r="T106" s="19">
        <v>108</v>
      </c>
      <c r="U106" s="17">
        <f t="shared" si="51"/>
        <v>45705</v>
      </c>
      <c r="V106" s="17">
        <f t="shared" si="52"/>
        <v>45813</v>
      </c>
      <c r="W106" s="4">
        <f t="shared" si="54"/>
        <v>45712</v>
      </c>
      <c r="X106" s="4">
        <f t="shared" si="43"/>
        <v>45719</v>
      </c>
      <c r="Y106" s="4">
        <f t="shared" si="44"/>
        <v>45721</v>
      </c>
      <c r="Z106" s="4">
        <f t="shared" si="61"/>
        <v>45806</v>
      </c>
    </row>
    <row r="107" spans="6:26" x14ac:dyDescent="0.25">
      <c r="F107" s="18">
        <f t="shared" si="49"/>
        <v>107</v>
      </c>
      <c r="G107" s="18">
        <f>Calculator!$D$3+F107</f>
        <v>45812</v>
      </c>
      <c r="H107" s="17">
        <f>Calculator!$D$3</f>
        <v>45705</v>
      </c>
      <c r="I107" s="17">
        <f t="shared" si="48"/>
        <v>45814</v>
      </c>
      <c r="J107" s="18">
        <v>109</v>
      </c>
      <c r="K107" s="7">
        <f t="shared" si="47"/>
        <v>45747</v>
      </c>
      <c r="L107" s="8">
        <f t="shared" si="59"/>
        <v>45749</v>
      </c>
      <c r="M107" s="4">
        <f t="shared" si="59"/>
        <v>45751</v>
      </c>
      <c r="N107" s="10">
        <f t="shared" si="55"/>
        <v>45715</v>
      </c>
      <c r="O107" s="4">
        <f t="shared" si="50"/>
        <v>45720</v>
      </c>
      <c r="P107" s="8">
        <f t="shared" si="56"/>
        <v>45720</v>
      </c>
      <c r="Q107" s="7">
        <f t="shared" si="57"/>
        <v>45708</v>
      </c>
      <c r="R107" s="4">
        <f t="shared" si="60"/>
        <v>45720</v>
      </c>
      <c r="S107" s="8">
        <f t="shared" si="58"/>
        <v>45719</v>
      </c>
      <c r="T107" s="19">
        <v>109</v>
      </c>
      <c r="U107" s="17">
        <f t="shared" si="51"/>
        <v>45705</v>
      </c>
      <c r="V107" s="17">
        <f t="shared" si="52"/>
        <v>45814</v>
      </c>
      <c r="W107" s="4">
        <f t="shared" si="54"/>
        <v>45712</v>
      </c>
      <c r="X107" s="4">
        <f t="shared" si="43"/>
        <v>45719</v>
      </c>
      <c r="Y107" s="4">
        <f t="shared" si="44"/>
        <v>45721</v>
      </c>
      <c r="Z107" s="4">
        <f t="shared" si="61"/>
        <v>45807</v>
      </c>
    </row>
    <row r="108" spans="6:26" x14ac:dyDescent="0.25">
      <c r="F108" s="18">
        <f t="shared" si="49"/>
        <v>108</v>
      </c>
      <c r="G108" s="18">
        <f>Calculator!$D$3+F108</f>
        <v>45813</v>
      </c>
      <c r="H108" s="17">
        <f>Calculator!$D$3</f>
        <v>45705</v>
      </c>
      <c r="I108" s="17">
        <f t="shared" si="48"/>
        <v>45817</v>
      </c>
      <c r="J108" s="18">
        <v>110</v>
      </c>
      <c r="K108" s="7">
        <f t="shared" si="47"/>
        <v>45747</v>
      </c>
      <c r="L108" s="8">
        <f t="shared" si="59"/>
        <v>45749</v>
      </c>
      <c r="M108" s="4">
        <f t="shared" si="59"/>
        <v>45751</v>
      </c>
      <c r="N108" s="10">
        <f t="shared" si="55"/>
        <v>45715</v>
      </c>
      <c r="O108" s="4">
        <f t="shared" si="50"/>
        <v>45720</v>
      </c>
      <c r="P108" s="8">
        <f t="shared" si="56"/>
        <v>45720</v>
      </c>
      <c r="Q108" s="7">
        <f t="shared" si="57"/>
        <v>45708</v>
      </c>
      <c r="R108" s="4">
        <f t="shared" si="60"/>
        <v>45720</v>
      </c>
      <c r="S108" s="8">
        <f t="shared" si="58"/>
        <v>45719</v>
      </c>
      <c r="T108" s="19">
        <v>110</v>
      </c>
      <c r="U108" s="17">
        <f t="shared" si="51"/>
        <v>45705</v>
      </c>
      <c r="V108" s="17">
        <f t="shared" si="52"/>
        <v>45817</v>
      </c>
      <c r="W108" s="4">
        <f t="shared" si="54"/>
        <v>45712</v>
      </c>
      <c r="X108" s="4">
        <f t="shared" si="43"/>
        <v>45719</v>
      </c>
      <c r="Y108" s="4">
        <f t="shared" si="44"/>
        <v>45721</v>
      </c>
      <c r="Z108" s="4">
        <f t="shared" si="61"/>
        <v>45810</v>
      </c>
    </row>
    <row r="109" spans="6:26" x14ac:dyDescent="0.25">
      <c r="F109" s="18">
        <f t="shared" si="49"/>
        <v>109</v>
      </c>
      <c r="G109" s="18">
        <f>Calculator!$D$3+F109</f>
        <v>45814</v>
      </c>
      <c r="H109" s="17">
        <f>Calculator!$D$3</f>
        <v>45705</v>
      </c>
      <c r="I109" s="17">
        <f t="shared" si="48"/>
        <v>45818</v>
      </c>
      <c r="J109" s="18">
        <v>111</v>
      </c>
      <c r="K109" s="7">
        <f t="shared" si="47"/>
        <v>45747</v>
      </c>
      <c r="L109" s="8">
        <f t="shared" si="59"/>
        <v>45749</v>
      </c>
      <c r="M109" s="4">
        <f t="shared" si="59"/>
        <v>45751</v>
      </c>
      <c r="N109" s="10">
        <f t="shared" si="55"/>
        <v>45715</v>
      </c>
      <c r="O109" s="4">
        <f t="shared" si="50"/>
        <v>45720</v>
      </c>
      <c r="P109" s="8">
        <f t="shared" si="56"/>
        <v>45720</v>
      </c>
      <c r="Q109" s="7">
        <f t="shared" si="57"/>
        <v>45708</v>
      </c>
      <c r="R109" s="4">
        <f t="shared" si="60"/>
        <v>45720</v>
      </c>
      <c r="S109" s="8">
        <f t="shared" si="58"/>
        <v>45719</v>
      </c>
      <c r="T109" s="19">
        <v>111</v>
      </c>
      <c r="U109" s="17">
        <f t="shared" si="51"/>
        <v>45705</v>
      </c>
      <c r="V109" s="17">
        <f t="shared" si="52"/>
        <v>45818</v>
      </c>
      <c r="W109" s="4">
        <f t="shared" si="54"/>
        <v>45712</v>
      </c>
      <c r="X109" s="4">
        <f t="shared" ref="X109:X172" si="62">WORKDAY($U109,10,$A$2:$A$25)</f>
        <v>45719</v>
      </c>
      <c r="Y109" s="4">
        <f t="shared" ref="Y109:Y172" si="63">WORKDAY($U109,12,$A$2:$A$25)</f>
        <v>45721</v>
      </c>
      <c r="Z109" s="4">
        <f t="shared" si="61"/>
        <v>45811</v>
      </c>
    </row>
    <row r="110" spans="6:26" x14ac:dyDescent="0.25">
      <c r="F110" s="18">
        <f t="shared" si="49"/>
        <v>110</v>
      </c>
      <c r="G110" s="18">
        <f>Calculator!$D$3+F110</f>
        <v>45815</v>
      </c>
      <c r="H110" s="17">
        <f>Calculator!$D$3</f>
        <v>45705</v>
      </c>
      <c r="I110" s="17">
        <f t="shared" si="48"/>
        <v>45818</v>
      </c>
      <c r="J110" s="18">
        <v>112</v>
      </c>
      <c r="K110" s="7">
        <f t="shared" si="47"/>
        <v>45747</v>
      </c>
      <c r="L110" s="8">
        <f t="shared" si="59"/>
        <v>45749</v>
      </c>
      <c r="M110" s="4">
        <f t="shared" si="59"/>
        <v>45751</v>
      </c>
      <c r="N110" s="10">
        <f t="shared" si="55"/>
        <v>45715</v>
      </c>
      <c r="O110" s="4">
        <f t="shared" si="50"/>
        <v>45720</v>
      </c>
      <c r="P110" s="8">
        <f t="shared" si="56"/>
        <v>45720</v>
      </c>
      <c r="Q110" s="7">
        <f t="shared" si="57"/>
        <v>45708</v>
      </c>
      <c r="R110" s="4">
        <f t="shared" si="60"/>
        <v>45720</v>
      </c>
      <c r="S110" s="8">
        <f t="shared" si="58"/>
        <v>45719</v>
      </c>
      <c r="T110" s="19">
        <v>112</v>
      </c>
      <c r="U110" s="17">
        <f t="shared" si="51"/>
        <v>45705</v>
      </c>
      <c r="V110" s="17">
        <f t="shared" si="52"/>
        <v>45818</v>
      </c>
      <c r="W110" s="4">
        <f t="shared" si="54"/>
        <v>45712</v>
      </c>
      <c r="X110" s="4">
        <f t="shared" si="62"/>
        <v>45719</v>
      </c>
      <c r="Y110" s="4">
        <f t="shared" si="63"/>
        <v>45721</v>
      </c>
      <c r="Z110" s="4">
        <f t="shared" si="61"/>
        <v>45811</v>
      </c>
    </row>
    <row r="111" spans="6:26" x14ac:dyDescent="0.25">
      <c r="F111" s="18">
        <f t="shared" si="49"/>
        <v>111</v>
      </c>
      <c r="G111" s="18">
        <f>Calculator!$D$3+F111</f>
        <v>45816</v>
      </c>
      <c r="H111" s="17">
        <f>Calculator!$D$3</f>
        <v>45705</v>
      </c>
      <c r="I111" s="17">
        <f t="shared" si="48"/>
        <v>45818</v>
      </c>
      <c r="J111" s="18">
        <v>113</v>
      </c>
      <c r="K111" s="7">
        <f t="shared" si="47"/>
        <v>45747</v>
      </c>
      <c r="L111" s="8">
        <f t="shared" si="59"/>
        <v>45749</v>
      </c>
      <c r="M111" s="4">
        <f t="shared" si="59"/>
        <v>45751</v>
      </c>
      <c r="N111" s="10">
        <f t="shared" si="55"/>
        <v>45715</v>
      </c>
      <c r="O111" s="4">
        <f t="shared" si="50"/>
        <v>45720</v>
      </c>
      <c r="P111" s="8">
        <f t="shared" si="56"/>
        <v>45720</v>
      </c>
      <c r="Q111" s="7">
        <f t="shared" si="57"/>
        <v>45708</v>
      </c>
      <c r="R111" s="4">
        <f t="shared" si="60"/>
        <v>45720</v>
      </c>
      <c r="S111" s="8">
        <f t="shared" si="58"/>
        <v>45719</v>
      </c>
      <c r="T111" s="19">
        <v>113</v>
      </c>
      <c r="U111" s="17">
        <f t="shared" si="51"/>
        <v>45705</v>
      </c>
      <c r="V111" s="17">
        <f t="shared" si="52"/>
        <v>45818</v>
      </c>
      <c r="W111" s="4">
        <f t="shared" si="54"/>
        <v>45712</v>
      </c>
      <c r="X111" s="4">
        <f t="shared" si="62"/>
        <v>45719</v>
      </c>
      <c r="Y111" s="4">
        <f t="shared" si="63"/>
        <v>45721</v>
      </c>
      <c r="Z111" s="4">
        <f t="shared" si="61"/>
        <v>45811</v>
      </c>
    </row>
    <row r="112" spans="6:26" x14ac:dyDescent="0.25">
      <c r="F112" s="18">
        <f t="shared" si="49"/>
        <v>112</v>
      </c>
      <c r="G112" s="18">
        <f>Calculator!$D$3+F112</f>
        <v>45817</v>
      </c>
      <c r="H112" s="17">
        <f>Calculator!$D$3</f>
        <v>45705</v>
      </c>
      <c r="I112" s="17">
        <f t="shared" si="48"/>
        <v>45819</v>
      </c>
      <c r="J112" s="18">
        <v>114</v>
      </c>
      <c r="K112" s="7">
        <f t="shared" si="47"/>
        <v>45747</v>
      </c>
      <c r="L112" s="8">
        <f t="shared" si="59"/>
        <v>45749</v>
      </c>
      <c r="M112" s="4">
        <f t="shared" si="59"/>
        <v>45751</v>
      </c>
      <c r="N112" s="10">
        <f t="shared" si="55"/>
        <v>45715</v>
      </c>
      <c r="O112" s="4">
        <f t="shared" si="50"/>
        <v>45720</v>
      </c>
      <c r="P112" s="8">
        <f t="shared" si="56"/>
        <v>45720</v>
      </c>
      <c r="Q112" s="7">
        <f t="shared" si="57"/>
        <v>45708</v>
      </c>
      <c r="R112" s="4">
        <f t="shared" si="60"/>
        <v>45720</v>
      </c>
      <c r="S112" s="8">
        <f t="shared" si="58"/>
        <v>45719</v>
      </c>
      <c r="T112" s="19">
        <v>114</v>
      </c>
      <c r="U112" s="17">
        <f t="shared" si="51"/>
        <v>45705</v>
      </c>
      <c r="V112" s="17">
        <f t="shared" si="52"/>
        <v>45819</v>
      </c>
      <c r="W112" s="4">
        <f t="shared" si="54"/>
        <v>45712</v>
      </c>
      <c r="X112" s="4">
        <f t="shared" si="62"/>
        <v>45719</v>
      </c>
      <c r="Y112" s="4">
        <f t="shared" si="63"/>
        <v>45721</v>
      </c>
      <c r="Z112" s="4">
        <f t="shared" si="61"/>
        <v>45812</v>
      </c>
    </row>
    <row r="113" spans="6:26" x14ac:dyDescent="0.25">
      <c r="F113" s="18">
        <f t="shared" si="49"/>
        <v>113</v>
      </c>
      <c r="G113" s="18">
        <f>Calculator!$D$3+F113</f>
        <v>45818</v>
      </c>
      <c r="H113" s="17">
        <f>Calculator!$D$3</f>
        <v>45705</v>
      </c>
      <c r="I113" s="17">
        <f t="shared" si="48"/>
        <v>45820</v>
      </c>
      <c r="J113" s="18">
        <v>115</v>
      </c>
      <c r="K113" s="7">
        <f t="shared" si="47"/>
        <v>45747</v>
      </c>
      <c r="L113" s="8">
        <f t="shared" ref="L113:M132" si="64">WORKDAY(K113,2,$A$2:$A$25)</f>
        <v>45749</v>
      </c>
      <c r="M113" s="4">
        <f t="shared" si="64"/>
        <v>45751</v>
      </c>
      <c r="N113" s="10">
        <f t="shared" si="55"/>
        <v>45715</v>
      </c>
      <c r="O113" s="4">
        <f t="shared" si="50"/>
        <v>45720</v>
      </c>
      <c r="P113" s="8">
        <f t="shared" si="56"/>
        <v>45720</v>
      </c>
      <c r="Q113" s="7">
        <f t="shared" si="57"/>
        <v>45708</v>
      </c>
      <c r="R113" s="4">
        <f t="shared" si="60"/>
        <v>45720</v>
      </c>
      <c r="S113" s="8">
        <f t="shared" si="58"/>
        <v>45719</v>
      </c>
      <c r="T113" s="19">
        <v>115</v>
      </c>
      <c r="U113" s="17">
        <f t="shared" si="51"/>
        <v>45705</v>
      </c>
      <c r="V113" s="17">
        <f t="shared" si="52"/>
        <v>45820</v>
      </c>
      <c r="W113" s="4">
        <f t="shared" si="54"/>
        <v>45712</v>
      </c>
      <c r="X113" s="4">
        <f t="shared" si="62"/>
        <v>45719</v>
      </c>
      <c r="Y113" s="4">
        <f t="shared" si="63"/>
        <v>45721</v>
      </c>
      <c r="Z113" s="4">
        <f t="shared" si="61"/>
        <v>45813</v>
      </c>
    </row>
    <row r="114" spans="6:26" x14ac:dyDescent="0.25">
      <c r="F114" s="18">
        <f t="shared" si="49"/>
        <v>114</v>
      </c>
      <c r="G114" s="18">
        <f>Calculator!$D$3+F114</f>
        <v>45819</v>
      </c>
      <c r="H114" s="17">
        <f>Calculator!$D$3</f>
        <v>45705</v>
      </c>
      <c r="I114" s="17">
        <f t="shared" si="48"/>
        <v>45821</v>
      </c>
      <c r="J114" s="18">
        <v>116</v>
      </c>
      <c r="K114" s="7">
        <f t="shared" si="47"/>
        <v>45747</v>
      </c>
      <c r="L114" s="8">
        <f t="shared" si="64"/>
        <v>45749</v>
      </c>
      <c r="M114" s="4">
        <f t="shared" si="64"/>
        <v>45751</v>
      </c>
      <c r="N114" s="10">
        <f t="shared" si="55"/>
        <v>45715</v>
      </c>
      <c r="O114" s="4">
        <f t="shared" si="50"/>
        <v>45720</v>
      </c>
      <c r="P114" s="8">
        <f t="shared" si="56"/>
        <v>45720</v>
      </c>
      <c r="Q114" s="7">
        <f t="shared" si="57"/>
        <v>45708</v>
      </c>
      <c r="R114" s="4">
        <f t="shared" si="60"/>
        <v>45720</v>
      </c>
      <c r="S114" s="8">
        <f t="shared" si="58"/>
        <v>45719</v>
      </c>
      <c r="T114" s="19">
        <v>116</v>
      </c>
      <c r="U114" s="17">
        <f t="shared" si="51"/>
        <v>45705</v>
      </c>
      <c r="V114" s="17">
        <f t="shared" si="52"/>
        <v>45821</v>
      </c>
      <c r="W114" s="4">
        <f t="shared" si="54"/>
        <v>45712</v>
      </c>
      <c r="X114" s="4">
        <f t="shared" si="62"/>
        <v>45719</v>
      </c>
      <c r="Y114" s="4">
        <f t="shared" si="63"/>
        <v>45721</v>
      </c>
      <c r="Z114" s="4">
        <f t="shared" si="61"/>
        <v>45814</v>
      </c>
    </row>
    <row r="115" spans="6:26" x14ac:dyDescent="0.25">
      <c r="F115" s="18">
        <f t="shared" si="49"/>
        <v>115</v>
      </c>
      <c r="G115" s="18">
        <f>Calculator!$D$3+F115</f>
        <v>45820</v>
      </c>
      <c r="H115" s="17">
        <f>Calculator!$D$3</f>
        <v>45705</v>
      </c>
      <c r="I115" s="17">
        <f t="shared" si="48"/>
        <v>45824</v>
      </c>
      <c r="J115" s="18">
        <v>117</v>
      </c>
      <c r="K115" s="7">
        <f t="shared" si="47"/>
        <v>45747</v>
      </c>
      <c r="L115" s="8">
        <f t="shared" si="64"/>
        <v>45749</v>
      </c>
      <c r="M115" s="4">
        <f t="shared" si="64"/>
        <v>45751</v>
      </c>
      <c r="N115" s="10">
        <f t="shared" si="55"/>
        <v>45715</v>
      </c>
      <c r="O115" s="4">
        <f t="shared" si="50"/>
        <v>45720</v>
      </c>
      <c r="P115" s="8">
        <f t="shared" si="56"/>
        <v>45720</v>
      </c>
      <c r="Q115" s="7">
        <f t="shared" si="57"/>
        <v>45708</v>
      </c>
      <c r="R115" s="4">
        <f t="shared" si="60"/>
        <v>45720</v>
      </c>
      <c r="S115" s="8">
        <f t="shared" si="58"/>
        <v>45719</v>
      </c>
      <c r="T115" s="19">
        <v>117</v>
      </c>
      <c r="U115" s="17">
        <f t="shared" si="51"/>
        <v>45705</v>
      </c>
      <c r="V115" s="17">
        <f t="shared" si="52"/>
        <v>45824</v>
      </c>
      <c r="W115" s="4">
        <f t="shared" si="54"/>
        <v>45712</v>
      </c>
      <c r="X115" s="4">
        <f t="shared" si="62"/>
        <v>45719</v>
      </c>
      <c r="Y115" s="4">
        <f t="shared" si="63"/>
        <v>45721</v>
      </c>
      <c r="Z115" s="4">
        <f t="shared" si="61"/>
        <v>45817</v>
      </c>
    </row>
    <row r="116" spans="6:26" x14ac:dyDescent="0.25">
      <c r="F116" s="18">
        <f t="shared" si="49"/>
        <v>116</v>
      </c>
      <c r="G116" s="18">
        <f>Calculator!$D$3+F116</f>
        <v>45821</v>
      </c>
      <c r="H116" s="17">
        <f>Calculator!$D$3</f>
        <v>45705</v>
      </c>
      <c r="I116" s="17">
        <f t="shared" si="48"/>
        <v>45825</v>
      </c>
      <c r="J116" s="18">
        <v>118</v>
      </c>
      <c r="K116" s="7">
        <f t="shared" si="47"/>
        <v>45747</v>
      </c>
      <c r="L116" s="8">
        <f t="shared" si="64"/>
        <v>45749</v>
      </c>
      <c r="M116" s="4">
        <f t="shared" si="64"/>
        <v>45751</v>
      </c>
      <c r="N116" s="10">
        <f t="shared" si="55"/>
        <v>45715</v>
      </c>
      <c r="O116" s="4">
        <f t="shared" si="50"/>
        <v>45720</v>
      </c>
      <c r="P116" s="8">
        <f t="shared" si="56"/>
        <v>45720</v>
      </c>
      <c r="Q116" s="7">
        <f t="shared" si="57"/>
        <v>45708</v>
      </c>
      <c r="R116" s="4">
        <f t="shared" si="60"/>
        <v>45720</v>
      </c>
      <c r="S116" s="8">
        <f t="shared" si="58"/>
        <v>45719</v>
      </c>
      <c r="T116" s="19">
        <v>118</v>
      </c>
      <c r="U116" s="17">
        <f t="shared" si="51"/>
        <v>45705</v>
      </c>
      <c r="V116" s="17">
        <f t="shared" si="52"/>
        <v>45825</v>
      </c>
      <c r="W116" s="4">
        <f t="shared" si="54"/>
        <v>45712</v>
      </c>
      <c r="X116" s="4">
        <f t="shared" si="62"/>
        <v>45719</v>
      </c>
      <c r="Y116" s="4">
        <f t="shared" si="63"/>
        <v>45721</v>
      </c>
      <c r="Z116" s="4">
        <f t="shared" si="61"/>
        <v>45818</v>
      </c>
    </row>
    <row r="117" spans="6:26" x14ac:dyDescent="0.25">
      <c r="F117" s="18">
        <f t="shared" si="49"/>
        <v>117</v>
      </c>
      <c r="G117" s="18">
        <f>Calculator!$D$3+F117</f>
        <v>45822</v>
      </c>
      <c r="H117" s="17">
        <f>Calculator!$D$3</f>
        <v>45705</v>
      </c>
      <c r="I117" s="17">
        <f t="shared" si="48"/>
        <v>45825</v>
      </c>
      <c r="J117" s="18">
        <v>119</v>
      </c>
      <c r="K117" s="7">
        <f t="shared" si="47"/>
        <v>45747</v>
      </c>
      <c r="L117" s="8">
        <f t="shared" si="64"/>
        <v>45749</v>
      </c>
      <c r="M117" s="4">
        <f t="shared" si="64"/>
        <v>45751</v>
      </c>
      <c r="N117" s="10">
        <f t="shared" si="55"/>
        <v>45715</v>
      </c>
      <c r="O117" s="4">
        <f t="shared" si="50"/>
        <v>45720</v>
      </c>
      <c r="P117" s="8">
        <f t="shared" si="56"/>
        <v>45720</v>
      </c>
      <c r="Q117" s="7">
        <f t="shared" si="57"/>
        <v>45708</v>
      </c>
      <c r="R117" s="4">
        <f t="shared" si="60"/>
        <v>45720</v>
      </c>
      <c r="S117" s="8">
        <f t="shared" si="58"/>
        <v>45719</v>
      </c>
      <c r="T117" s="19">
        <v>119</v>
      </c>
      <c r="U117" s="17">
        <f t="shared" si="51"/>
        <v>45705</v>
      </c>
      <c r="V117" s="17">
        <f t="shared" si="52"/>
        <v>45825</v>
      </c>
      <c r="W117" s="4">
        <f t="shared" si="54"/>
        <v>45712</v>
      </c>
      <c r="X117" s="4">
        <f t="shared" si="62"/>
        <v>45719</v>
      </c>
      <c r="Y117" s="4">
        <f t="shared" si="63"/>
        <v>45721</v>
      </c>
      <c r="Z117" s="4">
        <f t="shared" si="61"/>
        <v>45818</v>
      </c>
    </row>
    <row r="118" spans="6:26" x14ac:dyDescent="0.25">
      <c r="F118" s="18">
        <f t="shared" si="49"/>
        <v>118</v>
      </c>
      <c r="G118" s="18">
        <f>Calculator!$D$3+F118</f>
        <v>45823</v>
      </c>
      <c r="H118" s="17">
        <f>Calculator!$D$3</f>
        <v>45705</v>
      </c>
      <c r="I118" s="17">
        <f t="shared" si="48"/>
        <v>45825</v>
      </c>
      <c r="J118" s="18">
        <v>120</v>
      </c>
      <c r="K118" s="7">
        <f t="shared" si="47"/>
        <v>45747</v>
      </c>
      <c r="L118" s="8">
        <f t="shared" si="64"/>
        <v>45749</v>
      </c>
      <c r="M118" s="4">
        <f t="shared" si="64"/>
        <v>45751</v>
      </c>
      <c r="N118" s="10">
        <f t="shared" si="55"/>
        <v>45715</v>
      </c>
      <c r="O118" s="4">
        <f t="shared" si="50"/>
        <v>45720</v>
      </c>
      <c r="P118" s="8">
        <f t="shared" si="56"/>
        <v>45720</v>
      </c>
      <c r="Q118" s="7">
        <f t="shared" si="57"/>
        <v>45708</v>
      </c>
      <c r="R118" s="4">
        <f t="shared" si="60"/>
        <v>45720</v>
      </c>
      <c r="S118" s="8">
        <f t="shared" si="58"/>
        <v>45719</v>
      </c>
      <c r="T118" s="19">
        <v>120</v>
      </c>
      <c r="U118" s="17">
        <f t="shared" si="51"/>
        <v>45705</v>
      </c>
      <c r="V118" s="17">
        <f t="shared" si="52"/>
        <v>45825</v>
      </c>
      <c r="W118" s="4">
        <f t="shared" si="54"/>
        <v>45712</v>
      </c>
      <c r="X118" s="4">
        <f t="shared" si="62"/>
        <v>45719</v>
      </c>
      <c r="Y118" s="4">
        <f t="shared" si="63"/>
        <v>45721</v>
      </c>
      <c r="Z118" s="4">
        <f t="shared" si="61"/>
        <v>45818</v>
      </c>
    </row>
    <row r="119" spans="6:26" x14ac:dyDescent="0.25">
      <c r="F119" s="18">
        <f t="shared" si="49"/>
        <v>119</v>
      </c>
      <c r="G119" s="18">
        <f>Calculator!$D$3+F119</f>
        <v>45824</v>
      </c>
      <c r="H119" s="17">
        <f>Calculator!$D$3</f>
        <v>45705</v>
      </c>
      <c r="I119" s="17">
        <f t="shared" si="48"/>
        <v>45826</v>
      </c>
      <c r="J119" s="18">
        <v>121</v>
      </c>
      <c r="K119" s="7">
        <f t="shared" si="47"/>
        <v>45747</v>
      </c>
      <c r="L119" s="8">
        <f t="shared" si="64"/>
        <v>45749</v>
      </c>
      <c r="M119" s="4">
        <f t="shared" si="64"/>
        <v>45751</v>
      </c>
      <c r="N119" s="10">
        <f t="shared" si="55"/>
        <v>45715</v>
      </c>
      <c r="O119" s="4">
        <f t="shared" si="50"/>
        <v>45720</v>
      </c>
      <c r="P119" s="8">
        <f t="shared" si="56"/>
        <v>45720</v>
      </c>
      <c r="Q119" s="7">
        <f t="shared" si="57"/>
        <v>45708</v>
      </c>
      <c r="R119" s="4">
        <f t="shared" si="60"/>
        <v>45720</v>
      </c>
      <c r="S119" s="8">
        <f t="shared" si="58"/>
        <v>45719</v>
      </c>
      <c r="T119" s="19">
        <v>121</v>
      </c>
      <c r="U119" s="17">
        <f t="shared" si="51"/>
        <v>45705</v>
      </c>
      <c r="V119" s="17">
        <f t="shared" si="52"/>
        <v>45826</v>
      </c>
      <c r="W119" s="4">
        <f t="shared" si="54"/>
        <v>45712</v>
      </c>
      <c r="X119" s="4">
        <f t="shared" si="62"/>
        <v>45719</v>
      </c>
      <c r="Y119" s="4">
        <f t="shared" si="63"/>
        <v>45721</v>
      </c>
      <c r="Z119" s="4">
        <f t="shared" si="61"/>
        <v>45819</v>
      </c>
    </row>
    <row r="120" spans="6:26" x14ac:dyDescent="0.25">
      <c r="F120" s="18">
        <f t="shared" si="49"/>
        <v>120</v>
      </c>
      <c r="G120" s="18">
        <f>Calculator!$D$3+F120</f>
        <v>45825</v>
      </c>
      <c r="H120" s="17">
        <f>Calculator!$D$3</f>
        <v>45705</v>
      </c>
      <c r="I120" s="17">
        <f t="shared" si="48"/>
        <v>45828</v>
      </c>
      <c r="J120" s="18">
        <v>122</v>
      </c>
      <c r="K120" s="7">
        <f t="shared" si="47"/>
        <v>45747</v>
      </c>
      <c r="L120" s="8">
        <f t="shared" si="64"/>
        <v>45749</v>
      </c>
      <c r="M120" s="4">
        <f t="shared" si="64"/>
        <v>45751</v>
      </c>
      <c r="N120" s="10">
        <f t="shared" si="55"/>
        <v>45715</v>
      </c>
      <c r="O120" s="4">
        <f t="shared" si="50"/>
        <v>45720</v>
      </c>
      <c r="P120" s="8">
        <f t="shared" si="56"/>
        <v>45720</v>
      </c>
      <c r="Q120" s="7">
        <f t="shared" si="57"/>
        <v>45708</v>
      </c>
      <c r="R120" s="4">
        <f t="shared" si="60"/>
        <v>45720</v>
      </c>
      <c r="S120" s="8">
        <f t="shared" si="58"/>
        <v>45719</v>
      </c>
      <c r="T120" s="19">
        <v>122</v>
      </c>
      <c r="U120" s="17">
        <f t="shared" si="51"/>
        <v>45705</v>
      </c>
      <c r="V120" s="17">
        <f t="shared" si="52"/>
        <v>45828</v>
      </c>
      <c r="W120" s="4">
        <f t="shared" si="54"/>
        <v>45712</v>
      </c>
      <c r="X120" s="4">
        <f t="shared" si="62"/>
        <v>45719</v>
      </c>
      <c r="Y120" s="4">
        <f t="shared" si="63"/>
        <v>45721</v>
      </c>
      <c r="Z120" s="4">
        <f t="shared" si="61"/>
        <v>45820</v>
      </c>
    </row>
    <row r="121" spans="6:26" x14ac:dyDescent="0.25">
      <c r="F121" s="18">
        <f t="shared" si="49"/>
        <v>121</v>
      </c>
      <c r="G121" s="18">
        <f>Calculator!$D$3+F121</f>
        <v>45826</v>
      </c>
      <c r="H121" s="17">
        <f>Calculator!$D$3</f>
        <v>45705</v>
      </c>
      <c r="I121" s="17">
        <f t="shared" si="48"/>
        <v>45831</v>
      </c>
      <c r="J121" s="18">
        <v>123</v>
      </c>
      <c r="K121" s="7">
        <f t="shared" si="47"/>
        <v>45747</v>
      </c>
      <c r="L121" s="8">
        <f t="shared" si="64"/>
        <v>45749</v>
      </c>
      <c r="M121" s="4">
        <f t="shared" si="64"/>
        <v>45751</v>
      </c>
      <c r="N121" s="10">
        <f t="shared" si="55"/>
        <v>45715</v>
      </c>
      <c r="O121" s="4">
        <f t="shared" si="50"/>
        <v>45720</v>
      </c>
      <c r="P121" s="8">
        <f t="shared" si="56"/>
        <v>45720</v>
      </c>
      <c r="Q121" s="7">
        <f t="shared" si="57"/>
        <v>45708</v>
      </c>
      <c r="R121" s="4">
        <f t="shared" si="60"/>
        <v>45720</v>
      </c>
      <c r="S121" s="8">
        <f t="shared" si="58"/>
        <v>45719</v>
      </c>
      <c r="T121" s="19">
        <v>123</v>
      </c>
      <c r="U121" s="17">
        <f t="shared" si="51"/>
        <v>45705</v>
      </c>
      <c r="V121" s="17">
        <f t="shared" si="52"/>
        <v>45831</v>
      </c>
      <c r="W121" s="4">
        <f t="shared" si="54"/>
        <v>45712</v>
      </c>
      <c r="X121" s="4">
        <f t="shared" si="62"/>
        <v>45719</v>
      </c>
      <c r="Y121" s="4">
        <f t="shared" si="63"/>
        <v>45721</v>
      </c>
      <c r="Z121" s="4">
        <f t="shared" si="61"/>
        <v>45821</v>
      </c>
    </row>
    <row r="122" spans="6:26" x14ac:dyDescent="0.25">
      <c r="F122" s="18">
        <f t="shared" si="49"/>
        <v>122</v>
      </c>
      <c r="G122" s="18">
        <f>Calculator!$D$3+F122</f>
        <v>45827</v>
      </c>
      <c r="H122" s="17">
        <f>Calculator!$D$3</f>
        <v>45705</v>
      </c>
      <c r="I122" s="17">
        <f t="shared" si="48"/>
        <v>45831</v>
      </c>
      <c r="J122" s="18">
        <v>124</v>
      </c>
      <c r="K122" s="7">
        <f t="shared" ref="K122:K185" si="65">WORKDAY(H122,30,$A$2:$A$25)</f>
        <v>45747</v>
      </c>
      <c r="L122" s="8">
        <f t="shared" si="64"/>
        <v>45749</v>
      </c>
      <c r="M122" s="4">
        <f t="shared" si="64"/>
        <v>45751</v>
      </c>
      <c r="N122" s="10">
        <f t="shared" si="55"/>
        <v>45715</v>
      </c>
      <c r="O122" s="4">
        <f t="shared" si="50"/>
        <v>45720</v>
      </c>
      <c r="P122" s="8">
        <f t="shared" si="56"/>
        <v>45720</v>
      </c>
      <c r="Q122" s="7">
        <f t="shared" si="57"/>
        <v>45708</v>
      </c>
      <c r="R122" s="4">
        <f t="shared" si="60"/>
        <v>45720</v>
      </c>
      <c r="S122" s="8">
        <f t="shared" si="58"/>
        <v>45719</v>
      </c>
      <c r="T122" s="19">
        <v>124</v>
      </c>
      <c r="U122" s="17">
        <f t="shared" si="51"/>
        <v>45705</v>
      </c>
      <c r="V122" s="17">
        <f t="shared" si="52"/>
        <v>45831</v>
      </c>
      <c r="W122" s="4">
        <f t="shared" si="54"/>
        <v>45712</v>
      </c>
      <c r="X122" s="4">
        <f t="shared" si="62"/>
        <v>45719</v>
      </c>
      <c r="Y122" s="4">
        <f t="shared" si="63"/>
        <v>45721</v>
      </c>
      <c r="Z122" s="4">
        <f t="shared" si="61"/>
        <v>45821</v>
      </c>
    </row>
    <row r="123" spans="6:26" x14ac:dyDescent="0.25">
      <c r="F123" s="18">
        <f t="shared" si="49"/>
        <v>123</v>
      </c>
      <c r="G123" s="18">
        <f>Calculator!$D$3+F123</f>
        <v>45828</v>
      </c>
      <c r="H123" s="17">
        <f>Calculator!$D$3</f>
        <v>45705</v>
      </c>
      <c r="I123" s="17">
        <f t="shared" si="48"/>
        <v>45832</v>
      </c>
      <c r="J123" s="18">
        <v>125</v>
      </c>
      <c r="K123" s="7">
        <f t="shared" si="65"/>
        <v>45747</v>
      </c>
      <c r="L123" s="8">
        <f t="shared" si="64"/>
        <v>45749</v>
      </c>
      <c r="M123" s="4">
        <f t="shared" si="64"/>
        <v>45751</v>
      </c>
      <c r="N123" s="10">
        <f t="shared" si="55"/>
        <v>45715</v>
      </c>
      <c r="O123" s="4">
        <f t="shared" si="50"/>
        <v>45720</v>
      </c>
      <c r="P123" s="8">
        <f t="shared" si="56"/>
        <v>45720</v>
      </c>
      <c r="Q123" s="7">
        <f t="shared" si="57"/>
        <v>45708</v>
      </c>
      <c r="R123" s="4">
        <f t="shared" si="60"/>
        <v>45720</v>
      </c>
      <c r="S123" s="8">
        <f t="shared" si="58"/>
        <v>45719</v>
      </c>
      <c r="T123" s="19">
        <v>125</v>
      </c>
      <c r="U123" s="17">
        <f t="shared" si="51"/>
        <v>45705</v>
      </c>
      <c r="V123" s="17">
        <f t="shared" si="52"/>
        <v>45832</v>
      </c>
      <c r="W123" s="4">
        <f t="shared" si="54"/>
        <v>45712</v>
      </c>
      <c r="X123" s="4">
        <f t="shared" si="62"/>
        <v>45719</v>
      </c>
      <c r="Y123" s="4">
        <f t="shared" si="63"/>
        <v>45721</v>
      </c>
      <c r="Z123" s="4">
        <f t="shared" si="61"/>
        <v>45824</v>
      </c>
    </row>
    <row r="124" spans="6:26" x14ac:dyDescent="0.25">
      <c r="F124" s="18">
        <f t="shared" si="49"/>
        <v>124</v>
      </c>
      <c r="G124" s="18">
        <f>Calculator!$D$3+F124</f>
        <v>45829</v>
      </c>
      <c r="H124" s="17">
        <f>Calculator!$D$3</f>
        <v>45705</v>
      </c>
      <c r="I124" s="17">
        <f t="shared" si="48"/>
        <v>45832</v>
      </c>
      <c r="J124" s="18">
        <v>126</v>
      </c>
      <c r="K124" s="7">
        <f t="shared" si="65"/>
        <v>45747</v>
      </c>
      <c r="L124" s="8">
        <f t="shared" si="64"/>
        <v>45749</v>
      </c>
      <c r="M124" s="4">
        <f t="shared" si="64"/>
        <v>45751</v>
      </c>
      <c r="N124" s="10">
        <f t="shared" si="55"/>
        <v>45715</v>
      </c>
      <c r="O124" s="4">
        <f t="shared" si="50"/>
        <v>45720</v>
      </c>
      <c r="P124" s="8">
        <f t="shared" si="56"/>
        <v>45720</v>
      </c>
      <c r="Q124" s="7">
        <f t="shared" si="57"/>
        <v>45708</v>
      </c>
      <c r="R124" s="4">
        <f t="shared" si="60"/>
        <v>45720</v>
      </c>
      <c r="S124" s="8">
        <f t="shared" si="58"/>
        <v>45719</v>
      </c>
      <c r="T124" s="19">
        <v>126</v>
      </c>
      <c r="U124" s="17">
        <f t="shared" si="51"/>
        <v>45705</v>
      </c>
      <c r="V124" s="17">
        <f t="shared" si="52"/>
        <v>45832</v>
      </c>
      <c r="W124" s="4">
        <f t="shared" si="54"/>
        <v>45712</v>
      </c>
      <c r="X124" s="4">
        <f t="shared" si="62"/>
        <v>45719</v>
      </c>
      <c r="Y124" s="4">
        <f t="shared" si="63"/>
        <v>45721</v>
      </c>
      <c r="Z124" s="4">
        <f t="shared" si="61"/>
        <v>45824</v>
      </c>
    </row>
    <row r="125" spans="6:26" x14ac:dyDescent="0.25">
      <c r="F125" s="18">
        <f t="shared" si="49"/>
        <v>125</v>
      </c>
      <c r="G125" s="18">
        <f>Calculator!$D$3+F125</f>
        <v>45830</v>
      </c>
      <c r="H125" s="17">
        <f>Calculator!$D$3</f>
        <v>45705</v>
      </c>
      <c r="I125" s="17">
        <f t="shared" si="48"/>
        <v>45832</v>
      </c>
      <c r="J125" s="18">
        <v>127</v>
      </c>
      <c r="K125" s="7">
        <f t="shared" si="65"/>
        <v>45747</v>
      </c>
      <c r="L125" s="8">
        <f t="shared" si="64"/>
        <v>45749</v>
      </c>
      <c r="M125" s="4">
        <f t="shared" si="64"/>
        <v>45751</v>
      </c>
      <c r="N125" s="10">
        <f t="shared" si="55"/>
        <v>45715</v>
      </c>
      <c r="O125" s="4">
        <f t="shared" si="50"/>
        <v>45720</v>
      </c>
      <c r="P125" s="8">
        <f t="shared" si="56"/>
        <v>45720</v>
      </c>
      <c r="Q125" s="7">
        <f t="shared" si="57"/>
        <v>45708</v>
      </c>
      <c r="R125" s="4">
        <f t="shared" si="60"/>
        <v>45720</v>
      </c>
      <c r="S125" s="8">
        <f t="shared" si="58"/>
        <v>45719</v>
      </c>
      <c r="T125" s="19">
        <v>127</v>
      </c>
      <c r="U125" s="17">
        <f t="shared" si="51"/>
        <v>45705</v>
      </c>
      <c r="V125" s="17">
        <f t="shared" si="52"/>
        <v>45832</v>
      </c>
      <c r="W125" s="4">
        <f t="shared" si="54"/>
        <v>45712</v>
      </c>
      <c r="X125" s="4">
        <f t="shared" si="62"/>
        <v>45719</v>
      </c>
      <c r="Y125" s="4">
        <f t="shared" si="63"/>
        <v>45721</v>
      </c>
      <c r="Z125" s="4">
        <f t="shared" si="61"/>
        <v>45824</v>
      </c>
    </row>
    <row r="126" spans="6:26" x14ac:dyDescent="0.25">
      <c r="F126" s="18">
        <f t="shared" si="49"/>
        <v>126</v>
      </c>
      <c r="G126" s="18">
        <f>Calculator!$D$3+F126</f>
        <v>45831</v>
      </c>
      <c r="H126" s="17">
        <f>Calculator!$D$3</f>
        <v>45705</v>
      </c>
      <c r="I126" s="17">
        <f t="shared" si="48"/>
        <v>45833</v>
      </c>
      <c r="J126" s="18">
        <v>128</v>
      </c>
      <c r="K126" s="7">
        <f t="shared" si="65"/>
        <v>45747</v>
      </c>
      <c r="L126" s="8">
        <f t="shared" si="64"/>
        <v>45749</v>
      </c>
      <c r="M126" s="4">
        <f t="shared" si="64"/>
        <v>45751</v>
      </c>
      <c r="N126" s="10">
        <f t="shared" si="55"/>
        <v>45715</v>
      </c>
      <c r="O126" s="4">
        <f t="shared" si="50"/>
        <v>45720</v>
      </c>
      <c r="P126" s="8">
        <f t="shared" si="56"/>
        <v>45720</v>
      </c>
      <c r="Q126" s="7">
        <f t="shared" si="57"/>
        <v>45708</v>
      </c>
      <c r="R126" s="4">
        <f t="shared" si="60"/>
        <v>45720</v>
      </c>
      <c r="S126" s="8">
        <f t="shared" si="58"/>
        <v>45719</v>
      </c>
      <c r="T126" s="19">
        <v>128</v>
      </c>
      <c r="U126" s="17">
        <f t="shared" si="51"/>
        <v>45705</v>
      </c>
      <c r="V126" s="17">
        <f t="shared" si="52"/>
        <v>45833</v>
      </c>
      <c r="W126" s="4">
        <f t="shared" si="54"/>
        <v>45712</v>
      </c>
      <c r="X126" s="4">
        <f t="shared" si="62"/>
        <v>45719</v>
      </c>
      <c r="Y126" s="4">
        <f t="shared" si="63"/>
        <v>45721</v>
      </c>
      <c r="Z126" s="4">
        <f t="shared" si="61"/>
        <v>45825</v>
      </c>
    </row>
    <row r="127" spans="6:26" x14ac:dyDescent="0.25">
      <c r="F127" s="18">
        <f t="shared" si="49"/>
        <v>127</v>
      </c>
      <c r="G127" s="18">
        <f>Calculator!$D$3+F127</f>
        <v>45832</v>
      </c>
      <c r="H127" s="17">
        <f>Calculator!$D$3</f>
        <v>45705</v>
      </c>
      <c r="I127" s="17">
        <f t="shared" si="48"/>
        <v>45834</v>
      </c>
      <c r="J127" s="18">
        <v>129</v>
      </c>
      <c r="K127" s="7">
        <f t="shared" si="65"/>
        <v>45747</v>
      </c>
      <c r="L127" s="8">
        <f t="shared" si="64"/>
        <v>45749</v>
      </c>
      <c r="M127" s="4">
        <f t="shared" si="64"/>
        <v>45751</v>
      </c>
      <c r="N127" s="10">
        <f t="shared" si="55"/>
        <v>45715</v>
      </c>
      <c r="O127" s="4">
        <f t="shared" si="50"/>
        <v>45720</v>
      </c>
      <c r="P127" s="8">
        <f t="shared" si="56"/>
        <v>45720</v>
      </c>
      <c r="Q127" s="7">
        <f t="shared" si="57"/>
        <v>45708</v>
      </c>
      <c r="R127" s="4">
        <f t="shared" si="60"/>
        <v>45720</v>
      </c>
      <c r="S127" s="8">
        <f t="shared" si="58"/>
        <v>45719</v>
      </c>
      <c r="T127" s="19">
        <v>129</v>
      </c>
      <c r="U127" s="17">
        <f t="shared" si="51"/>
        <v>45705</v>
      </c>
      <c r="V127" s="17">
        <f t="shared" si="52"/>
        <v>45834</v>
      </c>
      <c r="W127" s="4">
        <f t="shared" si="54"/>
        <v>45712</v>
      </c>
      <c r="X127" s="4">
        <f t="shared" si="62"/>
        <v>45719</v>
      </c>
      <c r="Y127" s="4">
        <f t="shared" si="63"/>
        <v>45721</v>
      </c>
      <c r="Z127" s="4">
        <f t="shared" si="61"/>
        <v>45826</v>
      </c>
    </row>
    <row r="128" spans="6:26" x14ac:dyDescent="0.25">
      <c r="F128" s="18">
        <f t="shared" si="49"/>
        <v>128</v>
      </c>
      <c r="G128" s="18">
        <f>Calculator!$D$3+F128</f>
        <v>45833</v>
      </c>
      <c r="H128" s="17">
        <f>Calculator!$D$3</f>
        <v>45705</v>
      </c>
      <c r="I128" s="17">
        <f t="shared" si="48"/>
        <v>45835</v>
      </c>
      <c r="J128" s="18">
        <v>130</v>
      </c>
      <c r="K128" s="7">
        <f t="shared" si="65"/>
        <v>45747</v>
      </c>
      <c r="L128" s="8">
        <f t="shared" si="64"/>
        <v>45749</v>
      </c>
      <c r="M128" s="4">
        <f t="shared" si="64"/>
        <v>45751</v>
      </c>
      <c r="N128" s="10">
        <f t="shared" si="55"/>
        <v>45715</v>
      </c>
      <c r="O128" s="4">
        <f t="shared" si="50"/>
        <v>45720</v>
      </c>
      <c r="P128" s="8">
        <f t="shared" si="56"/>
        <v>45720</v>
      </c>
      <c r="Q128" s="7">
        <f t="shared" si="57"/>
        <v>45708</v>
      </c>
      <c r="R128" s="4">
        <f t="shared" si="60"/>
        <v>45720</v>
      </c>
      <c r="S128" s="8">
        <f t="shared" si="58"/>
        <v>45719</v>
      </c>
      <c r="T128" s="19">
        <v>130</v>
      </c>
      <c r="U128" s="17">
        <f t="shared" si="51"/>
        <v>45705</v>
      </c>
      <c r="V128" s="17">
        <f t="shared" si="52"/>
        <v>45835</v>
      </c>
      <c r="W128" s="4">
        <f t="shared" si="54"/>
        <v>45712</v>
      </c>
      <c r="X128" s="4">
        <f t="shared" si="62"/>
        <v>45719</v>
      </c>
      <c r="Y128" s="4">
        <f t="shared" si="63"/>
        <v>45721</v>
      </c>
      <c r="Z128" s="4">
        <f t="shared" si="61"/>
        <v>45828</v>
      </c>
    </row>
    <row r="129" spans="6:26" x14ac:dyDescent="0.25">
      <c r="F129" s="18">
        <f t="shared" si="49"/>
        <v>129</v>
      </c>
      <c r="G129" s="18">
        <f>Calculator!$D$3+F129</f>
        <v>45834</v>
      </c>
      <c r="H129" s="17">
        <f>Calculator!$D$3</f>
        <v>45705</v>
      </c>
      <c r="I129" s="17">
        <f t="shared" si="48"/>
        <v>45838</v>
      </c>
      <c r="J129" s="18">
        <v>131</v>
      </c>
      <c r="K129" s="7">
        <f t="shared" si="65"/>
        <v>45747</v>
      </c>
      <c r="L129" s="8">
        <f t="shared" si="64"/>
        <v>45749</v>
      </c>
      <c r="M129" s="4">
        <f t="shared" si="64"/>
        <v>45751</v>
      </c>
      <c r="N129" s="10">
        <f t="shared" si="55"/>
        <v>45715</v>
      </c>
      <c r="O129" s="4">
        <f t="shared" si="50"/>
        <v>45720</v>
      </c>
      <c r="P129" s="8">
        <f t="shared" si="56"/>
        <v>45720</v>
      </c>
      <c r="Q129" s="7">
        <f t="shared" si="57"/>
        <v>45708</v>
      </c>
      <c r="R129" s="4">
        <f t="shared" si="60"/>
        <v>45720</v>
      </c>
      <c r="S129" s="8">
        <f t="shared" si="58"/>
        <v>45719</v>
      </c>
      <c r="T129" s="19">
        <v>131</v>
      </c>
      <c r="U129" s="17">
        <f t="shared" si="51"/>
        <v>45705</v>
      </c>
      <c r="V129" s="17">
        <f t="shared" si="52"/>
        <v>45838</v>
      </c>
      <c r="W129" s="4">
        <f t="shared" si="54"/>
        <v>45712</v>
      </c>
      <c r="X129" s="4">
        <f t="shared" si="62"/>
        <v>45719</v>
      </c>
      <c r="Y129" s="4">
        <f t="shared" si="63"/>
        <v>45721</v>
      </c>
      <c r="Z129" s="4">
        <f t="shared" si="61"/>
        <v>45831</v>
      </c>
    </row>
    <row r="130" spans="6:26" x14ac:dyDescent="0.25">
      <c r="F130" s="18">
        <f t="shared" si="49"/>
        <v>130</v>
      </c>
      <c r="G130" s="18">
        <f>Calculator!$D$3+F130</f>
        <v>45835</v>
      </c>
      <c r="H130" s="17">
        <f>Calculator!$D$3</f>
        <v>45705</v>
      </c>
      <c r="I130" s="17">
        <f t="shared" ref="I130:I193" si="66">WORKDAY(G130,2,$A$2:$A$25)</f>
        <v>45839</v>
      </c>
      <c r="J130" s="18">
        <v>132</v>
      </c>
      <c r="K130" s="7">
        <f t="shared" si="65"/>
        <v>45747</v>
      </c>
      <c r="L130" s="8">
        <f t="shared" si="64"/>
        <v>45749</v>
      </c>
      <c r="M130" s="4">
        <f t="shared" si="64"/>
        <v>45751</v>
      </c>
      <c r="N130" s="10">
        <f t="shared" si="55"/>
        <v>45715</v>
      </c>
      <c r="O130" s="4">
        <f t="shared" si="50"/>
        <v>45720</v>
      </c>
      <c r="P130" s="8">
        <f t="shared" si="56"/>
        <v>45720</v>
      </c>
      <c r="Q130" s="7">
        <f t="shared" si="57"/>
        <v>45708</v>
      </c>
      <c r="R130" s="4">
        <f t="shared" si="60"/>
        <v>45720</v>
      </c>
      <c r="S130" s="8">
        <f t="shared" si="58"/>
        <v>45719</v>
      </c>
      <c r="T130" s="19">
        <v>132</v>
      </c>
      <c r="U130" s="17">
        <f t="shared" si="51"/>
        <v>45705</v>
      </c>
      <c r="V130" s="17">
        <f t="shared" si="52"/>
        <v>45839</v>
      </c>
      <c r="W130" s="4">
        <f t="shared" si="54"/>
        <v>45712</v>
      </c>
      <c r="X130" s="4">
        <f t="shared" si="62"/>
        <v>45719</v>
      </c>
      <c r="Y130" s="4">
        <f t="shared" si="63"/>
        <v>45721</v>
      </c>
      <c r="Z130" s="4">
        <f t="shared" si="61"/>
        <v>45832</v>
      </c>
    </row>
    <row r="131" spans="6:26" x14ac:dyDescent="0.25">
      <c r="F131" s="18">
        <f t="shared" ref="F131:F194" si="67">J131-2</f>
        <v>131</v>
      </c>
      <c r="G131" s="18">
        <f>Calculator!$D$3+F131</f>
        <v>45836</v>
      </c>
      <c r="H131" s="17">
        <f>Calculator!$D$3</f>
        <v>45705</v>
      </c>
      <c r="I131" s="17">
        <f t="shared" si="66"/>
        <v>45839</v>
      </c>
      <c r="J131" s="18">
        <v>133</v>
      </c>
      <c r="K131" s="7">
        <f t="shared" si="65"/>
        <v>45747</v>
      </c>
      <c r="L131" s="8">
        <f t="shared" si="64"/>
        <v>45749</v>
      </c>
      <c r="M131" s="4">
        <f t="shared" si="64"/>
        <v>45751</v>
      </c>
      <c r="N131" s="10">
        <f t="shared" si="55"/>
        <v>45715</v>
      </c>
      <c r="O131" s="4">
        <f t="shared" ref="O131:O194" si="68">P131</f>
        <v>45720</v>
      </c>
      <c r="P131" s="8">
        <f t="shared" si="56"/>
        <v>45720</v>
      </c>
      <c r="Q131" s="7">
        <f t="shared" si="57"/>
        <v>45708</v>
      </c>
      <c r="R131" s="4">
        <f t="shared" si="60"/>
        <v>45720</v>
      </c>
      <c r="S131" s="8">
        <f t="shared" si="58"/>
        <v>45719</v>
      </c>
      <c r="T131" s="19">
        <v>133</v>
      </c>
      <c r="U131" s="17">
        <f t="shared" ref="U131:U194" si="69">H131</f>
        <v>45705</v>
      </c>
      <c r="V131" s="17">
        <f t="shared" ref="V131:V194" si="70">I131</f>
        <v>45839</v>
      </c>
      <c r="W131" s="4">
        <f t="shared" si="54"/>
        <v>45712</v>
      </c>
      <c r="X131" s="4">
        <f t="shared" si="62"/>
        <v>45719</v>
      </c>
      <c r="Y131" s="4">
        <f t="shared" si="63"/>
        <v>45721</v>
      </c>
      <c r="Z131" s="4">
        <f t="shared" si="61"/>
        <v>45832</v>
      </c>
    </row>
    <row r="132" spans="6:26" x14ac:dyDescent="0.25">
      <c r="F132" s="18">
        <f t="shared" si="67"/>
        <v>132</v>
      </c>
      <c r="G132" s="18">
        <f>Calculator!$D$3+F132</f>
        <v>45837</v>
      </c>
      <c r="H132" s="17">
        <f>Calculator!$D$3</f>
        <v>45705</v>
      </c>
      <c r="I132" s="17">
        <f t="shared" si="66"/>
        <v>45839</v>
      </c>
      <c r="J132" s="18">
        <v>134</v>
      </c>
      <c r="K132" s="7">
        <f t="shared" si="65"/>
        <v>45747</v>
      </c>
      <c r="L132" s="8">
        <f t="shared" si="64"/>
        <v>45749</v>
      </c>
      <c r="M132" s="4">
        <f t="shared" si="64"/>
        <v>45751</v>
      </c>
      <c r="N132" s="10">
        <f t="shared" si="55"/>
        <v>45715</v>
      </c>
      <c r="O132" s="4">
        <f t="shared" si="68"/>
        <v>45720</v>
      </c>
      <c r="P132" s="8">
        <f t="shared" si="56"/>
        <v>45720</v>
      </c>
      <c r="Q132" s="7">
        <f t="shared" si="57"/>
        <v>45708</v>
      </c>
      <c r="R132" s="4">
        <f t="shared" si="60"/>
        <v>45720</v>
      </c>
      <c r="S132" s="8">
        <f t="shared" si="58"/>
        <v>45719</v>
      </c>
      <c r="T132" s="19">
        <v>134</v>
      </c>
      <c r="U132" s="17">
        <f t="shared" si="69"/>
        <v>45705</v>
      </c>
      <c r="V132" s="17">
        <f t="shared" si="70"/>
        <v>45839</v>
      </c>
      <c r="W132" s="4">
        <f t="shared" si="54"/>
        <v>45712</v>
      </c>
      <c r="X132" s="4">
        <f t="shared" si="62"/>
        <v>45719</v>
      </c>
      <c r="Y132" s="4">
        <f t="shared" si="63"/>
        <v>45721</v>
      </c>
      <c r="Z132" s="4">
        <f t="shared" si="61"/>
        <v>45832</v>
      </c>
    </row>
    <row r="133" spans="6:26" x14ac:dyDescent="0.25">
      <c r="F133" s="18">
        <f t="shared" si="67"/>
        <v>133</v>
      </c>
      <c r="G133" s="18">
        <f>Calculator!$D$3+F133</f>
        <v>45838</v>
      </c>
      <c r="H133" s="17">
        <f>Calculator!$D$3</f>
        <v>45705</v>
      </c>
      <c r="I133" s="17">
        <f t="shared" si="66"/>
        <v>45840</v>
      </c>
      <c r="J133" s="18">
        <v>135</v>
      </c>
      <c r="K133" s="7">
        <f t="shared" si="65"/>
        <v>45747</v>
      </c>
      <c r="L133" s="8">
        <f t="shared" ref="L133:M152" si="71">WORKDAY(K133,2,$A$2:$A$25)</f>
        <v>45749</v>
      </c>
      <c r="M133" s="4">
        <f t="shared" si="71"/>
        <v>45751</v>
      </c>
      <c r="N133" s="10">
        <f t="shared" si="55"/>
        <v>45715</v>
      </c>
      <c r="O133" s="4">
        <f t="shared" si="68"/>
        <v>45720</v>
      </c>
      <c r="P133" s="8">
        <f t="shared" si="56"/>
        <v>45720</v>
      </c>
      <c r="Q133" s="7">
        <f t="shared" si="57"/>
        <v>45708</v>
      </c>
      <c r="R133" s="4">
        <f t="shared" si="60"/>
        <v>45720</v>
      </c>
      <c r="S133" s="8">
        <f t="shared" si="58"/>
        <v>45719</v>
      </c>
      <c r="T133" s="19">
        <v>135</v>
      </c>
      <c r="U133" s="17">
        <f t="shared" si="69"/>
        <v>45705</v>
      </c>
      <c r="V133" s="17">
        <f t="shared" si="70"/>
        <v>45840</v>
      </c>
      <c r="W133" s="4">
        <f t="shared" si="54"/>
        <v>45712</v>
      </c>
      <c r="X133" s="4">
        <f t="shared" si="62"/>
        <v>45719</v>
      </c>
      <c r="Y133" s="4">
        <f t="shared" si="63"/>
        <v>45721</v>
      </c>
      <c r="Z133" s="4">
        <f t="shared" si="61"/>
        <v>45833</v>
      </c>
    </row>
    <row r="134" spans="6:26" x14ac:dyDescent="0.25">
      <c r="F134" s="18">
        <f t="shared" si="67"/>
        <v>134</v>
      </c>
      <c r="G134" s="18">
        <f>Calculator!$D$3+F134</f>
        <v>45839</v>
      </c>
      <c r="H134" s="17">
        <f>Calculator!$D$3</f>
        <v>45705</v>
      </c>
      <c r="I134" s="17">
        <f t="shared" si="66"/>
        <v>45841</v>
      </c>
      <c r="J134" s="18">
        <v>136</v>
      </c>
      <c r="K134" s="7">
        <f t="shared" si="65"/>
        <v>45747</v>
      </c>
      <c r="L134" s="8">
        <f t="shared" si="71"/>
        <v>45749</v>
      </c>
      <c r="M134" s="4">
        <f t="shared" si="71"/>
        <v>45751</v>
      </c>
      <c r="N134" s="10">
        <f t="shared" si="55"/>
        <v>45715</v>
      </c>
      <c r="O134" s="4">
        <f t="shared" si="68"/>
        <v>45720</v>
      </c>
      <c r="P134" s="8">
        <f t="shared" si="56"/>
        <v>45720</v>
      </c>
      <c r="Q134" s="7">
        <f t="shared" si="57"/>
        <v>45708</v>
      </c>
      <c r="R134" s="4">
        <f t="shared" si="60"/>
        <v>45720</v>
      </c>
      <c r="S134" s="8">
        <f t="shared" si="58"/>
        <v>45719</v>
      </c>
      <c r="T134" s="19">
        <v>136</v>
      </c>
      <c r="U134" s="17">
        <f t="shared" si="69"/>
        <v>45705</v>
      </c>
      <c r="V134" s="17">
        <f t="shared" si="70"/>
        <v>45841</v>
      </c>
      <c r="W134" s="4">
        <f t="shared" si="54"/>
        <v>45712</v>
      </c>
      <c r="X134" s="4">
        <f t="shared" si="62"/>
        <v>45719</v>
      </c>
      <c r="Y134" s="4">
        <f t="shared" si="63"/>
        <v>45721</v>
      </c>
      <c r="Z134" s="4">
        <f t="shared" si="61"/>
        <v>45834</v>
      </c>
    </row>
    <row r="135" spans="6:26" x14ac:dyDescent="0.25">
      <c r="F135" s="18">
        <f t="shared" si="67"/>
        <v>135</v>
      </c>
      <c r="G135" s="18">
        <f>Calculator!$D$3+F135</f>
        <v>45840</v>
      </c>
      <c r="H135" s="17">
        <f>Calculator!$D$3</f>
        <v>45705</v>
      </c>
      <c r="I135" s="17">
        <f t="shared" si="66"/>
        <v>45845</v>
      </c>
      <c r="J135" s="18">
        <v>137</v>
      </c>
      <c r="K135" s="7">
        <f t="shared" si="65"/>
        <v>45747</v>
      </c>
      <c r="L135" s="8">
        <f t="shared" si="71"/>
        <v>45749</v>
      </c>
      <c r="M135" s="4">
        <f t="shared" si="71"/>
        <v>45751</v>
      </c>
      <c r="N135" s="10">
        <f t="shared" si="55"/>
        <v>45715</v>
      </c>
      <c r="O135" s="4">
        <f t="shared" si="68"/>
        <v>45720</v>
      </c>
      <c r="P135" s="8">
        <f t="shared" si="56"/>
        <v>45720</v>
      </c>
      <c r="Q135" s="7">
        <f t="shared" si="57"/>
        <v>45708</v>
      </c>
      <c r="R135" s="4">
        <f t="shared" si="60"/>
        <v>45720</v>
      </c>
      <c r="S135" s="8">
        <f t="shared" si="58"/>
        <v>45719</v>
      </c>
      <c r="T135" s="19">
        <v>137</v>
      </c>
      <c r="U135" s="17">
        <f t="shared" si="69"/>
        <v>45705</v>
      </c>
      <c r="V135" s="17">
        <f t="shared" si="70"/>
        <v>45845</v>
      </c>
      <c r="W135" s="4">
        <f t="shared" si="54"/>
        <v>45712</v>
      </c>
      <c r="X135" s="4">
        <f t="shared" si="62"/>
        <v>45719</v>
      </c>
      <c r="Y135" s="4">
        <f t="shared" si="63"/>
        <v>45721</v>
      </c>
      <c r="Z135" s="4">
        <f t="shared" si="61"/>
        <v>45835</v>
      </c>
    </row>
    <row r="136" spans="6:26" x14ac:dyDescent="0.25">
      <c r="F136" s="18">
        <f t="shared" si="67"/>
        <v>136</v>
      </c>
      <c r="G136" s="18">
        <f>Calculator!$D$3+F136</f>
        <v>45841</v>
      </c>
      <c r="H136" s="17">
        <f>Calculator!$D$3</f>
        <v>45705</v>
      </c>
      <c r="I136" s="17">
        <f t="shared" si="66"/>
        <v>45846</v>
      </c>
      <c r="J136" s="18">
        <v>138</v>
      </c>
      <c r="K136" s="7">
        <f t="shared" si="65"/>
        <v>45747</v>
      </c>
      <c r="L136" s="8">
        <f t="shared" si="71"/>
        <v>45749</v>
      </c>
      <c r="M136" s="4">
        <f t="shared" si="71"/>
        <v>45751</v>
      </c>
      <c r="N136" s="10">
        <f t="shared" si="55"/>
        <v>45715</v>
      </c>
      <c r="O136" s="4">
        <f t="shared" si="68"/>
        <v>45720</v>
      </c>
      <c r="P136" s="8">
        <f t="shared" si="56"/>
        <v>45720</v>
      </c>
      <c r="Q136" s="7">
        <f t="shared" si="57"/>
        <v>45708</v>
      </c>
      <c r="R136" s="4">
        <f t="shared" si="60"/>
        <v>45720</v>
      </c>
      <c r="S136" s="8">
        <f t="shared" si="58"/>
        <v>45719</v>
      </c>
      <c r="T136" s="19">
        <v>138</v>
      </c>
      <c r="U136" s="17">
        <f t="shared" si="69"/>
        <v>45705</v>
      </c>
      <c r="V136" s="17">
        <f t="shared" si="70"/>
        <v>45846</v>
      </c>
      <c r="W136" s="4">
        <f t="shared" si="54"/>
        <v>45712</v>
      </c>
      <c r="X136" s="4">
        <f t="shared" si="62"/>
        <v>45719</v>
      </c>
      <c r="Y136" s="4">
        <f t="shared" si="63"/>
        <v>45721</v>
      </c>
      <c r="Z136" s="4">
        <f t="shared" si="61"/>
        <v>45838</v>
      </c>
    </row>
    <row r="137" spans="6:26" x14ac:dyDescent="0.25">
      <c r="F137" s="18">
        <f t="shared" si="67"/>
        <v>137</v>
      </c>
      <c r="G137" s="18">
        <f>Calculator!$D$3+F137</f>
        <v>45842</v>
      </c>
      <c r="H137" s="17">
        <f>Calculator!$D$3</f>
        <v>45705</v>
      </c>
      <c r="I137" s="17">
        <f t="shared" si="66"/>
        <v>45846</v>
      </c>
      <c r="J137" s="18">
        <v>139</v>
      </c>
      <c r="K137" s="7">
        <f t="shared" si="65"/>
        <v>45747</v>
      </c>
      <c r="L137" s="8">
        <f t="shared" si="71"/>
        <v>45749</v>
      </c>
      <c r="M137" s="4">
        <f t="shared" si="71"/>
        <v>45751</v>
      </c>
      <c r="N137" s="10">
        <f t="shared" si="55"/>
        <v>45715</v>
      </c>
      <c r="O137" s="4">
        <f t="shared" si="68"/>
        <v>45720</v>
      </c>
      <c r="P137" s="8">
        <f t="shared" si="56"/>
        <v>45720</v>
      </c>
      <c r="Q137" s="7">
        <f t="shared" si="57"/>
        <v>45708</v>
      </c>
      <c r="R137" s="4">
        <f t="shared" si="60"/>
        <v>45720</v>
      </c>
      <c r="S137" s="8">
        <f t="shared" si="58"/>
        <v>45719</v>
      </c>
      <c r="T137" s="19">
        <v>139</v>
      </c>
      <c r="U137" s="17">
        <f t="shared" si="69"/>
        <v>45705</v>
      </c>
      <c r="V137" s="17">
        <f t="shared" si="70"/>
        <v>45846</v>
      </c>
      <c r="W137" s="4">
        <f t="shared" si="54"/>
        <v>45712</v>
      </c>
      <c r="X137" s="4">
        <f t="shared" si="62"/>
        <v>45719</v>
      </c>
      <c r="Y137" s="4">
        <f t="shared" si="63"/>
        <v>45721</v>
      </c>
      <c r="Z137" s="4">
        <f t="shared" si="61"/>
        <v>45838</v>
      </c>
    </row>
    <row r="138" spans="6:26" x14ac:dyDescent="0.25">
      <c r="F138" s="18">
        <f t="shared" si="67"/>
        <v>138</v>
      </c>
      <c r="G138" s="18">
        <f>Calculator!$D$3+F138</f>
        <v>45843</v>
      </c>
      <c r="H138" s="17">
        <f>Calculator!$D$3</f>
        <v>45705</v>
      </c>
      <c r="I138" s="17">
        <f t="shared" si="66"/>
        <v>45846</v>
      </c>
      <c r="J138" s="18">
        <v>140</v>
      </c>
      <c r="K138" s="7">
        <f t="shared" si="65"/>
        <v>45747</v>
      </c>
      <c r="L138" s="8">
        <f t="shared" si="71"/>
        <v>45749</v>
      </c>
      <c r="M138" s="4">
        <f t="shared" si="71"/>
        <v>45751</v>
      </c>
      <c r="N138" s="10">
        <f t="shared" si="55"/>
        <v>45715</v>
      </c>
      <c r="O138" s="4">
        <f t="shared" si="68"/>
        <v>45720</v>
      </c>
      <c r="P138" s="8">
        <f t="shared" si="56"/>
        <v>45720</v>
      </c>
      <c r="Q138" s="7">
        <f t="shared" si="57"/>
        <v>45708</v>
      </c>
      <c r="R138" s="4">
        <f t="shared" si="60"/>
        <v>45720</v>
      </c>
      <c r="S138" s="8">
        <f t="shared" si="58"/>
        <v>45719</v>
      </c>
      <c r="T138" s="19">
        <v>140</v>
      </c>
      <c r="U138" s="17">
        <f t="shared" si="69"/>
        <v>45705</v>
      </c>
      <c r="V138" s="17">
        <f t="shared" si="70"/>
        <v>45846</v>
      </c>
      <c r="W138" s="4">
        <f t="shared" si="54"/>
        <v>45712</v>
      </c>
      <c r="X138" s="4">
        <f t="shared" si="62"/>
        <v>45719</v>
      </c>
      <c r="Y138" s="4">
        <f t="shared" si="63"/>
        <v>45721</v>
      </c>
      <c r="Z138" s="4">
        <f t="shared" si="61"/>
        <v>45838</v>
      </c>
    </row>
    <row r="139" spans="6:26" x14ac:dyDescent="0.25">
      <c r="F139" s="18">
        <f t="shared" si="67"/>
        <v>139</v>
      </c>
      <c r="G139" s="18">
        <f>Calculator!$D$3+F139</f>
        <v>45844</v>
      </c>
      <c r="H139" s="17">
        <f>Calculator!$D$3</f>
        <v>45705</v>
      </c>
      <c r="I139" s="17">
        <f t="shared" si="66"/>
        <v>45846</v>
      </c>
      <c r="J139" s="18">
        <v>141</v>
      </c>
      <c r="K139" s="7">
        <f t="shared" si="65"/>
        <v>45747</v>
      </c>
      <c r="L139" s="8">
        <f t="shared" si="71"/>
        <v>45749</v>
      </c>
      <c r="M139" s="4">
        <f t="shared" si="71"/>
        <v>45751</v>
      </c>
      <c r="N139" s="10">
        <f t="shared" si="55"/>
        <v>45715</v>
      </c>
      <c r="O139" s="4">
        <f t="shared" si="68"/>
        <v>45720</v>
      </c>
      <c r="P139" s="8">
        <f t="shared" si="56"/>
        <v>45720</v>
      </c>
      <c r="Q139" s="7">
        <f t="shared" si="57"/>
        <v>45708</v>
      </c>
      <c r="R139" s="4">
        <f t="shared" si="60"/>
        <v>45720</v>
      </c>
      <c r="S139" s="8">
        <f t="shared" si="58"/>
        <v>45719</v>
      </c>
      <c r="T139" s="19">
        <v>141</v>
      </c>
      <c r="U139" s="17">
        <f t="shared" si="69"/>
        <v>45705</v>
      </c>
      <c r="V139" s="17">
        <f t="shared" si="70"/>
        <v>45846</v>
      </c>
      <c r="W139" s="4">
        <f t="shared" si="54"/>
        <v>45712</v>
      </c>
      <c r="X139" s="4">
        <f t="shared" si="62"/>
        <v>45719</v>
      </c>
      <c r="Y139" s="4">
        <f t="shared" si="63"/>
        <v>45721</v>
      </c>
      <c r="Z139" s="4">
        <f t="shared" si="61"/>
        <v>45838</v>
      </c>
    </row>
    <row r="140" spans="6:26" x14ac:dyDescent="0.25">
      <c r="F140" s="18">
        <f t="shared" si="67"/>
        <v>140</v>
      </c>
      <c r="G140" s="18">
        <f>Calculator!$D$3+F140</f>
        <v>45845</v>
      </c>
      <c r="H140" s="17">
        <f>Calculator!$D$3</f>
        <v>45705</v>
      </c>
      <c r="I140" s="17">
        <f t="shared" si="66"/>
        <v>45847</v>
      </c>
      <c r="J140" s="18">
        <v>142</v>
      </c>
      <c r="K140" s="7">
        <f t="shared" si="65"/>
        <v>45747</v>
      </c>
      <c r="L140" s="8">
        <f t="shared" si="71"/>
        <v>45749</v>
      </c>
      <c r="M140" s="4">
        <f t="shared" si="71"/>
        <v>45751</v>
      </c>
      <c r="N140" s="10">
        <f t="shared" si="55"/>
        <v>45715</v>
      </c>
      <c r="O140" s="4">
        <f t="shared" si="68"/>
        <v>45720</v>
      </c>
      <c r="P140" s="8">
        <f t="shared" si="56"/>
        <v>45720</v>
      </c>
      <c r="Q140" s="7">
        <f t="shared" si="57"/>
        <v>45708</v>
      </c>
      <c r="R140" s="4">
        <f t="shared" si="60"/>
        <v>45720</v>
      </c>
      <c r="S140" s="8">
        <f t="shared" si="58"/>
        <v>45719</v>
      </c>
      <c r="T140" s="19">
        <v>142</v>
      </c>
      <c r="U140" s="17">
        <f t="shared" si="69"/>
        <v>45705</v>
      </c>
      <c r="V140" s="17">
        <f t="shared" si="70"/>
        <v>45847</v>
      </c>
      <c r="W140" s="4">
        <f t="shared" si="54"/>
        <v>45712</v>
      </c>
      <c r="X140" s="4">
        <f t="shared" si="62"/>
        <v>45719</v>
      </c>
      <c r="Y140" s="4">
        <f t="shared" si="63"/>
        <v>45721</v>
      </c>
      <c r="Z140" s="4">
        <f t="shared" si="61"/>
        <v>45839</v>
      </c>
    </row>
    <row r="141" spans="6:26" x14ac:dyDescent="0.25">
      <c r="F141" s="18">
        <f t="shared" si="67"/>
        <v>141</v>
      </c>
      <c r="G141" s="18">
        <f>Calculator!$D$3+F141</f>
        <v>45846</v>
      </c>
      <c r="H141" s="17">
        <f>Calculator!$D$3</f>
        <v>45705</v>
      </c>
      <c r="I141" s="17">
        <f t="shared" si="66"/>
        <v>45848</v>
      </c>
      <c r="J141" s="18">
        <v>143</v>
      </c>
      <c r="K141" s="7">
        <f t="shared" si="65"/>
        <v>45747</v>
      </c>
      <c r="L141" s="8">
        <f t="shared" si="71"/>
        <v>45749</v>
      </c>
      <c r="M141" s="4">
        <f t="shared" si="71"/>
        <v>45751</v>
      </c>
      <c r="N141" s="10">
        <f t="shared" si="55"/>
        <v>45715</v>
      </c>
      <c r="O141" s="4">
        <f t="shared" si="68"/>
        <v>45720</v>
      </c>
      <c r="P141" s="8">
        <f t="shared" si="56"/>
        <v>45720</v>
      </c>
      <c r="Q141" s="7">
        <f t="shared" si="57"/>
        <v>45708</v>
      </c>
      <c r="R141" s="4">
        <f t="shared" si="60"/>
        <v>45720</v>
      </c>
      <c r="S141" s="8">
        <f t="shared" si="58"/>
        <v>45719</v>
      </c>
      <c r="T141" s="19">
        <v>143</v>
      </c>
      <c r="U141" s="17">
        <f t="shared" si="69"/>
        <v>45705</v>
      </c>
      <c r="V141" s="17">
        <f t="shared" si="70"/>
        <v>45848</v>
      </c>
      <c r="W141" s="4">
        <f t="shared" si="54"/>
        <v>45712</v>
      </c>
      <c r="X141" s="4">
        <f t="shared" si="62"/>
        <v>45719</v>
      </c>
      <c r="Y141" s="4">
        <f t="shared" si="63"/>
        <v>45721</v>
      </c>
      <c r="Z141" s="4">
        <f t="shared" si="61"/>
        <v>45840</v>
      </c>
    </row>
    <row r="142" spans="6:26" x14ac:dyDescent="0.25">
      <c r="F142" s="18">
        <f t="shared" si="67"/>
        <v>142</v>
      </c>
      <c r="G142" s="18">
        <f>Calculator!$D$3+F142</f>
        <v>45847</v>
      </c>
      <c r="H142" s="17">
        <f>Calculator!$D$3</f>
        <v>45705</v>
      </c>
      <c r="I142" s="17">
        <f t="shared" si="66"/>
        <v>45849</v>
      </c>
      <c r="J142" s="18">
        <v>144</v>
      </c>
      <c r="K142" s="7">
        <f t="shared" si="65"/>
        <v>45747</v>
      </c>
      <c r="L142" s="8">
        <f t="shared" si="71"/>
        <v>45749</v>
      </c>
      <c r="M142" s="4">
        <f t="shared" si="71"/>
        <v>45751</v>
      </c>
      <c r="N142" s="10">
        <f t="shared" si="55"/>
        <v>45715</v>
      </c>
      <c r="O142" s="4">
        <f t="shared" si="68"/>
        <v>45720</v>
      </c>
      <c r="P142" s="8">
        <f t="shared" si="56"/>
        <v>45720</v>
      </c>
      <c r="Q142" s="7">
        <f t="shared" si="57"/>
        <v>45708</v>
      </c>
      <c r="R142" s="4">
        <f t="shared" si="60"/>
        <v>45720</v>
      </c>
      <c r="S142" s="8">
        <f t="shared" si="58"/>
        <v>45719</v>
      </c>
      <c r="T142" s="19">
        <v>144</v>
      </c>
      <c r="U142" s="17">
        <f t="shared" si="69"/>
        <v>45705</v>
      </c>
      <c r="V142" s="17">
        <f t="shared" si="70"/>
        <v>45849</v>
      </c>
      <c r="W142" s="4">
        <f t="shared" ref="W142:W205" si="72">WORKDAY($U142,5,$A$2:$A$25)</f>
        <v>45712</v>
      </c>
      <c r="X142" s="4">
        <f t="shared" si="62"/>
        <v>45719</v>
      </c>
      <c r="Y142" s="4">
        <f t="shared" si="63"/>
        <v>45721</v>
      </c>
      <c r="Z142" s="4">
        <f t="shared" si="61"/>
        <v>45841</v>
      </c>
    </row>
    <row r="143" spans="6:26" x14ac:dyDescent="0.25">
      <c r="F143" s="18">
        <f t="shared" si="67"/>
        <v>143</v>
      </c>
      <c r="G143" s="18">
        <f>Calculator!$D$3+F143</f>
        <v>45848</v>
      </c>
      <c r="H143" s="17">
        <f>Calculator!$D$3</f>
        <v>45705</v>
      </c>
      <c r="I143" s="17">
        <f t="shared" si="66"/>
        <v>45852</v>
      </c>
      <c r="J143" s="18">
        <v>145</v>
      </c>
      <c r="K143" s="7">
        <f t="shared" si="65"/>
        <v>45747</v>
      </c>
      <c r="L143" s="8">
        <f t="shared" si="71"/>
        <v>45749</v>
      </c>
      <c r="M143" s="4">
        <f t="shared" si="71"/>
        <v>45751</v>
      </c>
      <c r="N143" s="10">
        <f t="shared" si="55"/>
        <v>45715</v>
      </c>
      <c r="O143" s="4">
        <f t="shared" si="68"/>
        <v>45720</v>
      </c>
      <c r="P143" s="8">
        <f t="shared" si="56"/>
        <v>45720</v>
      </c>
      <c r="Q143" s="7">
        <f t="shared" si="57"/>
        <v>45708</v>
      </c>
      <c r="R143" s="4">
        <f t="shared" si="60"/>
        <v>45720</v>
      </c>
      <c r="S143" s="8">
        <f t="shared" si="58"/>
        <v>45719</v>
      </c>
      <c r="T143" s="19">
        <v>145</v>
      </c>
      <c r="U143" s="17">
        <f t="shared" si="69"/>
        <v>45705</v>
      </c>
      <c r="V143" s="17">
        <f t="shared" si="70"/>
        <v>45852</v>
      </c>
      <c r="W143" s="4">
        <f t="shared" si="72"/>
        <v>45712</v>
      </c>
      <c r="X143" s="4">
        <f t="shared" si="62"/>
        <v>45719</v>
      </c>
      <c r="Y143" s="4">
        <f t="shared" si="63"/>
        <v>45721</v>
      </c>
      <c r="Z143" s="4">
        <f t="shared" si="61"/>
        <v>45845</v>
      </c>
    </row>
    <row r="144" spans="6:26" x14ac:dyDescent="0.25">
      <c r="F144" s="18">
        <f t="shared" si="67"/>
        <v>144</v>
      </c>
      <c r="G144" s="18">
        <f>Calculator!$D$3+F144</f>
        <v>45849</v>
      </c>
      <c r="H144" s="17">
        <f>Calculator!$D$3</f>
        <v>45705</v>
      </c>
      <c r="I144" s="17">
        <f t="shared" si="66"/>
        <v>45853</v>
      </c>
      <c r="J144" s="18">
        <v>146</v>
      </c>
      <c r="K144" s="7">
        <f t="shared" si="65"/>
        <v>45747</v>
      </c>
      <c r="L144" s="8">
        <f t="shared" si="71"/>
        <v>45749</v>
      </c>
      <c r="M144" s="4">
        <f t="shared" si="71"/>
        <v>45751</v>
      </c>
      <c r="N144" s="10">
        <f t="shared" si="55"/>
        <v>45715</v>
      </c>
      <c r="O144" s="4">
        <f t="shared" si="68"/>
        <v>45720</v>
      </c>
      <c r="P144" s="8">
        <f t="shared" si="56"/>
        <v>45720</v>
      </c>
      <c r="Q144" s="7">
        <f t="shared" si="57"/>
        <v>45708</v>
      </c>
      <c r="R144" s="4">
        <f t="shared" si="60"/>
        <v>45720</v>
      </c>
      <c r="S144" s="8">
        <f t="shared" si="58"/>
        <v>45719</v>
      </c>
      <c r="T144" s="19">
        <v>146</v>
      </c>
      <c r="U144" s="17">
        <f t="shared" si="69"/>
        <v>45705</v>
      </c>
      <c r="V144" s="17">
        <f t="shared" si="70"/>
        <v>45853</v>
      </c>
      <c r="W144" s="4">
        <f t="shared" si="72"/>
        <v>45712</v>
      </c>
      <c r="X144" s="4">
        <f t="shared" si="62"/>
        <v>45719</v>
      </c>
      <c r="Y144" s="4">
        <f t="shared" si="63"/>
        <v>45721</v>
      </c>
      <c r="Z144" s="4">
        <f t="shared" si="61"/>
        <v>45846</v>
      </c>
    </row>
    <row r="145" spans="6:26" x14ac:dyDescent="0.25">
      <c r="F145" s="18">
        <f t="shared" si="67"/>
        <v>145</v>
      </c>
      <c r="G145" s="18">
        <f>Calculator!$D$3+F145</f>
        <v>45850</v>
      </c>
      <c r="H145" s="17">
        <f>Calculator!$D$3</f>
        <v>45705</v>
      </c>
      <c r="I145" s="17">
        <f t="shared" si="66"/>
        <v>45853</v>
      </c>
      <c r="J145" s="18">
        <v>147</v>
      </c>
      <c r="K145" s="7">
        <f t="shared" si="65"/>
        <v>45747</v>
      </c>
      <c r="L145" s="8">
        <f t="shared" si="71"/>
        <v>45749</v>
      </c>
      <c r="M145" s="4">
        <f t="shared" si="71"/>
        <v>45751</v>
      </c>
      <c r="N145" s="10">
        <f t="shared" si="55"/>
        <v>45715</v>
      </c>
      <c r="O145" s="4">
        <f t="shared" si="68"/>
        <v>45720</v>
      </c>
      <c r="P145" s="8">
        <f t="shared" si="56"/>
        <v>45720</v>
      </c>
      <c r="Q145" s="7">
        <f t="shared" si="57"/>
        <v>45708</v>
      </c>
      <c r="R145" s="4">
        <f t="shared" si="60"/>
        <v>45720</v>
      </c>
      <c r="S145" s="8">
        <f t="shared" si="58"/>
        <v>45719</v>
      </c>
      <c r="T145" s="19">
        <v>147</v>
      </c>
      <c r="U145" s="17">
        <f t="shared" si="69"/>
        <v>45705</v>
      </c>
      <c r="V145" s="17">
        <f t="shared" si="70"/>
        <v>45853</v>
      </c>
      <c r="W145" s="4">
        <f t="shared" si="72"/>
        <v>45712</v>
      </c>
      <c r="X145" s="4">
        <f t="shared" si="62"/>
        <v>45719</v>
      </c>
      <c r="Y145" s="4">
        <f t="shared" si="63"/>
        <v>45721</v>
      </c>
      <c r="Z145" s="4">
        <f t="shared" si="61"/>
        <v>45846</v>
      </c>
    </row>
    <row r="146" spans="6:26" x14ac:dyDescent="0.25">
      <c r="F146" s="18">
        <f t="shared" si="67"/>
        <v>146</v>
      </c>
      <c r="G146" s="18">
        <f>Calculator!$D$3+F146</f>
        <v>45851</v>
      </c>
      <c r="H146" s="17">
        <f>Calculator!$D$3</f>
        <v>45705</v>
      </c>
      <c r="I146" s="17">
        <f t="shared" si="66"/>
        <v>45853</v>
      </c>
      <c r="J146" s="18">
        <v>148</v>
      </c>
      <c r="K146" s="7">
        <f t="shared" si="65"/>
        <v>45747</v>
      </c>
      <c r="L146" s="8">
        <f t="shared" si="71"/>
        <v>45749</v>
      </c>
      <c r="M146" s="4">
        <f t="shared" si="71"/>
        <v>45751</v>
      </c>
      <c r="N146" s="10">
        <f t="shared" si="55"/>
        <v>45715</v>
      </c>
      <c r="O146" s="4">
        <f t="shared" si="68"/>
        <v>45720</v>
      </c>
      <c r="P146" s="8">
        <f t="shared" si="56"/>
        <v>45720</v>
      </c>
      <c r="Q146" s="7">
        <f t="shared" si="57"/>
        <v>45708</v>
      </c>
      <c r="R146" s="4">
        <f t="shared" si="60"/>
        <v>45720</v>
      </c>
      <c r="S146" s="8">
        <f t="shared" si="58"/>
        <v>45719</v>
      </c>
      <c r="T146" s="19">
        <v>148</v>
      </c>
      <c r="U146" s="17">
        <f t="shared" si="69"/>
        <v>45705</v>
      </c>
      <c r="V146" s="17">
        <f t="shared" si="70"/>
        <v>45853</v>
      </c>
      <c r="W146" s="4">
        <f t="shared" si="72"/>
        <v>45712</v>
      </c>
      <c r="X146" s="4">
        <f t="shared" si="62"/>
        <v>45719</v>
      </c>
      <c r="Y146" s="4">
        <f t="shared" si="63"/>
        <v>45721</v>
      </c>
      <c r="Z146" s="4">
        <f t="shared" si="61"/>
        <v>45846</v>
      </c>
    </row>
    <row r="147" spans="6:26" x14ac:dyDescent="0.25">
      <c r="F147" s="18">
        <f t="shared" si="67"/>
        <v>147</v>
      </c>
      <c r="G147" s="18">
        <f>Calculator!$D$3+F147</f>
        <v>45852</v>
      </c>
      <c r="H147" s="17">
        <f>Calculator!$D$3</f>
        <v>45705</v>
      </c>
      <c r="I147" s="17">
        <f t="shared" si="66"/>
        <v>45854</v>
      </c>
      <c r="J147" s="18">
        <v>149</v>
      </c>
      <c r="K147" s="7">
        <f t="shared" si="65"/>
        <v>45747</v>
      </c>
      <c r="L147" s="8">
        <f t="shared" si="71"/>
        <v>45749</v>
      </c>
      <c r="M147" s="4">
        <f t="shared" si="71"/>
        <v>45751</v>
      </c>
      <c r="N147" s="10">
        <f t="shared" ref="N147:N210" si="73">WORKDAY(H147,8,$A$2:$A$25)</f>
        <v>45715</v>
      </c>
      <c r="O147" s="4">
        <f t="shared" si="68"/>
        <v>45720</v>
      </c>
      <c r="P147" s="8">
        <f t="shared" ref="P147:P210" si="74">WORKDAY(N147,3,$A$2:$A$25)</f>
        <v>45720</v>
      </c>
      <c r="Q147" s="7">
        <f t="shared" si="57"/>
        <v>45708</v>
      </c>
      <c r="R147" s="4">
        <f t="shared" si="60"/>
        <v>45720</v>
      </c>
      <c r="S147" s="8">
        <f t="shared" si="58"/>
        <v>45719</v>
      </c>
      <c r="T147" s="19">
        <v>149</v>
      </c>
      <c r="U147" s="17">
        <f t="shared" si="69"/>
        <v>45705</v>
      </c>
      <c r="V147" s="17">
        <f t="shared" si="70"/>
        <v>45854</v>
      </c>
      <c r="W147" s="4">
        <f t="shared" si="72"/>
        <v>45712</v>
      </c>
      <c r="X147" s="4">
        <f t="shared" si="62"/>
        <v>45719</v>
      </c>
      <c r="Y147" s="4">
        <f t="shared" si="63"/>
        <v>45721</v>
      </c>
      <c r="Z147" s="4">
        <f t="shared" si="61"/>
        <v>45847</v>
      </c>
    </row>
    <row r="148" spans="6:26" x14ac:dyDescent="0.25">
      <c r="F148" s="18">
        <f t="shared" si="67"/>
        <v>148</v>
      </c>
      <c r="G148" s="18">
        <f>Calculator!$D$3+F148</f>
        <v>45853</v>
      </c>
      <c r="H148" s="17">
        <f>Calculator!$D$3</f>
        <v>45705</v>
      </c>
      <c r="I148" s="17">
        <f t="shared" si="66"/>
        <v>45855</v>
      </c>
      <c r="J148" s="18">
        <v>150</v>
      </c>
      <c r="K148" s="7">
        <f t="shared" si="65"/>
        <v>45747</v>
      </c>
      <c r="L148" s="8">
        <f t="shared" si="71"/>
        <v>45749</v>
      </c>
      <c r="M148" s="4">
        <f t="shared" si="71"/>
        <v>45751</v>
      </c>
      <c r="N148" s="10">
        <f t="shared" si="73"/>
        <v>45715</v>
      </c>
      <c r="O148" s="4">
        <f t="shared" si="68"/>
        <v>45720</v>
      </c>
      <c r="P148" s="8">
        <f t="shared" si="74"/>
        <v>45720</v>
      </c>
      <c r="Q148" s="7">
        <f t="shared" si="57"/>
        <v>45708</v>
      </c>
      <c r="R148" s="4">
        <f t="shared" si="60"/>
        <v>45720</v>
      </c>
      <c r="S148" s="8">
        <f t="shared" si="58"/>
        <v>45719</v>
      </c>
      <c r="T148" s="19">
        <v>150</v>
      </c>
      <c r="U148" s="17">
        <f t="shared" si="69"/>
        <v>45705</v>
      </c>
      <c r="V148" s="17">
        <f t="shared" si="70"/>
        <v>45855</v>
      </c>
      <c r="W148" s="4">
        <f t="shared" si="72"/>
        <v>45712</v>
      </c>
      <c r="X148" s="4">
        <f t="shared" si="62"/>
        <v>45719</v>
      </c>
      <c r="Y148" s="4">
        <f t="shared" si="63"/>
        <v>45721</v>
      </c>
      <c r="Z148" s="4">
        <f t="shared" si="61"/>
        <v>45848</v>
      </c>
    </row>
    <row r="149" spans="6:26" x14ac:dyDescent="0.25">
      <c r="F149" s="18">
        <f t="shared" si="67"/>
        <v>149</v>
      </c>
      <c r="G149" s="18">
        <f>Calculator!$D$3+F149</f>
        <v>45854</v>
      </c>
      <c r="H149" s="17">
        <f>Calculator!$D$3</f>
        <v>45705</v>
      </c>
      <c r="I149" s="17">
        <f t="shared" si="66"/>
        <v>45856</v>
      </c>
      <c r="J149" s="18">
        <v>151</v>
      </c>
      <c r="K149" s="7">
        <f t="shared" si="65"/>
        <v>45747</v>
      </c>
      <c r="L149" s="8">
        <f t="shared" si="71"/>
        <v>45749</v>
      </c>
      <c r="M149" s="4">
        <f t="shared" si="71"/>
        <v>45751</v>
      </c>
      <c r="N149" s="10">
        <f t="shared" si="73"/>
        <v>45715</v>
      </c>
      <c r="O149" s="4">
        <f t="shared" si="68"/>
        <v>45720</v>
      </c>
      <c r="P149" s="8">
        <f t="shared" si="74"/>
        <v>45720</v>
      </c>
      <c r="Q149" s="7">
        <f t="shared" si="57"/>
        <v>45708</v>
      </c>
      <c r="R149" s="4">
        <f t="shared" si="60"/>
        <v>45720</v>
      </c>
      <c r="S149" s="8">
        <f t="shared" si="58"/>
        <v>45719</v>
      </c>
      <c r="T149" s="19">
        <v>151</v>
      </c>
      <c r="U149" s="17">
        <f t="shared" si="69"/>
        <v>45705</v>
      </c>
      <c r="V149" s="17">
        <f t="shared" si="70"/>
        <v>45856</v>
      </c>
      <c r="W149" s="4">
        <f t="shared" si="72"/>
        <v>45712</v>
      </c>
      <c r="X149" s="4">
        <f t="shared" si="62"/>
        <v>45719</v>
      </c>
      <c r="Y149" s="4">
        <f t="shared" si="63"/>
        <v>45721</v>
      </c>
      <c r="Z149" s="4">
        <f t="shared" si="61"/>
        <v>45849</v>
      </c>
    </row>
    <row r="150" spans="6:26" x14ac:dyDescent="0.25">
      <c r="F150" s="18">
        <f t="shared" si="67"/>
        <v>150</v>
      </c>
      <c r="G150" s="18">
        <f>Calculator!$D$3+F150</f>
        <v>45855</v>
      </c>
      <c r="H150" s="17">
        <f>Calculator!$D$3</f>
        <v>45705</v>
      </c>
      <c r="I150" s="17">
        <f t="shared" si="66"/>
        <v>45859</v>
      </c>
      <c r="J150" s="18">
        <v>152</v>
      </c>
      <c r="K150" s="7">
        <f t="shared" si="65"/>
        <v>45747</v>
      </c>
      <c r="L150" s="8">
        <f t="shared" si="71"/>
        <v>45749</v>
      </c>
      <c r="M150" s="4">
        <f t="shared" si="71"/>
        <v>45751</v>
      </c>
      <c r="N150" s="10">
        <f t="shared" si="73"/>
        <v>45715</v>
      </c>
      <c r="O150" s="4">
        <f t="shared" si="68"/>
        <v>45720</v>
      </c>
      <c r="P150" s="8">
        <f t="shared" si="74"/>
        <v>45720</v>
      </c>
      <c r="Q150" s="7">
        <f t="shared" si="57"/>
        <v>45708</v>
      </c>
      <c r="R150" s="4">
        <f t="shared" si="60"/>
        <v>45720</v>
      </c>
      <c r="S150" s="8">
        <f t="shared" si="58"/>
        <v>45719</v>
      </c>
      <c r="T150" s="19">
        <v>152</v>
      </c>
      <c r="U150" s="17">
        <f t="shared" si="69"/>
        <v>45705</v>
      </c>
      <c r="V150" s="17">
        <f t="shared" si="70"/>
        <v>45859</v>
      </c>
      <c r="W150" s="4">
        <f t="shared" si="72"/>
        <v>45712</v>
      </c>
      <c r="X150" s="4">
        <f t="shared" si="62"/>
        <v>45719</v>
      </c>
      <c r="Y150" s="4">
        <f t="shared" si="63"/>
        <v>45721</v>
      </c>
      <c r="Z150" s="4">
        <f t="shared" si="61"/>
        <v>45852</v>
      </c>
    </row>
    <row r="151" spans="6:26" x14ac:dyDescent="0.25">
      <c r="F151" s="18">
        <f t="shared" si="67"/>
        <v>151</v>
      </c>
      <c r="G151" s="18">
        <f>Calculator!$D$3+F151</f>
        <v>45856</v>
      </c>
      <c r="H151" s="17">
        <f>Calculator!$D$3</f>
        <v>45705</v>
      </c>
      <c r="I151" s="17">
        <f t="shared" si="66"/>
        <v>45860</v>
      </c>
      <c r="J151" s="18">
        <v>153</v>
      </c>
      <c r="K151" s="7">
        <f t="shared" si="65"/>
        <v>45747</v>
      </c>
      <c r="L151" s="8">
        <f t="shared" si="71"/>
        <v>45749</v>
      </c>
      <c r="M151" s="4">
        <f t="shared" si="71"/>
        <v>45751</v>
      </c>
      <c r="N151" s="10">
        <f t="shared" si="73"/>
        <v>45715</v>
      </c>
      <c r="O151" s="4">
        <f t="shared" si="68"/>
        <v>45720</v>
      </c>
      <c r="P151" s="8">
        <f t="shared" si="74"/>
        <v>45720</v>
      </c>
      <c r="Q151" s="7">
        <f t="shared" ref="Q151:Q214" si="75">WORKDAY(H151,3,$A$2:$A$25)</f>
        <v>45708</v>
      </c>
      <c r="R151" s="4">
        <f t="shared" si="60"/>
        <v>45720</v>
      </c>
      <c r="S151" s="8">
        <f t="shared" ref="S151:S214" si="76">WORKDAY(H151,10,$A$2:$A$25)</f>
        <v>45719</v>
      </c>
      <c r="T151" s="19">
        <v>153</v>
      </c>
      <c r="U151" s="17">
        <f t="shared" si="69"/>
        <v>45705</v>
      </c>
      <c r="V151" s="17">
        <f t="shared" si="70"/>
        <v>45860</v>
      </c>
      <c r="W151" s="4">
        <f t="shared" si="72"/>
        <v>45712</v>
      </c>
      <c r="X151" s="4">
        <f t="shared" si="62"/>
        <v>45719</v>
      </c>
      <c r="Y151" s="4">
        <f t="shared" si="63"/>
        <v>45721</v>
      </c>
      <c r="Z151" s="4">
        <f t="shared" si="61"/>
        <v>45853</v>
      </c>
    </row>
    <row r="152" spans="6:26" x14ac:dyDescent="0.25">
      <c r="F152" s="18">
        <f t="shared" si="67"/>
        <v>152</v>
      </c>
      <c r="G152" s="18">
        <f>Calculator!$D$3+F152</f>
        <v>45857</v>
      </c>
      <c r="H152" s="17">
        <f>Calculator!$D$3</f>
        <v>45705</v>
      </c>
      <c r="I152" s="17">
        <f t="shared" si="66"/>
        <v>45860</v>
      </c>
      <c r="J152" s="18">
        <v>154</v>
      </c>
      <c r="K152" s="7">
        <f t="shared" si="65"/>
        <v>45747</v>
      </c>
      <c r="L152" s="8">
        <f t="shared" si="71"/>
        <v>45749</v>
      </c>
      <c r="M152" s="4">
        <f t="shared" si="71"/>
        <v>45751</v>
      </c>
      <c r="N152" s="10">
        <f t="shared" si="73"/>
        <v>45715</v>
      </c>
      <c r="O152" s="4">
        <f t="shared" si="68"/>
        <v>45720</v>
      </c>
      <c r="P152" s="8">
        <f t="shared" si="74"/>
        <v>45720</v>
      </c>
      <c r="Q152" s="7">
        <f t="shared" si="75"/>
        <v>45708</v>
      </c>
      <c r="R152" s="4">
        <f t="shared" si="60"/>
        <v>45720</v>
      </c>
      <c r="S152" s="8">
        <f t="shared" si="76"/>
        <v>45719</v>
      </c>
      <c r="T152" s="19">
        <v>154</v>
      </c>
      <c r="U152" s="17">
        <f t="shared" si="69"/>
        <v>45705</v>
      </c>
      <c r="V152" s="17">
        <f t="shared" si="70"/>
        <v>45860</v>
      </c>
      <c r="W152" s="4">
        <f t="shared" si="72"/>
        <v>45712</v>
      </c>
      <c r="X152" s="4">
        <f t="shared" si="62"/>
        <v>45719</v>
      </c>
      <c r="Y152" s="4">
        <f t="shared" si="63"/>
        <v>45721</v>
      </c>
      <c r="Z152" s="4">
        <f t="shared" si="61"/>
        <v>45853</v>
      </c>
    </row>
    <row r="153" spans="6:26" x14ac:dyDescent="0.25">
      <c r="F153" s="18">
        <f t="shared" si="67"/>
        <v>153</v>
      </c>
      <c r="G153" s="18">
        <f>Calculator!$D$3+F153</f>
        <v>45858</v>
      </c>
      <c r="H153" s="17">
        <f>Calculator!$D$3</f>
        <v>45705</v>
      </c>
      <c r="I153" s="17">
        <f t="shared" si="66"/>
        <v>45860</v>
      </c>
      <c r="J153" s="18">
        <v>155</v>
      </c>
      <c r="K153" s="7">
        <f t="shared" si="65"/>
        <v>45747</v>
      </c>
      <c r="L153" s="8">
        <f t="shared" ref="L153:M172" si="77">WORKDAY(K153,2,$A$2:$A$25)</f>
        <v>45749</v>
      </c>
      <c r="M153" s="4">
        <f t="shared" si="77"/>
        <v>45751</v>
      </c>
      <c r="N153" s="10">
        <f t="shared" si="73"/>
        <v>45715</v>
      </c>
      <c r="O153" s="4">
        <f t="shared" si="68"/>
        <v>45720</v>
      </c>
      <c r="P153" s="8">
        <f t="shared" si="74"/>
        <v>45720</v>
      </c>
      <c r="Q153" s="7">
        <f t="shared" si="75"/>
        <v>45708</v>
      </c>
      <c r="R153" s="4">
        <f t="shared" si="60"/>
        <v>45720</v>
      </c>
      <c r="S153" s="8">
        <f t="shared" si="76"/>
        <v>45719</v>
      </c>
      <c r="T153" s="19">
        <v>155</v>
      </c>
      <c r="U153" s="17">
        <f t="shared" si="69"/>
        <v>45705</v>
      </c>
      <c r="V153" s="17">
        <f t="shared" si="70"/>
        <v>45860</v>
      </c>
      <c r="W153" s="4">
        <f t="shared" si="72"/>
        <v>45712</v>
      </c>
      <c r="X153" s="4">
        <f t="shared" si="62"/>
        <v>45719</v>
      </c>
      <c r="Y153" s="4">
        <f t="shared" si="63"/>
        <v>45721</v>
      </c>
      <c r="Z153" s="4">
        <f t="shared" si="61"/>
        <v>45853</v>
      </c>
    </row>
    <row r="154" spans="6:26" x14ac:dyDescent="0.25">
      <c r="F154" s="18">
        <f t="shared" si="67"/>
        <v>154</v>
      </c>
      <c r="G154" s="18">
        <f>Calculator!$D$3+F154</f>
        <v>45859</v>
      </c>
      <c r="H154" s="17">
        <f>Calculator!$D$3</f>
        <v>45705</v>
      </c>
      <c r="I154" s="17">
        <f t="shared" si="66"/>
        <v>45861</v>
      </c>
      <c r="J154" s="18">
        <v>156</v>
      </c>
      <c r="K154" s="7">
        <f t="shared" si="65"/>
        <v>45747</v>
      </c>
      <c r="L154" s="8">
        <f t="shared" si="77"/>
        <v>45749</v>
      </c>
      <c r="M154" s="4">
        <f t="shared" si="77"/>
        <v>45751</v>
      </c>
      <c r="N154" s="10">
        <f t="shared" si="73"/>
        <v>45715</v>
      </c>
      <c r="O154" s="4">
        <f t="shared" si="68"/>
        <v>45720</v>
      </c>
      <c r="P154" s="8">
        <f t="shared" si="74"/>
        <v>45720</v>
      </c>
      <c r="Q154" s="7">
        <f t="shared" si="75"/>
        <v>45708</v>
      </c>
      <c r="R154" s="4">
        <f t="shared" si="60"/>
        <v>45720</v>
      </c>
      <c r="S154" s="8">
        <f t="shared" si="76"/>
        <v>45719</v>
      </c>
      <c r="T154" s="19">
        <v>156</v>
      </c>
      <c r="U154" s="17">
        <f t="shared" si="69"/>
        <v>45705</v>
      </c>
      <c r="V154" s="17">
        <f t="shared" si="70"/>
        <v>45861</v>
      </c>
      <c r="W154" s="4">
        <f t="shared" si="72"/>
        <v>45712</v>
      </c>
      <c r="X154" s="4">
        <f t="shared" si="62"/>
        <v>45719</v>
      </c>
      <c r="Y154" s="4">
        <f t="shared" si="63"/>
        <v>45721</v>
      </c>
      <c r="Z154" s="4">
        <f t="shared" si="61"/>
        <v>45854</v>
      </c>
    </row>
    <row r="155" spans="6:26" x14ac:dyDescent="0.25">
      <c r="F155" s="18">
        <f t="shared" si="67"/>
        <v>155</v>
      </c>
      <c r="G155" s="18">
        <f>Calculator!$D$3+F155</f>
        <v>45860</v>
      </c>
      <c r="H155" s="17">
        <f>Calculator!$D$3</f>
        <v>45705</v>
      </c>
      <c r="I155" s="17">
        <f t="shared" si="66"/>
        <v>45862</v>
      </c>
      <c r="J155" s="18">
        <v>157</v>
      </c>
      <c r="K155" s="7">
        <f t="shared" si="65"/>
        <v>45747</v>
      </c>
      <c r="L155" s="8">
        <f t="shared" si="77"/>
        <v>45749</v>
      </c>
      <c r="M155" s="4">
        <f t="shared" si="77"/>
        <v>45751</v>
      </c>
      <c r="N155" s="10">
        <f t="shared" si="73"/>
        <v>45715</v>
      </c>
      <c r="O155" s="4">
        <f t="shared" si="68"/>
        <v>45720</v>
      </c>
      <c r="P155" s="8">
        <f t="shared" si="74"/>
        <v>45720</v>
      </c>
      <c r="Q155" s="7">
        <f t="shared" si="75"/>
        <v>45708</v>
      </c>
      <c r="R155" s="4">
        <f t="shared" si="60"/>
        <v>45720</v>
      </c>
      <c r="S155" s="8">
        <f t="shared" si="76"/>
        <v>45719</v>
      </c>
      <c r="T155" s="19">
        <v>157</v>
      </c>
      <c r="U155" s="17">
        <f t="shared" si="69"/>
        <v>45705</v>
      </c>
      <c r="V155" s="17">
        <f t="shared" si="70"/>
        <v>45862</v>
      </c>
      <c r="W155" s="4">
        <f t="shared" si="72"/>
        <v>45712</v>
      </c>
      <c r="X155" s="4">
        <f t="shared" si="62"/>
        <v>45719</v>
      </c>
      <c r="Y155" s="4">
        <f t="shared" si="63"/>
        <v>45721</v>
      </c>
      <c r="Z155" s="4">
        <f t="shared" si="61"/>
        <v>45855</v>
      </c>
    </row>
    <row r="156" spans="6:26" x14ac:dyDescent="0.25">
      <c r="F156" s="18">
        <f t="shared" si="67"/>
        <v>156</v>
      </c>
      <c r="G156" s="18">
        <f>Calculator!$D$3+F156</f>
        <v>45861</v>
      </c>
      <c r="H156" s="17">
        <f>Calculator!$D$3</f>
        <v>45705</v>
      </c>
      <c r="I156" s="17">
        <f t="shared" si="66"/>
        <v>45863</v>
      </c>
      <c r="J156" s="18">
        <v>158</v>
      </c>
      <c r="K156" s="7">
        <f t="shared" si="65"/>
        <v>45747</v>
      </c>
      <c r="L156" s="8">
        <f t="shared" si="77"/>
        <v>45749</v>
      </c>
      <c r="M156" s="4">
        <f t="shared" si="77"/>
        <v>45751</v>
      </c>
      <c r="N156" s="10">
        <f t="shared" si="73"/>
        <v>45715</v>
      </c>
      <c r="O156" s="4">
        <f t="shared" si="68"/>
        <v>45720</v>
      </c>
      <c r="P156" s="8">
        <f t="shared" si="74"/>
        <v>45720</v>
      </c>
      <c r="Q156" s="7">
        <f t="shared" si="75"/>
        <v>45708</v>
      </c>
      <c r="R156" s="4">
        <f t="shared" si="60"/>
        <v>45720</v>
      </c>
      <c r="S156" s="8">
        <f t="shared" si="76"/>
        <v>45719</v>
      </c>
      <c r="T156" s="19">
        <v>158</v>
      </c>
      <c r="U156" s="17">
        <f t="shared" si="69"/>
        <v>45705</v>
      </c>
      <c r="V156" s="17">
        <f t="shared" si="70"/>
        <v>45863</v>
      </c>
      <c r="W156" s="4">
        <f t="shared" si="72"/>
        <v>45712</v>
      </c>
      <c r="X156" s="4">
        <f t="shared" si="62"/>
        <v>45719</v>
      </c>
      <c r="Y156" s="4">
        <f t="shared" si="63"/>
        <v>45721</v>
      </c>
      <c r="Z156" s="4">
        <f t="shared" si="61"/>
        <v>45856</v>
      </c>
    </row>
    <row r="157" spans="6:26" x14ac:dyDescent="0.25">
      <c r="F157" s="18">
        <f t="shared" si="67"/>
        <v>157</v>
      </c>
      <c r="G157" s="18">
        <f>Calculator!$D$3+F157</f>
        <v>45862</v>
      </c>
      <c r="H157" s="17">
        <f>Calculator!$D$3</f>
        <v>45705</v>
      </c>
      <c r="I157" s="17">
        <f t="shared" si="66"/>
        <v>45866</v>
      </c>
      <c r="J157" s="18">
        <v>159</v>
      </c>
      <c r="K157" s="7">
        <f t="shared" si="65"/>
        <v>45747</v>
      </c>
      <c r="L157" s="8">
        <f t="shared" si="77"/>
        <v>45749</v>
      </c>
      <c r="M157" s="4">
        <f t="shared" si="77"/>
        <v>45751</v>
      </c>
      <c r="N157" s="10">
        <f t="shared" si="73"/>
        <v>45715</v>
      </c>
      <c r="O157" s="4">
        <f t="shared" si="68"/>
        <v>45720</v>
      </c>
      <c r="P157" s="8">
        <f t="shared" si="74"/>
        <v>45720</v>
      </c>
      <c r="Q157" s="7">
        <f t="shared" si="75"/>
        <v>45708</v>
      </c>
      <c r="R157" s="4">
        <f t="shared" si="60"/>
        <v>45720</v>
      </c>
      <c r="S157" s="8">
        <f t="shared" si="76"/>
        <v>45719</v>
      </c>
      <c r="T157" s="19">
        <v>159</v>
      </c>
      <c r="U157" s="17">
        <f t="shared" si="69"/>
        <v>45705</v>
      </c>
      <c r="V157" s="17">
        <f t="shared" si="70"/>
        <v>45866</v>
      </c>
      <c r="W157" s="4">
        <f t="shared" si="72"/>
        <v>45712</v>
      </c>
      <c r="X157" s="4">
        <f t="shared" si="62"/>
        <v>45719</v>
      </c>
      <c r="Y157" s="4">
        <f t="shared" si="63"/>
        <v>45721</v>
      </c>
      <c r="Z157" s="4">
        <f t="shared" si="61"/>
        <v>45859</v>
      </c>
    </row>
    <row r="158" spans="6:26" x14ac:dyDescent="0.25">
      <c r="F158" s="18">
        <f t="shared" si="67"/>
        <v>158</v>
      </c>
      <c r="G158" s="18">
        <f>Calculator!$D$3+F158</f>
        <v>45863</v>
      </c>
      <c r="H158" s="17">
        <f>Calculator!$D$3</f>
        <v>45705</v>
      </c>
      <c r="I158" s="17">
        <f t="shared" si="66"/>
        <v>45867</v>
      </c>
      <c r="J158" s="18">
        <v>160</v>
      </c>
      <c r="K158" s="7">
        <f t="shared" si="65"/>
        <v>45747</v>
      </c>
      <c r="L158" s="8">
        <f t="shared" si="77"/>
        <v>45749</v>
      </c>
      <c r="M158" s="4">
        <f t="shared" si="77"/>
        <v>45751</v>
      </c>
      <c r="N158" s="10">
        <f t="shared" si="73"/>
        <v>45715</v>
      </c>
      <c r="O158" s="4">
        <f t="shared" si="68"/>
        <v>45720</v>
      </c>
      <c r="P158" s="8">
        <f t="shared" si="74"/>
        <v>45720</v>
      </c>
      <c r="Q158" s="7">
        <f t="shared" si="75"/>
        <v>45708</v>
      </c>
      <c r="R158" s="4">
        <f t="shared" ref="R158:R221" si="78">WORKDAY(H158,11,$A$2:$A$25)</f>
        <v>45720</v>
      </c>
      <c r="S158" s="8">
        <f t="shared" si="76"/>
        <v>45719</v>
      </c>
      <c r="T158" s="19">
        <v>160</v>
      </c>
      <c r="U158" s="17">
        <f t="shared" si="69"/>
        <v>45705</v>
      </c>
      <c r="V158" s="17">
        <f t="shared" si="70"/>
        <v>45867</v>
      </c>
      <c r="W158" s="4">
        <f t="shared" si="72"/>
        <v>45712</v>
      </c>
      <c r="X158" s="4">
        <f t="shared" si="62"/>
        <v>45719</v>
      </c>
      <c r="Y158" s="4">
        <f t="shared" si="63"/>
        <v>45721</v>
      </c>
      <c r="Z158" s="4">
        <f t="shared" ref="Z158:Z221" si="79">WORKDAY(V158,-5,$A$2:$A$25)</f>
        <v>45860</v>
      </c>
    </row>
    <row r="159" spans="6:26" x14ac:dyDescent="0.25">
      <c r="F159" s="18">
        <f t="shared" si="67"/>
        <v>159</v>
      </c>
      <c r="G159" s="18">
        <f>Calculator!$D$3+F159</f>
        <v>45864</v>
      </c>
      <c r="H159" s="17">
        <f>Calculator!$D$3</f>
        <v>45705</v>
      </c>
      <c r="I159" s="17">
        <f t="shared" si="66"/>
        <v>45867</v>
      </c>
      <c r="J159" s="18">
        <v>161</v>
      </c>
      <c r="K159" s="7">
        <f t="shared" si="65"/>
        <v>45747</v>
      </c>
      <c r="L159" s="8">
        <f t="shared" si="77"/>
        <v>45749</v>
      </c>
      <c r="M159" s="4">
        <f t="shared" si="77"/>
        <v>45751</v>
      </c>
      <c r="N159" s="10">
        <f t="shared" si="73"/>
        <v>45715</v>
      </c>
      <c r="O159" s="4">
        <f t="shared" si="68"/>
        <v>45720</v>
      </c>
      <c r="P159" s="8">
        <f t="shared" si="74"/>
        <v>45720</v>
      </c>
      <c r="Q159" s="7">
        <f t="shared" si="75"/>
        <v>45708</v>
      </c>
      <c r="R159" s="4">
        <f t="shared" si="78"/>
        <v>45720</v>
      </c>
      <c r="S159" s="8">
        <f t="shared" si="76"/>
        <v>45719</v>
      </c>
      <c r="T159" s="19">
        <v>161</v>
      </c>
      <c r="U159" s="17">
        <f t="shared" si="69"/>
        <v>45705</v>
      </c>
      <c r="V159" s="17">
        <f t="shared" si="70"/>
        <v>45867</v>
      </c>
      <c r="W159" s="4">
        <f t="shared" si="72"/>
        <v>45712</v>
      </c>
      <c r="X159" s="4">
        <f t="shared" si="62"/>
        <v>45719</v>
      </c>
      <c r="Y159" s="4">
        <f t="shared" si="63"/>
        <v>45721</v>
      </c>
      <c r="Z159" s="4">
        <f t="shared" si="79"/>
        <v>45860</v>
      </c>
    </row>
    <row r="160" spans="6:26" x14ac:dyDescent="0.25">
      <c r="F160" s="18">
        <f t="shared" si="67"/>
        <v>160</v>
      </c>
      <c r="G160" s="18">
        <f>Calculator!$D$3+F160</f>
        <v>45865</v>
      </c>
      <c r="H160" s="17">
        <f>Calculator!$D$3</f>
        <v>45705</v>
      </c>
      <c r="I160" s="17">
        <f t="shared" si="66"/>
        <v>45867</v>
      </c>
      <c r="J160" s="18">
        <v>162</v>
      </c>
      <c r="K160" s="7">
        <f t="shared" si="65"/>
        <v>45747</v>
      </c>
      <c r="L160" s="8">
        <f t="shared" si="77"/>
        <v>45749</v>
      </c>
      <c r="M160" s="4">
        <f t="shared" si="77"/>
        <v>45751</v>
      </c>
      <c r="N160" s="10">
        <f t="shared" si="73"/>
        <v>45715</v>
      </c>
      <c r="O160" s="4">
        <f t="shared" si="68"/>
        <v>45720</v>
      </c>
      <c r="P160" s="8">
        <f t="shared" si="74"/>
        <v>45720</v>
      </c>
      <c r="Q160" s="7">
        <f t="shared" si="75"/>
        <v>45708</v>
      </c>
      <c r="R160" s="4">
        <f t="shared" si="78"/>
        <v>45720</v>
      </c>
      <c r="S160" s="8">
        <f t="shared" si="76"/>
        <v>45719</v>
      </c>
      <c r="T160" s="19">
        <v>162</v>
      </c>
      <c r="U160" s="17">
        <f t="shared" si="69"/>
        <v>45705</v>
      </c>
      <c r="V160" s="17">
        <f t="shared" si="70"/>
        <v>45867</v>
      </c>
      <c r="W160" s="4">
        <f t="shared" si="72"/>
        <v>45712</v>
      </c>
      <c r="X160" s="4">
        <f t="shared" si="62"/>
        <v>45719</v>
      </c>
      <c r="Y160" s="4">
        <f t="shared" si="63"/>
        <v>45721</v>
      </c>
      <c r="Z160" s="4">
        <f t="shared" si="79"/>
        <v>45860</v>
      </c>
    </row>
    <row r="161" spans="6:26" x14ac:dyDescent="0.25">
      <c r="F161" s="18">
        <f t="shared" si="67"/>
        <v>161</v>
      </c>
      <c r="G161" s="18">
        <f>Calculator!$D$3+F161</f>
        <v>45866</v>
      </c>
      <c r="H161" s="17">
        <f>Calculator!$D$3</f>
        <v>45705</v>
      </c>
      <c r="I161" s="17">
        <f t="shared" si="66"/>
        <v>45868</v>
      </c>
      <c r="J161" s="18">
        <v>163</v>
      </c>
      <c r="K161" s="7">
        <f t="shared" si="65"/>
        <v>45747</v>
      </c>
      <c r="L161" s="8">
        <f t="shared" si="77"/>
        <v>45749</v>
      </c>
      <c r="M161" s="4">
        <f t="shared" si="77"/>
        <v>45751</v>
      </c>
      <c r="N161" s="10">
        <f t="shared" si="73"/>
        <v>45715</v>
      </c>
      <c r="O161" s="4">
        <f t="shared" si="68"/>
        <v>45720</v>
      </c>
      <c r="P161" s="8">
        <f t="shared" si="74"/>
        <v>45720</v>
      </c>
      <c r="Q161" s="7">
        <f t="shared" si="75"/>
        <v>45708</v>
      </c>
      <c r="R161" s="4">
        <f t="shared" si="78"/>
        <v>45720</v>
      </c>
      <c r="S161" s="8">
        <f t="shared" si="76"/>
        <v>45719</v>
      </c>
      <c r="T161" s="19">
        <v>163</v>
      </c>
      <c r="U161" s="17">
        <f t="shared" si="69"/>
        <v>45705</v>
      </c>
      <c r="V161" s="17">
        <f t="shared" si="70"/>
        <v>45868</v>
      </c>
      <c r="W161" s="4">
        <f t="shared" si="72"/>
        <v>45712</v>
      </c>
      <c r="X161" s="4">
        <f t="shared" si="62"/>
        <v>45719</v>
      </c>
      <c r="Y161" s="4">
        <f t="shared" si="63"/>
        <v>45721</v>
      </c>
      <c r="Z161" s="4">
        <f t="shared" si="79"/>
        <v>45861</v>
      </c>
    </row>
    <row r="162" spans="6:26" x14ac:dyDescent="0.25">
      <c r="F162" s="18">
        <f t="shared" si="67"/>
        <v>162</v>
      </c>
      <c r="G162" s="18">
        <f>Calculator!$D$3+F162</f>
        <v>45867</v>
      </c>
      <c r="H162" s="17">
        <f>Calculator!$D$3</f>
        <v>45705</v>
      </c>
      <c r="I162" s="17">
        <f t="shared" si="66"/>
        <v>45869</v>
      </c>
      <c r="J162" s="18">
        <v>164</v>
      </c>
      <c r="K162" s="7">
        <f t="shared" si="65"/>
        <v>45747</v>
      </c>
      <c r="L162" s="8">
        <f t="shared" si="77"/>
        <v>45749</v>
      </c>
      <c r="M162" s="4">
        <f t="shared" si="77"/>
        <v>45751</v>
      </c>
      <c r="N162" s="10">
        <f t="shared" si="73"/>
        <v>45715</v>
      </c>
      <c r="O162" s="4">
        <f t="shared" si="68"/>
        <v>45720</v>
      </c>
      <c r="P162" s="8">
        <f t="shared" si="74"/>
        <v>45720</v>
      </c>
      <c r="Q162" s="7">
        <f t="shared" si="75"/>
        <v>45708</v>
      </c>
      <c r="R162" s="4">
        <f t="shared" si="78"/>
        <v>45720</v>
      </c>
      <c r="S162" s="8">
        <f t="shared" si="76"/>
        <v>45719</v>
      </c>
      <c r="T162" s="19">
        <v>164</v>
      </c>
      <c r="U162" s="17">
        <f t="shared" si="69"/>
        <v>45705</v>
      </c>
      <c r="V162" s="17">
        <f t="shared" si="70"/>
        <v>45869</v>
      </c>
      <c r="W162" s="4">
        <f t="shared" si="72"/>
        <v>45712</v>
      </c>
      <c r="X162" s="4">
        <f t="shared" si="62"/>
        <v>45719</v>
      </c>
      <c r="Y162" s="4">
        <f t="shared" si="63"/>
        <v>45721</v>
      </c>
      <c r="Z162" s="4">
        <f t="shared" si="79"/>
        <v>45862</v>
      </c>
    </row>
    <row r="163" spans="6:26" x14ac:dyDescent="0.25">
      <c r="F163" s="18">
        <f t="shared" si="67"/>
        <v>163</v>
      </c>
      <c r="G163" s="18">
        <f>Calculator!$D$3+F163</f>
        <v>45868</v>
      </c>
      <c r="H163" s="17">
        <f>Calculator!$D$3</f>
        <v>45705</v>
      </c>
      <c r="I163" s="17">
        <f t="shared" si="66"/>
        <v>45870</v>
      </c>
      <c r="J163" s="18">
        <v>165</v>
      </c>
      <c r="K163" s="7">
        <f t="shared" si="65"/>
        <v>45747</v>
      </c>
      <c r="L163" s="8">
        <f t="shared" si="77"/>
        <v>45749</v>
      </c>
      <c r="M163" s="4">
        <f t="shared" si="77"/>
        <v>45751</v>
      </c>
      <c r="N163" s="10">
        <f t="shared" si="73"/>
        <v>45715</v>
      </c>
      <c r="O163" s="4">
        <f t="shared" si="68"/>
        <v>45720</v>
      </c>
      <c r="P163" s="8">
        <f t="shared" si="74"/>
        <v>45720</v>
      </c>
      <c r="Q163" s="7">
        <f t="shared" si="75"/>
        <v>45708</v>
      </c>
      <c r="R163" s="4">
        <f t="shared" si="78"/>
        <v>45720</v>
      </c>
      <c r="S163" s="8">
        <f t="shared" si="76"/>
        <v>45719</v>
      </c>
      <c r="T163" s="19">
        <v>165</v>
      </c>
      <c r="U163" s="17">
        <f t="shared" si="69"/>
        <v>45705</v>
      </c>
      <c r="V163" s="17">
        <f t="shared" si="70"/>
        <v>45870</v>
      </c>
      <c r="W163" s="4">
        <f t="shared" si="72"/>
        <v>45712</v>
      </c>
      <c r="X163" s="4">
        <f t="shared" si="62"/>
        <v>45719</v>
      </c>
      <c r="Y163" s="4">
        <f t="shared" si="63"/>
        <v>45721</v>
      </c>
      <c r="Z163" s="4">
        <f t="shared" si="79"/>
        <v>45863</v>
      </c>
    </row>
    <row r="164" spans="6:26" x14ac:dyDescent="0.25">
      <c r="F164" s="18">
        <f t="shared" si="67"/>
        <v>164</v>
      </c>
      <c r="G164" s="18">
        <f>Calculator!$D$3+F164</f>
        <v>45869</v>
      </c>
      <c r="H164" s="17">
        <f>Calculator!$D$3</f>
        <v>45705</v>
      </c>
      <c r="I164" s="17">
        <f t="shared" si="66"/>
        <v>45873</v>
      </c>
      <c r="J164" s="18">
        <v>166</v>
      </c>
      <c r="K164" s="7">
        <f t="shared" si="65"/>
        <v>45747</v>
      </c>
      <c r="L164" s="8">
        <f t="shared" si="77"/>
        <v>45749</v>
      </c>
      <c r="M164" s="4">
        <f t="shared" si="77"/>
        <v>45751</v>
      </c>
      <c r="N164" s="10">
        <f t="shared" si="73"/>
        <v>45715</v>
      </c>
      <c r="O164" s="4">
        <f t="shared" si="68"/>
        <v>45720</v>
      </c>
      <c r="P164" s="8">
        <f t="shared" si="74"/>
        <v>45720</v>
      </c>
      <c r="Q164" s="7">
        <f t="shared" si="75"/>
        <v>45708</v>
      </c>
      <c r="R164" s="4">
        <f t="shared" si="78"/>
        <v>45720</v>
      </c>
      <c r="S164" s="8">
        <f t="shared" si="76"/>
        <v>45719</v>
      </c>
      <c r="T164" s="19">
        <v>166</v>
      </c>
      <c r="U164" s="17">
        <f t="shared" si="69"/>
        <v>45705</v>
      </c>
      <c r="V164" s="17">
        <f t="shared" si="70"/>
        <v>45873</v>
      </c>
      <c r="W164" s="4">
        <f t="shared" si="72"/>
        <v>45712</v>
      </c>
      <c r="X164" s="4">
        <f t="shared" si="62"/>
        <v>45719</v>
      </c>
      <c r="Y164" s="4">
        <f t="shared" si="63"/>
        <v>45721</v>
      </c>
      <c r="Z164" s="4">
        <f t="shared" si="79"/>
        <v>45866</v>
      </c>
    </row>
    <row r="165" spans="6:26" x14ac:dyDescent="0.25">
      <c r="F165" s="18">
        <f t="shared" si="67"/>
        <v>165</v>
      </c>
      <c r="G165" s="18">
        <f>Calculator!$D$3+F165</f>
        <v>45870</v>
      </c>
      <c r="H165" s="17">
        <f>Calculator!$D$3</f>
        <v>45705</v>
      </c>
      <c r="I165" s="17">
        <f t="shared" si="66"/>
        <v>45874</v>
      </c>
      <c r="J165" s="18">
        <v>167</v>
      </c>
      <c r="K165" s="7">
        <f t="shared" si="65"/>
        <v>45747</v>
      </c>
      <c r="L165" s="8">
        <f t="shared" si="77"/>
        <v>45749</v>
      </c>
      <c r="M165" s="4">
        <f t="shared" si="77"/>
        <v>45751</v>
      </c>
      <c r="N165" s="10">
        <f t="shared" si="73"/>
        <v>45715</v>
      </c>
      <c r="O165" s="4">
        <f t="shared" si="68"/>
        <v>45720</v>
      </c>
      <c r="P165" s="8">
        <f t="shared" si="74"/>
        <v>45720</v>
      </c>
      <c r="Q165" s="7">
        <f t="shared" si="75"/>
        <v>45708</v>
      </c>
      <c r="R165" s="4">
        <f t="shared" si="78"/>
        <v>45720</v>
      </c>
      <c r="S165" s="8">
        <f t="shared" si="76"/>
        <v>45719</v>
      </c>
      <c r="T165" s="19">
        <v>167</v>
      </c>
      <c r="U165" s="17">
        <f t="shared" si="69"/>
        <v>45705</v>
      </c>
      <c r="V165" s="17">
        <f t="shared" si="70"/>
        <v>45874</v>
      </c>
      <c r="W165" s="4">
        <f t="shared" si="72"/>
        <v>45712</v>
      </c>
      <c r="X165" s="4">
        <f t="shared" si="62"/>
        <v>45719</v>
      </c>
      <c r="Y165" s="4">
        <f t="shared" si="63"/>
        <v>45721</v>
      </c>
      <c r="Z165" s="4">
        <f t="shared" si="79"/>
        <v>45867</v>
      </c>
    </row>
    <row r="166" spans="6:26" x14ac:dyDescent="0.25">
      <c r="F166" s="18">
        <f t="shared" si="67"/>
        <v>166</v>
      </c>
      <c r="G166" s="18">
        <f>Calculator!$D$3+F166</f>
        <v>45871</v>
      </c>
      <c r="H166" s="17">
        <f>Calculator!$D$3</f>
        <v>45705</v>
      </c>
      <c r="I166" s="17">
        <f t="shared" si="66"/>
        <v>45874</v>
      </c>
      <c r="J166" s="18">
        <v>168</v>
      </c>
      <c r="K166" s="7">
        <f t="shared" si="65"/>
        <v>45747</v>
      </c>
      <c r="L166" s="8">
        <f t="shared" si="77"/>
        <v>45749</v>
      </c>
      <c r="M166" s="4">
        <f t="shared" si="77"/>
        <v>45751</v>
      </c>
      <c r="N166" s="10">
        <f t="shared" si="73"/>
        <v>45715</v>
      </c>
      <c r="O166" s="4">
        <f t="shared" si="68"/>
        <v>45720</v>
      </c>
      <c r="P166" s="8">
        <f t="shared" si="74"/>
        <v>45720</v>
      </c>
      <c r="Q166" s="7">
        <f t="shared" si="75"/>
        <v>45708</v>
      </c>
      <c r="R166" s="4">
        <f t="shared" si="78"/>
        <v>45720</v>
      </c>
      <c r="S166" s="8">
        <f t="shared" si="76"/>
        <v>45719</v>
      </c>
      <c r="T166" s="19">
        <v>168</v>
      </c>
      <c r="U166" s="17">
        <f t="shared" si="69"/>
        <v>45705</v>
      </c>
      <c r="V166" s="17">
        <f t="shared" si="70"/>
        <v>45874</v>
      </c>
      <c r="W166" s="4">
        <f t="shared" si="72"/>
        <v>45712</v>
      </c>
      <c r="X166" s="4">
        <f t="shared" si="62"/>
        <v>45719</v>
      </c>
      <c r="Y166" s="4">
        <f t="shared" si="63"/>
        <v>45721</v>
      </c>
      <c r="Z166" s="4">
        <f t="shared" si="79"/>
        <v>45867</v>
      </c>
    </row>
    <row r="167" spans="6:26" x14ac:dyDescent="0.25">
      <c r="F167" s="18">
        <f t="shared" si="67"/>
        <v>167</v>
      </c>
      <c r="G167" s="18">
        <f>Calculator!$D$3+F167</f>
        <v>45872</v>
      </c>
      <c r="H167" s="17">
        <f>Calculator!$D$3</f>
        <v>45705</v>
      </c>
      <c r="I167" s="17">
        <f t="shared" si="66"/>
        <v>45874</v>
      </c>
      <c r="J167" s="18">
        <v>169</v>
      </c>
      <c r="K167" s="7">
        <f t="shared" si="65"/>
        <v>45747</v>
      </c>
      <c r="L167" s="8">
        <f t="shared" si="77"/>
        <v>45749</v>
      </c>
      <c r="M167" s="4">
        <f t="shared" si="77"/>
        <v>45751</v>
      </c>
      <c r="N167" s="10">
        <f t="shared" si="73"/>
        <v>45715</v>
      </c>
      <c r="O167" s="4">
        <f t="shared" si="68"/>
        <v>45720</v>
      </c>
      <c r="P167" s="8">
        <f t="shared" si="74"/>
        <v>45720</v>
      </c>
      <c r="Q167" s="7">
        <f t="shared" si="75"/>
        <v>45708</v>
      </c>
      <c r="R167" s="4">
        <f t="shared" si="78"/>
        <v>45720</v>
      </c>
      <c r="S167" s="8">
        <f t="shared" si="76"/>
        <v>45719</v>
      </c>
      <c r="T167" s="19">
        <v>169</v>
      </c>
      <c r="U167" s="17">
        <f t="shared" si="69"/>
        <v>45705</v>
      </c>
      <c r="V167" s="17">
        <f t="shared" si="70"/>
        <v>45874</v>
      </c>
      <c r="W167" s="4">
        <f t="shared" si="72"/>
        <v>45712</v>
      </c>
      <c r="X167" s="4">
        <f t="shared" si="62"/>
        <v>45719</v>
      </c>
      <c r="Y167" s="4">
        <f t="shared" si="63"/>
        <v>45721</v>
      </c>
      <c r="Z167" s="4">
        <f t="shared" si="79"/>
        <v>45867</v>
      </c>
    </row>
    <row r="168" spans="6:26" x14ac:dyDescent="0.25">
      <c r="F168" s="18">
        <f t="shared" si="67"/>
        <v>168</v>
      </c>
      <c r="G168" s="18">
        <f>Calculator!$D$3+F168</f>
        <v>45873</v>
      </c>
      <c r="H168" s="17">
        <f>Calculator!$D$3</f>
        <v>45705</v>
      </c>
      <c r="I168" s="17">
        <f t="shared" si="66"/>
        <v>45875</v>
      </c>
      <c r="J168" s="18">
        <v>170</v>
      </c>
      <c r="K168" s="7">
        <f t="shared" si="65"/>
        <v>45747</v>
      </c>
      <c r="L168" s="8">
        <f t="shared" si="77"/>
        <v>45749</v>
      </c>
      <c r="M168" s="4">
        <f t="shared" si="77"/>
        <v>45751</v>
      </c>
      <c r="N168" s="10">
        <f t="shared" si="73"/>
        <v>45715</v>
      </c>
      <c r="O168" s="4">
        <f t="shared" si="68"/>
        <v>45720</v>
      </c>
      <c r="P168" s="8">
        <f t="shared" si="74"/>
        <v>45720</v>
      </c>
      <c r="Q168" s="7">
        <f t="shared" si="75"/>
        <v>45708</v>
      </c>
      <c r="R168" s="4">
        <f t="shared" si="78"/>
        <v>45720</v>
      </c>
      <c r="S168" s="8">
        <f t="shared" si="76"/>
        <v>45719</v>
      </c>
      <c r="T168" s="19">
        <v>170</v>
      </c>
      <c r="U168" s="17">
        <f t="shared" si="69"/>
        <v>45705</v>
      </c>
      <c r="V168" s="17">
        <f t="shared" si="70"/>
        <v>45875</v>
      </c>
      <c r="W168" s="4">
        <f t="shared" si="72"/>
        <v>45712</v>
      </c>
      <c r="X168" s="4">
        <f t="shared" si="62"/>
        <v>45719</v>
      </c>
      <c r="Y168" s="4">
        <f t="shared" si="63"/>
        <v>45721</v>
      </c>
      <c r="Z168" s="4">
        <f t="shared" si="79"/>
        <v>45868</v>
      </c>
    </row>
    <row r="169" spans="6:26" x14ac:dyDescent="0.25">
      <c r="F169" s="18">
        <f t="shared" si="67"/>
        <v>169</v>
      </c>
      <c r="G169" s="18">
        <f>Calculator!$D$3+F169</f>
        <v>45874</v>
      </c>
      <c r="H169" s="17">
        <f>Calculator!$D$3</f>
        <v>45705</v>
      </c>
      <c r="I169" s="17">
        <f t="shared" si="66"/>
        <v>45876</v>
      </c>
      <c r="J169" s="18">
        <v>171</v>
      </c>
      <c r="K169" s="7">
        <f t="shared" si="65"/>
        <v>45747</v>
      </c>
      <c r="L169" s="8">
        <f t="shared" si="77"/>
        <v>45749</v>
      </c>
      <c r="M169" s="4">
        <f t="shared" si="77"/>
        <v>45751</v>
      </c>
      <c r="N169" s="10">
        <f t="shared" si="73"/>
        <v>45715</v>
      </c>
      <c r="O169" s="4">
        <f t="shared" si="68"/>
        <v>45720</v>
      </c>
      <c r="P169" s="8">
        <f t="shared" si="74"/>
        <v>45720</v>
      </c>
      <c r="Q169" s="7">
        <f t="shared" si="75"/>
        <v>45708</v>
      </c>
      <c r="R169" s="4">
        <f t="shared" si="78"/>
        <v>45720</v>
      </c>
      <c r="S169" s="8">
        <f t="shared" si="76"/>
        <v>45719</v>
      </c>
      <c r="T169" s="19">
        <v>171</v>
      </c>
      <c r="U169" s="17">
        <f t="shared" si="69"/>
        <v>45705</v>
      </c>
      <c r="V169" s="17">
        <f t="shared" si="70"/>
        <v>45876</v>
      </c>
      <c r="W169" s="4">
        <f t="shared" si="72"/>
        <v>45712</v>
      </c>
      <c r="X169" s="4">
        <f t="shared" si="62"/>
        <v>45719</v>
      </c>
      <c r="Y169" s="4">
        <f t="shared" si="63"/>
        <v>45721</v>
      </c>
      <c r="Z169" s="4">
        <f t="shared" si="79"/>
        <v>45869</v>
      </c>
    </row>
    <row r="170" spans="6:26" x14ac:dyDescent="0.25">
      <c r="F170" s="18">
        <f t="shared" si="67"/>
        <v>170</v>
      </c>
      <c r="G170" s="18">
        <f>Calculator!$D$3+F170</f>
        <v>45875</v>
      </c>
      <c r="H170" s="17">
        <f>Calculator!$D$3</f>
        <v>45705</v>
      </c>
      <c r="I170" s="17">
        <f t="shared" si="66"/>
        <v>45877</v>
      </c>
      <c r="J170" s="18">
        <v>172</v>
      </c>
      <c r="K170" s="7">
        <f t="shared" si="65"/>
        <v>45747</v>
      </c>
      <c r="L170" s="8">
        <f t="shared" si="77"/>
        <v>45749</v>
      </c>
      <c r="M170" s="4">
        <f t="shared" si="77"/>
        <v>45751</v>
      </c>
      <c r="N170" s="10">
        <f t="shared" si="73"/>
        <v>45715</v>
      </c>
      <c r="O170" s="4">
        <f t="shared" si="68"/>
        <v>45720</v>
      </c>
      <c r="P170" s="8">
        <f t="shared" si="74"/>
        <v>45720</v>
      </c>
      <c r="Q170" s="7">
        <f t="shared" si="75"/>
        <v>45708</v>
      </c>
      <c r="R170" s="4">
        <f t="shared" si="78"/>
        <v>45720</v>
      </c>
      <c r="S170" s="8">
        <f t="shared" si="76"/>
        <v>45719</v>
      </c>
      <c r="T170" s="19">
        <v>172</v>
      </c>
      <c r="U170" s="17">
        <f t="shared" si="69"/>
        <v>45705</v>
      </c>
      <c r="V170" s="17">
        <f t="shared" si="70"/>
        <v>45877</v>
      </c>
      <c r="W170" s="4">
        <f t="shared" si="72"/>
        <v>45712</v>
      </c>
      <c r="X170" s="4">
        <f t="shared" si="62"/>
        <v>45719</v>
      </c>
      <c r="Y170" s="4">
        <f t="shared" si="63"/>
        <v>45721</v>
      </c>
      <c r="Z170" s="4">
        <f t="shared" si="79"/>
        <v>45870</v>
      </c>
    </row>
    <row r="171" spans="6:26" x14ac:dyDescent="0.25">
      <c r="F171" s="18">
        <f t="shared" si="67"/>
        <v>171</v>
      </c>
      <c r="G171" s="18">
        <f>Calculator!$D$3+F171</f>
        <v>45876</v>
      </c>
      <c r="H171" s="17">
        <f>Calculator!$D$3</f>
        <v>45705</v>
      </c>
      <c r="I171" s="17">
        <f t="shared" si="66"/>
        <v>45880</v>
      </c>
      <c r="J171" s="18">
        <v>173</v>
      </c>
      <c r="K171" s="7">
        <f t="shared" si="65"/>
        <v>45747</v>
      </c>
      <c r="L171" s="8">
        <f t="shared" si="77"/>
        <v>45749</v>
      </c>
      <c r="M171" s="4">
        <f t="shared" si="77"/>
        <v>45751</v>
      </c>
      <c r="N171" s="10">
        <f t="shared" si="73"/>
        <v>45715</v>
      </c>
      <c r="O171" s="4">
        <f t="shared" si="68"/>
        <v>45720</v>
      </c>
      <c r="P171" s="8">
        <f t="shared" si="74"/>
        <v>45720</v>
      </c>
      <c r="Q171" s="7">
        <f t="shared" si="75"/>
        <v>45708</v>
      </c>
      <c r="R171" s="4">
        <f t="shared" si="78"/>
        <v>45720</v>
      </c>
      <c r="S171" s="8">
        <f t="shared" si="76"/>
        <v>45719</v>
      </c>
      <c r="T171" s="19">
        <v>173</v>
      </c>
      <c r="U171" s="17">
        <f t="shared" si="69"/>
        <v>45705</v>
      </c>
      <c r="V171" s="17">
        <f t="shared" si="70"/>
        <v>45880</v>
      </c>
      <c r="W171" s="4">
        <f t="shared" si="72"/>
        <v>45712</v>
      </c>
      <c r="X171" s="4">
        <f t="shared" si="62"/>
        <v>45719</v>
      </c>
      <c r="Y171" s="4">
        <f t="shared" si="63"/>
        <v>45721</v>
      </c>
      <c r="Z171" s="4">
        <f t="shared" si="79"/>
        <v>45873</v>
      </c>
    </row>
    <row r="172" spans="6:26" x14ac:dyDescent="0.25">
      <c r="F172" s="18">
        <f t="shared" si="67"/>
        <v>172</v>
      </c>
      <c r="G172" s="18">
        <f>Calculator!$D$3+F172</f>
        <v>45877</v>
      </c>
      <c r="H172" s="17">
        <f>Calculator!$D$3</f>
        <v>45705</v>
      </c>
      <c r="I172" s="17">
        <f t="shared" si="66"/>
        <v>45881</v>
      </c>
      <c r="J172" s="18">
        <v>174</v>
      </c>
      <c r="K172" s="7">
        <f t="shared" si="65"/>
        <v>45747</v>
      </c>
      <c r="L172" s="8">
        <f t="shared" si="77"/>
        <v>45749</v>
      </c>
      <c r="M172" s="4">
        <f t="shared" si="77"/>
        <v>45751</v>
      </c>
      <c r="N172" s="10">
        <f t="shared" si="73"/>
        <v>45715</v>
      </c>
      <c r="O172" s="4">
        <f t="shared" si="68"/>
        <v>45720</v>
      </c>
      <c r="P172" s="8">
        <f t="shared" si="74"/>
        <v>45720</v>
      </c>
      <c r="Q172" s="7">
        <f t="shared" si="75"/>
        <v>45708</v>
      </c>
      <c r="R172" s="4">
        <f t="shared" si="78"/>
        <v>45720</v>
      </c>
      <c r="S172" s="8">
        <f t="shared" si="76"/>
        <v>45719</v>
      </c>
      <c r="T172" s="19">
        <v>174</v>
      </c>
      <c r="U172" s="17">
        <f t="shared" si="69"/>
        <v>45705</v>
      </c>
      <c r="V172" s="17">
        <f t="shared" si="70"/>
        <v>45881</v>
      </c>
      <c r="W172" s="4">
        <f t="shared" si="72"/>
        <v>45712</v>
      </c>
      <c r="X172" s="4">
        <f t="shared" si="62"/>
        <v>45719</v>
      </c>
      <c r="Y172" s="4">
        <f t="shared" si="63"/>
        <v>45721</v>
      </c>
      <c r="Z172" s="4">
        <f t="shared" si="79"/>
        <v>45874</v>
      </c>
    </row>
    <row r="173" spans="6:26" x14ac:dyDescent="0.25">
      <c r="F173" s="18">
        <f t="shared" si="67"/>
        <v>173</v>
      </c>
      <c r="G173" s="18">
        <f>Calculator!$D$3+F173</f>
        <v>45878</v>
      </c>
      <c r="H173" s="17">
        <f>Calculator!$D$3</f>
        <v>45705</v>
      </c>
      <c r="I173" s="17">
        <f t="shared" si="66"/>
        <v>45881</v>
      </c>
      <c r="J173" s="18">
        <v>175</v>
      </c>
      <c r="K173" s="7">
        <f t="shared" si="65"/>
        <v>45747</v>
      </c>
      <c r="L173" s="8">
        <f t="shared" ref="L173:M192" si="80">WORKDAY(K173,2,$A$2:$A$25)</f>
        <v>45749</v>
      </c>
      <c r="M173" s="4">
        <f t="shared" si="80"/>
        <v>45751</v>
      </c>
      <c r="N173" s="10">
        <f t="shared" si="73"/>
        <v>45715</v>
      </c>
      <c r="O173" s="4">
        <f t="shared" si="68"/>
        <v>45720</v>
      </c>
      <c r="P173" s="8">
        <f t="shared" si="74"/>
        <v>45720</v>
      </c>
      <c r="Q173" s="7">
        <f t="shared" si="75"/>
        <v>45708</v>
      </c>
      <c r="R173" s="4">
        <f t="shared" si="78"/>
        <v>45720</v>
      </c>
      <c r="S173" s="8">
        <f t="shared" si="76"/>
        <v>45719</v>
      </c>
      <c r="T173" s="19">
        <v>175</v>
      </c>
      <c r="U173" s="17">
        <f t="shared" si="69"/>
        <v>45705</v>
      </c>
      <c r="V173" s="17">
        <f t="shared" si="70"/>
        <v>45881</v>
      </c>
      <c r="W173" s="4">
        <f t="shared" si="72"/>
        <v>45712</v>
      </c>
      <c r="X173" s="4">
        <f t="shared" ref="X173:X236" si="81">WORKDAY($U173,10,$A$2:$A$25)</f>
        <v>45719</v>
      </c>
      <c r="Y173" s="4">
        <f t="shared" ref="Y173:Y236" si="82">WORKDAY($U173,12,$A$2:$A$25)</f>
        <v>45721</v>
      </c>
      <c r="Z173" s="4">
        <f t="shared" si="79"/>
        <v>45874</v>
      </c>
    </row>
    <row r="174" spans="6:26" x14ac:dyDescent="0.25">
      <c r="F174" s="18">
        <f t="shared" si="67"/>
        <v>174</v>
      </c>
      <c r="G174" s="18">
        <f>Calculator!$D$3+F174</f>
        <v>45879</v>
      </c>
      <c r="H174" s="17">
        <f>Calculator!$D$3</f>
        <v>45705</v>
      </c>
      <c r="I174" s="17">
        <f t="shared" si="66"/>
        <v>45881</v>
      </c>
      <c r="J174" s="18">
        <v>176</v>
      </c>
      <c r="K174" s="7">
        <f t="shared" si="65"/>
        <v>45747</v>
      </c>
      <c r="L174" s="8">
        <f t="shared" si="80"/>
        <v>45749</v>
      </c>
      <c r="M174" s="4">
        <f t="shared" si="80"/>
        <v>45751</v>
      </c>
      <c r="N174" s="10">
        <f t="shared" si="73"/>
        <v>45715</v>
      </c>
      <c r="O174" s="4">
        <f t="shared" si="68"/>
        <v>45720</v>
      </c>
      <c r="P174" s="8">
        <f t="shared" si="74"/>
        <v>45720</v>
      </c>
      <c r="Q174" s="7">
        <f t="shared" si="75"/>
        <v>45708</v>
      </c>
      <c r="R174" s="4">
        <f t="shared" si="78"/>
        <v>45720</v>
      </c>
      <c r="S174" s="8">
        <f t="shared" si="76"/>
        <v>45719</v>
      </c>
      <c r="T174" s="19">
        <v>176</v>
      </c>
      <c r="U174" s="17">
        <f t="shared" si="69"/>
        <v>45705</v>
      </c>
      <c r="V174" s="17">
        <f t="shared" si="70"/>
        <v>45881</v>
      </c>
      <c r="W174" s="4">
        <f t="shared" si="72"/>
        <v>45712</v>
      </c>
      <c r="X174" s="4">
        <f t="shared" si="81"/>
        <v>45719</v>
      </c>
      <c r="Y174" s="4">
        <f t="shared" si="82"/>
        <v>45721</v>
      </c>
      <c r="Z174" s="4">
        <f t="shared" si="79"/>
        <v>45874</v>
      </c>
    </row>
    <row r="175" spans="6:26" x14ac:dyDescent="0.25">
      <c r="F175" s="18">
        <f t="shared" si="67"/>
        <v>175</v>
      </c>
      <c r="G175" s="18">
        <f>Calculator!$D$3+F175</f>
        <v>45880</v>
      </c>
      <c r="H175" s="17">
        <f>Calculator!$D$3</f>
        <v>45705</v>
      </c>
      <c r="I175" s="17">
        <f t="shared" si="66"/>
        <v>45882</v>
      </c>
      <c r="J175" s="18">
        <v>177</v>
      </c>
      <c r="K175" s="7">
        <f t="shared" si="65"/>
        <v>45747</v>
      </c>
      <c r="L175" s="8">
        <f t="shared" si="80"/>
        <v>45749</v>
      </c>
      <c r="M175" s="4">
        <f t="shared" si="80"/>
        <v>45751</v>
      </c>
      <c r="N175" s="10">
        <f t="shared" si="73"/>
        <v>45715</v>
      </c>
      <c r="O175" s="4">
        <f t="shared" si="68"/>
        <v>45720</v>
      </c>
      <c r="P175" s="8">
        <f t="shared" si="74"/>
        <v>45720</v>
      </c>
      <c r="Q175" s="7">
        <f t="shared" si="75"/>
        <v>45708</v>
      </c>
      <c r="R175" s="4">
        <f t="shared" si="78"/>
        <v>45720</v>
      </c>
      <c r="S175" s="8">
        <f t="shared" si="76"/>
        <v>45719</v>
      </c>
      <c r="T175" s="19">
        <v>177</v>
      </c>
      <c r="U175" s="17">
        <f t="shared" si="69"/>
        <v>45705</v>
      </c>
      <c r="V175" s="17">
        <f t="shared" si="70"/>
        <v>45882</v>
      </c>
      <c r="W175" s="4">
        <f t="shared" si="72"/>
        <v>45712</v>
      </c>
      <c r="X175" s="4">
        <f t="shared" si="81"/>
        <v>45719</v>
      </c>
      <c r="Y175" s="4">
        <f t="shared" si="82"/>
        <v>45721</v>
      </c>
      <c r="Z175" s="4">
        <f t="shared" si="79"/>
        <v>45875</v>
      </c>
    </row>
    <row r="176" spans="6:26" x14ac:dyDescent="0.25">
      <c r="F176" s="18">
        <f t="shared" si="67"/>
        <v>176</v>
      </c>
      <c r="G176" s="18">
        <f>Calculator!$D$3+F176</f>
        <v>45881</v>
      </c>
      <c r="H176" s="17">
        <f>Calculator!$D$3</f>
        <v>45705</v>
      </c>
      <c r="I176" s="17">
        <f t="shared" si="66"/>
        <v>45883</v>
      </c>
      <c r="J176" s="18">
        <v>178</v>
      </c>
      <c r="K176" s="7">
        <f t="shared" si="65"/>
        <v>45747</v>
      </c>
      <c r="L176" s="8">
        <f t="shared" si="80"/>
        <v>45749</v>
      </c>
      <c r="M176" s="4">
        <f t="shared" si="80"/>
        <v>45751</v>
      </c>
      <c r="N176" s="10">
        <f t="shared" si="73"/>
        <v>45715</v>
      </c>
      <c r="O176" s="4">
        <f t="shared" si="68"/>
        <v>45720</v>
      </c>
      <c r="P176" s="8">
        <f t="shared" si="74"/>
        <v>45720</v>
      </c>
      <c r="Q176" s="7">
        <f t="shared" si="75"/>
        <v>45708</v>
      </c>
      <c r="R176" s="4">
        <f t="shared" si="78"/>
        <v>45720</v>
      </c>
      <c r="S176" s="8">
        <f t="shared" si="76"/>
        <v>45719</v>
      </c>
      <c r="T176" s="19">
        <v>178</v>
      </c>
      <c r="U176" s="17">
        <f t="shared" si="69"/>
        <v>45705</v>
      </c>
      <c r="V176" s="17">
        <f t="shared" si="70"/>
        <v>45883</v>
      </c>
      <c r="W176" s="4">
        <f t="shared" si="72"/>
        <v>45712</v>
      </c>
      <c r="X176" s="4">
        <f t="shared" si="81"/>
        <v>45719</v>
      </c>
      <c r="Y176" s="4">
        <f t="shared" si="82"/>
        <v>45721</v>
      </c>
      <c r="Z176" s="4">
        <f t="shared" si="79"/>
        <v>45876</v>
      </c>
    </row>
    <row r="177" spans="6:26" x14ac:dyDescent="0.25">
      <c r="F177" s="18">
        <f t="shared" si="67"/>
        <v>177</v>
      </c>
      <c r="G177" s="18">
        <f>Calculator!$D$3+F177</f>
        <v>45882</v>
      </c>
      <c r="H177" s="17">
        <f>Calculator!$D$3</f>
        <v>45705</v>
      </c>
      <c r="I177" s="17">
        <f t="shared" si="66"/>
        <v>45884</v>
      </c>
      <c r="J177" s="18">
        <v>179</v>
      </c>
      <c r="K177" s="7">
        <f t="shared" si="65"/>
        <v>45747</v>
      </c>
      <c r="L177" s="8">
        <f t="shared" si="80"/>
        <v>45749</v>
      </c>
      <c r="M177" s="4">
        <f t="shared" si="80"/>
        <v>45751</v>
      </c>
      <c r="N177" s="10">
        <f t="shared" si="73"/>
        <v>45715</v>
      </c>
      <c r="O177" s="4">
        <f t="shared" si="68"/>
        <v>45720</v>
      </c>
      <c r="P177" s="8">
        <f t="shared" si="74"/>
        <v>45720</v>
      </c>
      <c r="Q177" s="7">
        <f t="shared" si="75"/>
        <v>45708</v>
      </c>
      <c r="R177" s="4">
        <f t="shared" si="78"/>
        <v>45720</v>
      </c>
      <c r="S177" s="8">
        <f t="shared" si="76"/>
        <v>45719</v>
      </c>
      <c r="T177" s="19">
        <v>179</v>
      </c>
      <c r="U177" s="17">
        <f t="shared" si="69"/>
        <v>45705</v>
      </c>
      <c r="V177" s="17">
        <f t="shared" si="70"/>
        <v>45884</v>
      </c>
      <c r="W177" s="4">
        <f t="shared" si="72"/>
        <v>45712</v>
      </c>
      <c r="X177" s="4">
        <f t="shared" si="81"/>
        <v>45719</v>
      </c>
      <c r="Y177" s="4">
        <f t="shared" si="82"/>
        <v>45721</v>
      </c>
      <c r="Z177" s="4">
        <f t="shared" si="79"/>
        <v>45877</v>
      </c>
    </row>
    <row r="178" spans="6:26" x14ac:dyDescent="0.25">
      <c r="F178" s="18">
        <f t="shared" si="67"/>
        <v>178</v>
      </c>
      <c r="G178" s="18">
        <f>Calculator!$D$3+F178</f>
        <v>45883</v>
      </c>
      <c r="H178" s="17">
        <f>Calculator!$D$3</f>
        <v>45705</v>
      </c>
      <c r="I178" s="17">
        <f t="shared" si="66"/>
        <v>45887</v>
      </c>
      <c r="J178" s="18">
        <v>180</v>
      </c>
      <c r="K178" s="7">
        <f t="shared" si="65"/>
        <v>45747</v>
      </c>
      <c r="L178" s="8">
        <f t="shared" si="80"/>
        <v>45749</v>
      </c>
      <c r="M178" s="4">
        <f t="shared" si="80"/>
        <v>45751</v>
      </c>
      <c r="N178" s="10">
        <f t="shared" si="73"/>
        <v>45715</v>
      </c>
      <c r="O178" s="4">
        <f t="shared" si="68"/>
        <v>45720</v>
      </c>
      <c r="P178" s="8">
        <f t="shared" si="74"/>
        <v>45720</v>
      </c>
      <c r="Q178" s="7">
        <f t="shared" si="75"/>
        <v>45708</v>
      </c>
      <c r="R178" s="4">
        <f t="shared" si="78"/>
        <v>45720</v>
      </c>
      <c r="S178" s="8">
        <f t="shared" si="76"/>
        <v>45719</v>
      </c>
      <c r="T178" s="19">
        <v>180</v>
      </c>
      <c r="U178" s="17">
        <f t="shared" si="69"/>
        <v>45705</v>
      </c>
      <c r="V178" s="17">
        <f t="shared" si="70"/>
        <v>45887</v>
      </c>
      <c r="W178" s="4">
        <f t="shared" si="72"/>
        <v>45712</v>
      </c>
      <c r="X178" s="4">
        <f t="shared" si="81"/>
        <v>45719</v>
      </c>
      <c r="Y178" s="4">
        <f t="shared" si="82"/>
        <v>45721</v>
      </c>
      <c r="Z178" s="4">
        <f t="shared" si="79"/>
        <v>45880</v>
      </c>
    </row>
    <row r="179" spans="6:26" x14ac:dyDescent="0.25">
      <c r="F179" s="18">
        <f t="shared" si="67"/>
        <v>179</v>
      </c>
      <c r="G179" s="18">
        <f>Calculator!$D$3+F179</f>
        <v>45884</v>
      </c>
      <c r="H179" s="17">
        <f>Calculator!$D$3</f>
        <v>45705</v>
      </c>
      <c r="I179" s="17">
        <f t="shared" si="66"/>
        <v>45888</v>
      </c>
      <c r="J179" s="18">
        <v>181</v>
      </c>
      <c r="K179" s="7">
        <f t="shared" si="65"/>
        <v>45747</v>
      </c>
      <c r="L179" s="8">
        <f t="shared" si="80"/>
        <v>45749</v>
      </c>
      <c r="M179" s="4">
        <f t="shared" si="80"/>
        <v>45751</v>
      </c>
      <c r="N179" s="10">
        <f t="shared" si="73"/>
        <v>45715</v>
      </c>
      <c r="O179" s="4">
        <f t="shared" si="68"/>
        <v>45720</v>
      </c>
      <c r="P179" s="8">
        <f t="shared" si="74"/>
        <v>45720</v>
      </c>
      <c r="Q179" s="7">
        <f t="shared" si="75"/>
        <v>45708</v>
      </c>
      <c r="R179" s="4">
        <f t="shared" si="78"/>
        <v>45720</v>
      </c>
      <c r="S179" s="8">
        <f t="shared" si="76"/>
        <v>45719</v>
      </c>
      <c r="T179" s="19">
        <v>181</v>
      </c>
      <c r="U179" s="17">
        <f t="shared" si="69"/>
        <v>45705</v>
      </c>
      <c r="V179" s="17">
        <f t="shared" si="70"/>
        <v>45888</v>
      </c>
      <c r="W179" s="4">
        <f t="shared" si="72"/>
        <v>45712</v>
      </c>
      <c r="X179" s="4">
        <f t="shared" si="81"/>
        <v>45719</v>
      </c>
      <c r="Y179" s="4">
        <f t="shared" si="82"/>
        <v>45721</v>
      </c>
      <c r="Z179" s="4">
        <f t="shared" si="79"/>
        <v>45881</v>
      </c>
    </row>
    <row r="180" spans="6:26" x14ac:dyDescent="0.25">
      <c r="F180" s="18">
        <f t="shared" si="67"/>
        <v>180</v>
      </c>
      <c r="G180" s="18">
        <f>Calculator!$D$3+F180</f>
        <v>45885</v>
      </c>
      <c r="H180" s="17">
        <f>Calculator!$D$3</f>
        <v>45705</v>
      </c>
      <c r="I180" s="17">
        <f t="shared" si="66"/>
        <v>45888</v>
      </c>
      <c r="J180" s="18">
        <v>182</v>
      </c>
      <c r="K180" s="7">
        <f t="shared" si="65"/>
        <v>45747</v>
      </c>
      <c r="L180" s="8">
        <f t="shared" si="80"/>
        <v>45749</v>
      </c>
      <c r="M180" s="4">
        <f t="shared" si="80"/>
        <v>45751</v>
      </c>
      <c r="N180" s="10">
        <f t="shared" si="73"/>
        <v>45715</v>
      </c>
      <c r="O180" s="4">
        <f t="shared" si="68"/>
        <v>45720</v>
      </c>
      <c r="P180" s="8">
        <f t="shared" si="74"/>
        <v>45720</v>
      </c>
      <c r="Q180" s="7">
        <f t="shared" si="75"/>
        <v>45708</v>
      </c>
      <c r="R180" s="4">
        <f t="shared" si="78"/>
        <v>45720</v>
      </c>
      <c r="S180" s="8">
        <f t="shared" si="76"/>
        <v>45719</v>
      </c>
      <c r="T180" s="19">
        <v>182</v>
      </c>
      <c r="U180" s="17">
        <f t="shared" si="69"/>
        <v>45705</v>
      </c>
      <c r="V180" s="17">
        <f t="shared" si="70"/>
        <v>45888</v>
      </c>
      <c r="W180" s="4">
        <f t="shared" si="72"/>
        <v>45712</v>
      </c>
      <c r="X180" s="4">
        <f t="shared" si="81"/>
        <v>45719</v>
      </c>
      <c r="Y180" s="4">
        <f t="shared" si="82"/>
        <v>45721</v>
      </c>
      <c r="Z180" s="4">
        <f t="shared" si="79"/>
        <v>45881</v>
      </c>
    </row>
    <row r="181" spans="6:26" x14ac:dyDescent="0.25">
      <c r="F181" s="18">
        <f t="shared" si="67"/>
        <v>181</v>
      </c>
      <c r="G181" s="18">
        <f>Calculator!$D$3+F181</f>
        <v>45886</v>
      </c>
      <c r="H181" s="17">
        <f>Calculator!$D$3</f>
        <v>45705</v>
      </c>
      <c r="I181" s="17">
        <f t="shared" si="66"/>
        <v>45888</v>
      </c>
      <c r="J181" s="18">
        <v>183</v>
      </c>
      <c r="K181" s="7">
        <f t="shared" si="65"/>
        <v>45747</v>
      </c>
      <c r="L181" s="8">
        <f t="shared" si="80"/>
        <v>45749</v>
      </c>
      <c r="M181" s="4">
        <f t="shared" si="80"/>
        <v>45751</v>
      </c>
      <c r="N181" s="10">
        <f t="shared" si="73"/>
        <v>45715</v>
      </c>
      <c r="O181" s="4">
        <f t="shared" si="68"/>
        <v>45720</v>
      </c>
      <c r="P181" s="8">
        <f t="shared" si="74"/>
        <v>45720</v>
      </c>
      <c r="Q181" s="7">
        <f t="shared" si="75"/>
        <v>45708</v>
      </c>
      <c r="R181" s="4">
        <f t="shared" si="78"/>
        <v>45720</v>
      </c>
      <c r="S181" s="8">
        <f t="shared" si="76"/>
        <v>45719</v>
      </c>
      <c r="T181" s="19">
        <v>183</v>
      </c>
      <c r="U181" s="17">
        <f t="shared" si="69"/>
        <v>45705</v>
      </c>
      <c r="V181" s="17">
        <f t="shared" si="70"/>
        <v>45888</v>
      </c>
      <c r="W181" s="4">
        <f t="shared" si="72"/>
        <v>45712</v>
      </c>
      <c r="X181" s="4">
        <f t="shared" si="81"/>
        <v>45719</v>
      </c>
      <c r="Y181" s="4">
        <f t="shared" si="82"/>
        <v>45721</v>
      </c>
      <c r="Z181" s="4">
        <f t="shared" si="79"/>
        <v>45881</v>
      </c>
    </row>
    <row r="182" spans="6:26" x14ac:dyDescent="0.25">
      <c r="F182" s="18">
        <f t="shared" si="67"/>
        <v>182</v>
      </c>
      <c r="G182" s="18">
        <f>Calculator!$D$3+F182</f>
        <v>45887</v>
      </c>
      <c r="H182" s="17">
        <f>Calculator!$D$3</f>
        <v>45705</v>
      </c>
      <c r="I182" s="17">
        <f t="shared" si="66"/>
        <v>45889</v>
      </c>
      <c r="J182" s="18">
        <v>184</v>
      </c>
      <c r="K182" s="7">
        <f t="shared" si="65"/>
        <v>45747</v>
      </c>
      <c r="L182" s="8">
        <f t="shared" si="80"/>
        <v>45749</v>
      </c>
      <c r="M182" s="4">
        <f t="shared" si="80"/>
        <v>45751</v>
      </c>
      <c r="N182" s="10">
        <f t="shared" si="73"/>
        <v>45715</v>
      </c>
      <c r="O182" s="4">
        <f t="shared" si="68"/>
        <v>45720</v>
      </c>
      <c r="P182" s="8">
        <f t="shared" si="74"/>
        <v>45720</v>
      </c>
      <c r="Q182" s="7">
        <f t="shared" si="75"/>
        <v>45708</v>
      </c>
      <c r="R182" s="4">
        <f t="shared" si="78"/>
        <v>45720</v>
      </c>
      <c r="S182" s="8">
        <f t="shared" si="76"/>
        <v>45719</v>
      </c>
      <c r="T182" s="19">
        <v>184</v>
      </c>
      <c r="U182" s="17">
        <f t="shared" si="69"/>
        <v>45705</v>
      </c>
      <c r="V182" s="17">
        <f t="shared" si="70"/>
        <v>45889</v>
      </c>
      <c r="W182" s="4">
        <f t="shared" si="72"/>
        <v>45712</v>
      </c>
      <c r="X182" s="4">
        <f t="shared" si="81"/>
        <v>45719</v>
      </c>
      <c r="Y182" s="4">
        <f t="shared" si="82"/>
        <v>45721</v>
      </c>
      <c r="Z182" s="4">
        <f t="shared" si="79"/>
        <v>45882</v>
      </c>
    </row>
    <row r="183" spans="6:26" x14ac:dyDescent="0.25">
      <c r="F183" s="18">
        <f t="shared" si="67"/>
        <v>183</v>
      </c>
      <c r="G183" s="18">
        <f>Calculator!$D$3+F183</f>
        <v>45888</v>
      </c>
      <c r="H183" s="17">
        <f>Calculator!$D$3</f>
        <v>45705</v>
      </c>
      <c r="I183" s="17">
        <f t="shared" si="66"/>
        <v>45890</v>
      </c>
      <c r="J183" s="18">
        <v>185</v>
      </c>
      <c r="K183" s="7">
        <f t="shared" si="65"/>
        <v>45747</v>
      </c>
      <c r="L183" s="8">
        <f t="shared" si="80"/>
        <v>45749</v>
      </c>
      <c r="M183" s="4">
        <f t="shared" si="80"/>
        <v>45751</v>
      </c>
      <c r="N183" s="10">
        <f t="shared" si="73"/>
        <v>45715</v>
      </c>
      <c r="O183" s="4">
        <f t="shared" si="68"/>
        <v>45720</v>
      </c>
      <c r="P183" s="8">
        <f t="shared" si="74"/>
        <v>45720</v>
      </c>
      <c r="Q183" s="7">
        <f t="shared" si="75"/>
        <v>45708</v>
      </c>
      <c r="R183" s="4">
        <f t="shared" si="78"/>
        <v>45720</v>
      </c>
      <c r="S183" s="8">
        <f t="shared" si="76"/>
        <v>45719</v>
      </c>
      <c r="T183" s="19">
        <v>185</v>
      </c>
      <c r="U183" s="17">
        <f t="shared" si="69"/>
        <v>45705</v>
      </c>
      <c r="V183" s="17">
        <f t="shared" si="70"/>
        <v>45890</v>
      </c>
      <c r="W183" s="4">
        <f t="shared" si="72"/>
        <v>45712</v>
      </c>
      <c r="X183" s="4">
        <f t="shared" si="81"/>
        <v>45719</v>
      </c>
      <c r="Y183" s="4">
        <f t="shared" si="82"/>
        <v>45721</v>
      </c>
      <c r="Z183" s="4">
        <f t="shared" si="79"/>
        <v>45883</v>
      </c>
    </row>
    <row r="184" spans="6:26" x14ac:dyDescent="0.25">
      <c r="F184" s="18">
        <f t="shared" si="67"/>
        <v>184</v>
      </c>
      <c r="G184" s="18">
        <f>Calculator!$D$3+F184</f>
        <v>45889</v>
      </c>
      <c r="H184" s="17">
        <f>Calculator!$D$3</f>
        <v>45705</v>
      </c>
      <c r="I184" s="17">
        <f t="shared" si="66"/>
        <v>45891</v>
      </c>
      <c r="J184" s="18">
        <v>186</v>
      </c>
      <c r="K184" s="7">
        <f t="shared" si="65"/>
        <v>45747</v>
      </c>
      <c r="L184" s="8">
        <f t="shared" si="80"/>
        <v>45749</v>
      </c>
      <c r="M184" s="4">
        <f t="shared" si="80"/>
        <v>45751</v>
      </c>
      <c r="N184" s="10">
        <f t="shared" si="73"/>
        <v>45715</v>
      </c>
      <c r="O184" s="4">
        <f t="shared" si="68"/>
        <v>45720</v>
      </c>
      <c r="P184" s="8">
        <f t="shared" si="74"/>
        <v>45720</v>
      </c>
      <c r="Q184" s="7">
        <f t="shared" si="75"/>
        <v>45708</v>
      </c>
      <c r="R184" s="4">
        <f t="shared" si="78"/>
        <v>45720</v>
      </c>
      <c r="S184" s="8">
        <f t="shared" si="76"/>
        <v>45719</v>
      </c>
      <c r="T184" s="19">
        <v>186</v>
      </c>
      <c r="U184" s="17">
        <f t="shared" si="69"/>
        <v>45705</v>
      </c>
      <c r="V184" s="17">
        <f t="shared" si="70"/>
        <v>45891</v>
      </c>
      <c r="W184" s="4">
        <f t="shared" si="72"/>
        <v>45712</v>
      </c>
      <c r="X184" s="4">
        <f t="shared" si="81"/>
        <v>45719</v>
      </c>
      <c r="Y184" s="4">
        <f t="shared" si="82"/>
        <v>45721</v>
      </c>
      <c r="Z184" s="4">
        <f t="shared" si="79"/>
        <v>45884</v>
      </c>
    </row>
    <row r="185" spans="6:26" x14ac:dyDescent="0.25">
      <c r="F185" s="18">
        <f t="shared" si="67"/>
        <v>185</v>
      </c>
      <c r="G185" s="18">
        <f>Calculator!$D$3+F185</f>
        <v>45890</v>
      </c>
      <c r="H185" s="17">
        <f>Calculator!$D$3</f>
        <v>45705</v>
      </c>
      <c r="I185" s="17">
        <f t="shared" si="66"/>
        <v>45894</v>
      </c>
      <c r="J185" s="18">
        <v>187</v>
      </c>
      <c r="K185" s="7">
        <f t="shared" si="65"/>
        <v>45747</v>
      </c>
      <c r="L185" s="8">
        <f t="shared" si="80"/>
        <v>45749</v>
      </c>
      <c r="M185" s="4">
        <f t="shared" si="80"/>
        <v>45751</v>
      </c>
      <c r="N185" s="10">
        <f t="shared" si="73"/>
        <v>45715</v>
      </c>
      <c r="O185" s="4">
        <f t="shared" si="68"/>
        <v>45720</v>
      </c>
      <c r="P185" s="8">
        <f t="shared" si="74"/>
        <v>45720</v>
      </c>
      <c r="Q185" s="7">
        <f t="shared" si="75"/>
        <v>45708</v>
      </c>
      <c r="R185" s="4">
        <f t="shared" si="78"/>
        <v>45720</v>
      </c>
      <c r="S185" s="8">
        <f t="shared" si="76"/>
        <v>45719</v>
      </c>
      <c r="T185" s="19">
        <v>187</v>
      </c>
      <c r="U185" s="17">
        <f t="shared" si="69"/>
        <v>45705</v>
      </c>
      <c r="V185" s="17">
        <f t="shared" si="70"/>
        <v>45894</v>
      </c>
      <c r="W185" s="4">
        <f t="shared" si="72"/>
        <v>45712</v>
      </c>
      <c r="X185" s="4">
        <f t="shared" si="81"/>
        <v>45719</v>
      </c>
      <c r="Y185" s="4">
        <f t="shared" si="82"/>
        <v>45721</v>
      </c>
      <c r="Z185" s="4">
        <f t="shared" si="79"/>
        <v>45887</v>
      </c>
    </row>
    <row r="186" spans="6:26" x14ac:dyDescent="0.25">
      <c r="F186" s="18">
        <f t="shared" si="67"/>
        <v>186</v>
      </c>
      <c r="G186" s="18">
        <f>Calculator!$D$3+F186</f>
        <v>45891</v>
      </c>
      <c r="H186" s="17">
        <f>Calculator!$D$3</f>
        <v>45705</v>
      </c>
      <c r="I186" s="17">
        <f t="shared" si="66"/>
        <v>45895</v>
      </c>
      <c r="J186" s="18">
        <v>188</v>
      </c>
      <c r="K186" s="7">
        <f t="shared" ref="K186:K249" si="83">WORKDAY(H186,30,$A$2:$A$25)</f>
        <v>45747</v>
      </c>
      <c r="L186" s="8">
        <f t="shared" si="80"/>
        <v>45749</v>
      </c>
      <c r="M186" s="4">
        <f t="shared" si="80"/>
        <v>45751</v>
      </c>
      <c r="N186" s="10">
        <f t="shared" si="73"/>
        <v>45715</v>
      </c>
      <c r="O186" s="4">
        <f t="shared" si="68"/>
        <v>45720</v>
      </c>
      <c r="P186" s="8">
        <f t="shared" si="74"/>
        <v>45720</v>
      </c>
      <c r="Q186" s="7">
        <f t="shared" si="75"/>
        <v>45708</v>
      </c>
      <c r="R186" s="4">
        <f t="shared" si="78"/>
        <v>45720</v>
      </c>
      <c r="S186" s="8">
        <f t="shared" si="76"/>
        <v>45719</v>
      </c>
      <c r="T186" s="19">
        <v>188</v>
      </c>
      <c r="U186" s="17">
        <f t="shared" si="69"/>
        <v>45705</v>
      </c>
      <c r="V186" s="17">
        <f t="shared" si="70"/>
        <v>45895</v>
      </c>
      <c r="W186" s="4">
        <f t="shared" si="72"/>
        <v>45712</v>
      </c>
      <c r="X186" s="4">
        <f t="shared" si="81"/>
        <v>45719</v>
      </c>
      <c r="Y186" s="4">
        <f t="shared" si="82"/>
        <v>45721</v>
      </c>
      <c r="Z186" s="4">
        <f t="shared" si="79"/>
        <v>45888</v>
      </c>
    </row>
    <row r="187" spans="6:26" x14ac:dyDescent="0.25">
      <c r="F187" s="18">
        <f t="shared" si="67"/>
        <v>187</v>
      </c>
      <c r="G187" s="18">
        <f>Calculator!$D$3+F187</f>
        <v>45892</v>
      </c>
      <c r="H187" s="17">
        <f>Calculator!$D$3</f>
        <v>45705</v>
      </c>
      <c r="I187" s="17">
        <f t="shared" si="66"/>
        <v>45895</v>
      </c>
      <c r="J187" s="18">
        <v>189</v>
      </c>
      <c r="K187" s="7">
        <f t="shared" si="83"/>
        <v>45747</v>
      </c>
      <c r="L187" s="8">
        <f t="shared" si="80"/>
        <v>45749</v>
      </c>
      <c r="M187" s="4">
        <f t="shared" si="80"/>
        <v>45751</v>
      </c>
      <c r="N187" s="10">
        <f t="shared" si="73"/>
        <v>45715</v>
      </c>
      <c r="O187" s="4">
        <f t="shared" si="68"/>
        <v>45720</v>
      </c>
      <c r="P187" s="8">
        <f t="shared" si="74"/>
        <v>45720</v>
      </c>
      <c r="Q187" s="7">
        <f t="shared" si="75"/>
        <v>45708</v>
      </c>
      <c r="R187" s="4">
        <f t="shared" si="78"/>
        <v>45720</v>
      </c>
      <c r="S187" s="8">
        <f t="shared" si="76"/>
        <v>45719</v>
      </c>
      <c r="T187" s="19">
        <v>189</v>
      </c>
      <c r="U187" s="17">
        <f t="shared" si="69"/>
        <v>45705</v>
      </c>
      <c r="V187" s="17">
        <f t="shared" si="70"/>
        <v>45895</v>
      </c>
      <c r="W187" s="4">
        <f t="shared" si="72"/>
        <v>45712</v>
      </c>
      <c r="X187" s="4">
        <f t="shared" si="81"/>
        <v>45719</v>
      </c>
      <c r="Y187" s="4">
        <f t="shared" si="82"/>
        <v>45721</v>
      </c>
      <c r="Z187" s="4">
        <f t="shared" si="79"/>
        <v>45888</v>
      </c>
    </row>
    <row r="188" spans="6:26" x14ac:dyDescent="0.25">
      <c r="F188" s="18">
        <f t="shared" si="67"/>
        <v>188</v>
      </c>
      <c r="G188" s="18">
        <f>Calculator!$D$3+F188</f>
        <v>45893</v>
      </c>
      <c r="H188" s="17">
        <f>Calculator!$D$3</f>
        <v>45705</v>
      </c>
      <c r="I188" s="17">
        <f t="shared" si="66"/>
        <v>45895</v>
      </c>
      <c r="J188" s="18">
        <v>190</v>
      </c>
      <c r="K188" s="7">
        <f t="shared" si="83"/>
        <v>45747</v>
      </c>
      <c r="L188" s="8">
        <f t="shared" si="80"/>
        <v>45749</v>
      </c>
      <c r="M188" s="4">
        <f t="shared" si="80"/>
        <v>45751</v>
      </c>
      <c r="N188" s="10">
        <f t="shared" si="73"/>
        <v>45715</v>
      </c>
      <c r="O188" s="4">
        <f t="shared" si="68"/>
        <v>45720</v>
      </c>
      <c r="P188" s="8">
        <f t="shared" si="74"/>
        <v>45720</v>
      </c>
      <c r="Q188" s="7">
        <f t="shared" si="75"/>
        <v>45708</v>
      </c>
      <c r="R188" s="4">
        <f t="shared" si="78"/>
        <v>45720</v>
      </c>
      <c r="S188" s="8">
        <f t="shared" si="76"/>
        <v>45719</v>
      </c>
      <c r="T188" s="19">
        <v>190</v>
      </c>
      <c r="U188" s="17">
        <f t="shared" si="69"/>
        <v>45705</v>
      </c>
      <c r="V188" s="17">
        <f t="shared" si="70"/>
        <v>45895</v>
      </c>
      <c r="W188" s="4">
        <f t="shared" si="72"/>
        <v>45712</v>
      </c>
      <c r="X188" s="4">
        <f t="shared" si="81"/>
        <v>45719</v>
      </c>
      <c r="Y188" s="4">
        <f t="shared" si="82"/>
        <v>45721</v>
      </c>
      <c r="Z188" s="4">
        <f t="shared" si="79"/>
        <v>45888</v>
      </c>
    </row>
    <row r="189" spans="6:26" x14ac:dyDescent="0.25">
      <c r="F189" s="18">
        <f t="shared" si="67"/>
        <v>189</v>
      </c>
      <c r="G189" s="18">
        <f>Calculator!$D$3+F189</f>
        <v>45894</v>
      </c>
      <c r="H189" s="17">
        <f>Calculator!$D$3</f>
        <v>45705</v>
      </c>
      <c r="I189" s="17">
        <f t="shared" si="66"/>
        <v>45896</v>
      </c>
      <c r="J189" s="18">
        <v>191</v>
      </c>
      <c r="K189" s="7">
        <f t="shared" si="83"/>
        <v>45747</v>
      </c>
      <c r="L189" s="8">
        <f t="shared" si="80"/>
        <v>45749</v>
      </c>
      <c r="M189" s="4">
        <f t="shared" si="80"/>
        <v>45751</v>
      </c>
      <c r="N189" s="10">
        <f t="shared" si="73"/>
        <v>45715</v>
      </c>
      <c r="O189" s="4">
        <f t="shared" si="68"/>
        <v>45720</v>
      </c>
      <c r="P189" s="8">
        <f t="shared" si="74"/>
        <v>45720</v>
      </c>
      <c r="Q189" s="7">
        <f t="shared" si="75"/>
        <v>45708</v>
      </c>
      <c r="R189" s="4">
        <f t="shared" si="78"/>
        <v>45720</v>
      </c>
      <c r="S189" s="8">
        <f t="shared" si="76"/>
        <v>45719</v>
      </c>
      <c r="T189" s="19">
        <v>191</v>
      </c>
      <c r="U189" s="17">
        <f t="shared" si="69"/>
        <v>45705</v>
      </c>
      <c r="V189" s="17">
        <f t="shared" si="70"/>
        <v>45896</v>
      </c>
      <c r="W189" s="4">
        <f t="shared" si="72"/>
        <v>45712</v>
      </c>
      <c r="X189" s="4">
        <f t="shared" si="81"/>
        <v>45719</v>
      </c>
      <c r="Y189" s="4">
        <f t="shared" si="82"/>
        <v>45721</v>
      </c>
      <c r="Z189" s="4">
        <f t="shared" si="79"/>
        <v>45889</v>
      </c>
    </row>
    <row r="190" spans="6:26" x14ac:dyDescent="0.25">
      <c r="F190" s="18">
        <f t="shared" si="67"/>
        <v>190</v>
      </c>
      <c r="G190" s="18">
        <f>Calculator!$D$3+F190</f>
        <v>45895</v>
      </c>
      <c r="H190" s="17">
        <f>Calculator!$D$3</f>
        <v>45705</v>
      </c>
      <c r="I190" s="17">
        <f t="shared" si="66"/>
        <v>45897</v>
      </c>
      <c r="J190" s="18">
        <v>192</v>
      </c>
      <c r="K190" s="7">
        <f t="shared" si="83"/>
        <v>45747</v>
      </c>
      <c r="L190" s="8">
        <f t="shared" si="80"/>
        <v>45749</v>
      </c>
      <c r="M190" s="4">
        <f t="shared" si="80"/>
        <v>45751</v>
      </c>
      <c r="N190" s="10">
        <f t="shared" si="73"/>
        <v>45715</v>
      </c>
      <c r="O190" s="4">
        <f t="shared" si="68"/>
        <v>45720</v>
      </c>
      <c r="P190" s="8">
        <f t="shared" si="74"/>
        <v>45720</v>
      </c>
      <c r="Q190" s="7">
        <f t="shared" si="75"/>
        <v>45708</v>
      </c>
      <c r="R190" s="4">
        <f t="shared" si="78"/>
        <v>45720</v>
      </c>
      <c r="S190" s="8">
        <f t="shared" si="76"/>
        <v>45719</v>
      </c>
      <c r="T190" s="19">
        <v>192</v>
      </c>
      <c r="U190" s="17">
        <f t="shared" si="69"/>
        <v>45705</v>
      </c>
      <c r="V190" s="17">
        <f t="shared" si="70"/>
        <v>45897</v>
      </c>
      <c r="W190" s="4">
        <f t="shared" si="72"/>
        <v>45712</v>
      </c>
      <c r="X190" s="4">
        <f t="shared" si="81"/>
        <v>45719</v>
      </c>
      <c r="Y190" s="4">
        <f t="shared" si="82"/>
        <v>45721</v>
      </c>
      <c r="Z190" s="4">
        <f t="shared" si="79"/>
        <v>45890</v>
      </c>
    </row>
    <row r="191" spans="6:26" x14ac:dyDescent="0.25">
      <c r="F191" s="18">
        <f t="shared" si="67"/>
        <v>191</v>
      </c>
      <c r="G191" s="18">
        <f>Calculator!$D$3+F191</f>
        <v>45896</v>
      </c>
      <c r="H191" s="17">
        <f>Calculator!$D$3</f>
        <v>45705</v>
      </c>
      <c r="I191" s="17">
        <f t="shared" si="66"/>
        <v>45898</v>
      </c>
      <c r="J191" s="18">
        <v>193</v>
      </c>
      <c r="K191" s="7">
        <f t="shared" si="83"/>
        <v>45747</v>
      </c>
      <c r="L191" s="8">
        <f t="shared" si="80"/>
        <v>45749</v>
      </c>
      <c r="M191" s="4">
        <f t="shared" si="80"/>
        <v>45751</v>
      </c>
      <c r="N191" s="10">
        <f t="shared" si="73"/>
        <v>45715</v>
      </c>
      <c r="O191" s="4">
        <f t="shared" si="68"/>
        <v>45720</v>
      </c>
      <c r="P191" s="8">
        <f t="shared" si="74"/>
        <v>45720</v>
      </c>
      <c r="Q191" s="7">
        <f t="shared" si="75"/>
        <v>45708</v>
      </c>
      <c r="R191" s="4">
        <f t="shared" si="78"/>
        <v>45720</v>
      </c>
      <c r="S191" s="8">
        <f t="shared" si="76"/>
        <v>45719</v>
      </c>
      <c r="T191" s="19">
        <v>193</v>
      </c>
      <c r="U191" s="17">
        <f t="shared" si="69"/>
        <v>45705</v>
      </c>
      <c r="V191" s="17">
        <f t="shared" si="70"/>
        <v>45898</v>
      </c>
      <c r="W191" s="4">
        <f t="shared" si="72"/>
        <v>45712</v>
      </c>
      <c r="X191" s="4">
        <f t="shared" si="81"/>
        <v>45719</v>
      </c>
      <c r="Y191" s="4">
        <f t="shared" si="82"/>
        <v>45721</v>
      </c>
      <c r="Z191" s="4">
        <f t="shared" si="79"/>
        <v>45891</v>
      </c>
    </row>
    <row r="192" spans="6:26" x14ac:dyDescent="0.25">
      <c r="F192" s="18">
        <f t="shared" si="67"/>
        <v>192</v>
      </c>
      <c r="G192" s="18">
        <f>Calculator!$D$3+F192</f>
        <v>45897</v>
      </c>
      <c r="H192" s="17">
        <f>Calculator!$D$3</f>
        <v>45705</v>
      </c>
      <c r="I192" s="17">
        <f t="shared" si="66"/>
        <v>45902</v>
      </c>
      <c r="J192" s="18">
        <v>194</v>
      </c>
      <c r="K192" s="7">
        <f t="shared" si="83"/>
        <v>45747</v>
      </c>
      <c r="L192" s="8">
        <f t="shared" si="80"/>
        <v>45749</v>
      </c>
      <c r="M192" s="4">
        <f t="shared" si="80"/>
        <v>45751</v>
      </c>
      <c r="N192" s="10">
        <f t="shared" si="73"/>
        <v>45715</v>
      </c>
      <c r="O192" s="4">
        <f t="shared" si="68"/>
        <v>45720</v>
      </c>
      <c r="P192" s="8">
        <f t="shared" si="74"/>
        <v>45720</v>
      </c>
      <c r="Q192" s="7">
        <f t="shared" si="75"/>
        <v>45708</v>
      </c>
      <c r="R192" s="4">
        <f t="shared" si="78"/>
        <v>45720</v>
      </c>
      <c r="S192" s="8">
        <f t="shared" si="76"/>
        <v>45719</v>
      </c>
      <c r="T192" s="19">
        <v>194</v>
      </c>
      <c r="U192" s="17">
        <f t="shared" si="69"/>
        <v>45705</v>
      </c>
      <c r="V192" s="17">
        <f t="shared" si="70"/>
        <v>45902</v>
      </c>
      <c r="W192" s="4">
        <f t="shared" si="72"/>
        <v>45712</v>
      </c>
      <c r="X192" s="4">
        <f t="shared" si="81"/>
        <v>45719</v>
      </c>
      <c r="Y192" s="4">
        <f t="shared" si="82"/>
        <v>45721</v>
      </c>
      <c r="Z192" s="4">
        <f t="shared" si="79"/>
        <v>45894</v>
      </c>
    </row>
    <row r="193" spans="6:26" x14ac:dyDescent="0.25">
      <c r="F193" s="18">
        <f t="shared" si="67"/>
        <v>193</v>
      </c>
      <c r="G193" s="18">
        <f>Calculator!$D$3+F193</f>
        <v>45898</v>
      </c>
      <c r="H193" s="17">
        <f>Calculator!$D$3</f>
        <v>45705</v>
      </c>
      <c r="I193" s="17">
        <f t="shared" si="66"/>
        <v>45903</v>
      </c>
      <c r="J193" s="18">
        <v>195</v>
      </c>
      <c r="K193" s="7">
        <f t="shared" si="83"/>
        <v>45747</v>
      </c>
      <c r="L193" s="8">
        <f t="shared" ref="L193:M212" si="84">WORKDAY(K193,2,$A$2:$A$25)</f>
        <v>45749</v>
      </c>
      <c r="M193" s="4">
        <f t="shared" si="84"/>
        <v>45751</v>
      </c>
      <c r="N193" s="10">
        <f t="shared" si="73"/>
        <v>45715</v>
      </c>
      <c r="O193" s="4">
        <f t="shared" si="68"/>
        <v>45720</v>
      </c>
      <c r="P193" s="8">
        <f t="shared" si="74"/>
        <v>45720</v>
      </c>
      <c r="Q193" s="7">
        <f t="shared" si="75"/>
        <v>45708</v>
      </c>
      <c r="R193" s="4">
        <f t="shared" si="78"/>
        <v>45720</v>
      </c>
      <c r="S193" s="8">
        <f t="shared" si="76"/>
        <v>45719</v>
      </c>
      <c r="T193" s="19">
        <v>195</v>
      </c>
      <c r="U193" s="17">
        <f t="shared" si="69"/>
        <v>45705</v>
      </c>
      <c r="V193" s="17">
        <f t="shared" si="70"/>
        <v>45903</v>
      </c>
      <c r="W193" s="4">
        <f t="shared" si="72"/>
        <v>45712</v>
      </c>
      <c r="X193" s="4">
        <f t="shared" si="81"/>
        <v>45719</v>
      </c>
      <c r="Y193" s="4">
        <f t="shared" si="82"/>
        <v>45721</v>
      </c>
      <c r="Z193" s="4">
        <f t="shared" si="79"/>
        <v>45895</v>
      </c>
    </row>
    <row r="194" spans="6:26" x14ac:dyDescent="0.25">
      <c r="F194" s="18">
        <f t="shared" si="67"/>
        <v>194</v>
      </c>
      <c r="G194" s="18">
        <f>Calculator!$D$3+F194</f>
        <v>45899</v>
      </c>
      <c r="H194" s="17">
        <f>Calculator!$D$3</f>
        <v>45705</v>
      </c>
      <c r="I194" s="17">
        <f t="shared" ref="I194:I257" si="85">WORKDAY(G194,2,$A$2:$A$25)</f>
        <v>45903</v>
      </c>
      <c r="J194" s="18">
        <v>196</v>
      </c>
      <c r="K194" s="7">
        <f t="shared" si="83"/>
        <v>45747</v>
      </c>
      <c r="L194" s="8">
        <f t="shared" si="84"/>
        <v>45749</v>
      </c>
      <c r="M194" s="4">
        <f t="shared" si="84"/>
        <v>45751</v>
      </c>
      <c r="N194" s="10">
        <f t="shared" si="73"/>
        <v>45715</v>
      </c>
      <c r="O194" s="4">
        <f t="shared" si="68"/>
        <v>45720</v>
      </c>
      <c r="P194" s="8">
        <f t="shared" si="74"/>
        <v>45720</v>
      </c>
      <c r="Q194" s="7">
        <f t="shared" si="75"/>
        <v>45708</v>
      </c>
      <c r="R194" s="4">
        <f t="shared" si="78"/>
        <v>45720</v>
      </c>
      <c r="S194" s="8">
        <f t="shared" si="76"/>
        <v>45719</v>
      </c>
      <c r="T194" s="19">
        <v>196</v>
      </c>
      <c r="U194" s="17">
        <f t="shared" si="69"/>
        <v>45705</v>
      </c>
      <c r="V194" s="17">
        <f t="shared" si="70"/>
        <v>45903</v>
      </c>
      <c r="W194" s="4">
        <f t="shared" si="72"/>
        <v>45712</v>
      </c>
      <c r="X194" s="4">
        <f t="shared" si="81"/>
        <v>45719</v>
      </c>
      <c r="Y194" s="4">
        <f t="shared" si="82"/>
        <v>45721</v>
      </c>
      <c r="Z194" s="4">
        <f t="shared" si="79"/>
        <v>45895</v>
      </c>
    </row>
    <row r="195" spans="6:26" x14ac:dyDescent="0.25">
      <c r="F195" s="18">
        <f t="shared" ref="F195:F258" si="86">J195-2</f>
        <v>195</v>
      </c>
      <c r="G195" s="18">
        <f>Calculator!$D$3+F195</f>
        <v>45900</v>
      </c>
      <c r="H195" s="17">
        <f>Calculator!$D$3</f>
        <v>45705</v>
      </c>
      <c r="I195" s="17">
        <f t="shared" si="85"/>
        <v>45903</v>
      </c>
      <c r="J195" s="18">
        <v>197</v>
      </c>
      <c r="K195" s="7">
        <f t="shared" si="83"/>
        <v>45747</v>
      </c>
      <c r="L195" s="8">
        <f t="shared" si="84"/>
        <v>45749</v>
      </c>
      <c r="M195" s="4">
        <f t="shared" si="84"/>
        <v>45751</v>
      </c>
      <c r="N195" s="10">
        <f t="shared" si="73"/>
        <v>45715</v>
      </c>
      <c r="O195" s="4">
        <f t="shared" ref="O195:O258" si="87">P195</f>
        <v>45720</v>
      </c>
      <c r="P195" s="8">
        <f t="shared" si="74"/>
        <v>45720</v>
      </c>
      <c r="Q195" s="7">
        <f t="shared" si="75"/>
        <v>45708</v>
      </c>
      <c r="R195" s="4">
        <f t="shared" si="78"/>
        <v>45720</v>
      </c>
      <c r="S195" s="8">
        <f t="shared" si="76"/>
        <v>45719</v>
      </c>
      <c r="T195" s="19">
        <v>197</v>
      </c>
      <c r="U195" s="17">
        <f t="shared" ref="U195:U258" si="88">H195</f>
        <v>45705</v>
      </c>
      <c r="V195" s="17">
        <f t="shared" ref="V195:V258" si="89">I195</f>
        <v>45903</v>
      </c>
      <c r="W195" s="4">
        <f t="shared" si="72"/>
        <v>45712</v>
      </c>
      <c r="X195" s="4">
        <f t="shared" si="81"/>
        <v>45719</v>
      </c>
      <c r="Y195" s="4">
        <f t="shared" si="82"/>
        <v>45721</v>
      </c>
      <c r="Z195" s="4">
        <f t="shared" si="79"/>
        <v>45895</v>
      </c>
    </row>
    <row r="196" spans="6:26" x14ac:dyDescent="0.25">
      <c r="F196" s="18">
        <f t="shared" si="86"/>
        <v>196</v>
      </c>
      <c r="G196" s="18">
        <f>Calculator!$D$3+F196</f>
        <v>45901</v>
      </c>
      <c r="H196" s="17">
        <f>Calculator!$D$3</f>
        <v>45705</v>
      </c>
      <c r="I196" s="17">
        <f t="shared" si="85"/>
        <v>45903</v>
      </c>
      <c r="J196" s="18">
        <v>198</v>
      </c>
      <c r="K196" s="7">
        <f t="shared" si="83"/>
        <v>45747</v>
      </c>
      <c r="L196" s="8">
        <f t="shared" si="84"/>
        <v>45749</v>
      </c>
      <c r="M196" s="4">
        <f t="shared" si="84"/>
        <v>45751</v>
      </c>
      <c r="N196" s="10">
        <f t="shared" si="73"/>
        <v>45715</v>
      </c>
      <c r="O196" s="4">
        <f t="shared" si="87"/>
        <v>45720</v>
      </c>
      <c r="P196" s="8">
        <f t="shared" si="74"/>
        <v>45720</v>
      </c>
      <c r="Q196" s="7">
        <f t="shared" si="75"/>
        <v>45708</v>
      </c>
      <c r="R196" s="4">
        <f t="shared" si="78"/>
        <v>45720</v>
      </c>
      <c r="S196" s="8">
        <f t="shared" si="76"/>
        <v>45719</v>
      </c>
      <c r="T196" s="19">
        <v>198</v>
      </c>
      <c r="U196" s="17">
        <f t="shared" si="88"/>
        <v>45705</v>
      </c>
      <c r="V196" s="17">
        <f t="shared" si="89"/>
        <v>45903</v>
      </c>
      <c r="W196" s="4">
        <f t="shared" si="72"/>
        <v>45712</v>
      </c>
      <c r="X196" s="4">
        <f t="shared" si="81"/>
        <v>45719</v>
      </c>
      <c r="Y196" s="4">
        <f t="shared" si="82"/>
        <v>45721</v>
      </c>
      <c r="Z196" s="4">
        <f t="shared" si="79"/>
        <v>45895</v>
      </c>
    </row>
    <row r="197" spans="6:26" x14ac:dyDescent="0.25">
      <c r="F197" s="18">
        <f t="shared" si="86"/>
        <v>197</v>
      </c>
      <c r="G197" s="18">
        <f>Calculator!$D$3+F197</f>
        <v>45902</v>
      </c>
      <c r="H197" s="17">
        <f>Calculator!$D$3</f>
        <v>45705</v>
      </c>
      <c r="I197" s="17">
        <f t="shared" si="85"/>
        <v>45904</v>
      </c>
      <c r="J197" s="18">
        <v>199</v>
      </c>
      <c r="K197" s="7">
        <f t="shared" si="83"/>
        <v>45747</v>
      </c>
      <c r="L197" s="8">
        <f t="shared" si="84"/>
        <v>45749</v>
      </c>
      <c r="M197" s="4">
        <f t="shared" si="84"/>
        <v>45751</v>
      </c>
      <c r="N197" s="10">
        <f t="shared" si="73"/>
        <v>45715</v>
      </c>
      <c r="O197" s="4">
        <f t="shared" si="87"/>
        <v>45720</v>
      </c>
      <c r="P197" s="8">
        <f t="shared" si="74"/>
        <v>45720</v>
      </c>
      <c r="Q197" s="7">
        <f t="shared" si="75"/>
        <v>45708</v>
      </c>
      <c r="R197" s="4">
        <f t="shared" si="78"/>
        <v>45720</v>
      </c>
      <c r="S197" s="8">
        <f t="shared" si="76"/>
        <v>45719</v>
      </c>
      <c r="T197" s="19">
        <v>199</v>
      </c>
      <c r="U197" s="17">
        <f t="shared" si="88"/>
        <v>45705</v>
      </c>
      <c r="V197" s="17">
        <f t="shared" si="89"/>
        <v>45904</v>
      </c>
      <c r="W197" s="4">
        <f t="shared" si="72"/>
        <v>45712</v>
      </c>
      <c r="X197" s="4">
        <f t="shared" si="81"/>
        <v>45719</v>
      </c>
      <c r="Y197" s="4">
        <f t="shared" si="82"/>
        <v>45721</v>
      </c>
      <c r="Z197" s="4">
        <f t="shared" si="79"/>
        <v>45896</v>
      </c>
    </row>
    <row r="198" spans="6:26" x14ac:dyDescent="0.25">
      <c r="F198" s="18">
        <f t="shared" si="86"/>
        <v>198</v>
      </c>
      <c r="G198" s="18">
        <f>Calculator!$D$3+F198</f>
        <v>45903</v>
      </c>
      <c r="H198" s="17">
        <f>Calculator!$D$3</f>
        <v>45705</v>
      </c>
      <c r="I198" s="17">
        <f t="shared" si="85"/>
        <v>45905</v>
      </c>
      <c r="J198" s="18">
        <v>200</v>
      </c>
      <c r="K198" s="7">
        <f t="shared" si="83"/>
        <v>45747</v>
      </c>
      <c r="L198" s="8">
        <f t="shared" si="84"/>
        <v>45749</v>
      </c>
      <c r="M198" s="4">
        <f t="shared" si="84"/>
        <v>45751</v>
      </c>
      <c r="N198" s="10">
        <f t="shared" si="73"/>
        <v>45715</v>
      </c>
      <c r="O198" s="4">
        <f t="shared" si="87"/>
        <v>45720</v>
      </c>
      <c r="P198" s="8">
        <f t="shared" si="74"/>
        <v>45720</v>
      </c>
      <c r="Q198" s="7">
        <f t="shared" si="75"/>
        <v>45708</v>
      </c>
      <c r="R198" s="4">
        <f t="shared" si="78"/>
        <v>45720</v>
      </c>
      <c r="S198" s="8">
        <f t="shared" si="76"/>
        <v>45719</v>
      </c>
      <c r="T198" s="19">
        <v>200</v>
      </c>
      <c r="U198" s="17">
        <f t="shared" si="88"/>
        <v>45705</v>
      </c>
      <c r="V198" s="17">
        <f t="shared" si="89"/>
        <v>45905</v>
      </c>
      <c r="W198" s="4">
        <f t="shared" si="72"/>
        <v>45712</v>
      </c>
      <c r="X198" s="4">
        <f t="shared" si="81"/>
        <v>45719</v>
      </c>
      <c r="Y198" s="4">
        <f t="shared" si="82"/>
        <v>45721</v>
      </c>
      <c r="Z198" s="4">
        <f t="shared" si="79"/>
        <v>45897</v>
      </c>
    </row>
    <row r="199" spans="6:26" x14ac:dyDescent="0.25">
      <c r="F199" s="18">
        <f t="shared" si="86"/>
        <v>199</v>
      </c>
      <c r="G199" s="18">
        <f>Calculator!$D$3+F199</f>
        <v>45904</v>
      </c>
      <c r="H199" s="17">
        <f>Calculator!$D$3</f>
        <v>45705</v>
      </c>
      <c r="I199" s="17">
        <f t="shared" si="85"/>
        <v>45908</v>
      </c>
      <c r="J199" s="18">
        <v>201</v>
      </c>
      <c r="K199" s="7">
        <f t="shared" si="83"/>
        <v>45747</v>
      </c>
      <c r="L199" s="8">
        <f t="shared" si="84"/>
        <v>45749</v>
      </c>
      <c r="M199" s="4">
        <f t="shared" si="84"/>
        <v>45751</v>
      </c>
      <c r="N199" s="10">
        <f t="shared" si="73"/>
        <v>45715</v>
      </c>
      <c r="O199" s="4">
        <f t="shared" si="87"/>
        <v>45720</v>
      </c>
      <c r="P199" s="8">
        <f t="shared" si="74"/>
        <v>45720</v>
      </c>
      <c r="Q199" s="7">
        <f t="shared" si="75"/>
        <v>45708</v>
      </c>
      <c r="R199" s="4">
        <f t="shared" si="78"/>
        <v>45720</v>
      </c>
      <c r="S199" s="8">
        <f t="shared" si="76"/>
        <v>45719</v>
      </c>
      <c r="T199" s="19">
        <v>201</v>
      </c>
      <c r="U199" s="17">
        <f t="shared" si="88"/>
        <v>45705</v>
      </c>
      <c r="V199" s="17">
        <f t="shared" si="89"/>
        <v>45908</v>
      </c>
      <c r="W199" s="4">
        <f t="shared" si="72"/>
        <v>45712</v>
      </c>
      <c r="X199" s="4">
        <f t="shared" si="81"/>
        <v>45719</v>
      </c>
      <c r="Y199" s="4">
        <f t="shared" si="82"/>
        <v>45721</v>
      </c>
      <c r="Z199" s="4">
        <f t="shared" si="79"/>
        <v>45898</v>
      </c>
    </row>
    <row r="200" spans="6:26" x14ac:dyDescent="0.25">
      <c r="F200" s="18">
        <f t="shared" si="86"/>
        <v>200</v>
      </c>
      <c r="G200" s="18">
        <f>Calculator!$D$3+F200</f>
        <v>45905</v>
      </c>
      <c r="H200" s="17">
        <f>Calculator!$D$3</f>
        <v>45705</v>
      </c>
      <c r="I200" s="17">
        <f t="shared" si="85"/>
        <v>45909</v>
      </c>
      <c r="J200" s="18">
        <v>202</v>
      </c>
      <c r="K200" s="7">
        <f t="shared" si="83"/>
        <v>45747</v>
      </c>
      <c r="L200" s="8">
        <f t="shared" si="84"/>
        <v>45749</v>
      </c>
      <c r="M200" s="4">
        <f t="shared" si="84"/>
        <v>45751</v>
      </c>
      <c r="N200" s="10">
        <f t="shared" si="73"/>
        <v>45715</v>
      </c>
      <c r="O200" s="4">
        <f t="shared" si="87"/>
        <v>45720</v>
      </c>
      <c r="P200" s="8">
        <f t="shared" si="74"/>
        <v>45720</v>
      </c>
      <c r="Q200" s="7">
        <f t="shared" si="75"/>
        <v>45708</v>
      </c>
      <c r="R200" s="4">
        <f t="shared" si="78"/>
        <v>45720</v>
      </c>
      <c r="S200" s="8">
        <f t="shared" si="76"/>
        <v>45719</v>
      </c>
      <c r="T200" s="19">
        <v>202</v>
      </c>
      <c r="U200" s="17">
        <f t="shared" si="88"/>
        <v>45705</v>
      </c>
      <c r="V200" s="17">
        <f t="shared" si="89"/>
        <v>45909</v>
      </c>
      <c r="W200" s="4">
        <f t="shared" si="72"/>
        <v>45712</v>
      </c>
      <c r="X200" s="4">
        <f t="shared" si="81"/>
        <v>45719</v>
      </c>
      <c r="Y200" s="4">
        <f t="shared" si="82"/>
        <v>45721</v>
      </c>
      <c r="Z200" s="4">
        <f t="shared" si="79"/>
        <v>45902</v>
      </c>
    </row>
    <row r="201" spans="6:26" x14ac:dyDescent="0.25">
      <c r="F201" s="18">
        <f t="shared" si="86"/>
        <v>201</v>
      </c>
      <c r="G201" s="18">
        <f>Calculator!$D$3+F201</f>
        <v>45906</v>
      </c>
      <c r="H201" s="17">
        <f>Calculator!$D$3</f>
        <v>45705</v>
      </c>
      <c r="I201" s="17">
        <f t="shared" si="85"/>
        <v>45909</v>
      </c>
      <c r="J201" s="18">
        <v>203</v>
      </c>
      <c r="K201" s="7">
        <f t="shared" si="83"/>
        <v>45747</v>
      </c>
      <c r="L201" s="8">
        <f t="shared" si="84"/>
        <v>45749</v>
      </c>
      <c r="M201" s="4">
        <f t="shared" si="84"/>
        <v>45751</v>
      </c>
      <c r="N201" s="10">
        <f t="shared" si="73"/>
        <v>45715</v>
      </c>
      <c r="O201" s="4">
        <f t="shared" si="87"/>
        <v>45720</v>
      </c>
      <c r="P201" s="8">
        <f t="shared" si="74"/>
        <v>45720</v>
      </c>
      <c r="Q201" s="7">
        <f t="shared" si="75"/>
        <v>45708</v>
      </c>
      <c r="R201" s="4">
        <f t="shared" si="78"/>
        <v>45720</v>
      </c>
      <c r="S201" s="8">
        <f t="shared" si="76"/>
        <v>45719</v>
      </c>
      <c r="T201" s="19">
        <v>203</v>
      </c>
      <c r="U201" s="17">
        <f t="shared" si="88"/>
        <v>45705</v>
      </c>
      <c r="V201" s="17">
        <f t="shared" si="89"/>
        <v>45909</v>
      </c>
      <c r="W201" s="4">
        <f t="shared" si="72"/>
        <v>45712</v>
      </c>
      <c r="X201" s="4">
        <f t="shared" si="81"/>
        <v>45719</v>
      </c>
      <c r="Y201" s="4">
        <f t="shared" si="82"/>
        <v>45721</v>
      </c>
      <c r="Z201" s="4">
        <f t="shared" si="79"/>
        <v>45902</v>
      </c>
    </row>
    <row r="202" spans="6:26" x14ac:dyDescent="0.25">
      <c r="F202" s="18">
        <f t="shared" si="86"/>
        <v>202</v>
      </c>
      <c r="G202" s="18">
        <f>Calculator!$D$3+F202</f>
        <v>45907</v>
      </c>
      <c r="H202" s="17">
        <f>Calculator!$D$3</f>
        <v>45705</v>
      </c>
      <c r="I202" s="17">
        <f t="shared" si="85"/>
        <v>45909</v>
      </c>
      <c r="J202" s="18">
        <v>204</v>
      </c>
      <c r="K202" s="7">
        <f t="shared" si="83"/>
        <v>45747</v>
      </c>
      <c r="L202" s="8">
        <f t="shared" si="84"/>
        <v>45749</v>
      </c>
      <c r="M202" s="4">
        <f t="shared" si="84"/>
        <v>45751</v>
      </c>
      <c r="N202" s="10">
        <f t="shared" si="73"/>
        <v>45715</v>
      </c>
      <c r="O202" s="4">
        <f t="shared" si="87"/>
        <v>45720</v>
      </c>
      <c r="P202" s="8">
        <f t="shared" si="74"/>
        <v>45720</v>
      </c>
      <c r="Q202" s="7">
        <f t="shared" si="75"/>
        <v>45708</v>
      </c>
      <c r="R202" s="4">
        <f t="shared" si="78"/>
        <v>45720</v>
      </c>
      <c r="S202" s="8">
        <f t="shared" si="76"/>
        <v>45719</v>
      </c>
      <c r="T202" s="19">
        <v>204</v>
      </c>
      <c r="U202" s="17">
        <f t="shared" si="88"/>
        <v>45705</v>
      </c>
      <c r="V202" s="17">
        <f t="shared" si="89"/>
        <v>45909</v>
      </c>
      <c r="W202" s="4">
        <f t="shared" si="72"/>
        <v>45712</v>
      </c>
      <c r="X202" s="4">
        <f t="shared" si="81"/>
        <v>45719</v>
      </c>
      <c r="Y202" s="4">
        <f t="shared" si="82"/>
        <v>45721</v>
      </c>
      <c r="Z202" s="4">
        <f t="shared" si="79"/>
        <v>45902</v>
      </c>
    </row>
    <row r="203" spans="6:26" x14ac:dyDescent="0.25">
      <c r="F203" s="18">
        <f t="shared" si="86"/>
        <v>203</v>
      </c>
      <c r="G203" s="18">
        <f>Calculator!$D$3+F203</f>
        <v>45908</v>
      </c>
      <c r="H203" s="17">
        <f>Calculator!$D$3</f>
        <v>45705</v>
      </c>
      <c r="I203" s="17">
        <f t="shared" si="85"/>
        <v>45910</v>
      </c>
      <c r="J203" s="18">
        <v>205</v>
      </c>
      <c r="K203" s="7">
        <f t="shared" si="83"/>
        <v>45747</v>
      </c>
      <c r="L203" s="8">
        <f t="shared" si="84"/>
        <v>45749</v>
      </c>
      <c r="M203" s="4">
        <f t="shared" si="84"/>
        <v>45751</v>
      </c>
      <c r="N203" s="10">
        <f t="shared" si="73"/>
        <v>45715</v>
      </c>
      <c r="O203" s="4">
        <f t="shared" si="87"/>
        <v>45720</v>
      </c>
      <c r="P203" s="8">
        <f t="shared" si="74"/>
        <v>45720</v>
      </c>
      <c r="Q203" s="7">
        <f t="shared" si="75"/>
        <v>45708</v>
      </c>
      <c r="R203" s="4">
        <f t="shared" si="78"/>
        <v>45720</v>
      </c>
      <c r="S203" s="8">
        <f t="shared" si="76"/>
        <v>45719</v>
      </c>
      <c r="T203" s="19">
        <v>205</v>
      </c>
      <c r="U203" s="17">
        <f t="shared" si="88"/>
        <v>45705</v>
      </c>
      <c r="V203" s="17">
        <f t="shared" si="89"/>
        <v>45910</v>
      </c>
      <c r="W203" s="4">
        <f t="shared" si="72"/>
        <v>45712</v>
      </c>
      <c r="X203" s="4">
        <f t="shared" si="81"/>
        <v>45719</v>
      </c>
      <c r="Y203" s="4">
        <f t="shared" si="82"/>
        <v>45721</v>
      </c>
      <c r="Z203" s="4">
        <f t="shared" si="79"/>
        <v>45903</v>
      </c>
    </row>
    <row r="204" spans="6:26" x14ac:dyDescent="0.25">
      <c r="F204" s="18">
        <f t="shared" si="86"/>
        <v>204</v>
      </c>
      <c r="G204" s="18">
        <f>Calculator!$D$3+F204</f>
        <v>45909</v>
      </c>
      <c r="H204" s="17">
        <f>Calculator!$D$3</f>
        <v>45705</v>
      </c>
      <c r="I204" s="17">
        <f t="shared" si="85"/>
        <v>45911</v>
      </c>
      <c r="J204" s="18">
        <v>206</v>
      </c>
      <c r="K204" s="7">
        <f t="shared" si="83"/>
        <v>45747</v>
      </c>
      <c r="L204" s="8">
        <f t="shared" si="84"/>
        <v>45749</v>
      </c>
      <c r="M204" s="4">
        <f t="shared" si="84"/>
        <v>45751</v>
      </c>
      <c r="N204" s="10">
        <f t="shared" si="73"/>
        <v>45715</v>
      </c>
      <c r="O204" s="4">
        <f t="shared" si="87"/>
        <v>45720</v>
      </c>
      <c r="P204" s="8">
        <f t="shared" si="74"/>
        <v>45720</v>
      </c>
      <c r="Q204" s="7">
        <f t="shared" si="75"/>
        <v>45708</v>
      </c>
      <c r="R204" s="4">
        <f t="shared" si="78"/>
        <v>45720</v>
      </c>
      <c r="S204" s="8">
        <f t="shared" si="76"/>
        <v>45719</v>
      </c>
      <c r="T204" s="19">
        <v>206</v>
      </c>
      <c r="U204" s="17">
        <f t="shared" si="88"/>
        <v>45705</v>
      </c>
      <c r="V204" s="17">
        <f t="shared" si="89"/>
        <v>45911</v>
      </c>
      <c r="W204" s="4">
        <f t="shared" si="72"/>
        <v>45712</v>
      </c>
      <c r="X204" s="4">
        <f t="shared" si="81"/>
        <v>45719</v>
      </c>
      <c r="Y204" s="4">
        <f t="shared" si="82"/>
        <v>45721</v>
      </c>
      <c r="Z204" s="4">
        <f t="shared" si="79"/>
        <v>45904</v>
      </c>
    </row>
    <row r="205" spans="6:26" x14ac:dyDescent="0.25">
      <c r="F205" s="18">
        <f t="shared" si="86"/>
        <v>205</v>
      </c>
      <c r="G205" s="18">
        <f>Calculator!$D$3+F205</f>
        <v>45910</v>
      </c>
      <c r="H205" s="17">
        <f>Calculator!$D$3</f>
        <v>45705</v>
      </c>
      <c r="I205" s="17">
        <f t="shared" si="85"/>
        <v>45912</v>
      </c>
      <c r="J205" s="18">
        <v>207</v>
      </c>
      <c r="K205" s="7">
        <f t="shared" si="83"/>
        <v>45747</v>
      </c>
      <c r="L205" s="8">
        <f t="shared" si="84"/>
        <v>45749</v>
      </c>
      <c r="M205" s="4">
        <f t="shared" si="84"/>
        <v>45751</v>
      </c>
      <c r="N205" s="10">
        <f t="shared" si="73"/>
        <v>45715</v>
      </c>
      <c r="O205" s="4">
        <f t="shared" si="87"/>
        <v>45720</v>
      </c>
      <c r="P205" s="8">
        <f t="shared" si="74"/>
        <v>45720</v>
      </c>
      <c r="Q205" s="7">
        <f t="shared" si="75"/>
        <v>45708</v>
      </c>
      <c r="R205" s="4">
        <f t="shared" si="78"/>
        <v>45720</v>
      </c>
      <c r="S205" s="8">
        <f t="shared" si="76"/>
        <v>45719</v>
      </c>
      <c r="T205" s="19">
        <v>207</v>
      </c>
      <c r="U205" s="17">
        <f t="shared" si="88"/>
        <v>45705</v>
      </c>
      <c r="V205" s="17">
        <f t="shared" si="89"/>
        <v>45912</v>
      </c>
      <c r="W205" s="4">
        <f t="shared" si="72"/>
        <v>45712</v>
      </c>
      <c r="X205" s="4">
        <f t="shared" si="81"/>
        <v>45719</v>
      </c>
      <c r="Y205" s="4">
        <f t="shared" si="82"/>
        <v>45721</v>
      </c>
      <c r="Z205" s="4">
        <f t="shared" si="79"/>
        <v>45905</v>
      </c>
    </row>
    <row r="206" spans="6:26" x14ac:dyDescent="0.25">
      <c r="F206" s="18">
        <f t="shared" si="86"/>
        <v>206</v>
      </c>
      <c r="G206" s="18">
        <f>Calculator!$D$3+F206</f>
        <v>45911</v>
      </c>
      <c r="H206" s="17">
        <f>Calculator!$D$3</f>
        <v>45705</v>
      </c>
      <c r="I206" s="17">
        <f t="shared" si="85"/>
        <v>45915</v>
      </c>
      <c r="J206" s="18">
        <v>208</v>
      </c>
      <c r="K206" s="7">
        <f t="shared" si="83"/>
        <v>45747</v>
      </c>
      <c r="L206" s="8">
        <f t="shared" si="84"/>
        <v>45749</v>
      </c>
      <c r="M206" s="4">
        <f t="shared" si="84"/>
        <v>45751</v>
      </c>
      <c r="N206" s="10">
        <f t="shared" si="73"/>
        <v>45715</v>
      </c>
      <c r="O206" s="4">
        <f t="shared" si="87"/>
        <v>45720</v>
      </c>
      <c r="P206" s="8">
        <f t="shared" si="74"/>
        <v>45720</v>
      </c>
      <c r="Q206" s="7">
        <f t="shared" si="75"/>
        <v>45708</v>
      </c>
      <c r="R206" s="4">
        <f t="shared" si="78"/>
        <v>45720</v>
      </c>
      <c r="S206" s="8">
        <f t="shared" si="76"/>
        <v>45719</v>
      </c>
      <c r="T206" s="19">
        <v>208</v>
      </c>
      <c r="U206" s="17">
        <f t="shared" si="88"/>
        <v>45705</v>
      </c>
      <c r="V206" s="17">
        <f t="shared" si="89"/>
        <v>45915</v>
      </c>
      <c r="W206" s="4">
        <f t="shared" ref="W206:W269" si="90">WORKDAY($U206,5,$A$2:$A$25)</f>
        <v>45712</v>
      </c>
      <c r="X206" s="4">
        <f t="shared" si="81"/>
        <v>45719</v>
      </c>
      <c r="Y206" s="4">
        <f t="shared" si="82"/>
        <v>45721</v>
      </c>
      <c r="Z206" s="4">
        <f t="shared" si="79"/>
        <v>45908</v>
      </c>
    </row>
    <row r="207" spans="6:26" x14ac:dyDescent="0.25">
      <c r="F207" s="18">
        <f t="shared" si="86"/>
        <v>207</v>
      </c>
      <c r="G207" s="18">
        <f>Calculator!$D$3+F207</f>
        <v>45912</v>
      </c>
      <c r="H207" s="17">
        <f>Calculator!$D$3</f>
        <v>45705</v>
      </c>
      <c r="I207" s="17">
        <f t="shared" si="85"/>
        <v>45916</v>
      </c>
      <c r="J207" s="18">
        <v>209</v>
      </c>
      <c r="K207" s="7">
        <f t="shared" si="83"/>
        <v>45747</v>
      </c>
      <c r="L207" s="8">
        <f t="shared" si="84"/>
        <v>45749</v>
      </c>
      <c r="M207" s="4">
        <f t="shared" si="84"/>
        <v>45751</v>
      </c>
      <c r="N207" s="10">
        <f t="shared" si="73"/>
        <v>45715</v>
      </c>
      <c r="O207" s="4">
        <f t="shared" si="87"/>
        <v>45720</v>
      </c>
      <c r="P207" s="8">
        <f t="shared" si="74"/>
        <v>45720</v>
      </c>
      <c r="Q207" s="7">
        <f t="shared" si="75"/>
        <v>45708</v>
      </c>
      <c r="R207" s="4">
        <f t="shared" si="78"/>
        <v>45720</v>
      </c>
      <c r="S207" s="8">
        <f t="shared" si="76"/>
        <v>45719</v>
      </c>
      <c r="T207" s="19">
        <v>209</v>
      </c>
      <c r="U207" s="17">
        <f t="shared" si="88"/>
        <v>45705</v>
      </c>
      <c r="V207" s="17">
        <f t="shared" si="89"/>
        <v>45916</v>
      </c>
      <c r="W207" s="4">
        <f t="shared" si="90"/>
        <v>45712</v>
      </c>
      <c r="X207" s="4">
        <f t="shared" si="81"/>
        <v>45719</v>
      </c>
      <c r="Y207" s="4">
        <f t="shared" si="82"/>
        <v>45721</v>
      </c>
      <c r="Z207" s="4">
        <f t="shared" si="79"/>
        <v>45909</v>
      </c>
    </row>
    <row r="208" spans="6:26" x14ac:dyDescent="0.25">
      <c r="F208" s="18">
        <f t="shared" si="86"/>
        <v>208</v>
      </c>
      <c r="G208" s="18">
        <f>Calculator!$D$3+F208</f>
        <v>45913</v>
      </c>
      <c r="H208" s="17">
        <f>Calculator!$D$3</f>
        <v>45705</v>
      </c>
      <c r="I208" s="17">
        <f t="shared" si="85"/>
        <v>45916</v>
      </c>
      <c r="J208" s="18">
        <v>210</v>
      </c>
      <c r="K208" s="7">
        <f t="shared" si="83"/>
        <v>45747</v>
      </c>
      <c r="L208" s="8">
        <f t="shared" si="84"/>
        <v>45749</v>
      </c>
      <c r="M208" s="4">
        <f t="shared" si="84"/>
        <v>45751</v>
      </c>
      <c r="N208" s="10">
        <f t="shared" si="73"/>
        <v>45715</v>
      </c>
      <c r="O208" s="4">
        <f t="shared" si="87"/>
        <v>45720</v>
      </c>
      <c r="P208" s="8">
        <f t="shared" si="74"/>
        <v>45720</v>
      </c>
      <c r="Q208" s="7">
        <f t="shared" si="75"/>
        <v>45708</v>
      </c>
      <c r="R208" s="4">
        <f t="shared" si="78"/>
        <v>45720</v>
      </c>
      <c r="S208" s="8">
        <f t="shared" si="76"/>
        <v>45719</v>
      </c>
      <c r="T208" s="19">
        <v>210</v>
      </c>
      <c r="U208" s="17">
        <f t="shared" si="88"/>
        <v>45705</v>
      </c>
      <c r="V208" s="17">
        <f t="shared" si="89"/>
        <v>45916</v>
      </c>
      <c r="W208" s="4">
        <f t="shared" si="90"/>
        <v>45712</v>
      </c>
      <c r="X208" s="4">
        <f t="shared" si="81"/>
        <v>45719</v>
      </c>
      <c r="Y208" s="4">
        <f t="shared" si="82"/>
        <v>45721</v>
      </c>
      <c r="Z208" s="4">
        <f t="shared" si="79"/>
        <v>45909</v>
      </c>
    </row>
    <row r="209" spans="6:26" x14ac:dyDescent="0.25">
      <c r="F209" s="18">
        <f t="shared" si="86"/>
        <v>209</v>
      </c>
      <c r="G209" s="18">
        <f>Calculator!$D$3+F209</f>
        <v>45914</v>
      </c>
      <c r="H209" s="17">
        <f>Calculator!$D$3</f>
        <v>45705</v>
      </c>
      <c r="I209" s="17">
        <f t="shared" si="85"/>
        <v>45916</v>
      </c>
      <c r="J209" s="18">
        <v>211</v>
      </c>
      <c r="K209" s="7">
        <f t="shared" si="83"/>
        <v>45747</v>
      </c>
      <c r="L209" s="8">
        <f t="shared" si="84"/>
        <v>45749</v>
      </c>
      <c r="M209" s="4">
        <f t="shared" si="84"/>
        <v>45751</v>
      </c>
      <c r="N209" s="10">
        <f t="shared" si="73"/>
        <v>45715</v>
      </c>
      <c r="O209" s="4">
        <f t="shared" si="87"/>
        <v>45720</v>
      </c>
      <c r="P209" s="8">
        <f t="shared" si="74"/>
        <v>45720</v>
      </c>
      <c r="Q209" s="7">
        <f t="shared" si="75"/>
        <v>45708</v>
      </c>
      <c r="R209" s="4">
        <f t="shared" si="78"/>
        <v>45720</v>
      </c>
      <c r="S209" s="8">
        <f t="shared" si="76"/>
        <v>45719</v>
      </c>
      <c r="T209" s="19">
        <v>211</v>
      </c>
      <c r="U209" s="17">
        <f t="shared" si="88"/>
        <v>45705</v>
      </c>
      <c r="V209" s="17">
        <f t="shared" si="89"/>
        <v>45916</v>
      </c>
      <c r="W209" s="4">
        <f t="shared" si="90"/>
        <v>45712</v>
      </c>
      <c r="X209" s="4">
        <f t="shared" si="81"/>
        <v>45719</v>
      </c>
      <c r="Y209" s="4">
        <f t="shared" si="82"/>
        <v>45721</v>
      </c>
      <c r="Z209" s="4">
        <f t="shared" si="79"/>
        <v>45909</v>
      </c>
    </row>
    <row r="210" spans="6:26" x14ac:dyDescent="0.25">
      <c r="F210" s="18">
        <f t="shared" si="86"/>
        <v>210</v>
      </c>
      <c r="G210" s="18">
        <f>Calculator!$D$3+F210</f>
        <v>45915</v>
      </c>
      <c r="H210" s="17">
        <f>Calculator!$D$3</f>
        <v>45705</v>
      </c>
      <c r="I210" s="17">
        <f t="shared" si="85"/>
        <v>45917</v>
      </c>
      <c r="J210" s="18">
        <v>212</v>
      </c>
      <c r="K210" s="7">
        <f t="shared" si="83"/>
        <v>45747</v>
      </c>
      <c r="L210" s="8">
        <f t="shared" si="84"/>
        <v>45749</v>
      </c>
      <c r="M210" s="4">
        <f t="shared" si="84"/>
        <v>45751</v>
      </c>
      <c r="N210" s="10">
        <f t="shared" si="73"/>
        <v>45715</v>
      </c>
      <c r="O210" s="4">
        <f t="shared" si="87"/>
        <v>45720</v>
      </c>
      <c r="P210" s="8">
        <f t="shared" si="74"/>
        <v>45720</v>
      </c>
      <c r="Q210" s="7">
        <f t="shared" si="75"/>
        <v>45708</v>
      </c>
      <c r="R210" s="4">
        <f t="shared" si="78"/>
        <v>45720</v>
      </c>
      <c r="S210" s="8">
        <f t="shared" si="76"/>
        <v>45719</v>
      </c>
      <c r="T210" s="19">
        <v>212</v>
      </c>
      <c r="U210" s="17">
        <f t="shared" si="88"/>
        <v>45705</v>
      </c>
      <c r="V210" s="17">
        <f t="shared" si="89"/>
        <v>45917</v>
      </c>
      <c r="W210" s="4">
        <f t="shared" si="90"/>
        <v>45712</v>
      </c>
      <c r="X210" s="4">
        <f t="shared" si="81"/>
        <v>45719</v>
      </c>
      <c r="Y210" s="4">
        <f t="shared" si="82"/>
        <v>45721</v>
      </c>
      <c r="Z210" s="4">
        <f t="shared" si="79"/>
        <v>45910</v>
      </c>
    </row>
    <row r="211" spans="6:26" x14ac:dyDescent="0.25">
      <c r="F211" s="18">
        <f t="shared" si="86"/>
        <v>211</v>
      </c>
      <c r="G211" s="18">
        <f>Calculator!$D$3+F211</f>
        <v>45916</v>
      </c>
      <c r="H211" s="17">
        <f>Calculator!$D$3</f>
        <v>45705</v>
      </c>
      <c r="I211" s="17">
        <f t="shared" si="85"/>
        <v>45918</v>
      </c>
      <c r="J211" s="18">
        <v>213</v>
      </c>
      <c r="K211" s="7">
        <f t="shared" si="83"/>
        <v>45747</v>
      </c>
      <c r="L211" s="8">
        <f t="shared" si="84"/>
        <v>45749</v>
      </c>
      <c r="M211" s="4">
        <f t="shared" si="84"/>
        <v>45751</v>
      </c>
      <c r="N211" s="10">
        <f t="shared" ref="N211:N274" si="91">WORKDAY(H211,8,$A$2:$A$25)</f>
        <v>45715</v>
      </c>
      <c r="O211" s="4">
        <f t="shared" si="87"/>
        <v>45720</v>
      </c>
      <c r="P211" s="8">
        <f t="shared" ref="P211:P274" si="92">WORKDAY(N211,3,$A$2:$A$25)</f>
        <v>45720</v>
      </c>
      <c r="Q211" s="7">
        <f t="shared" si="75"/>
        <v>45708</v>
      </c>
      <c r="R211" s="4">
        <f t="shared" si="78"/>
        <v>45720</v>
      </c>
      <c r="S211" s="8">
        <f t="shared" si="76"/>
        <v>45719</v>
      </c>
      <c r="T211" s="19">
        <v>213</v>
      </c>
      <c r="U211" s="17">
        <f t="shared" si="88"/>
        <v>45705</v>
      </c>
      <c r="V211" s="17">
        <f t="shared" si="89"/>
        <v>45918</v>
      </c>
      <c r="W211" s="4">
        <f t="shared" si="90"/>
        <v>45712</v>
      </c>
      <c r="X211" s="4">
        <f t="shared" si="81"/>
        <v>45719</v>
      </c>
      <c r="Y211" s="4">
        <f t="shared" si="82"/>
        <v>45721</v>
      </c>
      <c r="Z211" s="4">
        <f t="shared" si="79"/>
        <v>45911</v>
      </c>
    </row>
    <row r="212" spans="6:26" x14ac:dyDescent="0.25">
      <c r="F212" s="18">
        <f t="shared" si="86"/>
        <v>212</v>
      </c>
      <c r="G212" s="18">
        <f>Calculator!$D$3+F212</f>
        <v>45917</v>
      </c>
      <c r="H212" s="17">
        <f>Calculator!$D$3</f>
        <v>45705</v>
      </c>
      <c r="I212" s="17">
        <f t="shared" si="85"/>
        <v>45919</v>
      </c>
      <c r="J212" s="18">
        <v>214</v>
      </c>
      <c r="K212" s="7">
        <f t="shared" si="83"/>
        <v>45747</v>
      </c>
      <c r="L212" s="8">
        <f t="shared" si="84"/>
        <v>45749</v>
      </c>
      <c r="M212" s="4">
        <f t="shared" si="84"/>
        <v>45751</v>
      </c>
      <c r="N212" s="10">
        <f t="shared" si="91"/>
        <v>45715</v>
      </c>
      <c r="O212" s="4">
        <f t="shared" si="87"/>
        <v>45720</v>
      </c>
      <c r="P212" s="8">
        <f t="shared" si="92"/>
        <v>45720</v>
      </c>
      <c r="Q212" s="7">
        <f t="shared" si="75"/>
        <v>45708</v>
      </c>
      <c r="R212" s="4">
        <f t="shared" si="78"/>
        <v>45720</v>
      </c>
      <c r="S212" s="8">
        <f t="shared" si="76"/>
        <v>45719</v>
      </c>
      <c r="T212" s="19">
        <v>214</v>
      </c>
      <c r="U212" s="17">
        <f t="shared" si="88"/>
        <v>45705</v>
      </c>
      <c r="V212" s="17">
        <f t="shared" si="89"/>
        <v>45919</v>
      </c>
      <c r="W212" s="4">
        <f t="shared" si="90"/>
        <v>45712</v>
      </c>
      <c r="X212" s="4">
        <f t="shared" si="81"/>
        <v>45719</v>
      </c>
      <c r="Y212" s="4">
        <f t="shared" si="82"/>
        <v>45721</v>
      </c>
      <c r="Z212" s="4">
        <f t="shared" si="79"/>
        <v>45912</v>
      </c>
    </row>
    <row r="213" spans="6:26" x14ac:dyDescent="0.25">
      <c r="F213" s="18">
        <f t="shared" si="86"/>
        <v>213</v>
      </c>
      <c r="G213" s="18">
        <f>Calculator!$D$3+F213</f>
        <v>45918</v>
      </c>
      <c r="H213" s="17">
        <f>Calculator!$D$3</f>
        <v>45705</v>
      </c>
      <c r="I213" s="17">
        <f t="shared" si="85"/>
        <v>45922</v>
      </c>
      <c r="J213" s="18">
        <v>215</v>
      </c>
      <c r="K213" s="7">
        <f t="shared" si="83"/>
        <v>45747</v>
      </c>
      <c r="L213" s="8">
        <f t="shared" ref="L213:M232" si="93">WORKDAY(K213,2,$A$2:$A$25)</f>
        <v>45749</v>
      </c>
      <c r="M213" s="4">
        <f t="shared" si="93"/>
        <v>45751</v>
      </c>
      <c r="N213" s="10">
        <f t="shared" si="91"/>
        <v>45715</v>
      </c>
      <c r="O213" s="4">
        <f t="shared" si="87"/>
        <v>45720</v>
      </c>
      <c r="P213" s="8">
        <f t="shared" si="92"/>
        <v>45720</v>
      </c>
      <c r="Q213" s="7">
        <f t="shared" si="75"/>
        <v>45708</v>
      </c>
      <c r="R213" s="4">
        <f t="shared" si="78"/>
        <v>45720</v>
      </c>
      <c r="S213" s="8">
        <f t="shared" si="76"/>
        <v>45719</v>
      </c>
      <c r="T213" s="19">
        <v>215</v>
      </c>
      <c r="U213" s="17">
        <f t="shared" si="88"/>
        <v>45705</v>
      </c>
      <c r="V213" s="17">
        <f t="shared" si="89"/>
        <v>45922</v>
      </c>
      <c r="W213" s="4">
        <f t="shared" si="90"/>
        <v>45712</v>
      </c>
      <c r="X213" s="4">
        <f t="shared" si="81"/>
        <v>45719</v>
      </c>
      <c r="Y213" s="4">
        <f t="shared" si="82"/>
        <v>45721</v>
      </c>
      <c r="Z213" s="4">
        <f t="shared" si="79"/>
        <v>45915</v>
      </c>
    </row>
    <row r="214" spans="6:26" x14ac:dyDescent="0.25">
      <c r="F214" s="18">
        <f t="shared" si="86"/>
        <v>214</v>
      </c>
      <c r="G214" s="18">
        <f>Calculator!$D$3+F214</f>
        <v>45919</v>
      </c>
      <c r="H214" s="17">
        <f>Calculator!$D$3</f>
        <v>45705</v>
      </c>
      <c r="I214" s="17">
        <f t="shared" si="85"/>
        <v>45923</v>
      </c>
      <c r="J214" s="18">
        <v>216</v>
      </c>
      <c r="K214" s="7">
        <f t="shared" si="83"/>
        <v>45747</v>
      </c>
      <c r="L214" s="8">
        <f t="shared" si="93"/>
        <v>45749</v>
      </c>
      <c r="M214" s="4">
        <f t="shared" si="93"/>
        <v>45751</v>
      </c>
      <c r="N214" s="10">
        <f t="shared" si="91"/>
        <v>45715</v>
      </c>
      <c r="O214" s="4">
        <f t="shared" si="87"/>
        <v>45720</v>
      </c>
      <c r="P214" s="8">
        <f t="shared" si="92"/>
        <v>45720</v>
      </c>
      <c r="Q214" s="7">
        <f t="shared" si="75"/>
        <v>45708</v>
      </c>
      <c r="R214" s="4">
        <f t="shared" si="78"/>
        <v>45720</v>
      </c>
      <c r="S214" s="8">
        <f t="shared" si="76"/>
        <v>45719</v>
      </c>
      <c r="T214" s="19">
        <v>216</v>
      </c>
      <c r="U214" s="17">
        <f t="shared" si="88"/>
        <v>45705</v>
      </c>
      <c r="V214" s="17">
        <f t="shared" si="89"/>
        <v>45923</v>
      </c>
      <c r="W214" s="4">
        <f t="shared" si="90"/>
        <v>45712</v>
      </c>
      <c r="X214" s="4">
        <f t="shared" si="81"/>
        <v>45719</v>
      </c>
      <c r="Y214" s="4">
        <f t="shared" si="82"/>
        <v>45721</v>
      </c>
      <c r="Z214" s="4">
        <f t="shared" si="79"/>
        <v>45916</v>
      </c>
    </row>
    <row r="215" spans="6:26" x14ac:dyDescent="0.25">
      <c r="F215" s="18">
        <f t="shared" si="86"/>
        <v>215</v>
      </c>
      <c r="G215" s="18">
        <f>Calculator!$D$3+F215</f>
        <v>45920</v>
      </c>
      <c r="H215" s="17">
        <f>Calculator!$D$3</f>
        <v>45705</v>
      </c>
      <c r="I215" s="17">
        <f t="shared" si="85"/>
        <v>45923</v>
      </c>
      <c r="J215" s="18">
        <v>217</v>
      </c>
      <c r="K215" s="7">
        <f t="shared" si="83"/>
        <v>45747</v>
      </c>
      <c r="L215" s="8">
        <f t="shared" si="93"/>
        <v>45749</v>
      </c>
      <c r="M215" s="4">
        <f t="shared" si="93"/>
        <v>45751</v>
      </c>
      <c r="N215" s="10">
        <f t="shared" si="91"/>
        <v>45715</v>
      </c>
      <c r="O215" s="4">
        <f t="shared" si="87"/>
        <v>45720</v>
      </c>
      <c r="P215" s="8">
        <f t="shared" si="92"/>
        <v>45720</v>
      </c>
      <c r="Q215" s="7">
        <f t="shared" ref="Q215:Q278" si="94">WORKDAY(H215,3,$A$2:$A$25)</f>
        <v>45708</v>
      </c>
      <c r="R215" s="4">
        <f t="shared" si="78"/>
        <v>45720</v>
      </c>
      <c r="S215" s="8">
        <f t="shared" ref="S215:S278" si="95">WORKDAY(H215,10,$A$2:$A$25)</f>
        <v>45719</v>
      </c>
      <c r="T215" s="19">
        <v>217</v>
      </c>
      <c r="U215" s="17">
        <f t="shared" si="88"/>
        <v>45705</v>
      </c>
      <c r="V215" s="17">
        <f t="shared" si="89"/>
        <v>45923</v>
      </c>
      <c r="W215" s="4">
        <f t="shared" si="90"/>
        <v>45712</v>
      </c>
      <c r="X215" s="4">
        <f t="shared" si="81"/>
        <v>45719</v>
      </c>
      <c r="Y215" s="4">
        <f t="shared" si="82"/>
        <v>45721</v>
      </c>
      <c r="Z215" s="4">
        <f t="shared" si="79"/>
        <v>45916</v>
      </c>
    </row>
    <row r="216" spans="6:26" x14ac:dyDescent="0.25">
      <c r="F216" s="18">
        <f t="shared" si="86"/>
        <v>216</v>
      </c>
      <c r="G216" s="18">
        <f>Calculator!$D$3+F216</f>
        <v>45921</v>
      </c>
      <c r="H216" s="17">
        <f>Calculator!$D$3</f>
        <v>45705</v>
      </c>
      <c r="I216" s="17">
        <f t="shared" si="85"/>
        <v>45923</v>
      </c>
      <c r="J216" s="18">
        <v>218</v>
      </c>
      <c r="K216" s="7">
        <f t="shared" si="83"/>
        <v>45747</v>
      </c>
      <c r="L216" s="8">
        <f t="shared" si="93"/>
        <v>45749</v>
      </c>
      <c r="M216" s="4">
        <f t="shared" si="93"/>
        <v>45751</v>
      </c>
      <c r="N216" s="10">
        <f t="shared" si="91"/>
        <v>45715</v>
      </c>
      <c r="O216" s="4">
        <f t="shared" si="87"/>
        <v>45720</v>
      </c>
      <c r="P216" s="8">
        <f t="shared" si="92"/>
        <v>45720</v>
      </c>
      <c r="Q216" s="7">
        <f t="shared" si="94"/>
        <v>45708</v>
      </c>
      <c r="R216" s="4">
        <f t="shared" si="78"/>
        <v>45720</v>
      </c>
      <c r="S216" s="8">
        <f t="shared" si="95"/>
        <v>45719</v>
      </c>
      <c r="T216" s="19">
        <v>218</v>
      </c>
      <c r="U216" s="17">
        <f t="shared" si="88"/>
        <v>45705</v>
      </c>
      <c r="V216" s="17">
        <f t="shared" si="89"/>
        <v>45923</v>
      </c>
      <c r="W216" s="4">
        <f t="shared" si="90"/>
        <v>45712</v>
      </c>
      <c r="X216" s="4">
        <f t="shared" si="81"/>
        <v>45719</v>
      </c>
      <c r="Y216" s="4">
        <f t="shared" si="82"/>
        <v>45721</v>
      </c>
      <c r="Z216" s="4">
        <f t="shared" si="79"/>
        <v>45916</v>
      </c>
    </row>
    <row r="217" spans="6:26" x14ac:dyDescent="0.25">
      <c r="F217" s="18">
        <f t="shared" si="86"/>
        <v>217</v>
      </c>
      <c r="G217" s="18">
        <f>Calculator!$D$3+F217</f>
        <v>45922</v>
      </c>
      <c r="H217" s="17">
        <f>Calculator!$D$3</f>
        <v>45705</v>
      </c>
      <c r="I217" s="17">
        <f t="shared" si="85"/>
        <v>45924</v>
      </c>
      <c r="J217" s="18">
        <v>219</v>
      </c>
      <c r="K217" s="7">
        <f t="shared" si="83"/>
        <v>45747</v>
      </c>
      <c r="L217" s="8">
        <f t="shared" si="93"/>
        <v>45749</v>
      </c>
      <c r="M217" s="4">
        <f t="shared" si="93"/>
        <v>45751</v>
      </c>
      <c r="N217" s="10">
        <f t="shared" si="91"/>
        <v>45715</v>
      </c>
      <c r="O217" s="4">
        <f t="shared" si="87"/>
        <v>45720</v>
      </c>
      <c r="P217" s="8">
        <f t="shared" si="92"/>
        <v>45720</v>
      </c>
      <c r="Q217" s="7">
        <f t="shared" si="94"/>
        <v>45708</v>
      </c>
      <c r="R217" s="4">
        <f t="shared" si="78"/>
        <v>45720</v>
      </c>
      <c r="S217" s="8">
        <f t="shared" si="95"/>
        <v>45719</v>
      </c>
      <c r="T217" s="19">
        <v>219</v>
      </c>
      <c r="U217" s="17">
        <f t="shared" si="88"/>
        <v>45705</v>
      </c>
      <c r="V217" s="17">
        <f t="shared" si="89"/>
        <v>45924</v>
      </c>
      <c r="W217" s="4">
        <f t="shared" si="90"/>
        <v>45712</v>
      </c>
      <c r="X217" s="4">
        <f t="shared" si="81"/>
        <v>45719</v>
      </c>
      <c r="Y217" s="4">
        <f t="shared" si="82"/>
        <v>45721</v>
      </c>
      <c r="Z217" s="4">
        <f t="shared" si="79"/>
        <v>45917</v>
      </c>
    </row>
    <row r="218" spans="6:26" x14ac:dyDescent="0.25">
      <c r="F218" s="18">
        <f t="shared" si="86"/>
        <v>218</v>
      </c>
      <c r="G218" s="18">
        <f>Calculator!$D$3+F218</f>
        <v>45923</v>
      </c>
      <c r="H218" s="17">
        <f>Calculator!$D$3</f>
        <v>45705</v>
      </c>
      <c r="I218" s="17">
        <f t="shared" si="85"/>
        <v>45925</v>
      </c>
      <c r="J218" s="18">
        <v>220</v>
      </c>
      <c r="K218" s="7">
        <f t="shared" si="83"/>
        <v>45747</v>
      </c>
      <c r="L218" s="8">
        <f t="shared" si="93"/>
        <v>45749</v>
      </c>
      <c r="M218" s="4">
        <f t="shared" si="93"/>
        <v>45751</v>
      </c>
      <c r="N218" s="10">
        <f t="shared" si="91"/>
        <v>45715</v>
      </c>
      <c r="O218" s="4">
        <f t="shared" si="87"/>
        <v>45720</v>
      </c>
      <c r="P218" s="8">
        <f t="shared" si="92"/>
        <v>45720</v>
      </c>
      <c r="Q218" s="7">
        <f t="shared" si="94"/>
        <v>45708</v>
      </c>
      <c r="R218" s="4">
        <f t="shared" si="78"/>
        <v>45720</v>
      </c>
      <c r="S218" s="8">
        <f t="shared" si="95"/>
        <v>45719</v>
      </c>
      <c r="T218" s="19">
        <v>220</v>
      </c>
      <c r="U218" s="17">
        <f t="shared" si="88"/>
        <v>45705</v>
      </c>
      <c r="V218" s="17">
        <f t="shared" si="89"/>
        <v>45925</v>
      </c>
      <c r="W218" s="4">
        <f t="shared" si="90"/>
        <v>45712</v>
      </c>
      <c r="X218" s="4">
        <f t="shared" si="81"/>
        <v>45719</v>
      </c>
      <c r="Y218" s="4">
        <f t="shared" si="82"/>
        <v>45721</v>
      </c>
      <c r="Z218" s="4">
        <f t="shared" si="79"/>
        <v>45918</v>
      </c>
    </row>
    <row r="219" spans="6:26" x14ac:dyDescent="0.25">
      <c r="F219" s="18">
        <f t="shared" si="86"/>
        <v>219</v>
      </c>
      <c r="G219" s="18">
        <f>Calculator!$D$3+F219</f>
        <v>45924</v>
      </c>
      <c r="H219" s="17">
        <f>Calculator!$D$3</f>
        <v>45705</v>
      </c>
      <c r="I219" s="17">
        <f t="shared" si="85"/>
        <v>45926</v>
      </c>
      <c r="J219" s="18">
        <v>221</v>
      </c>
      <c r="K219" s="7">
        <f t="shared" si="83"/>
        <v>45747</v>
      </c>
      <c r="L219" s="8">
        <f t="shared" si="93"/>
        <v>45749</v>
      </c>
      <c r="M219" s="4">
        <f t="shared" si="93"/>
        <v>45751</v>
      </c>
      <c r="N219" s="10">
        <f t="shared" si="91"/>
        <v>45715</v>
      </c>
      <c r="O219" s="4">
        <f t="shared" si="87"/>
        <v>45720</v>
      </c>
      <c r="P219" s="8">
        <f t="shared" si="92"/>
        <v>45720</v>
      </c>
      <c r="Q219" s="7">
        <f t="shared" si="94"/>
        <v>45708</v>
      </c>
      <c r="R219" s="4">
        <f t="shared" si="78"/>
        <v>45720</v>
      </c>
      <c r="S219" s="8">
        <f t="shared" si="95"/>
        <v>45719</v>
      </c>
      <c r="T219" s="19">
        <v>221</v>
      </c>
      <c r="U219" s="17">
        <f t="shared" si="88"/>
        <v>45705</v>
      </c>
      <c r="V219" s="17">
        <f t="shared" si="89"/>
        <v>45926</v>
      </c>
      <c r="W219" s="4">
        <f t="shared" si="90"/>
        <v>45712</v>
      </c>
      <c r="X219" s="4">
        <f t="shared" si="81"/>
        <v>45719</v>
      </c>
      <c r="Y219" s="4">
        <f t="shared" si="82"/>
        <v>45721</v>
      </c>
      <c r="Z219" s="4">
        <f t="shared" si="79"/>
        <v>45919</v>
      </c>
    </row>
    <row r="220" spans="6:26" x14ac:dyDescent="0.25">
      <c r="F220" s="18">
        <f t="shared" si="86"/>
        <v>220</v>
      </c>
      <c r="G220" s="18">
        <f>Calculator!$D$3+F220</f>
        <v>45925</v>
      </c>
      <c r="H220" s="17">
        <f>Calculator!$D$3</f>
        <v>45705</v>
      </c>
      <c r="I220" s="17">
        <f t="shared" si="85"/>
        <v>45929</v>
      </c>
      <c r="J220" s="18">
        <v>222</v>
      </c>
      <c r="K220" s="7">
        <f t="shared" si="83"/>
        <v>45747</v>
      </c>
      <c r="L220" s="8">
        <f t="shared" si="93"/>
        <v>45749</v>
      </c>
      <c r="M220" s="4">
        <f t="shared" si="93"/>
        <v>45751</v>
      </c>
      <c r="N220" s="10">
        <f t="shared" si="91"/>
        <v>45715</v>
      </c>
      <c r="O220" s="4">
        <f t="shared" si="87"/>
        <v>45720</v>
      </c>
      <c r="P220" s="8">
        <f t="shared" si="92"/>
        <v>45720</v>
      </c>
      <c r="Q220" s="7">
        <f t="shared" si="94"/>
        <v>45708</v>
      </c>
      <c r="R220" s="4">
        <f t="shared" si="78"/>
        <v>45720</v>
      </c>
      <c r="S220" s="8">
        <f t="shared" si="95"/>
        <v>45719</v>
      </c>
      <c r="T220" s="19">
        <v>222</v>
      </c>
      <c r="U220" s="17">
        <f t="shared" si="88"/>
        <v>45705</v>
      </c>
      <c r="V220" s="17">
        <f t="shared" si="89"/>
        <v>45929</v>
      </c>
      <c r="W220" s="4">
        <f t="shared" si="90"/>
        <v>45712</v>
      </c>
      <c r="X220" s="4">
        <f t="shared" si="81"/>
        <v>45719</v>
      </c>
      <c r="Y220" s="4">
        <f t="shared" si="82"/>
        <v>45721</v>
      </c>
      <c r="Z220" s="4">
        <f t="shared" si="79"/>
        <v>45922</v>
      </c>
    </row>
    <row r="221" spans="6:26" x14ac:dyDescent="0.25">
      <c r="F221" s="18">
        <f t="shared" si="86"/>
        <v>221</v>
      </c>
      <c r="G221" s="18">
        <f>Calculator!$D$3+F221</f>
        <v>45926</v>
      </c>
      <c r="H221" s="17">
        <f>Calculator!$D$3</f>
        <v>45705</v>
      </c>
      <c r="I221" s="17">
        <f t="shared" si="85"/>
        <v>45930</v>
      </c>
      <c r="J221" s="18">
        <v>223</v>
      </c>
      <c r="K221" s="7">
        <f t="shared" si="83"/>
        <v>45747</v>
      </c>
      <c r="L221" s="8">
        <f t="shared" si="93"/>
        <v>45749</v>
      </c>
      <c r="M221" s="4">
        <f t="shared" si="93"/>
        <v>45751</v>
      </c>
      <c r="N221" s="10">
        <f t="shared" si="91"/>
        <v>45715</v>
      </c>
      <c r="O221" s="4">
        <f t="shared" si="87"/>
        <v>45720</v>
      </c>
      <c r="P221" s="8">
        <f t="shared" si="92"/>
        <v>45720</v>
      </c>
      <c r="Q221" s="7">
        <f t="shared" si="94"/>
        <v>45708</v>
      </c>
      <c r="R221" s="4">
        <f t="shared" si="78"/>
        <v>45720</v>
      </c>
      <c r="S221" s="8">
        <f t="shared" si="95"/>
        <v>45719</v>
      </c>
      <c r="T221" s="19">
        <v>223</v>
      </c>
      <c r="U221" s="17">
        <f t="shared" si="88"/>
        <v>45705</v>
      </c>
      <c r="V221" s="17">
        <f t="shared" si="89"/>
        <v>45930</v>
      </c>
      <c r="W221" s="4">
        <f t="shared" si="90"/>
        <v>45712</v>
      </c>
      <c r="X221" s="4">
        <f t="shared" si="81"/>
        <v>45719</v>
      </c>
      <c r="Y221" s="4">
        <f t="shared" si="82"/>
        <v>45721</v>
      </c>
      <c r="Z221" s="4">
        <f t="shared" si="79"/>
        <v>45923</v>
      </c>
    </row>
    <row r="222" spans="6:26" x14ac:dyDescent="0.25">
      <c r="F222" s="18">
        <f t="shared" si="86"/>
        <v>222</v>
      </c>
      <c r="G222" s="18">
        <f>Calculator!$D$3+F222</f>
        <v>45927</v>
      </c>
      <c r="H222" s="17">
        <f>Calculator!$D$3</f>
        <v>45705</v>
      </c>
      <c r="I222" s="17">
        <f t="shared" si="85"/>
        <v>45930</v>
      </c>
      <c r="J222" s="18">
        <v>224</v>
      </c>
      <c r="K222" s="7">
        <f t="shared" si="83"/>
        <v>45747</v>
      </c>
      <c r="L222" s="8">
        <f t="shared" si="93"/>
        <v>45749</v>
      </c>
      <c r="M222" s="4">
        <f t="shared" si="93"/>
        <v>45751</v>
      </c>
      <c r="N222" s="10">
        <f t="shared" si="91"/>
        <v>45715</v>
      </c>
      <c r="O222" s="4">
        <f t="shared" si="87"/>
        <v>45720</v>
      </c>
      <c r="P222" s="8">
        <f t="shared" si="92"/>
        <v>45720</v>
      </c>
      <c r="Q222" s="7">
        <f t="shared" si="94"/>
        <v>45708</v>
      </c>
      <c r="R222" s="4">
        <f t="shared" ref="R222:R285" si="96">WORKDAY(H222,11,$A$2:$A$25)</f>
        <v>45720</v>
      </c>
      <c r="S222" s="8">
        <f t="shared" si="95"/>
        <v>45719</v>
      </c>
      <c r="T222" s="19">
        <v>224</v>
      </c>
      <c r="U222" s="17">
        <f t="shared" si="88"/>
        <v>45705</v>
      </c>
      <c r="V222" s="17">
        <f t="shared" si="89"/>
        <v>45930</v>
      </c>
      <c r="W222" s="4">
        <f t="shared" si="90"/>
        <v>45712</v>
      </c>
      <c r="X222" s="4">
        <f t="shared" si="81"/>
        <v>45719</v>
      </c>
      <c r="Y222" s="4">
        <f t="shared" si="82"/>
        <v>45721</v>
      </c>
      <c r="Z222" s="4">
        <f t="shared" ref="Z222:Z285" si="97">WORKDAY(V222,-5,$A$2:$A$25)</f>
        <v>45923</v>
      </c>
    </row>
    <row r="223" spans="6:26" x14ac:dyDescent="0.25">
      <c r="F223" s="18">
        <f t="shared" si="86"/>
        <v>223</v>
      </c>
      <c r="G223" s="18">
        <f>Calculator!$D$3+F223</f>
        <v>45928</v>
      </c>
      <c r="H223" s="17">
        <f>Calculator!$D$3</f>
        <v>45705</v>
      </c>
      <c r="I223" s="17">
        <f t="shared" si="85"/>
        <v>45930</v>
      </c>
      <c r="J223" s="18">
        <v>225</v>
      </c>
      <c r="K223" s="7">
        <f t="shared" si="83"/>
        <v>45747</v>
      </c>
      <c r="L223" s="8">
        <f t="shared" si="93"/>
        <v>45749</v>
      </c>
      <c r="M223" s="4">
        <f t="shared" si="93"/>
        <v>45751</v>
      </c>
      <c r="N223" s="10">
        <f t="shared" si="91"/>
        <v>45715</v>
      </c>
      <c r="O223" s="4">
        <f t="shared" si="87"/>
        <v>45720</v>
      </c>
      <c r="P223" s="8">
        <f t="shared" si="92"/>
        <v>45720</v>
      </c>
      <c r="Q223" s="7">
        <f t="shared" si="94"/>
        <v>45708</v>
      </c>
      <c r="R223" s="4">
        <f t="shared" si="96"/>
        <v>45720</v>
      </c>
      <c r="S223" s="8">
        <f t="shared" si="95"/>
        <v>45719</v>
      </c>
      <c r="T223" s="19">
        <v>225</v>
      </c>
      <c r="U223" s="17">
        <f t="shared" si="88"/>
        <v>45705</v>
      </c>
      <c r="V223" s="17">
        <f t="shared" si="89"/>
        <v>45930</v>
      </c>
      <c r="W223" s="4">
        <f t="shared" si="90"/>
        <v>45712</v>
      </c>
      <c r="X223" s="4">
        <f t="shared" si="81"/>
        <v>45719</v>
      </c>
      <c r="Y223" s="4">
        <f t="shared" si="82"/>
        <v>45721</v>
      </c>
      <c r="Z223" s="4">
        <f t="shared" si="97"/>
        <v>45923</v>
      </c>
    </row>
    <row r="224" spans="6:26" x14ac:dyDescent="0.25">
      <c r="F224" s="18">
        <f t="shared" si="86"/>
        <v>224</v>
      </c>
      <c r="G224" s="18">
        <f>Calculator!$D$3+F224</f>
        <v>45929</v>
      </c>
      <c r="H224" s="17">
        <f>Calculator!$D$3</f>
        <v>45705</v>
      </c>
      <c r="I224" s="17">
        <f t="shared" si="85"/>
        <v>45931</v>
      </c>
      <c r="J224" s="18">
        <v>226</v>
      </c>
      <c r="K224" s="7">
        <f t="shared" si="83"/>
        <v>45747</v>
      </c>
      <c r="L224" s="8">
        <f t="shared" si="93"/>
        <v>45749</v>
      </c>
      <c r="M224" s="4">
        <f t="shared" si="93"/>
        <v>45751</v>
      </c>
      <c r="N224" s="10">
        <f t="shared" si="91"/>
        <v>45715</v>
      </c>
      <c r="O224" s="4">
        <f t="shared" si="87"/>
        <v>45720</v>
      </c>
      <c r="P224" s="8">
        <f t="shared" si="92"/>
        <v>45720</v>
      </c>
      <c r="Q224" s="7">
        <f t="shared" si="94"/>
        <v>45708</v>
      </c>
      <c r="R224" s="4">
        <f t="shared" si="96"/>
        <v>45720</v>
      </c>
      <c r="S224" s="8">
        <f t="shared" si="95"/>
        <v>45719</v>
      </c>
      <c r="T224" s="19">
        <v>226</v>
      </c>
      <c r="U224" s="17">
        <f t="shared" si="88"/>
        <v>45705</v>
      </c>
      <c r="V224" s="17">
        <f t="shared" si="89"/>
        <v>45931</v>
      </c>
      <c r="W224" s="4">
        <f t="shared" si="90"/>
        <v>45712</v>
      </c>
      <c r="X224" s="4">
        <f t="shared" si="81"/>
        <v>45719</v>
      </c>
      <c r="Y224" s="4">
        <f t="shared" si="82"/>
        <v>45721</v>
      </c>
      <c r="Z224" s="4">
        <f t="shared" si="97"/>
        <v>45924</v>
      </c>
    </row>
    <row r="225" spans="6:26" x14ac:dyDescent="0.25">
      <c r="F225" s="18">
        <f t="shared" si="86"/>
        <v>225</v>
      </c>
      <c r="G225" s="18">
        <f>Calculator!$D$3+F225</f>
        <v>45930</v>
      </c>
      <c r="H225" s="17">
        <f>Calculator!$D$3</f>
        <v>45705</v>
      </c>
      <c r="I225" s="17">
        <f t="shared" si="85"/>
        <v>45932</v>
      </c>
      <c r="J225" s="18">
        <v>227</v>
      </c>
      <c r="K225" s="7">
        <f t="shared" si="83"/>
        <v>45747</v>
      </c>
      <c r="L225" s="8">
        <f t="shared" si="93"/>
        <v>45749</v>
      </c>
      <c r="M225" s="4">
        <f t="shared" si="93"/>
        <v>45751</v>
      </c>
      <c r="N225" s="10">
        <f t="shared" si="91"/>
        <v>45715</v>
      </c>
      <c r="O225" s="4">
        <f t="shared" si="87"/>
        <v>45720</v>
      </c>
      <c r="P225" s="8">
        <f t="shared" si="92"/>
        <v>45720</v>
      </c>
      <c r="Q225" s="7">
        <f t="shared" si="94"/>
        <v>45708</v>
      </c>
      <c r="R225" s="4">
        <f t="shared" si="96"/>
        <v>45720</v>
      </c>
      <c r="S225" s="8">
        <f t="shared" si="95"/>
        <v>45719</v>
      </c>
      <c r="T225" s="19">
        <v>227</v>
      </c>
      <c r="U225" s="17">
        <f t="shared" si="88"/>
        <v>45705</v>
      </c>
      <c r="V225" s="17">
        <f t="shared" si="89"/>
        <v>45932</v>
      </c>
      <c r="W225" s="4">
        <f t="shared" si="90"/>
        <v>45712</v>
      </c>
      <c r="X225" s="4">
        <f t="shared" si="81"/>
        <v>45719</v>
      </c>
      <c r="Y225" s="4">
        <f t="shared" si="82"/>
        <v>45721</v>
      </c>
      <c r="Z225" s="4">
        <f t="shared" si="97"/>
        <v>45925</v>
      </c>
    </row>
    <row r="226" spans="6:26" x14ac:dyDescent="0.25">
      <c r="F226" s="18">
        <f t="shared" si="86"/>
        <v>226</v>
      </c>
      <c r="G226" s="18">
        <f>Calculator!$D$3+F226</f>
        <v>45931</v>
      </c>
      <c r="H226" s="17">
        <f>Calculator!$D$3</f>
        <v>45705</v>
      </c>
      <c r="I226" s="17">
        <f t="shared" si="85"/>
        <v>45933</v>
      </c>
      <c r="J226" s="18">
        <v>228</v>
      </c>
      <c r="K226" s="7">
        <f t="shared" si="83"/>
        <v>45747</v>
      </c>
      <c r="L226" s="8">
        <f t="shared" si="93"/>
        <v>45749</v>
      </c>
      <c r="M226" s="4">
        <f t="shared" si="93"/>
        <v>45751</v>
      </c>
      <c r="N226" s="10">
        <f t="shared" si="91"/>
        <v>45715</v>
      </c>
      <c r="O226" s="4">
        <f t="shared" si="87"/>
        <v>45720</v>
      </c>
      <c r="P226" s="8">
        <f t="shared" si="92"/>
        <v>45720</v>
      </c>
      <c r="Q226" s="7">
        <f t="shared" si="94"/>
        <v>45708</v>
      </c>
      <c r="R226" s="4">
        <f t="shared" si="96"/>
        <v>45720</v>
      </c>
      <c r="S226" s="8">
        <f t="shared" si="95"/>
        <v>45719</v>
      </c>
      <c r="T226" s="19">
        <v>228</v>
      </c>
      <c r="U226" s="17">
        <f t="shared" si="88"/>
        <v>45705</v>
      </c>
      <c r="V226" s="17">
        <f t="shared" si="89"/>
        <v>45933</v>
      </c>
      <c r="W226" s="4">
        <f t="shared" si="90"/>
        <v>45712</v>
      </c>
      <c r="X226" s="4">
        <f t="shared" si="81"/>
        <v>45719</v>
      </c>
      <c r="Y226" s="4">
        <f t="shared" si="82"/>
        <v>45721</v>
      </c>
      <c r="Z226" s="4">
        <f t="shared" si="97"/>
        <v>45926</v>
      </c>
    </row>
    <row r="227" spans="6:26" x14ac:dyDescent="0.25">
      <c r="F227" s="18">
        <f t="shared" si="86"/>
        <v>227</v>
      </c>
      <c r="G227" s="18">
        <f>Calculator!$D$3+F227</f>
        <v>45932</v>
      </c>
      <c r="H227" s="17">
        <f>Calculator!$D$3</f>
        <v>45705</v>
      </c>
      <c r="I227" s="17">
        <f t="shared" si="85"/>
        <v>45936</v>
      </c>
      <c r="J227" s="18">
        <v>229</v>
      </c>
      <c r="K227" s="7">
        <f t="shared" si="83"/>
        <v>45747</v>
      </c>
      <c r="L227" s="8">
        <f t="shared" si="93"/>
        <v>45749</v>
      </c>
      <c r="M227" s="4">
        <f t="shared" si="93"/>
        <v>45751</v>
      </c>
      <c r="N227" s="10">
        <f t="shared" si="91"/>
        <v>45715</v>
      </c>
      <c r="O227" s="4">
        <f t="shared" si="87"/>
        <v>45720</v>
      </c>
      <c r="P227" s="8">
        <f t="shared" si="92"/>
        <v>45720</v>
      </c>
      <c r="Q227" s="7">
        <f t="shared" si="94"/>
        <v>45708</v>
      </c>
      <c r="R227" s="4">
        <f t="shared" si="96"/>
        <v>45720</v>
      </c>
      <c r="S227" s="8">
        <f t="shared" si="95"/>
        <v>45719</v>
      </c>
      <c r="T227" s="19">
        <v>229</v>
      </c>
      <c r="U227" s="17">
        <f t="shared" si="88"/>
        <v>45705</v>
      </c>
      <c r="V227" s="17">
        <f t="shared" si="89"/>
        <v>45936</v>
      </c>
      <c r="W227" s="4">
        <f t="shared" si="90"/>
        <v>45712</v>
      </c>
      <c r="X227" s="4">
        <f t="shared" si="81"/>
        <v>45719</v>
      </c>
      <c r="Y227" s="4">
        <f t="shared" si="82"/>
        <v>45721</v>
      </c>
      <c r="Z227" s="4">
        <f t="shared" si="97"/>
        <v>45929</v>
      </c>
    </row>
    <row r="228" spans="6:26" x14ac:dyDescent="0.25">
      <c r="F228" s="18">
        <f t="shared" si="86"/>
        <v>228</v>
      </c>
      <c r="G228" s="18">
        <f>Calculator!$D$3+F228</f>
        <v>45933</v>
      </c>
      <c r="H228" s="17">
        <f>Calculator!$D$3</f>
        <v>45705</v>
      </c>
      <c r="I228" s="17">
        <f t="shared" si="85"/>
        <v>45937</v>
      </c>
      <c r="J228" s="18">
        <v>230</v>
      </c>
      <c r="K228" s="7">
        <f t="shared" si="83"/>
        <v>45747</v>
      </c>
      <c r="L228" s="8">
        <f t="shared" si="93"/>
        <v>45749</v>
      </c>
      <c r="M228" s="4">
        <f t="shared" si="93"/>
        <v>45751</v>
      </c>
      <c r="N228" s="10">
        <f t="shared" si="91"/>
        <v>45715</v>
      </c>
      <c r="O228" s="4">
        <f t="shared" si="87"/>
        <v>45720</v>
      </c>
      <c r="P228" s="8">
        <f t="shared" si="92"/>
        <v>45720</v>
      </c>
      <c r="Q228" s="7">
        <f t="shared" si="94"/>
        <v>45708</v>
      </c>
      <c r="R228" s="4">
        <f t="shared" si="96"/>
        <v>45720</v>
      </c>
      <c r="S228" s="8">
        <f t="shared" si="95"/>
        <v>45719</v>
      </c>
      <c r="T228" s="19">
        <v>230</v>
      </c>
      <c r="U228" s="17">
        <f t="shared" si="88"/>
        <v>45705</v>
      </c>
      <c r="V228" s="17">
        <f t="shared" si="89"/>
        <v>45937</v>
      </c>
      <c r="W228" s="4">
        <f t="shared" si="90"/>
        <v>45712</v>
      </c>
      <c r="X228" s="4">
        <f t="shared" si="81"/>
        <v>45719</v>
      </c>
      <c r="Y228" s="4">
        <f t="shared" si="82"/>
        <v>45721</v>
      </c>
      <c r="Z228" s="4">
        <f t="shared" si="97"/>
        <v>45930</v>
      </c>
    </row>
    <row r="229" spans="6:26" x14ac:dyDescent="0.25">
      <c r="F229" s="18">
        <f t="shared" si="86"/>
        <v>229</v>
      </c>
      <c r="G229" s="18">
        <f>Calculator!$D$3+F229</f>
        <v>45934</v>
      </c>
      <c r="H229" s="17">
        <f>Calculator!$D$3</f>
        <v>45705</v>
      </c>
      <c r="I229" s="17">
        <f t="shared" si="85"/>
        <v>45937</v>
      </c>
      <c r="J229" s="18">
        <v>231</v>
      </c>
      <c r="K229" s="7">
        <f t="shared" si="83"/>
        <v>45747</v>
      </c>
      <c r="L229" s="8">
        <f t="shared" si="93"/>
        <v>45749</v>
      </c>
      <c r="M229" s="4">
        <f t="shared" si="93"/>
        <v>45751</v>
      </c>
      <c r="N229" s="10">
        <f t="shared" si="91"/>
        <v>45715</v>
      </c>
      <c r="O229" s="4">
        <f t="shared" si="87"/>
        <v>45720</v>
      </c>
      <c r="P229" s="8">
        <f t="shared" si="92"/>
        <v>45720</v>
      </c>
      <c r="Q229" s="7">
        <f t="shared" si="94"/>
        <v>45708</v>
      </c>
      <c r="R229" s="4">
        <f t="shared" si="96"/>
        <v>45720</v>
      </c>
      <c r="S229" s="8">
        <f t="shared" si="95"/>
        <v>45719</v>
      </c>
      <c r="T229" s="19">
        <v>231</v>
      </c>
      <c r="U229" s="17">
        <f t="shared" si="88"/>
        <v>45705</v>
      </c>
      <c r="V229" s="17">
        <f t="shared" si="89"/>
        <v>45937</v>
      </c>
      <c r="W229" s="4">
        <f t="shared" si="90"/>
        <v>45712</v>
      </c>
      <c r="X229" s="4">
        <f t="shared" si="81"/>
        <v>45719</v>
      </c>
      <c r="Y229" s="4">
        <f t="shared" si="82"/>
        <v>45721</v>
      </c>
      <c r="Z229" s="4">
        <f t="shared" si="97"/>
        <v>45930</v>
      </c>
    </row>
    <row r="230" spans="6:26" x14ac:dyDescent="0.25">
      <c r="F230" s="18">
        <f t="shared" si="86"/>
        <v>230</v>
      </c>
      <c r="G230" s="18">
        <f>Calculator!$D$3+F230</f>
        <v>45935</v>
      </c>
      <c r="H230" s="17">
        <f>Calculator!$D$3</f>
        <v>45705</v>
      </c>
      <c r="I230" s="17">
        <f t="shared" si="85"/>
        <v>45937</v>
      </c>
      <c r="J230" s="18">
        <v>232</v>
      </c>
      <c r="K230" s="7">
        <f t="shared" si="83"/>
        <v>45747</v>
      </c>
      <c r="L230" s="8">
        <f t="shared" si="93"/>
        <v>45749</v>
      </c>
      <c r="M230" s="4">
        <f t="shared" si="93"/>
        <v>45751</v>
      </c>
      <c r="N230" s="10">
        <f t="shared" si="91"/>
        <v>45715</v>
      </c>
      <c r="O230" s="4">
        <f t="shared" si="87"/>
        <v>45720</v>
      </c>
      <c r="P230" s="8">
        <f t="shared" si="92"/>
        <v>45720</v>
      </c>
      <c r="Q230" s="7">
        <f t="shared" si="94"/>
        <v>45708</v>
      </c>
      <c r="R230" s="4">
        <f t="shared" si="96"/>
        <v>45720</v>
      </c>
      <c r="S230" s="8">
        <f t="shared" si="95"/>
        <v>45719</v>
      </c>
      <c r="T230" s="19">
        <v>232</v>
      </c>
      <c r="U230" s="17">
        <f t="shared" si="88"/>
        <v>45705</v>
      </c>
      <c r="V230" s="17">
        <f t="shared" si="89"/>
        <v>45937</v>
      </c>
      <c r="W230" s="4">
        <f t="shared" si="90"/>
        <v>45712</v>
      </c>
      <c r="X230" s="4">
        <f t="shared" si="81"/>
        <v>45719</v>
      </c>
      <c r="Y230" s="4">
        <f t="shared" si="82"/>
        <v>45721</v>
      </c>
      <c r="Z230" s="4">
        <f t="shared" si="97"/>
        <v>45930</v>
      </c>
    </row>
    <row r="231" spans="6:26" x14ac:dyDescent="0.25">
      <c r="F231" s="18">
        <f t="shared" si="86"/>
        <v>231</v>
      </c>
      <c r="G231" s="18">
        <f>Calculator!$D$3+F231</f>
        <v>45936</v>
      </c>
      <c r="H231" s="17">
        <f>Calculator!$D$3</f>
        <v>45705</v>
      </c>
      <c r="I231" s="17">
        <f t="shared" si="85"/>
        <v>45938</v>
      </c>
      <c r="J231" s="18">
        <v>233</v>
      </c>
      <c r="K231" s="7">
        <f t="shared" si="83"/>
        <v>45747</v>
      </c>
      <c r="L231" s="8">
        <f t="shared" si="93"/>
        <v>45749</v>
      </c>
      <c r="M231" s="4">
        <f t="shared" si="93"/>
        <v>45751</v>
      </c>
      <c r="N231" s="10">
        <f t="shared" si="91"/>
        <v>45715</v>
      </c>
      <c r="O231" s="4">
        <f t="shared" si="87"/>
        <v>45720</v>
      </c>
      <c r="P231" s="8">
        <f t="shared" si="92"/>
        <v>45720</v>
      </c>
      <c r="Q231" s="7">
        <f t="shared" si="94"/>
        <v>45708</v>
      </c>
      <c r="R231" s="4">
        <f t="shared" si="96"/>
        <v>45720</v>
      </c>
      <c r="S231" s="8">
        <f t="shared" si="95"/>
        <v>45719</v>
      </c>
      <c r="T231" s="19">
        <v>233</v>
      </c>
      <c r="U231" s="17">
        <f t="shared" si="88"/>
        <v>45705</v>
      </c>
      <c r="V231" s="17">
        <f t="shared" si="89"/>
        <v>45938</v>
      </c>
      <c r="W231" s="4">
        <f t="shared" si="90"/>
        <v>45712</v>
      </c>
      <c r="X231" s="4">
        <f t="shared" si="81"/>
        <v>45719</v>
      </c>
      <c r="Y231" s="4">
        <f t="shared" si="82"/>
        <v>45721</v>
      </c>
      <c r="Z231" s="4">
        <f t="shared" si="97"/>
        <v>45931</v>
      </c>
    </row>
    <row r="232" spans="6:26" x14ac:dyDescent="0.25">
      <c r="F232" s="18">
        <f t="shared" si="86"/>
        <v>232</v>
      </c>
      <c r="G232" s="18">
        <f>Calculator!$D$3+F232</f>
        <v>45937</v>
      </c>
      <c r="H232" s="17">
        <f>Calculator!$D$3</f>
        <v>45705</v>
      </c>
      <c r="I232" s="17">
        <f t="shared" si="85"/>
        <v>45939</v>
      </c>
      <c r="J232" s="18">
        <v>234</v>
      </c>
      <c r="K232" s="7">
        <f t="shared" si="83"/>
        <v>45747</v>
      </c>
      <c r="L232" s="8">
        <f t="shared" si="93"/>
        <v>45749</v>
      </c>
      <c r="M232" s="4">
        <f t="shared" si="93"/>
        <v>45751</v>
      </c>
      <c r="N232" s="10">
        <f t="shared" si="91"/>
        <v>45715</v>
      </c>
      <c r="O232" s="4">
        <f t="shared" si="87"/>
        <v>45720</v>
      </c>
      <c r="P232" s="8">
        <f t="shared" si="92"/>
        <v>45720</v>
      </c>
      <c r="Q232" s="7">
        <f t="shared" si="94"/>
        <v>45708</v>
      </c>
      <c r="R232" s="4">
        <f t="shared" si="96"/>
        <v>45720</v>
      </c>
      <c r="S232" s="8">
        <f t="shared" si="95"/>
        <v>45719</v>
      </c>
      <c r="T232" s="19">
        <v>234</v>
      </c>
      <c r="U232" s="17">
        <f t="shared" si="88"/>
        <v>45705</v>
      </c>
      <c r="V232" s="17">
        <f t="shared" si="89"/>
        <v>45939</v>
      </c>
      <c r="W232" s="4">
        <f t="shared" si="90"/>
        <v>45712</v>
      </c>
      <c r="X232" s="4">
        <f t="shared" si="81"/>
        <v>45719</v>
      </c>
      <c r="Y232" s="4">
        <f t="shared" si="82"/>
        <v>45721</v>
      </c>
      <c r="Z232" s="4">
        <f t="shared" si="97"/>
        <v>45932</v>
      </c>
    </row>
    <row r="233" spans="6:26" x14ac:dyDescent="0.25">
      <c r="F233" s="18">
        <f t="shared" si="86"/>
        <v>233</v>
      </c>
      <c r="G233" s="18">
        <f>Calculator!$D$3+F233</f>
        <v>45938</v>
      </c>
      <c r="H233" s="17">
        <f>Calculator!$D$3</f>
        <v>45705</v>
      </c>
      <c r="I233" s="17">
        <f t="shared" si="85"/>
        <v>45940</v>
      </c>
      <c r="J233" s="18">
        <v>235</v>
      </c>
      <c r="K233" s="7">
        <f t="shared" si="83"/>
        <v>45747</v>
      </c>
      <c r="L233" s="8">
        <f t="shared" ref="L233:M252" si="98">WORKDAY(K233,2,$A$2:$A$25)</f>
        <v>45749</v>
      </c>
      <c r="M233" s="4">
        <f t="shared" si="98"/>
        <v>45751</v>
      </c>
      <c r="N233" s="10">
        <f t="shared" si="91"/>
        <v>45715</v>
      </c>
      <c r="O233" s="4">
        <f t="shared" si="87"/>
        <v>45720</v>
      </c>
      <c r="P233" s="8">
        <f t="shared" si="92"/>
        <v>45720</v>
      </c>
      <c r="Q233" s="7">
        <f t="shared" si="94"/>
        <v>45708</v>
      </c>
      <c r="R233" s="4">
        <f t="shared" si="96"/>
        <v>45720</v>
      </c>
      <c r="S233" s="8">
        <f t="shared" si="95"/>
        <v>45719</v>
      </c>
      <c r="T233" s="19">
        <v>235</v>
      </c>
      <c r="U233" s="17">
        <f t="shared" si="88"/>
        <v>45705</v>
      </c>
      <c r="V233" s="17">
        <f t="shared" si="89"/>
        <v>45940</v>
      </c>
      <c r="W233" s="4">
        <f t="shared" si="90"/>
        <v>45712</v>
      </c>
      <c r="X233" s="4">
        <f t="shared" si="81"/>
        <v>45719</v>
      </c>
      <c r="Y233" s="4">
        <f t="shared" si="82"/>
        <v>45721</v>
      </c>
      <c r="Z233" s="4">
        <f t="shared" si="97"/>
        <v>45933</v>
      </c>
    </row>
    <row r="234" spans="6:26" x14ac:dyDescent="0.25">
      <c r="F234" s="18">
        <f t="shared" si="86"/>
        <v>234</v>
      </c>
      <c r="G234" s="18">
        <f>Calculator!$D$3+F234</f>
        <v>45939</v>
      </c>
      <c r="H234" s="17">
        <f>Calculator!$D$3</f>
        <v>45705</v>
      </c>
      <c r="I234" s="17">
        <f t="shared" si="85"/>
        <v>45944</v>
      </c>
      <c r="J234" s="18">
        <v>236</v>
      </c>
      <c r="K234" s="7">
        <f t="shared" si="83"/>
        <v>45747</v>
      </c>
      <c r="L234" s="8">
        <f t="shared" si="98"/>
        <v>45749</v>
      </c>
      <c r="M234" s="4">
        <f t="shared" si="98"/>
        <v>45751</v>
      </c>
      <c r="N234" s="10">
        <f t="shared" si="91"/>
        <v>45715</v>
      </c>
      <c r="O234" s="4">
        <f t="shared" si="87"/>
        <v>45720</v>
      </c>
      <c r="P234" s="8">
        <f t="shared" si="92"/>
        <v>45720</v>
      </c>
      <c r="Q234" s="7">
        <f t="shared" si="94"/>
        <v>45708</v>
      </c>
      <c r="R234" s="4">
        <f t="shared" si="96"/>
        <v>45720</v>
      </c>
      <c r="S234" s="8">
        <f t="shared" si="95"/>
        <v>45719</v>
      </c>
      <c r="T234" s="19">
        <v>236</v>
      </c>
      <c r="U234" s="17">
        <f t="shared" si="88"/>
        <v>45705</v>
      </c>
      <c r="V234" s="17">
        <f t="shared" si="89"/>
        <v>45944</v>
      </c>
      <c r="W234" s="4">
        <f t="shared" si="90"/>
        <v>45712</v>
      </c>
      <c r="X234" s="4">
        <f t="shared" si="81"/>
        <v>45719</v>
      </c>
      <c r="Y234" s="4">
        <f t="shared" si="82"/>
        <v>45721</v>
      </c>
      <c r="Z234" s="4">
        <f t="shared" si="97"/>
        <v>45936</v>
      </c>
    </row>
    <row r="235" spans="6:26" x14ac:dyDescent="0.25">
      <c r="F235" s="18">
        <f t="shared" si="86"/>
        <v>235</v>
      </c>
      <c r="G235" s="18">
        <f>Calculator!$D$3+F235</f>
        <v>45940</v>
      </c>
      <c r="H235" s="17">
        <f>Calculator!$D$3</f>
        <v>45705</v>
      </c>
      <c r="I235" s="17">
        <f t="shared" si="85"/>
        <v>45945</v>
      </c>
      <c r="J235" s="18">
        <v>237</v>
      </c>
      <c r="K235" s="7">
        <f t="shared" si="83"/>
        <v>45747</v>
      </c>
      <c r="L235" s="8">
        <f t="shared" si="98"/>
        <v>45749</v>
      </c>
      <c r="M235" s="4">
        <f t="shared" si="98"/>
        <v>45751</v>
      </c>
      <c r="N235" s="10">
        <f t="shared" si="91"/>
        <v>45715</v>
      </c>
      <c r="O235" s="4">
        <f t="shared" si="87"/>
        <v>45720</v>
      </c>
      <c r="P235" s="8">
        <f t="shared" si="92"/>
        <v>45720</v>
      </c>
      <c r="Q235" s="7">
        <f t="shared" si="94"/>
        <v>45708</v>
      </c>
      <c r="R235" s="4">
        <f t="shared" si="96"/>
        <v>45720</v>
      </c>
      <c r="S235" s="8">
        <f t="shared" si="95"/>
        <v>45719</v>
      </c>
      <c r="T235" s="19">
        <v>237</v>
      </c>
      <c r="U235" s="17">
        <f t="shared" si="88"/>
        <v>45705</v>
      </c>
      <c r="V235" s="17">
        <f t="shared" si="89"/>
        <v>45945</v>
      </c>
      <c r="W235" s="4">
        <f t="shared" si="90"/>
        <v>45712</v>
      </c>
      <c r="X235" s="4">
        <f t="shared" si="81"/>
        <v>45719</v>
      </c>
      <c r="Y235" s="4">
        <f t="shared" si="82"/>
        <v>45721</v>
      </c>
      <c r="Z235" s="4">
        <f t="shared" si="97"/>
        <v>45937</v>
      </c>
    </row>
    <row r="236" spans="6:26" x14ac:dyDescent="0.25">
      <c r="F236" s="18">
        <f t="shared" si="86"/>
        <v>236</v>
      </c>
      <c r="G236" s="18">
        <f>Calculator!$D$3+F236</f>
        <v>45941</v>
      </c>
      <c r="H236" s="17">
        <f>Calculator!$D$3</f>
        <v>45705</v>
      </c>
      <c r="I236" s="17">
        <f t="shared" si="85"/>
        <v>45945</v>
      </c>
      <c r="J236" s="18">
        <v>238</v>
      </c>
      <c r="K236" s="7">
        <f t="shared" si="83"/>
        <v>45747</v>
      </c>
      <c r="L236" s="8">
        <f t="shared" si="98"/>
        <v>45749</v>
      </c>
      <c r="M236" s="4">
        <f t="shared" si="98"/>
        <v>45751</v>
      </c>
      <c r="N236" s="10">
        <f t="shared" si="91"/>
        <v>45715</v>
      </c>
      <c r="O236" s="4">
        <f t="shared" si="87"/>
        <v>45720</v>
      </c>
      <c r="P236" s="8">
        <f t="shared" si="92"/>
        <v>45720</v>
      </c>
      <c r="Q236" s="7">
        <f t="shared" si="94"/>
        <v>45708</v>
      </c>
      <c r="R236" s="4">
        <f t="shared" si="96"/>
        <v>45720</v>
      </c>
      <c r="S236" s="8">
        <f t="shared" si="95"/>
        <v>45719</v>
      </c>
      <c r="T236" s="19">
        <v>238</v>
      </c>
      <c r="U236" s="17">
        <f t="shared" si="88"/>
        <v>45705</v>
      </c>
      <c r="V236" s="17">
        <f t="shared" si="89"/>
        <v>45945</v>
      </c>
      <c r="W236" s="4">
        <f t="shared" si="90"/>
        <v>45712</v>
      </c>
      <c r="X236" s="4">
        <f t="shared" si="81"/>
        <v>45719</v>
      </c>
      <c r="Y236" s="4">
        <f t="shared" si="82"/>
        <v>45721</v>
      </c>
      <c r="Z236" s="4">
        <f t="shared" si="97"/>
        <v>45937</v>
      </c>
    </row>
    <row r="237" spans="6:26" x14ac:dyDescent="0.25">
      <c r="F237" s="18">
        <f t="shared" si="86"/>
        <v>237</v>
      </c>
      <c r="G237" s="18">
        <f>Calculator!$D$3+F237</f>
        <v>45942</v>
      </c>
      <c r="H237" s="17">
        <f>Calculator!$D$3</f>
        <v>45705</v>
      </c>
      <c r="I237" s="17">
        <f t="shared" si="85"/>
        <v>45945</v>
      </c>
      <c r="J237" s="18">
        <v>239</v>
      </c>
      <c r="K237" s="7">
        <f t="shared" si="83"/>
        <v>45747</v>
      </c>
      <c r="L237" s="8">
        <f t="shared" si="98"/>
        <v>45749</v>
      </c>
      <c r="M237" s="4">
        <f t="shared" si="98"/>
        <v>45751</v>
      </c>
      <c r="N237" s="10">
        <f t="shared" si="91"/>
        <v>45715</v>
      </c>
      <c r="O237" s="4">
        <f t="shared" si="87"/>
        <v>45720</v>
      </c>
      <c r="P237" s="8">
        <f t="shared" si="92"/>
        <v>45720</v>
      </c>
      <c r="Q237" s="7">
        <f t="shared" si="94"/>
        <v>45708</v>
      </c>
      <c r="R237" s="4">
        <f t="shared" si="96"/>
        <v>45720</v>
      </c>
      <c r="S237" s="8">
        <f t="shared" si="95"/>
        <v>45719</v>
      </c>
      <c r="T237" s="19">
        <v>239</v>
      </c>
      <c r="U237" s="17">
        <f t="shared" si="88"/>
        <v>45705</v>
      </c>
      <c r="V237" s="17">
        <f t="shared" si="89"/>
        <v>45945</v>
      </c>
      <c r="W237" s="4">
        <f t="shared" si="90"/>
        <v>45712</v>
      </c>
      <c r="X237" s="4">
        <f t="shared" ref="X237:X300" si="99">WORKDAY($U237,10,$A$2:$A$25)</f>
        <v>45719</v>
      </c>
      <c r="Y237" s="4">
        <f t="shared" ref="Y237:Y300" si="100">WORKDAY($U237,12,$A$2:$A$25)</f>
        <v>45721</v>
      </c>
      <c r="Z237" s="4">
        <f t="shared" si="97"/>
        <v>45937</v>
      </c>
    </row>
    <row r="238" spans="6:26" x14ac:dyDescent="0.25">
      <c r="F238" s="18">
        <f t="shared" si="86"/>
        <v>238</v>
      </c>
      <c r="G238" s="18">
        <f>Calculator!$D$3+F238</f>
        <v>45943</v>
      </c>
      <c r="H238" s="17">
        <f>Calculator!$D$3</f>
        <v>45705</v>
      </c>
      <c r="I238" s="17">
        <f t="shared" si="85"/>
        <v>45945</v>
      </c>
      <c r="J238" s="18">
        <v>240</v>
      </c>
      <c r="K238" s="7">
        <f t="shared" si="83"/>
        <v>45747</v>
      </c>
      <c r="L238" s="8">
        <f t="shared" si="98"/>
        <v>45749</v>
      </c>
      <c r="M238" s="4">
        <f t="shared" si="98"/>
        <v>45751</v>
      </c>
      <c r="N238" s="10">
        <f t="shared" si="91"/>
        <v>45715</v>
      </c>
      <c r="O238" s="4">
        <f t="shared" si="87"/>
        <v>45720</v>
      </c>
      <c r="P238" s="8">
        <f t="shared" si="92"/>
        <v>45720</v>
      </c>
      <c r="Q238" s="7">
        <f t="shared" si="94"/>
        <v>45708</v>
      </c>
      <c r="R238" s="4">
        <f t="shared" si="96"/>
        <v>45720</v>
      </c>
      <c r="S238" s="8">
        <f t="shared" si="95"/>
        <v>45719</v>
      </c>
      <c r="T238" s="19">
        <v>240</v>
      </c>
      <c r="U238" s="17">
        <f t="shared" si="88"/>
        <v>45705</v>
      </c>
      <c r="V238" s="17">
        <f t="shared" si="89"/>
        <v>45945</v>
      </c>
      <c r="W238" s="4">
        <f t="shared" si="90"/>
        <v>45712</v>
      </c>
      <c r="X238" s="4">
        <f t="shared" si="99"/>
        <v>45719</v>
      </c>
      <c r="Y238" s="4">
        <f t="shared" si="100"/>
        <v>45721</v>
      </c>
      <c r="Z238" s="4">
        <f t="shared" si="97"/>
        <v>45937</v>
      </c>
    </row>
    <row r="239" spans="6:26" x14ac:dyDescent="0.25">
      <c r="F239" s="18">
        <f t="shared" si="86"/>
        <v>239</v>
      </c>
      <c r="G239" s="18">
        <f>Calculator!$D$3+F239</f>
        <v>45944</v>
      </c>
      <c r="H239" s="17">
        <f>Calculator!$D$3</f>
        <v>45705</v>
      </c>
      <c r="I239" s="17">
        <f t="shared" si="85"/>
        <v>45946</v>
      </c>
      <c r="J239" s="18">
        <v>241</v>
      </c>
      <c r="K239" s="7">
        <f t="shared" si="83"/>
        <v>45747</v>
      </c>
      <c r="L239" s="8">
        <f t="shared" si="98"/>
        <v>45749</v>
      </c>
      <c r="M239" s="4">
        <f t="shared" si="98"/>
        <v>45751</v>
      </c>
      <c r="N239" s="10">
        <f t="shared" si="91"/>
        <v>45715</v>
      </c>
      <c r="O239" s="4">
        <f t="shared" si="87"/>
        <v>45720</v>
      </c>
      <c r="P239" s="8">
        <f t="shared" si="92"/>
        <v>45720</v>
      </c>
      <c r="Q239" s="7">
        <f t="shared" si="94"/>
        <v>45708</v>
      </c>
      <c r="R239" s="4">
        <f t="shared" si="96"/>
        <v>45720</v>
      </c>
      <c r="S239" s="8">
        <f t="shared" si="95"/>
        <v>45719</v>
      </c>
      <c r="T239" s="19">
        <v>241</v>
      </c>
      <c r="U239" s="17">
        <f t="shared" si="88"/>
        <v>45705</v>
      </c>
      <c r="V239" s="17">
        <f t="shared" si="89"/>
        <v>45946</v>
      </c>
      <c r="W239" s="4">
        <f t="shared" si="90"/>
        <v>45712</v>
      </c>
      <c r="X239" s="4">
        <f t="shared" si="99"/>
        <v>45719</v>
      </c>
      <c r="Y239" s="4">
        <f t="shared" si="100"/>
        <v>45721</v>
      </c>
      <c r="Z239" s="4">
        <f t="shared" si="97"/>
        <v>45938</v>
      </c>
    </row>
    <row r="240" spans="6:26" x14ac:dyDescent="0.25">
      <c r="F240" s="18">
        <f t="shared" si="86"/>
        <v>240</v>
      </c>
      <c r="G240" s="18">
        <f>Calculator!$D$3+F240</f>
        <v>45945</v>
      </c>
      <c r="H240" s="17">
        <f>Calculator!$D$3</f>
        <v>45705</v>
      </c>
      <c r="I240" s="17">
        <f t="shared" si="85"/>
        <v>45947</v>
      </c>
      <c r="J240" s="18">
        <v>242</v>
      </c>
      <c r="K240" s="7">
        <f t="shared" si="83"/>
        <v>45747</v>
      </c>
      <c r="L240" s="8">
        <f t="shared" si="98"/>
        <v>45749</v>
      </c>
      <c r="M240" s="4">
        <f t="shared" si="98"/>
        <v>45751</v>
      </c>
      <c r="N240" s="10">
        <f t="shared" si="91"/>
        <v>45715</v>
      </c>
      <c r="O240" s="4">
        <f t="shared" si="87"/>
        <v>45720</v>
      </c>
      <c r="P240" s="8">
        <f t="shared" si="92"/>
        <v>45720</v>
      </c>
      <c r="Q240" s="7">
        <f t="shared" si="94"/>
        <v>45708</v>
      </c>
      <c r="R240" s="4">
        <f t="shared" si="96"/>
        <v>45720</v>
      </c>
      <c r="S240" s="8">
        <f t="shared" si="95"/>
        <v>45719</v>
      </c>
      <c r="T240" s="19">
        <v>242</v>
      </c>
      <c r="U240" s="17">
        <f t="shared" si="88"/>
        <v>45705</v>
      </c>
      <c r="V240" s="17">
        <f t="shared" si="89"/>
        <v>45947</v>
      </c>
      <c r="W240" s="4">
        <f t="shared" si="90"/>
        <v>45712</v>
      </c>
      <c r="X240" s="4">
        <f t="shared" si="99"/>
        <v>45719</v>
      </c>
      <c r="Y240" s="4">
        <f t="shared" si="100"/>
        <v>45721</v>
      </c>
      <c r="Z240" s="4">
        <f t="shared" si="97"/>
        <v>45939</v>
      </c>
    </row>
    <row r="241" spans="6:26" x14ac:dyDescent="0.25">
      <c r="F241" s="18">
        <f t="shared" si="86"/>
        <v>241</v>
      </c>
      <c r="G241" s="18">
        <f>Calculator!$D$3+F241</f>
        <v>45946</v>
      </c>
      <c r="H241" s="17">
        <f>Calculator!$D$3</f>
        <v>45705</v>
      </c>
      <c r="I241" s="17">
        <f t="shared" si="85"/>
        <v>45950</v>
      </c>
      <c r="J241" s="18">
        <v>243</v>
      </c>
      <c r="K241" s="7">
        <f t="shared" si="83"/>
        <v>45747</v>
      </c>
      <c r="L241" s="8">
        <f t="shared" si="98"/>
        <v>45749</v>
      </c>
      <c r="M241" s="4">
        <f t="shared" si="98"/>
        <v>45751</v>
      </c>
      <c r="N241" s="10">
        <f t="shared" si="91"/>
        <v>45715</v>
      </c>
      <c r="O241" s="4">
        <f t="shared" si="87"/>
        <v>45720</v>
      </c>
      <c r="P241" s="8">
        <f t="shared" si="92"/>
        <v>45720</v>
      </c>
      <c r="Q241" s="7">
        <f t="shared" si="94"/>
        <v>45708</v>
      </c>
      <c r="R241" s="4">
        <f t="shared" si="96"/>
        <v>45720</v>
      </c>
      <c r="S241" s="8">
        <f t="shared" si="95"/>
        <v>45719</v>
      </c>
      <c r="T241" s="19">
        <v>243</v>
      </c>
      <c r="U241" s="17">
        <f t="shared" si="88"/>
        <v>45705</v>
      </c>
      <c r="V241" s="17">
        <f t="shared" si="89"/>
        <v>45950</v>
      </c>
      <c r="W241" s="4">
        <f t="shared" si="90"/>
        <v>45712</v>
      </c>
      <c r="X241" s="4">
        <f t="shared" si="99"/>
        <v>45719</v>
      </c>
      <c r="Y241" s="4">
        <f t="shared" si="100"/>
        <v>45721</v>
      </c>
      <c r="Z241" s="4">
        <f t="shared" si="97"/>
        <v>45940</v>
      </c>
    </row>
    <row r="242" spans="6:26" x14ac:dyDescent="0.25">
      <c r="F242" s="18">
        <f t="shared" si="86"/>
        <v>242</v>
      </c>
      <c r="G242" s="18">
        <f>Calculator!$D$3+F242</f>
        <v>45947</v>
      </c>
      <c r="H242" s="17">
        <f>Calculator!$D$3</f>
        <v>45705</v>
      </c>
      <c r="I242" s="17">
        <f t="shared" si="85"/>
        <v>45951</v>
      </c>
      <c r="J242" s="18">
        <v>244</v>
      </c>
      <c r="K242" s="7">
        <f t="shared" si="83"/>
        <v>45747</v>
      </c>
      <c r="L242" s="8">
        <f t="shared" si="98"/>
        <v>45749</v>
      </c>
      <c r="M242" s="4">
        <f t="shared" si="98"/>
        <v>45751</v>
      </c>
      <c r="N242" s="10">
        <f t="shared" si="91"/>
        <v>45715</v>
      </c>
      <c r="O242" s="4">
        <f t="shared" si="87"/>
        <v>45720</v>
      </c>
      <c r="P242" s="8">
        <f t="shared" si="92"/>
        <v>45720</v>
      </c>
      <c r="Q242" s="7">
        <f t="shared" si="94"/>
        <v>45708</v>
      </c>
      <c r="R242" s="4">
        <f t="shared" si="96"/>
        <v>45720</v>
      </c>
      <c r="S242" s="8">
        <f t="shared" si="95"/>
        <v>45719</v>
      </c>
      <c r="T242" s="19">
        <v>244</v>
      </c>
      <c r="U242" s="17">
        <f t="shared" si="88"/>
        <v>45705</v>
      </c>
      <c r="V242" s="17">
        <f t="shared" si="89"/>
        <v>45951</v>
      </c>
      <c r="W242" s="4">
        <f t="shared" si="90"/>
        <v>45712</v>
      </c>
      <c r="X242" s="4">
        <f t="shared" si="99"/>
        <v>45719</v>
      </c>
      <c r="Y242" s="4">
        <f t="shared" si="100"/>
        <v>45721</v>
      </c>
      <c r="Z242" s="4">
        <f t="shared" si="97"/>
        <v>45944</v>
      </c>
    </row>
    <row r="243" spans="6:26" x14ac:dyDescent="0.25">
      <c r="F243" s="18">
        <f t="shared" si="86"/>
        <v>243</v>
      </c>
      <c r="G243" s="18">
        <f>Calculator!$D$3+F243</f>
        <v>45948</v>
      </c>
      <c r="H243" s="17">
        <f>Calculator!$D$3</f>
        <v>45705</v>
      </c>
      <c r="I243" s="17">
        <f t="shared" si="85"/>
        <v>45951</v>
      </c>
      <c r="J243" s="18">
        <v>245</v>
      </c>
      <c r="K243" s="7">
        <f t="shared" si="83"/>
        <v>45747</v>
      </c>
      <c r="L243" s="8">
        <f t="shared" si="98"/>
        <v>45749</v>
      </c>
      <c r="M243" s="4">
        <f t="shared" si="98"/>
        <v>45751</v>
      </c>
      <c r="N243" s="10">
        <f t="shared" si="91"/>
        <v>45715</v>
      </c>
      <c r="O243" s="4">
        <f t="shared" si="87"/>
        <v>45720</v>
      </c>
      <c r="P243" s="8">
        <f t="shared" si="92"/>
        <v>45720</v>
      </c>
      <c r="Q243" s="7">
        <f t="shared" si="94"/>
        <v>45708</v>
      </c>
      <c r="R243" s="4">
        <f t="shared" si="96"/>
        <v>45720</v>
      </c>
      <c r="S243" s="8">
        <f t="shared" si="95"/>
        <v>45719</v>
      </c>
      <c r="T243" s="19">
        <v>245</v>
      </c>
      <c r="U243" s="17">
        <f t="shared" si="88"/>
        <v>45705</v>
      </c>
      <c r="V243" s="17">
        <f t="shared" si="89"/>
        <v>45951</v>
      </c>
      <c r="W243" s="4">
        <f t="shared" si="90"/>
        <v>45712</v>
      </c>
      <c r="X243" s="4">
        <f t="shared" si="99"/>
        <v>45719</v>
      </c>
      <c r="Y243" s="4">
        <f t="shared" si="100"/>
        <v>45721</v>
      </c>
      <c r="Z243" s="4">
        <f t="shared" si="97"/>
        <v>45944</v>
      </c>
    </row>
    <row r="244" spans="6:26" x14ac:dyDescent="0.25">
      <c r="F244" s="18">
        <f t="shared" si="86"/>
        <v>244</v>
      </c>
      <c r="G244" s="18">
        <f>Calculator!$D$3+F244</f>
        <v>45949</v>
      </c>
      <c r="H244" s="17">
        <f>Calculator!$D$3</f>
        <v>45705</v>
      </c>
      <c r="I244" s="17">
        <f t="shared" si="85"/>
        <v>45951</v>
      </c>
      <c r="J244" s="18">
        <v>246</v>
      </c>
      <c r="K244" s="7">
        <f t="shared" si="83"/>
        <v>45747</v>
      </c>
      <c r="L244" s="8">
        <f t="shared" si="98"/>
        <v>45749</v>
      </c>
      <c r="M244" s="4">
        <f t="shared" si="98"/>
        <v>45751</v>
      </c>
      <c r="N244" s="10">
        <f t="shared" si="91"/>
        <v>45715</v>
      </c>
      <c r="O244" s="4">
        <f t="shared" si="87"/>
        <v>45720</v>
      </c>
      <c r="P244" s="8">
        <f t="shared" si="92"/>
        <v>45720</v>
      </c>
      <c r="Q244" s="7">
        <f t="shared" si="94"/>
        <v>45708</v>
      </c>
      <c r="R244" s="4">
        <f t="shared" si="96"/>
        <v>45720</v>
      </c>
      <c r="S244" s="8">
        <f t="shared" si="95"/>
        <v>45719</v>
      </c>
      <c r="T244" s="19">
        <v>246</v>
      </c>
      <c r="U244" s="17">
        <f t="shared" si="88"/>
        <v>45705</v>
      </c>
      <c r="V244" s="17">
        <f t="shared" si="89"/>
        <v>45951</v>
      </c>
      <c r="W244" s="4">
        <f t="shared" si="90"/>
        <v>45712</v>
      </c>
      <c r="X244" s="4">
        <f t="shared" si="99"/>
        <v>45719</v>
      </c>
      <c r="Y244" s="4">
        <f t="shared" si="100"/>
        <v>45721</v>
      </c>
      <c r="Z244" s="4">
        <f t="shared" si="97"/>
        <v>45944</v>
      </c>
    </row>
    <row r="245" spans="6:26" x14ac:dyDescent="0.25">
      <c r="F245" s="18">
        <f t="shared" si="86"/>
        <v>245</v>
      </c>
      <c r="G245" s="18">
        <f>Calculator!$D$3+F245</f>
        <v>45950</v>
      </c>
      <c r="H245" s="17">
        <f>Calculator!$D$3</f>
        <v>45705</v>
      </c>
      <c r="I245" s="17">
        <f t="shared" si="85"/>
        <v>45952</v>
      </c>
      <c r="J245" s="18">
        <v>247</v>
      </c>
      <c r="K245" s="7">
        <f t="shared" si="83"/>
        <v>45747</v>
      </c>
      <c r="L245" s="8">
        <f t="shared" si="98"/>
        <v>45749</v>
      </c>
      <c r="M245" s="4">
        <f t="shared" si="98"/>
        <v>45751</v>
      </c>
      <c r="N245" s="10">
        <f t="shared" si="91"/>
        <v>45715</v>
      </c>
      <c r="O245" s="4">
        <f t="shared" si="87"/>
        <v>45720</v>
      </c>
      <c r="P245" s="8">
        <f t="shared" si="92"/>
        <v>45720</v>
      </c>
      <c r="Q245" s="7">
        <f t="shared" si="94"/>
        <v>45708</v>
      </c>
      <c r="R245" s="4">
        <f t="shared" si="96"/>
        <v>45720</v>
      </c>
      <c r="S245" s="8">
        <f t="shared" si="95"/>
        <v>45719</v>
      </c>
      <c r="T245" s="19">
        <v>247</v>
      </c>
      <c r="U245" s="17">
        <f t="shared" si="88"/>
        <v>45705</v>
      </c>
      <c r="V245" s="17">
        <f t="shared" si="89"/>
        <v>45952</v>
      </c>
      <c r="W245" s="4">
        <f t="shared" si="90"/>
        <v>45712</v>
      </c>
      <c r="X245" s="4">
        <f t="shared" si="99"/>
        <v>45719</v>
      </c>
      <c r="Y245" s="4">
        <f t="shared" si="100"/>
        <v>45721</v>
      </c>
      <c r="Z245" s="4">
        <f t="shared" si="97"/>
        <v>45945</v>
      </c>
    </row>
    <row r="246" spans="6:26" x14ac:dyDescent="0.25">
      <c r="F246" s="18">
        <f t="shared" si="86"/>
        <v>246</v>
      </c>
      <c r="G246" s="18">
        <f>Calculator!$D$3+F246</f>
        <v>45951</v>
      </c>
      <c r="H246" s="17">
        <f>Calculator!$D$3</f>
        <v>45705</v>
      </c>
      <c r="I246" s="17">
        <f t="shared" si="85"/>
        <v>45953</v>
      </c>
      <c r="J246" s="18">
        <v>248</v>
      </c>
      <c r="K246" s="7">
        <f t="shared" si="83"/>
        <v>45747</v>
      </c>
      <c r="L246" s="8">
        <f t="shared" si="98"/>
        <v>45749</v>
      </c>
      <c r="M246" s="4">
        <f t="shared" si="98"/>
        <v>45751</v>
      </c>
      <c r="N246" s="10">
        <f t="shared" si="91"/>
        <v>45715</v>
      </c>
      <c r="O246" s="4">
        <f t="shared" si="87"/>
        <v>45720</v>
      </c>
      <c r="P246" s="8">
        <f t="shared" si="92"/>
        <v>45720</v>
      </c>
      <c r="Q246" s="7">
        <f t="shared" si="94"/>
        <v>45708</v>
      </c>
      <c r="R246" s="4">
        <f t="shared" si="96"/>
        <v>45720</v>
      </c>
      <c r="S246" s="8">
        <f t="shared" si="95"/>
        <v>45719</v>
      </c>
      <c r="T246" s="19">
        <v>248</v>
      </c>
      <c r="U246" s="17">
        <f t="shared" si="88"/>
        <v>45705</v>
      </c>
      <c r="V246" s="17">
        <f t="shared" si="89"/>
        <v>45953</v>
      </c>
      <c r="W246" s="4">
        <f t="shared" si="90"/>
        <v>45712</v>
      </c>
      <c r="X246" s="4">
        <f t="shared" si="99"/>
        <v>45719</v>
      </c>
      <c r="Y246" s="4">
        <f t="shared" si="100"/>
        <v>45721</v>
      </c>
      <c r="Z246" s="4">
        <f t="shared" si="97"/>
        <v>45946</v>
      </c>
    </row>
    <row r="247" spans="6:26" x14ac:dyDescent="0.25">
      <c r="F247" s="18">
        <f t="shared" si="86"/>
        <v>247</v>
      </c>
      <c r="G247" s="18">
        <f>Calculator!$D$3+F247</f>
        <v>45952</v>
      </c>
      <c r="H247" s="17">
        <f>Calculator!$D$3</f>
        <v>45705</v>
      </c>
      <c r="I247" s="17">
        <f t="shared" si="85"/>
        <v>45954</v>
      </c>
      <c r="J247" s="18">
        <v>249</v>
      </c>
      <c r="K247" s="7">
        <f t="shared" si="83"/>
        <v>45747</v>
      </c>
      <c r="L247" s="8">
        <f t="shared" si="98"/>
        <v>45749</v>
      </c>
      <c r="M247" s="4">
        <f t="shared" si="98"/>
        <v>45751</v>
      </c>
      <c r="N247" s="10">
        <f t="shared" si="91"/>
        <v>45715</v>
      </c>
      <c r="O247" s="4">
        <f t="shared" si="87"/>
        <v>45720</v>
      </c>
      <c r="P247" s="8">
        <f t="shared" si="92"/>
        <v>45720</v>
      </c>
      <c r="Q247" s="7">
        <f t="shared" si="94"/>
        <v>45708</v>
      </c>
      <c r="R247" s="4">
        <f t="shared" si="96"/>
        <v>45720</v>
      </c>
      <c r="S247" s="8">
        <f t="shared" si="95"/>
        <v>45719</v>
      </c>
      <c r="T247" s="19">
        <v>249</v>
      </c>
      <c r="U247" s="17">
        <f t="shared" si="88"/>
        <v>45705</v>
      </c>
      <c r="V247" s="17">
        <f t="shared" si="89"/>
        <v>45954</v>
      </c>
      <c r="W247" s="4">
        <f t="shared" si="90"/>
        <v>45712</v>
      </c>
      <c r="X247" s="4">
        <f t="shared" si="99"/>
        <v>45719</v>
      </c>
      <c r="Y247" s="4">
        <f t="shared" si="100"/>
        <v>45721</v>
      </c>
      <c r="Z247" s="4">
        <f t="shared" si="97"/>
        <v>45947</v>
      </c>
    </row>
    <row r="248" spans="6:26" x14ac:dyDescent="0.25">
      <c r="F248" s="18">
        <f t="shared" si="86"/>
        <v>248</v>
      </c>
      <c r="G248" s="18">
        <f>Calculator!$D$3+F248</f>
        <v>45953</v>
      </c>
      <c r="H248" s="17">
        <f>Calculator!$D$3</f>
        <v>45705</v>
      </c>
      <c r="I248" s="17">
        <f t="shared" si="85"/>
        <v>45957</v>
      </c>
      <c r="J248" s="18">
        <v>250</v>
      </c>
      <c r="K248" s="7">
        <f t="shared" si="83"/>
        <v>45747</v>
      </c>
      <c r="L248" s="8">
        <f t="shared" si="98"/>
        <v>45749</v>
      </c>
      <c r="M248" s="4">
        <f t="shared" si="98"/>
        <v>45751</v>
      </c>
      <c r="N248" s="10">
        <f t="shared" si="91"/>
        <v>45715</v>
      </c>
      <c r="O248" s="4">
        <f t="shared" si="87"/>
        <v>45720</v>
      </c>
      <c r="P248" s="8">
        <f t="shared" si="92"/>
        <v>45720</v>
      </c>
      <c r="Q248" s="7">
        <f t="shared" si="94"/>
        <v>45708</v>
      </c>
      <c r="R248" s="4">
        <f t="shared" si="96"/>
        <v>45720</v>
      </c>
      <c r="S248" s="8">
        <f t="shared" si="95"/>
        <v>45719</v>
      </c>
      <c r="T248" s="19">
        <v>250</v>
      </c>
      <c r="U248" s="17">
        <f t="shared" si="88"/>
        <v>45705</v>
      </c>
      <c r="V248" s="17">
        <f t="shared" si="89"/>
        <v>45957</v>
      </c>
      <c r="W248" s="4">
        <f t="shared" si="90"/>
        <v>45712</v>
      </c>
      <c r="X248" s="4">
        <f t="shared" si="99"/>
        <v>45719</v>
      </c>
      <c r="Y248" s="4">
        <f t="shared" si="100"/>
        <v>45721</v>
      </c>
      <c r="Z248" s="4">
        <f t="shared" si="97"/>
        <v>45950</v>
      </c>
    </row>
    <row r="249" spans="6:26" x14ac:dyDescent="0.25">
      <c r="F249" s="18">
        <f t="shared" si="86"/>
        <v>249</v>
      </c>
      <c r="G249" s="18">
        <f>Calculator!$D$3+F249</f>
        <v>45954</v>
      </c>
      <c r="H249" s="17">
        <f>Calculator!$D$3</f>
        <v>45705</v>
      </c>
      <c r="I249" s="17">
        <f t="shared" si="85"/>
        <v>45958</v>
      </c>
      <c r="J249" s="18">
        <v>251</v>
      </c>
      <c r="K249" s="7">
        <f t="shared" si="83"/>
        <v>45747</v>
      </c>
      <c r="L249" s="8">
        <f t="shared" si="98"/>
        <v>45749</v>
      </c>
      <c r="M249" s="4">
        <f t="shared" si="98"/>
        <v>45751</v>
      </c>
      <c r="N249" s="10">
        <f t="shared" si="91"/>
        <v>45715</v>
      </c>
      <c r="O249" s="4">
        <f t="shared" si="87"/>
        <v>45720</v>
      </c>
      <c r="P249" s="8">
        <f t="shared" si="92"/>
        <v>45720</v>
      </c>
      <c r="Q249" s="7">
        <f t="shared" si="94"/>
        <v>45708</v>
      </c>
      <c r="R249" s="4">
        <f t="shared" si="96"/>
        <v>45720</v>
      </c>
      <c r="S249" s="8">
        <f t="shared" si="95"/>
        <v>45719</v>
      </c>
      <c r="T249" s="19">
        <v>251</v>
      </c>
      <c r="U249" s="17">
        <f t="shared" si="88"/>
        <v>45705</v>
      </c>
      <c r="V249" s="17">
        <f t="shared" si="89"/>
        <v>45958</v>
      </c>
      <c r="W249" s="4">
        <f t="shared" si="90"/>
        <v>45712</v>
      </c>
      <c r="X249" s="4">
        <f t="shared" si="99"/>
        <v>45719</v>
      </c>
      <c r="Y249" s="4">
        <f t="shared" si="100"/>
        <v>45721</v>
      </c>
      <c r="Z249" s="4">
        <f t="shared" si="97"/>
        <v>45951</v>
      </c>
    </row>
    <row r="250" spans="6:26" x14ac:dyDescent="0.25">
      <c r="F250" s="18">
        <f t="shared" si="86"/>
        <v>250</v>
      </c>
      <c r="G250" s="18">
        <f>Calculator!$D$3+F250</f>
        <v>45955</v>
      </c>
      <c r="H250" s="17">
        <f>Calculator!$D$3</f>
        <v>45705</v>
      </c>
      <c r="I250" s="17">
        <f t="shared" si="85"/>
        <v>45958</v>
      </c>
      <c r="J250" s="18">
        <v>252</v>
      </c>
      <c r="K250" s="7">
        <f t="shared" ref="K250:K313" si="101">WORKDAY(H250,30,$A$2:$A$25)</f>
        <v>45747</v>
      </c>
      <c r="L250" s="8">
        <f t="shared" si="98"/>
        <v>45749</v>
      </c>
      <c r="M250" s="4">
        <f t="shared" si="98"/>
        <v>45751</v>
      </c>
      <c r="N250" s="10">
        <f t="shared" si="91"/>
        <v>45715</v>
      </c>
      <c r="O250" s="4">
        <f t="shared" si="87"/>
        <v>45720</v>
      </c>
      <c r="P250" s="8">
        <f t="shared" si="92"/>
        <v>45720</v>
      </c>
      <c r="Q250" s="7">
        <f t="shared" si="94"/>
        <v>45708</v>
      </c>
      <c r="R250" s="4">
        <f t="shared" si="96"/>
        <v>45720</v>
      </c>
      <c r="S250" s="8">
        <f t="shared" si="95"/>
        <v>45719</v>
      </c>
      <c r="T250" s="19">
        <v>252</v>
      </c>
      <c r="U250" s="17">
        <f t="shared" si="88"/>
        <v>45705</v>
      </c>
      <c r="V250" s="17">
        <f t="shared" si="89"/>
        <v>45958</v>
      </c>
      <c r="W250" s="4">
        <f t="shared" si="90"/>
        <v>45712</v>
      </c>
      <c r="X250" s="4">
        <f t="shared" si="99"/>
        <v>45719</v>
      </c>
      <c r="Y250" s="4">
        <f t="shared" si="100"/>
        <v>45721</v>
      </c>
      <c r="Z250" s="4">
        <f t="shared" si="97"/>
        <v>45951</v>
      </c>
    </row>
    <row r="251" spans="6:26" x14ac:dyDescent="0.25">
      <c r="F251" s="18">
        <f t="shared" si="86"/>
        <v>251</v>
      </c>
      <c r="G251" s="18">
        <f>Calculator!$D$3+F251</f>
        <v>45956</v>
      </c>
      <c r="H251" s="17">
        <f>Calculator!$D$3</f>
        <v>45705</v>
      </c>
      <c r="I251" s="17">
        <f t="shared" si="85"/>
        <v>45958</v>
      </c>
      <c r="J251" s="18">
        <v>253</v>
      </c>
      <c r="K251" s="7">
        <f t="shared" si="101"/>
        <v>45747</v>
      </c>
      <c r="L251" s="8">
        <f t="shared" si="98"/>
        <v>45749</v>
      </c>
      <c r="M251" s="4">
        <f t="shared" si="98"/>
        <v>45751</v>
      </c>
      <c r="N251" s="10">
        <f t="shared" si="91"/>
        <v>45715</v>
      </c>
      <c r="O251" s="4">
        <f t="shared" si="87"/>
        <v>45720</v>
      </c>
      <c r="P251" s="8">
        <f t="shared" si="92"/>
        <v>45720</v>
      </c>
      <c r="Q251" s="7">
        <f t="shared" si="94"/>
        <v>45708</v>
      </c>
      <c r="R251" s="4">
        <f t="shared" si="96"/>
        <v>45720</v>
      </c>
      <c r="S251" s="8">
        <f t="shared" si="95"/>
        <v>45719</v>
      </c>
      <c r="T251" s="19">
        <v>253</v>
      </c>
      <c r="U251" s="17">
        <f t="shared" si="88"/>
        <v>45705</v>
      </c>
      <c r="V251" s="17">
        <f t="shared" si="89"/>
        <v>45958</v>
      </c>
      <c r="W251" s="4">
        <f t="shared" si="90"/>
        <v>45712</v>
      </c>
      <c r="X251" s="4">
        <f t="shared" si="99"/>
        <v>45719</v>
      </c>
      <c r="Y251" s="4">
        <f t="shared" si="100"/>
        <v>45721</v>
      </c>
      <c r="Z251" s="4">
        <f t="shared" si="97"/>
        <v>45951</v>
      </c>
    </row>
    <row r="252" spans="6:26" x14ac:dyDescent="0.25">
      <c r="F252" s="18">
        <f t="shared" si="86"/>
        <v>252</v>
      </c>
      <c r="G252" s="18">
        <f>Calculator!$D$3+F252</f>
        <v>45957</v>
      </c>
      <c r="H252" s="17">
        <f>Calculator!$D$3</f>
        <v>45705</v>
      </c>
      <c r="I252" s="17">
        <f t="shared" si="85"/>
        <v>45959</v>
      </c>
      <c r="J252" s="18">
        <v>254</v>
      </c>
      <c r="K252" s="7">
        <f t="shared" si="101"/>
        <v>45747</v>
      </c>
      <c r="L252" s="8">
        <f t="shared" si="98"/>
        <v>45749</v>
      </c>
      <c r="M252" s="4">
        <f t="shared" si="98"/>
        <v>45751</v>
      </c>
      <c r="N252" s="10">
        <f t="shared" si="91"/>
        <v>45715</v>
      </c>
      <c r="O252" s="4">
        <f t="shared" si="87"/>
        <v>45720</v>
      </c>
      <c r="P252" s="8">
        <f t="shared" si="92"/>
        <v>45720</v>
      </c>
      <c r="Q252" s="7">
        <f t="shared" si="94"/>
        <v>45708</v>
      </c>
      <c r="R252" s="4">
        <f t="shared" si="96"/>
        <v>45720</v>
      </c>
      <c r="S252" s="8">
        <f t="shared" si="95"/>
        <v>45719</v>
      </c>
      <c r="T252" s="19">
        <v>254</v>
      </c>
      <c r="U252" s="17">
        <f t="shared" si="88"/>
        <v>45705</v>
      </c>
      <c r="V252" s="17">
        <f t="shared" si="89"/>
        <v>45959</v>
      </c>
      <c r="W252" s="4">
        <f t="shared" si="90"/>
        <v>45712</v>
      </c>
      <c r="X252" s="4">
        <f t="shared" si="99"/>
        <v>45719</v>
      </c>
      <c r="Y252" s="4">
        <f t="shared" si="100"/>
        <v>45721</v>
      </c>
      <c r="Z252" s="4">
        <f t="shared" si="97"/>
        <v>45952</v>
      </c>
    </row>
    <row r="253" spans="6:26" x14ac:dyDescent="0.25">
      <c r="F253" s="18">
        <f t="shared" si="86"/>
        <v>253</v>
      </c>
      <c r="G253" s="18">
        <f>Calculator!$D$3+F253</f>
        <v>45958</v>
      </c>
      <c r="H253" s="17">
        <f>Calculator!$D$3</f>
        <v>45705</v>
      </c>
      <c r="I253" s="17">
        <f t="shared" si="85"/>
        <v>45960</v>
      </c>
      <c r="J253" s="18">
        <v>255</v>
      </c>
      <c r="K253" s="7">
        <f t="shared" si="101"/>
        <v>45747</v>
      </c>
      <c r="L253" s="8">
        <f t="shared" ref="L253:M272" si="102">WORKDAY(K253,2,$A$2:$A$25)</f>
        <v>45749</v>
      </c>
      <c r="M253" s="4">
        <f t="shared" si="102"/>
        <v>45751</v>
      </c>
      <c r="N253" s="10">
        <f t="shared" si="91"/>
        <v>45715</v>
      </c>
      <c r="O253" s="4">
        <f t="shared" si="87"/>
        <v>45720</v>
      </c>
      <c r="P253" s="8">
        <f t="shared" si="92"/>
        <v>45720</v>
      </c>
      <c r="Q253" s="7">
        <f t="shared" si="94"/>
        <v>45708</v>
      </c>
      <c r="R253" s="4">
        <f t="shared" si="96"/>
        <v>45720</v>
      </c>
      <c r="S253" s="8">
        <f t="shared" si="95"/>
        <v>45719</v>
      </c>
      <c r="T253" s="19">
        <v>255</v>
      </c>
      <c r="U253" s="17">
        <f t="shared" si="88"/>
        <v>45705</v>
      </c>
      <c r="V253" s="17">
        <f t="shared" si="89"/>
        <v>45960</v>
      </c>
      <c r="W253" s="4">
        <f t="shared" si="90"/>
        <v>45712</v>
      </c>
      <c r="X253" s="4">
        <f t="shared" si="99"/>
        <v>45719</v>
      </c>
      <c r="Y253" s="4">
        <f t="shared" si="100"/>
        <v>45721</v>
      </c>
      <c r="Z253" s="4">
        <f t="shared" si="97"/>
        <v>45953</v>
      </c>
    </row>
    <row r="254" spans="6:26" x14ac:dyDescent="0.25">
      <c r="F254" s="18">
        <f t="shared" si="86"/>
        <v>254</v>
      </c>
      <c r="G254" s="18">
        <f>Calculator!$D$3+F254</f>
        <v>45959</v>
      </c>
      <c r="H254" s="17">
        <f>Calculator!$D$3</f>
        <v>45705</v>
      </c>
      <c r="I254" s="17">
        <f t="shared" si="85"/>
        <v>45961</v>
      </c>
      <c r="J254" s="18">
        <v>256</v>
      </c>
      <c r="K254" s="7">
        <f t="shared" si="101"/>
        <v>45747</v>
      </c>
      <c r="L254" s="8">
        <f t="shared" si="102"/>
        <v>45749</v>
      </c>
      <c r="M254" s="4">
        <f t="shared" si="102"/>
        <v>45751</v>
      </c>
      <c r="N254" s="10">
        <f t="shared" si="91"/>
        <v>45715</v>
      </c>
      <c r="O254" s="4">
        <f t="shared" si="87"/>
        <v>45720</v>
      </c>
      <c r="P254" s="8">
        <f t="shared" si="92"/>
        <v>45720</v>
      </c>
      <c r="Q254" s="7">
        <f t="shared" si="94"/>
        <v>45708</v>
      </c>
      <c r="R254" s="4">
        <f t="shared" si="96"/>
        <v>45720</v>
      </c>
      <c r="S254" s="8">
        <f t="shared" si="95"/>
        <v>45719</v>
      </c>
      <c r="T254" s="19">
        <v>256</v>
      </c>
      <c r="U254" s="17">
        <f t="shared" si="88"/>
        <v>45705</v>
      </c>
      <c r="V254" s="17">
        <f t="shared" si="89"/>
        <v>45961</v>
      </c>
      <c r="W254" s="4">
        <f t="shared" si="90"/>
        <v>45712</v>
      </c>
      <c r="X254" s="4">
        <f t="shared" si="99"/>
        <v>45719</v>
      </c>
      <c r="Y254" s="4">
        <f t="shared" si="100"/>
        <v>45721</v>
      </c>
      <c r="Z254" s="4">
        <f t="shared" si="97"/>
        <v>45954</v>
      </c>
    </row>
    <row r="255" spans="6:26" x14ac:dyDescent="0.25">
      <c r="F255" s="18">
        <f t="shared" si="86"/>
        <v>255</v>
      </c>
      <c r="G255" s="18">
        <f>Calculator!$D$3+F255</f>
        <v>45960</v>
      </c>
      <c r="H255" s="17">
        <f>Calculator!$D$3</f>
        <v>45705</v>
      </c>
      <c r="I255" s="17">
        <f t="shared" si="85"/>
        <v>45964</v>
      </c>
      <c r="J255" s="18">
        <v>257</v>
      </c>
      <c r="K255" s="7">
        <f t="shared" si="101"/>
        <v>45747</v>
      </c>
      <c r="L255" s="8">
        <f t="shared" si="102"/>
        <v>45749</v>
      </c>
      <c r="M255" s="4">
        <f t="shared" si="102"/>
        <v>45751</v>
      </c>
      <c r="N255" s="10">
        <f t="shared" si="91"/>
        <v>45715</v>
      </c>
      <c r="O255" s="4">
        <f t="shared" si="87"/>
        <v>45720</v>
      </c>
      <c r="P255" s="8">
        <f t="shared" si="92"/>
        <v>45720</v>
      </c>
      <c r="Q255" s="7">
        <f t="shared" si="94"/>
        <v>45708</v>
      </c>
      <c r="R255" s="4">
        <f t="shared" si="96"/>
        <v>45720</v>
      </c>
      <c r="S255" s="8">
        <f t="shared" si="95"/>
        <v>45719</v>
      </c>
      <c r="T255" s="19">
        <v>257</v>
      </c>
      <c r="U255" s="17">
        <f t="shared" si="88"/>
        <v>45705</v>
      </c>
      <c r="V255" s="17">
        <f t="shared" si="89"/>
        <v>45964</v>
      </c>
      <c r="W255" s="4">
        <f t="shared" si="90"/>
        <v>45712</v>
      </c>
      <c r="X255" s="4">
        <f t="shared" si="99"/>
        <v>45719</v>
      </c>
      <c r="Y255" s="4">
        <f t="shared" si="100"/>
        <v>45721</v>
      </c>
      <c r="Z255" s="4">
        <f t="shared" si="97"/>
        <v>45957</v>
      </c>
    </row>
    <row r="256" spans="6:26" x14ac:dyDescent="0.25">
      <c r="F256" s="18">
        <f t="shared" si="86"/>
        <v>256</v>
      </c>
      <c r="G256" s="18">
        <f>Calculator!$D$3+F256</f>
        <v>45961</v>
      </c>
      <c r="H256" s="17">
        <f>Calculator!$D$3</f>
        <v>45705</v>
      </c>
      <c r="I256" s="17">
        <f t="shared" si="85"/>
        <v>45965</v>
      </c>
      <c r="J256" s="18">
        <v>258</v>
      </c>
      <c r="K256" s="7">
        <f t="shared" si="101"/>
        <v>45747</v>
      </c>
      <c r="L256" s="8">
        <f t="shared" si="102"/>
        <v>45749</v>
      </c>
      <c r="M256" s="4">
        <f t="shared" si="102"/>
        <v>45751</v>
      </c>
      <c r="N256" s="10">
        <f t="shared" si="91"/>
        <v>45715</v>
      </c>
      <c r="O256" s="4">
        <f t="shared" si="87"/>
        <v>45720</v>
      </c>
      <c r="P256" s="8">
        <f t="shared" si="92"/>
        <v>45720</v>
      </c>
      <c r="Q256" s="7">
        <f t="shared" si="94"/>
        <v>45708</v>
      </c>
      <c r="R256" s="4">
        <f t="shared" si="96"/>
        <v>45720</v>
      </c>
      <c r="S256" s="8">
        <f t="shared" si="95"/>
        <v>45719</v>
      </c>
      <c r="T256" s="19">
        <v>258</v>
      </c>
      <c r="U256" s="17">
        <f t="shared" si="88"/>
        <v>45705</v>
      </c>
      <c r="V256" s="17">
        <f t="shared" si="89"/>
        <v>45965</v>
      </c>
      <c r="W256" s="4">
        <f t="shared" si="90"/>
        <v>45712</v>
      </c>
      <c r="X256" s="4">
        <f t="shared" si="99"/>
        <v>45719</v>
      </c>
      <c r="Y256" s="4">
        <f t="shared" si="100"/>
        <v>45721</v>
      </c>
      <c r="Z256" s="4">
        <f t="shared" si="97"/>
        <v>45958</v>
      </c>
    </row>
    <row r="257" spans="6:26" x14ac:dyDescent="0.25">
      <c r="F257" s="18">
        <f t="shared" si="86"/>
        <v>257</v>
      </c>
      <c r="G257" s="18">
        <f>Calculator!$D$3+F257</f>
        <v>45962</v>
      </c>
      <c r="H257" s="17">
        <f>Calculator!$D$3</f>
        <v>45705</v>
      </c>
      <c r="I257" s="17">
        <f t="shared" si="85"/>
        <v>45965</v>
      </c>
      <c r="J257" s="18">
        <v>259</v>
      </c>
      <c r="K257" s="7">
        <f t="shared" si="101"/>
        <v>45747</v>
      </c>
      <c r="L257" s="8">
        <f t="shared" si="102"/>
        <v>45749</v>
      </c>
      <c r="M257" s="4">
        <f t="shared" si="102"/>
        <v>45751</v>
      </c>
      <c r="N257" s="10">
        <f t="shared" si="91"/>
        <v>45715</v>
      </c>
      <c r="O257" s="4">
        <f t="shared" si="87"/>
        <v>45720</v>
      </c>
      <c r="P257" s="8">
        <f t="shared" si="92"/>
        <v>45720</v>
      </c>
      <c r="Q257" s="7">
        <f t="shared" si="94"/>
        <v>45708</v>
      </c>
      <c r="R257" s="4">
        <f t="shared" si="96"/>
        <v>45720</v>
      </c>
      <c r="S257" s="8">
        <f t="shared" si="95"/>
        <v>45719</v>
      </c>
      <c r="T257" s="19">
        <v>259</v>
      </c>
      <c r="U257" s="17">
        <f t="shared" si="88"/>
        <v>45705</v>
      </c>
      <c r="V257" s="17">
        <f t="shared" si="89"/>
        <v>45965</v>
      </c>
      <c r="W257" s="4">
        <f t="shared" si="90"/>
        <v>45712</v>
      </c>
      <c r="X257" s="4">
        <f t="shared" si="99"/>
        <v>45719</v>
      </c>
      <c r="Y257" s="4">
        <f t="shared" si="100"/>
        <v>45721</v>
      </c>
      <c r="Z257" s="4">
        <f t="shared" si="97"/>
        <v>45958</v>
      </c>
    </row>
    <row r="258" spans="6:26" x14ac:dyDescent="0.25">
      <c r="F258" s="18">
        <f t="shared" si="86"/>
        <v>258</v>
      </c>
      <c r="G258" s="18">
        <f>Calculator!$D$3+F258</f>
        <v>45963</v>
      </c>
      <c r="H258" s="17">
        <f>Calculator!$D$3</f>
        <v>45705</v>
      </c>
      <c r="I258" s="17">
        <f t="shared" ref="I258:I321" si="103">WORKDAY(G258,2,$A$2:$A$25)</f>
        <v>45965</v>
      </c>
      <c r="J258" s="18">
        <v>260</v>
      </c>
      <c r="K258" s="7">
        <f t="shared" si="101"/>
        <v>45747</v>
      </c>
      <c r="L258" s="8">
        <f t="shared" si="102"/>
        <v>45749</v>
      </c>
      <c r="M258" s="4">
        <f t="shared" si="102"/>
        <v>45751</v>
      </c>
      <c r="N258" s="10">
        <f t="shared" si="91"/>
        <v>45715</v>
      </c>
      <c r="O258" s="4">
        <f t="shared" si="87"/>
        <v>45720</v>
      </c>
      <c r="P258" s="8">
        <f t="shared" si="92"/>
        <v>45720</v>
      </c>
      <c r="Q258" s="7">
        <f t="shared" si="94"/>
        <v>45708</v>
      </c>
      <c r="R258" s="4">
        <f t="shared" si="96"/>
        <v>45720</v>
      </c>
      <c r="S258" s="8">
        <f t="shared" si="95"/>
        <v>45719</v>
      </c>
      <c r="T258" s="19">
        <v>260</v>
      </c>
      <c r="U258" s="17">
        <f t="shared" si="88"/>
        <v>45705</v>
      </c>
      <c r="V258" s="17">
        <f t="shared" si="89"/>
        <v>45965</v>
      </c>
      <c r="W258" s="4">
        <f t="shared" si="90"/>
        <v>45712</v>
      </c>
      <c r="X258" s="4">
        <f t="shared" si="99"/>
        <v>45719</v>
      </c>
      <c r="Y258" s="4">
        <f t="shared" si="100"/>
        <v>45721</v>
      </c>
      <c r="Z258" s="4">
        <f t="shared" si="97"/>
        <v>45958</v>
      </c>
    </row>
    <row r="259" spans="6:26" x14ac:dyDescent="0.25">
      <c r="F259" s="18">
        <f t="shared" ref="F259:F322" si="104">J259-2</f>
        <v>259</v>
      </c>
      <c r="G259" s="18">
        <f>Calculator!$D$3+F259</f>
        <v>45964</v>
      </c>
      <c r="H259" s="17">
        <f>Calculator!$D$3</f>
        <v>45705</v>
      </c>
      <c r="I259" s="17">
        <f t="shared" si="103"/>
        <v>45966</v>
      </c>
      <c r="J259" s="18">
        <v>261</v>
      </c>
      <c r="K259" s="7">
        <f t="shared" si="101"/>
        <v>45747</v>
      </c>
      <c r="L259" s="8">
        <f t="shared" si="102"/>
        <v>45749</v>
      </c>
      <c r="M259" s="4">
        <f t="shared" si="102"/>
        <v>45751</v>
      </c>
      <c r="N259" s="10">
        <f t="shared" si="91"/>
        <v>45715</v>
      </c>
      <c r="O259" s="4">
        <f t="shared" ref="O259:O322" si="105">P259</f>
        <v>45720</v>
      </c>
      <c r="P259" s="8">
        <f t="shared" si="92"/>
        <v>45720</v>
      </c>
      <c r="Q259" s="7">
        <f t="shared" si="94"/>
        <v>45708</v>
      </c>
      <c r="R259" s="4">
        <f t="shared" si="96"/>
        <v>45720</v>
      </c>
      <c r="S259" s="8">
        <f t="shared" si="95"/>
        <v>45719</v>
      </c>
      <c r="T259" s="19">
        <v>261</v>
      </c>
      <c r="U259" s="17">
        <f t="shared" ref="U259:U322" si="106">H259</f>
        <v>45705</v>
      </c>
      <c r="V259" s="17">
        <f t="shared" ref="V259:V322" si="107">I259</f>
        <v>45966</v>
      </c>
      <c r="W259" s="4">
        <f t="shared" si="90"/>
        <v>45712</v>
      </c>
      <c r="X259" s="4">
        <f t="shared" si="99"/>
        <v>45719</v>
      </c>
      <c r="Y259" s="4">
        <f t="shared" si="100"/>
        <v>45721</v>
      </c>
      <c r="Z259" s="4">
        <f t="shared" si="97"/>
        <v>45959</v>
      </c>
    </row>
    <row r="260" spans="6:26" x14ac:dyDescent="0.25">
      <c r="F260" s="18">
        <f t="shared" si="104"/>
        <v>260</v>
      </c>
      <c r="G260" s="18">
        <f>Calculator!$D$3+F260</f>
        <v>45965</v>
      </c>
      <c r="H260" s="17">
        <f>Calculator!$D$3</f>
        <v>45705</v>
      </c>
      <c r="I260" s="17">
        <f t="shared" si="103"/>
        <v>45967</v>
      </c>
      <c r="J260" s="18">
        <v>262</v>
      </c>
      <c r="K260" s="7">
        <f t="shared" si="101"/>
        <v>45747</v>
      </c>
      <c r="L260" s="8">
        <f t="shared" si="102"/>
        <v>45749</v>
      </c>
      <c r="M260" s="4">
        <f t="shared" si="102"/>
        <v>45751</v>
      </c>
      <c r="N260" s="10">
        <f t="shared" si="91"/>
        <v>45715</v>
      </c>
      <c r="O260" s="4">
        <f t="shared" si="105"/>
        <v>45720</v>
      </c>
      <c r="P260" s="8">
        <f t="shared" si="92"/>
        <v>45720</v>
      </c>
      <c r="Q260" s="7">
        <f t="shared" si="94"/>
        <v>45708</v>
      </c>
      <c r="R260" s="4">
        <f t="shared" si="96"/>
        <v>45720</v>
      </c>
      <c r="S260" s="8">
        <f t="shared" si="95"/>
        <v>45719</v>
      </c>
      <c r="T260" s="19">
        <v>262</v>
      </c>
      <c r="U260" s="17">
        <f t="shared" si="106"/>
        <v>45705</v>
      </c>
      <c r="V260" s="17">
        <f t="shared" si="107"/>
        <v>45967</v>
      </c>
      <c r="W260" s="4">
        <f t="shared" si="90"/>
        <v>45712</v>
      </c>
      <c r="X260" s="4">
        <f t="shared" si="99"/>
        <v>45719</v>
      </c>
      <c r="Y260" s="4">
        <f t="shared" si="100"/>
        <v>45721</v>
      </c>
      <c r="Z260" s="4">
        <f t="shared" si="97"/>
        <v>45960</v>
      </c>
    </row>
    <row r="261" spans="6:26" x14ac:dyDescent="0.25">
      <c r="F261" s="18">
        <f t="shared" si="104"/>
        <v>261</v>
      </c>
      <c r="G261" s="18">
        <f>Calculator!$D$3+F261</f>
        <v>45966</v>
      </c>
      <c r="H261" s="17">
        <f>Calculator!$D$3</f>
        <v>45705</v>
      </c>
      <c r="I261" s="17">
        <f t="shared" si="103"/>
        <v>45968</v>
      </c>
      <c r="J261" s="18">
        <v>263</v>
      </c>
      <c r="K261" s="7">
        <f t="shared" si="101"/>
        <v>45747</v>
      </c>
      <c r="L261" s="8">
        <f t="shared" si="102"/>
        <v>45749</v>
      </c>
      <c r="M261" s="4">
        <f t="shared" si="102"/>
        <v>45751</v>
      </c>
      <c r="N261" s="10">
        <f t="shared" si="91"/>
        <v>45715</v>
      </c>
      <c r="O261" s="4">
        <f t="shared" si="105"/>
        <v>45720</v>
      </c>
      <c r="P261" s="8">
        <f t="shared" si="92"/>
        <v>45720</v>
      </c>
      <c r="Q261" s="7">
        <f t="shared" si="94"/>
        <v>45708</v>
      </c>
      <c r="R261" s="4">
        <f t="shared" si="96"/>
        <v>45720</v>
      </c>
      <c r="S261" s="8">
        <f t="shared" si="95"/>
        <v>45719</v>
      </c>
      <c r="T261" s="19">
        <v>263</v>
      </c>
      <c r="U261" s="17">
        <f t="shared" si="106"/>
        <v>45705</v>
      </c>
      <c r="V261" s="17">
        <f t="shared" si="107"/>
        <v>45968</v>
      </c>
      <c r="W261" s="4">
        <f t="shared" si="90"/>
        <v>45712</v>
      </c>
      <c r="X261" s="4">
        <f t="shared" si="99"/>
        <v>45719</v>
      </c>
      <c r="Y261" s="4">
        <f t="shared" si="100"/>
        <v>45721</v>
      </c>
      <c r="Z261" s="4">
        <f t="shared" si="97"/>
        <v>45961</v>
      </c>
    </row>
    <row r="262" spans="6:26" x14ac:dyDescent="0.25">
      <c r="F262" s="18">
        <f t="shared" si="104"/>
        <v>262</v>
      </c>
      <c r="G262" s="18">
        <f>Calculator!$D$3+F262</f>
        <v>45967</v>
      </c>
      <c r="H262" s="17">
        <f>Calculator!$D$3</f>
        <v>45705</v>
      </c>
      <c r="I262" s="17">
        <f t="shared" si="103"/>
        <v>45971</v>
      </c>
      <c r="J262" s="18">
        <v>264</v>
      </c>
      <c r="K262" s="7">
        <f t="shared" si="101"/>
        <v>45747</v>
      </c>
      <c r="L262" s="8">
        <f t="shared" si="102"/>
        <v>45749</v>
      </c>
      <c r="M262" s="4">
        <f t="shared" si="102"/>
        <v>45751</v>
      </c>
      <c r="N262" s="10">
        <f t="shared" si="91"/>
        <v>45715</v>
      </c>
      <c r="O262" s="4">
        <f t="shared" si="105"/>
        <v>45720</v>
      </c>
      <c r="P262" s="8">
        <f t="shared" si="92"/>
        <v>45720</v>
      </c>
      <c r="Q262" s="7">
        <f t="shared" si="94"/>
        <v>45708</v>
      </c>
      <c r="R262" s="4">
        <f t="shared" si="96"/>
        <v>45720</v>
      </c>
      <c r="S262" s="8">
        <f t="shared" si="95"/>
        <v>45719</v>
      </c>
      <c r="T262" s="19">
        <v>264</v>
      </c>
      <c r="U262" s="17">
        <f t="shared" si="106"/>
        <v>45705</v>
      </c>
      <c r="V262" s="17">
        <f t="shared" si="107"/>
        <v>45971</v>
      </c>
      <c r="W262" s="4">
        <f t="shared" si="90"/>
        <v>45712</v>
      </c>
      <c r="X262" s="4">
        <f t="shared" si="99"/>
        <v>45719</v>
      </c>
      <c r="Y262" s="4">
        <f t="shared" si="100"/>
        <v>45721</v>
      </c>
      <c r="Z262" s="4">
        <f t="shared" si="97"/>
        <v>45964</v>
      </c>
    </row>
    <row r="263" spans="6:26" x14ac:dyDescent="0.25">
      <c r="F263" s="18">
        <f t="shared" si="104"/>
        <v>263</v>
      </c>
      <c r="G263" s="18">
        <f>Calculator!$D$3+F263</f>
        <v>45968</v>
      </c>
      <c r="H263" s="17">
        <f>Calculator!$D$3</f>
        <v>45705</v>
      </c>
      <c r="I263" s="17">
        <f t="shared" si="103"/>
        <v>45973</v>
      </c>
      <c r="J263" s="18">
        <v>265</v>
      </c>
      <c r="K263" s="7">
        <f t="shared" si="101"/>
        <v>45747</v>
      </c>
      <c r="L263" s="8">
        <f t="shared" si="102"/>
        <v>45749</v>
      </c>
      <c r="M263" s="4">
        <f t="shared" si="102"/>
        <v>45751</v>
      </c>
      <c r="N263" s="10">
        <f t="shared" si="91"/>
        <v>45715</v>
      </c>
      <c r="O263" s="4">
        <f t="shared" si="105"/>
        <v>45720</v>
      </c>
      <c r="P263" s="8">
        <f t="shared" si="92"/>
        <v>45720</v>
      </c>
      <c r="Q263" s="7">
        <f t="shared" si="94"/>
        <v>45708</v>
      </c>
      <c r="R263" s="4">
        <f t="shared" si="96"/>
        <v>45720</v>
      </c>
      <c r="S263" s="8">
        <f t="shared" si="95"/>
        <v>45719</v>
      </c>
      <c r="T263" s="19">
        <v>265</v>
      </c>
      <c r="U263" s="17">
        <f t="shared" si="106"/>
        <v>45705</v>
      </c>
      <c r="V263" s="17">
        <f t="shared" si="107"/>
        <v>45973</v>
      </c>
      <c r="W263" s="4">
        <f t="shared" si="90"/>
        <v>45712</v>
      </c>
      <c r="X263" s="4">
        <f t="shared" si="99"/>
        <v>45719</v>
      </c>
      <c r="Y263" s="4">
        <f t="shared" si="100"/>
        <v>45721</v>
      </c>
      <c r="Z263" s="4">
        <f t="shared" si="97"/>
        <v>45965</v>
      </c>
    </row>
    <row r="264" spans="6:26" x14ac:dyDescent="0.25">
      <c r="F264" s="18">
        <f t="shared" si="104"/>
        <v>264</v>
      </c>
      <c r="G264" s="18">
        <f>Calculator!$D$3+F264</f>
        <v>45969</v>
      </c>
      <c r="H264" s="17">
        <f>Calculator!$D$3</f>
        <v>45705</v>
      </c>
      <c r="I264" s="17">
        <f t="shared" si="103"/>
        <v>45973</v>
      </c>
      <c r="J264" s="18">
        <v>266</v>
      </c>
      <c r="K264" s="7">
        <f t="shared" si="101"/>
        <v>45747</v>
      </c>
      <c r="L264" s="8">
        <f t="shared" si="102"/>
        <v>45749</v>
      </c>
      <c r="M264" s="4">
        <f t="shared" si="102"/>
        <v>45751</v>
      </c>
      <c r="N264" s="10">
        <f t="shared" si="91"/>
        <v>45715</v>
      </c>
      <c r="O264" s="4">
        <f t="shared" si="105"/>
        <v>45720</v>
      </c>
      <c r="P264" s="8">
        <f t="shared" si="92"/>
        <v>45720</v>
      </c>
      <c r="Q264" s="7">
        <f t="shared" si="94"/>
        <v>45708</v>
      </c>
      <c r="R264" s="4">
        <f t="shared" si="96"/>
        <v>45720</v>
      </c>
      <c r="S264" s="8">
        <f t="shared" si="95"/>
        <v>45719</v>
      </c>
      <c r="T264" s="19">
        <v>266</v>
      </c>
      <c r="U264" s="17">
        <f t="shared" si="106"/>
        <v>45705</v>
      </c>
      <c r="V264" s="17">
        <f t="shared" si="107"/>
        <v>45973</v>
      </c>
      <c r="W264" s="4">
        <f t="shared" si="90"/>
        <v>45712</v>
      </c>
      <c r="X264" s="4">
        <f t="shared" si="99"/>
        <v>45719</v>
      </c>
      <c r="Y264" s="4">
        <f t="shared" si="100"/>
        <v>45721</v>
      </c>
      <c r="Z264" s="4">
        <f t="shared" si="97"/>
        <v>45965</v>
      </c>
    </row>
    <row r="265" spans="6:26" x14ac:dyDescent="0.25">
      <c r="F265" s="18">
        <f t="shared" si="104"/>
        <v>265</v>
      </c>
      <c r="G265" s="18">
        <f>Calculator!$D$3+F265</f>
        <v>45970</v>
      </c>
      <c r="H265" s="17">
        <f>Calculator!$D$3</f>
        <v>45705</v>
      </c>
      <c r="I265" s="17">
        <f t="shared" si="103"/>
        <v>45973</v>
      </c>
      <c r="J265" s="18">
        <v>267</v>
      </c>
      <c r="K265" s="7">
        <f t="shared" si="101"/>
        <v>45747</v>
      </c>
      <c r="L265" s="8">
        <f t="shared" si="102"/>
        <v>45749</v>
      </c>
      <c r="M265" s="4">
        <f t="shared" si="102"/>
        <v>45751</v>
      </c>
      <c r="N265" s="10">
        <f t="shared" si="91"/>
        <v>45715</v>
      </c>
      <c r="O265" s="4">
        <f t="shared" si="105"/>
        <v>45720</v>
      </c>
      <c r="P265" s="8">
        <f t="shared" si="92"/>
        <v>45720</v>
      </c>
      <c r="Q265" s="7">
        <f t="shared" si="94"/>
        <v>45708</v>
      </c>
      <c r="R265" s="4">
        <f t="shared" si="96"/>
        <v>45720</v>
      </c>
      <c r="S265" s="8">
        <f t="shared" si="95"/>
        <v>45719</v>
      </c>
      <c r="T265" s="19">
        <v>267</v>
      </c>
      <c r="U265" s="17">
        <f t="shared" si="106"/>
        <v>45705</v>
      </c>
      <c r="V265" s="17">
        <f t="shared" si="107"/>
        <v>45973</v>
      </c>
      <c r="W265" s="4">
        <f t="shared" si="90"/>
        <v>45712</v>
      </c>
      <c r="X265" s="4">
        <f t="shared" si="99"/>
        <v>45719</v>
      </c>
      <c r="Y265" s="4">
        <f t="shared" si="100"/>
        <v>45721</v>
      </c>
      <c r="Z265" s="4">
        <f t="shared" si="97"/>
        <v>45965</v>
      </c>
    </row>
    <row r="266" spans="6:26" x14ac:dyDescent="0.25">
      <c r="F266" s="18">
        <f t="shared" si="104"/>
        <v>266</v>
      </c>
      <c r="G266" s="18">
        <f>Calculator!$D$3+F266</f>
        <v>45971</v>
      </c>
      <c r="H266" s="17">
        <f>Calculator!$D$3</f>
        <v>45705</v>
      </c>
      <c r="I266" s="17">
        <f t="shared" si="103"/>
        <v>45974</v>
      </c>
      <c r="J266" s="18">
        <v>268</v>
      </c>
      <c r="K266" s="7">
        <f t="shared" si="101"/>
        <v>45747</v>
      </c>
      <c r="L266" s="8">
        <f t="shared" si="102"/>
        <v>45749</v>
      </c>
      <c r="M266" s="4">
        <f t="shared" si="102"/>
        <v>45751</v>
      </c>
      <c r="N266" s="10">
        <f t="shared" si="91"/>
        <v>45715</v>
      </c>
      <c r="O266" s="4">
        <f t="shared" si="105"/>
        <v>45720</v>
      </c>
      <c r="P266" s="8">
        <f t="shared" si="92"/>
        <v>45720</v>
      </c>
      <c r="Q266" s="7">
        <f t="shared" si="94"/>
        <v>45708</v>
      </c>
      <c r="R266" s="4">
        <f t="shared" si="96"/>
        <v>45720</v>
      </c>
      <c r="S266" s="8">
        <f t="shared" si="95"/>
        <v>45719</v>
      </c>
      <c r="T266" s="19">
        <v>268</v>
      </c>
      <c r="U266" s="17">
        <f t="shared" si="106"/>
        <v>45705</v>
      </c>
      <c r="V266" s="17">
        <f t="shared" si="107"/>
        <v>45974</v>
      </c>
      <c r="W266" s="4">
        <f t="shared" si="90"/>
        <v>45712</v>
      </c>
      <c r="X266" s="4">
        <f t="shared" si="99"/>
        <v>45719</v>
      </c>
      <c r="Y266" s="4">
        <f t="shared" si="100"/>
        <v>45721</v>
      </c>
      <c r="Z266" s="4">
        <f t="shared" si="97"/>
        <v>45966</v>
      </c>
    </row>
    <row r="267" spans="6:26" x14ac:dyDescent="0.25">
      <c r="F267" s="18">
        <f t="shared" si="104"/>
        <v>267</v>
      </c>
      <c r="G267" s="18">
        <f>Calculator!$D$3+F267</f>
        <v>45972</v>
      </c>
      <c r="H267" s="17">
        <f>Calculator!$D$3</f>
        <v>45705</v>
      </c>
      <c r="I267" s="17">
        <f t="shared" si="103"/>
        <v>45974</v>
      </c>
      <c r="J267" s="18">
        <v>269</v>
      </c>
      <c r="K267" s="7">
        <f t="shared" si="101"/>
        <v>45747</v>
      </c>
      <c r="L267" s="8">
        <f t="shared" si="102"/>
        <v>45749</v>
      </c>
      <c r="M267" s="4">
        <f t="shared" si="102"/>
        <v>45751</v>
      </c>
      <c r="N267" s="10">
        <f t="shared" si="91"/>
        <v>45715</v>
      </c>
      <c r="O267" s="4">
        <f t="shared" si="105"/>
        <v>45720</v>
      </c>
      <c r="P267" s="8">
        <f t="shared" si="92"/>
        <v>45720</v>
      </c>
      <c r="Q267" s="7">
        <f t="shared" si="94"/>
        <v>45708</v>
      </c>
      <c r="R267" s="4">
        <f t="shared" si="96"/>
        <v>45720</v>
      </c>
      <c r="S267" s="8">
        <f t="shared" si="95"/>
        <v>45719</v>
      </c>
      <c r="T267" s="19">
        <v>269</v>
      </c>
      <c r="U267" s="17">
        <f t="shared" si="106"/>
        <v>45705</v>
      </c>
      <c r="V267" s="17">
        <f t="shared" si="107"/>
        <v>45974</v>
      </c>
      <c r="W267" s="4">
        <f t="shared" si="90"/>
        <v>45712</v>
      </c>
      <c r="X267" s="4">
        <f t="shared" si="99"/>
        <v>45719</v>
      </c>
      <c r="Y267" s="4">
        <f t="shared" si="100"/>
        <v>45721</v>
      </c>
      <c r="Z267" s="4">
        <f t="shared" si="97"/>
        <v>45966</v>
      </c>
    </row>
    <row r="268" spans="6:26" x14ac:dyDescent="0.25">
      <c r="F268" s="18">
        <f t="shared" si="104"/>
        <v>268</v>
      </c>
      <c r="G268" s="18">
        <f>Calculator!$D$3+F268</f>
        <v>45973</v>
      </c>
      <c r="H268" s="17">
        <f>Calculator!$D$3</f>
        <v>45705</v>
      </c>
      <c r="I268" s="17">
        <f t="shared" si="103"/>
        <v>45975</v>
      </c>
      <c r="J268" s="18">
        <v>270</v>
      </c>
      <c r="K268" s="7">
        <f t="shared" si="101"/>
        <v>45747</v>
      </c>
      <c r="L268" s="8">
        <f t="shared" si="102"/>
        <v>45749</v>
      </c>
      <c r="M268" s="4">
        <f t="shared" si="102"/>
        <v>45751</v>
      </c>
      <c r="N268" s="10">
        <f t="shared" si="91"/>
        <v>45715</v>
      </c>
      <c r="O268" s="4">
        <f t="shared" si="105"/>
        <v>45720</v>
      </c>
      <c r="P268" s="8">
        <f t="shared" si="92"/>
        <v>45720</v>
      </c>
      <c r="Q268" s="7">
        <f t="shared" si="94"/>
        <v>45708</v>
      </c>
      <c r="R268" s="4">
        <f t="shared" si="96"/>
        <v>45720</v>
      </c>
      <c r="S268" s="8">
        <f t="shared" si="95"/>
        <v>45719</v>
      </c>
      <c r="T268" s="19">
        <v>270</v>
      </c>
      <c r="U268" s="17">
        <f t="shared" si="106"/>
        <v>45705</v>
      </c>
      <c r="V268" s="17">
        <f t="shared" si="107"/>
        <v>45975</v>
      </c>
      <c r="W268" s="4">
        <f t="shared" si="90"/>
        <v>45712</v>
      </c>
      <c r="X268" s="4">
        <f t="shared" si="99"/>
        <v>45719</v>
      </c>
      <c r="Y268" s="4">
        <f t="shared" si="100"/>
        <v>45721</v>
      </c>
      <c r="Z268" s="4">
        <f t="shared" si="97"/>
        <v>45967</v>
      </c>
    </row>
    <row r="269" spans="6:26" x14ac:dyDescent="0.25">
      <c r="F269" s="18">
        <f t="shared" si="104"/>
        <v>269</v>
      </c>
      <c r="G269" s="18">
        <f>Calculator!$D$3+F269</f>
        <v>45974</v>
      </c>
      <c r="H269" s="17">
        <f>Calculator!$D$3</f>
        <v>45705</v>
      </c>
      <c r="I269" s="17">
        <f t="shared" si="103"/>
        <v>45978</v>
      </c>
      <c r="J269" s="18">
        <v>271</v>
      </c>
      <c r="K269" s="7">
        <f t="shared" si="101"/>
        <v>45747</v>
      </c>
      <c r="L269" s="8">
        <f t="shared" si="102"/>
        <v>45749</v>
      </c>
      <c r="M269" s="4">
        <f t="shared" si="102"/>
        <v>45751</v>
      </c>
      <c r="N269" s="10">
        <f t="shared" si="91"/>
        <v>45715</v>
      </c>
      <c r="O269" s="4">
        <f t="shared" si="105"/>
        <v>45720</v>
      </c>
      <c r="P269" s="8">
        <f t="shared" si="92"/>
        <v>45720</v>
      </c>
      <c r="Q269" s="7">
        <f t="shared" si="94"/>
        <v>45708</v>
      </c>
      <c r="R269" s="4">
        <f t="shared" si="96"/>
        <v>45720</v>
      </c>
      <c r="S269" s="8">
        <f t="shared" si="95"/>
        <v>45719</v>
      </c>
      <c r="T269" s="19">
        <v>271</v>
      </c>
      <c r="U269" s="17">
        <f t="shared" si="106"/>
        <v>45705</v>
      </c>
      <c r="V269" s="17">
        <f t="shared" si="107"/>
        <v>45978</v>
      </c>
      <c r="W269" s="4">
        <f t="shared" si="90"/>
        <v>45712</v>
      </c>
      <c r="X269" s="4">
        <f t="shared" si="99"/>
        <v>45719</v>
      </c>
      <c r="Y269" s="4">
        <f t="shared" si="100"/>
        <v>45721</v>
      </c>
      <c r="Z269" s="4">
        <f t="shared" si="97"/>
        <v>45968</v>
      </c>
    </row>
    <row r="270" spans="6:26" x14ac:dyDescent="0.25">
      <c r="F270" s="18">
        <f t="shared" si="104"/>
        <v>270</v>
      </c>
      <c r="G270" s="18">
        <f>Calculator!$D$3+F270</f>
        <v>45975</v>
      </c>
      <c r="H270" s="17">
        <f>Calculator!$D$3</f>
        <v>45705</v>
      </c>
      <c r="I270" s="17">
        <f t="shared" si="103"/>
        <v>45979</v>
      </c>
      <c r="J270" s="18">
        <v>272</v>
      </c>
      <c r="K270" s="7">
        <f t="shared" si="101"/>
        <v>45747</v>
      </c>
      <c r="L270" s="8">
        <f t="shared" si="102"/>
        <v>45749</v>
      </c>
      <c r="M270" s="4">
        <f t="shared" si="102"/>
        <v>45751</v>
      </c>
      <c r="N270" s="10">
        <f t="shared" si="91"/>
        <v>45715</v>
      </c>
      <c r="O270" s="4">
        <f t="shared" si="105"/>
        <v>45720</v>
      </c>
      <c r="P270" s="8">
        <f t="shared" si="92"/>
        <v>45720</v>
      </c>
      <c r="Q270" s="7">
        <f t="shared" si="94"/>
        <v>45708</v>
      </c>
      <c r="R270" s="4">
        <f t="shared" si="96"/>
        <v>45720</v>
      </c>
      <c r="S270" s="8">
        <f t="shared" si="95"/>
        <v>45719</v>
      </c>
      <c r="T270" s="19">
        <v>272</v>
      </c>
      <c r="U270" s="17">
        <f t="shared" si="106"/>
        <v>45705</v>
      </c>
      <c r="V270" s="17">
        <f t="shared" si="107"/>
        <v>45979</v>
      </c>
      <c r="W270" s="4">
        <f t="shared" ref="W270:W333" si="108">WORKDAY($U270,5,$A$2:$A$25)</f>
        <v>45712</v>
      </c>
      <c r="X270" s="4">
        <f t="shared" si="99"/>
        <v>45719</v>
      </c>
      <c r="Y270" s="4">
        <f t="shared" si="100"/>
        <v>45721</v>
      </c>
      <c r="Z270" s="4">
        <f t="shared" si="97"/>
        <v>45971</v>
      </c>
    </row>
    <row r="271" spans="6:26" x14ac:dyDescent="0.25">
      <c r="F271" s="18">
        <f t="shared" si="104"/>
        <v>271</v>
      </c>
      <c r="G271" s="18">
        <f>Calculator!$D$3+F271</f>
        <v>45976</v>
      </c>
      <c r="H271" s="17">
        <f>Calculator!$D$3</f>
        <v>45705</v>
      </c>
      <c r="I271" s="17">
        <f t="shared" si="103"/>
        <v>45979</v>
      </c>
      <c r="J271" s="18">
        <v>273</v>
      </c>
      <c r="K271" s="7">
        <f t="shared" si="101"/>
        <v>45747</v>
      </c>
      <c r="L271" s="8">
        <f t="shared" si="102"/>
        <v>45749</v>
      </c>
      <c r="M271" s="4">
        <f t="shared" si="102"/>
        <v>45751</v>
      </c>
      <c r="N271" s="10">
        <f t="shared" si="91"/>
        <v>45715</v>
      </c>
      <c r="O271" s="4">
        <f t="shared" si="105"/>
        <v>45720</v>
      </c>
      <c r="P271" s="8">
        <f t="shared" si="92"/>
        <v>45720</v>
      </c>
      <c r="Q271" s="7">
        <f t="shared" si="94"/>
        <v>45708</v>
      </c>
      <c r="R271" s="4">
        <f t="shared" si="96"/>
        <v>45720</v>
      </c>
      <c r="S271" s="8">
        <f t="shared" si="95"/>
        <v>45719</v>
      </c>
      <c r="T271" s="19">
        <v>273</v>
      </c>
      <c r="U271" s="17">
        <f t="shared" si="106"/>
        <v>45705</v>
      </c>
      <c r="V271" s="17">
        <f t="shared" si="107"/>
        <v>45979</v>
      </c>
      <c r="W271" s="4">
        <f t="shared" si="108"/>
        <v>45712</v>
      </c>
      <c r="X271" s="4">
        <f t="shared" si="99"/>
        <v>45719</v>
      </c>
      <c r="Y271" s="4">
        <f t="shared" si="100"/>
        <v>45721</v>
      </c>
      <c r="Z271" s="4">
        <f t="shared" si="97"/>
        <v>45971</v>
      </c>
    </row>
    <row r="272" spans="6:26" x14ac:dyDescent="0.25">
      <c r="F272" s="18">
        <f t="shared" si="104"/>
        <v>272</v>
      </c>
      <c r="G272" s="18">
        <f>Calculator!$D$3+F272</f>
        <v>45977</v>
      </c>
      <c r="H272" s="17">
        <f>Calculator!$D$3</f>
        <v>45705</v>
      </c>
      <c r="I272" s="17">
        <f t="shared" si="103"/>
        <v>45979</v>
      </c>
      <c r="J272" s="18">
        <v>274</v>
      </c>
      <c r="K272" s="7">
        <f t="shared" si="101"/>
        <v>45747</v>
      </c>
      <c r="L272" s="8">
        <f t="shared" si="102"/>
        <v>45749</v>
      </c>
      <c r="M272" s="4">
        <f t="shared" si="102"/>
        <v>45751</v>
      </c>
      <c r="N272" s="10">
        <f t="shared" si="91"/>
        <v>45715</v>
      </c>
      <c r="O272" s="4">
        <f t="shared" si="105"/>
        <v>45720</v>
      </c>
      <c r="P272" s="8">
        <f t="shared" si="92"/>
        <v>45720</v>
      </c>
      <c r="Q272" s="7">
        <f t="shared" si="94"/>
        <v>45708</v>
      </c>
      <c r="R272" s="4">
        <f t="shared" si="96"/>
        <v>45720</v>
      </c>
      <c r="S272" s="8">
        <f t="shared" si="95"/>
        <v>45719</v>
      </c>
      <c r="T272" s="19">
        <v>274</v>
      </c>
      <c r="U272" s="17">
        <f t="shared" si="106"/>
        <v>45705</v>
      </c>
      <c r="V272" s="17">
        <f t="shared" si="107"/>
        <v>45979</v>
      </c>
      <c r="W272" s="4">
        <f t="shared" si="108"/>
        <v>45712</v>
      </c>
      <c r="X272" s="4">
        <f t="shared" si="99"/>
        <v>45719</v>
      </c>
      <c r="Y272" s="4">
        <f t="shared" si="100"/>
        <v>45721</v>
      </c>
      <c r="Z272" s="4">
        <f t="shared" si="97"/>
        <v>45971</v>
      </c>
    </row>
    <row r="273" spans="6:26" x14ac:dyDescent="0.25">
      <c r="F273" s="18">
        <f t="shared" si="104"/>
        <v>273</v>
      </c>
      <c r="G273" s="18">
        <f>Calculator!$D$3+F273</f>
        <v>45978</v>
      </c>
      <c r="H273" s="17">
        <f>Calculator!$D$3</f>
        <v>45705</v>
      </c>
      <c r="I273" s="17">
        <f t="shared" si="103"/>
        <v>45980</v>
      </c>
      <c r="J273" s="18">
        <v>275</v>
      </c>
      <c r="K273" s="7">
        <f t="shared" si="101"/>
        <v>45747</v>
      </c>
      <c r="L273" s="8">
        <f t="shared" ref="L273:M292" si="109">WORKDAY(K273,2,$A$2:$A$25)</f>
        <v>45749</v>
      </c>
      <c r="M273" s="4">
        <f t="shared" si="109"/>
        <v>45751</v>
      </c>
      <c r="N273" s="10">
        <f t="shared" si="91"/>
        <v>45715</v>
      </c>
      <c r="O273" s="4">
        <f t="shared" si="105"/>
        <v>45720</v>
      </c>
      <c r="P273" s="8">
        <f t="shared" si="92"/>
        <v>45720</v>
      </c>
      <c r="Q273" s="7">
        <f t="shared" si="94"/>
        <v>45708</v>
      </c>
      <c r="R273" s="4">
        <f t="shared" si="96"/>
        <v>45720</v>
      </c>
      <c r="S273" s="8">
        <f t="shared" si="95"/>
        <v>45719</v>
      </c>
      <c r="T273" s="19">
        <v>275</v>
      </c>
      <c r="U273" s="17">
        <f t="shared" si="106"/>
        <v>45705</v>
      </c>
      <c r="V273" s="17">
        <f t="shared" si="107"/>
        <v>45980</v>
      </c>
      <c r="W273" s="4">
        <f t="shared" si="108"/>
        <v>45712</v>
      </c>
      <c r="X273" s="4">
        <f t="shared" si="99"/>
        <v>45719</v>
      </c>
      <c r="Y273" s="4">
        <f t="shared" si="100"/>
        <v>45721</v>
      </c>
      <c r="Z273" s="4">
        <f t="shared" si="97"/>
        <v>45973</v>
      </c>
    </row>
    <row r="274" spans="6:26" x14ac:dyDescent="0.25">
      <c r="F274" s="18">
        <f t="shared" si="104"/>
        <v>274</v>
      </c>
      <c r="G274" s="18">
        <f>Calculator!$D$3+F274</f>
        <v>45979</v>
      </c>
      <c r="H274" s="17">
        <f>Calculator!$D$3</f>
        <v>45705</v>
      </c>
      <c r="I274" s="17">
        <f t="shared" si="103"/>
        <v>45981</v>
      </c>
      <c r="J274" s="18">
        <v>276</v>
      </c>
      <c r="K274" s="7">
        <f t="shared" si="101"/>
        <v>45747</v>
      </c>
      <c r="L274" s="8">
        <f t="shared" si="109"/>
        <v>45749</v>
      </c>
      <c r="M274" s="4">
        <f t="shared" si="109"/>
        <v>45751</v>
      </c>
      <c r="N274" s="10">
        <f t="shared" si="91"/>
        <v>45715</v>
      </c>
      <c r="O274" s="4">
        <f t="shared" si="105"/>
        <v>45720</v>
      </c>
      <c r="P274" s="8">
        <f t="shared" si="92"/>
        <v>45720</v>
      </c>
      <c r="Q274" s="7">
        <f t="shared" si="94"/>
        <v>45708</v>
      </c>
      <c r="R274" s="4">
        <f t="shared" si="96"/>
        <v>45720</v>
      </c>
      <c r="S274" s="8">
        <f t="shared" si="95"/>
        <v>45719</v>
      </c>
      <c r="T274" s="19">
        <v>276</v>
      </c>
      <c r="U274" s="17">
        <f t="shared" si="106"/>
        <v>45705</v>
      </c>
      <c r="V274" s="17">
        <f t="shared" si="107"/>
        <v>45981</v>
      </c>
      <c r="W274" s="4">
        <f t="shared" si="108"/>
        <v>45712</v>
      </c>
      <c r="X274" s="4">
        <f t="shared" si="99"/>
        <v>45719</v>
      </c>
      <c r="Y274" s="4">
        <f t="shared" si="100"/>
        <v>45721</v>
      </c>
      <c r="Z274" s="4">
        <f t="shared" si="97"/>
        <v>45974</v>
      </c>
    </row>
    <row r="275" spans="6:26" x14ac:dyDescent="0.25">
      <c r="F275" s="18">
        <f t="shared" si="104"/>
        <v>275</v>
      </c>
      <c r="G275" s="18">
        <f>Calculator!$D$3+F275</f>
        <v>45980</v>
      </c>
      <c r="H275" s="17">
        <f>Calculator!$D$3</f>
        <v>45705</v>
      </c>
      <c r="I275" s="17">
        <f t="shared" si="103"/>
        <v>45982</v>
      </c>
      <c r="J275" s="18">
        <v>277</v>
      </c>
      <c r="K275" s="7">
        <f t="shared" si="101"/>
        <v>45747</v>
      </c>
      <c r="L275" s="8">
        <f t="shared" si="109"/>
        <v>45749</v>
      </c>
      <c r="M275" s="4">
        <f t="shared" si="109"/>
        <v>45751</v>
      </c>
      <c r="N275" s="10">
        <f t="shared" ref="N275:N338" si="110">WORKDAY(H275,8,$A$2:$A$25)</f>
        <v>45715</v>
      </c>
      <c r="O275" s="4">
        <f t="shared" si="105"/>
        <v>45720</v>
      </c>
      <c r="P275" s="8">
        <f t="shared" ref="P275:P338" si="111">WORKDAY(N275,3,$A$2:$A$25)</f>
        <v>45720</v>
      </c>
      <c r="Q275" s="7">
        <f t="shared" si="94"/>
        <v>45708</v>
      </c>
      <c r="R275" s="4">
        <f t="shared" si="96"/>
        <v>45720</v>
      </c>
      <c r="S275" s="8">
        <f t="shared" si="95"/>
        <v>45719</v>
      </c>
      <c r="T275" s="19">
        <v>277</v>
      </c>
      <c r="U275" s="17">
        <f t="shared" si="106"/>
        <v>45705</v>
      </c>
      <c r="V275" s="17">
        <f t="shared" si="107"/>
        <v>45982</v>
      </c>
      <c r="W275" s="4">
        <f t="shared" si="108"/>
        <v>45712</v>
      </c>
      <c r="X275" s="4">
        <f t="shared" si="99"/>
        <v>45719</v>
      </c>
      <c r="Y275" s="4">
        <f t="shared" si="100"/>
        <v>45721</v>
      </c>
      <c r="Z275" s="4">
        <f t="shared" si="97"/>
        <v>45975</v>
      </c>
    </row>
    <row r="276" spans="6:26" x14ac:dyDescent="0.25">
      <c r="F276" s="18">
        <f t="shared" si="104"/>
        <v>276</v>
      </c>
      <c r="G276" s="18">
        <f>Calculator!$D$3+F276</f>
        <v>45981</v>
      </c>
      <c r="H276" s="17">
        <f>Calculator!$D$3</f>
        <v>45705</v>
      </c>
      <c r="I276" s="17">
        <f t="shared" si="103"/>
        <v>45985</v>
      </c>
      <c r="J276" s="18">
        <v>278</v>
      </c>
      <c r="K276" s="7">
        <f t="shared" si="101"/>
        <v>45747</v>
      </c>
      <c r="L276" s="8">
        <f t="shared" si="109"/>
        <v>45749</v>
      </c>
      <c r="M276" s="4">
        <f t="shared" si="109"/>
        <v>45751</v>
      </c>
      <c r="N276" s="10">
        <f t="shared" si="110"/>
        <v>45715</v>
      </c>
      <c r="O276" s="4">
        <f t="shared" si="105"/>
        <v>45720</v>
      </c>
      <c r="P276" s="8">
        <f t="shared" si="111"/>
        <v>45720</v>
      </c>
      <c r="Q276" s="7">
        <f t="shared" si="94"/>
        <v>45708</v>
      </c>
      <c r="R276" s="4">
        <f t="shared" si="96"/>
        <v>45720</v>
      </c>
      <c r="S276" s="8">
        <f t="shared" si="95"/>
        <v>45719</v>
      </c>
      <c r="T276" s="19">
        <v>278</v>
      </c>
      <c r="U276" s="17">
        <f t="shared" si="106"/>
        <v>45705</v>
      </c>
      <c r="V276" s="17">
        <f t="shared" si="107"/>
        <v>45985</v>
      </c>
      <c r="W276" s="4">
        <f t="shared" si="108"/>
        <v>45712</v>
      </c>
      <c r="X276" s="4">
        <f t="shared" si="99"/>
        <v>45719</v>
      </c>
      <c r="Y276" s="4">
        <f t="shared" si="100"/>
        <v>45721</v>
      </c>
      <c r="Z276" s="4">
        <f t="shared" si="97"/>
        <v>45978</v>
      </c>
    </row>
    <row r="277" spans="6:26" x14ac:dyDescent="0.25">
      <c r="F277" s="18">
        <f t="shared" si="104"/>
        <v>277</v>
      </c>
      <c r="G277" s="18">
        <f>Calculator!$D$3+F277</f>
        <v>45982</v>
      </c>
      <c r="H277" s="17">
        <f>Calculator!$D$3</f>
        <v>45705</v>
      </c>
      <c r="I277" s="17">
        <f t="shared" si="103"/>
        <v>45986</v>
      </c>
      <c r="J277" s="18">
        <v>279</v>
      </c>
      <c r="K277" s="7">
        <f t="shared" si="101"/>
        <v>45747</v>
      </c>
      <c r="L277" s="8">
        <f t="shared" si="109"/>
        <v>45749</v>
      </c>
      <c r="M277" s="4">
        <f t="shared" si="109"/>
        <v>45751</v>
      </c>
      <c r="N277" s="10">
        <f t="shared" si="110"/>
        <v>45715</v>
      </c>
      <c r="O277" s="4">
        <f t="shared" si="105"/>
        <v>45720</v>
      </c>
      <c r="P277" s="8">
        <f t="shared" si="111"/>
        <v>45720</v>
      </c>
      <c r="Q277" s="7">
        <f t="shared" si="94"/>
        <v>45708</v>
      </c>
      <c r="R277" s="4">
        <f t="shared" si="96"/>
        <v>45720</v>
      </c>
      <c r="S277" s="8">
        <f t="shared" si="95"/>
        <v>45719</v>
      </c>
      <c r="T277" s="19">
        <v>279</v>
      </c>
      <c r="U277" s="17">
        <f t="shared" si="106"/>
        <v>45705</v>
      </c>
      <c r="V277" s="17">
        <f t="shared" si="107"/>
        <v>45986</v>
      </c>
      <c r="W277" s="4">
        <f t="shared" si="108"/>
        <v>45712</v>
      </c>
      <c r="X277" s="4">
        <f t="shared" si="99"/>
        <v>45719</v>
      </c>
      <c r="Y277" s="4">
        <f t="shared" si="100"/>
        <v>45721</v>
      </c>
      <c r="Z277" s="4">
        <f t="shared" si="97"/>
        <v>45979</v>
      </c>
    </row>
    <row r="278" spans="6:26" x14ac:dyDescent="0.25">
      <c r="F278" s="18">
        <f t="shared" si="104"/>
        <v>278</v>
      </c>
      <c r="G278" s="18">
        <f>Calculator!$D$3+F278</f>
        <v>45983</v>
      </c>
      <c r="H278" s="17">
        <f>Calculator!$D$3</f>
        <v>45705</v>
      </c>
      <c r="I278" s="17">
        <f t="shared" si="103"/>
        <v>45986</v>
      </c>
      <c r="J278" s="18">
        <v>280</v>
      </c>
      <c r="K278" s="7">
        <f t="shared" si="101"/>
        <v>45747</v>
      </c>
      <c r="L278" s="8">
        <f t="shared" si="109"/>
        <v>45749</v>
      </c>
      <c r="M278" s="4">
        <f t="shared" si="109"/>
        <v>45751</v>
      </c>
      <c r="N278" s="10">
        <f t="shared" si="110"/>
        <v>45715</v>
      </c>
      <c r="O278" s="4">
        <f t="shared" si="105"/>
        <v>45720</v>
      </c>
      <c r="P278" s="8">
        <f t="shared" si="111"/>
        <v>45720</v>
      </c>
      <c r="Q278" s="7">
        <f t="shared" si="94"/>
        <v>45708</v>
      </c>
      <c r="R278" s="4">
        <f t="shared" si="96"/>
        <v>45720</v>
      </c>
      <c r="S278" s="8">
        <f t="shared" si="95"/>
        <v>45719</v>
      </c>
      <c r="T278" s="19">
        <v>280</v>
      </c>
      <c r="U278" s="17">
        <f t="shared" si="106"/>
        <v>45705</v>
      </c>
      <c r="V278" s="17">
        <f t="shared" si="107"/>
        <v>45986</v>
      </c>
      <c r="W278" s="4">
        <f t="shared" si="108"/>
        <v>45712</v>
      </c>
      <c r="X278" s="4">
        <f t="shared" si="99"/>
        <v>45719</v>
      </c>
      <c r="Y278" s="4">
        <f t="shared" si="100"/>
        <v>45721</v>
      </c>
      <c r="Z278" s="4">
        <f t="shared" si="97"/>
        <v>45979</v>
      </c>
    </row>
    <row r="279" spans="6:26" x14ac:dyDescent="0.25">
      <c r="F279" s="18">
        <f t="shared" si="104"/>
        <v>279</v>
      </c>
      <c r="G279" s="18">
        <f>Calculator!$D$3+F279</f>
        <v>45984</v>
      </c>
      <c r="H279" s="17">
        <f>Calculator!$D$3</f>
        <v>45705</v>
      </c>
      <c r="I279" s="17">
        <f t="shared" si="103"/>
        <v>45986</v>
      </c>
      <c r="J279" s="18">
        <v>281</v>
      </c>
      <c r="K279" s="7">
        <f t="shared" si="101"/>
        <v>45747</v>
      </c>
      <c r="L279" s="8">
        <f t="shared" si="109"/>
        <v>45749</v>
      </c>
      <c r="M279" s="4">
        <f t="shared" si="109"/>
        <v>45751</v>
      </c>
      <c r="N279" s="10">
        <f t="shared" si="110"/>
        <v>45715</v>
      </c>
      <c r="O279" s="4">
        <f t="shared" si="105"/>
        <v>45720</v>
      </c>
      <c r="P279" s="8">
        <f t="shared" si="111"/>
        <v>45720</v>
      </c>
      <c r="Q279" s="7">
        <f t="shared" ref="Q279:Q342" si="112">WORKDAY(H279,3,$A$2:$A$25)</f>
        <v>45708</v>
      </c>
      <c r="R279" s="4">
        <f t="shared" si="96"/>
        <v>45720</v>
      </c>
      <c r="S279" s="8">
        <f t="shared" ref="S279:S342" si="113">WORKDAY(H279,10,$A$2:$A$25)</f>
        <v>45719</v>
      </c>
      <c r="T279" s="19">
        <v>281</v>
      </c>
      <c r="U279" s="17">
        <f t="shared" si="106"/>
        <v>45705</v>
      </c>
      <c r="V279" s="17">
        <f t="shared" si="107"/>
        <v>45986</v>
      </c>
      <c r="W279" s="4">
        <f t="shared" si="108"/>
        <v>45712</v>
      </c>
      <c r="X279" s="4">
        <f t="shared" si="99"/>
        <v>45719</v>
      </c>
      <c r="Y279" s="4">
        <f t="shared" si="100"/>
        <v>45721</v>
      </c>
      <c r="Z279" s="4">
        <f t="shared" si="97"/>
        <v>45979</v>
      </c>
    </row>
    <row r="280" spans="6:26" x14ac:dyDescent="0.25">
      <c r="F280" s="18">
        <f t="shared" si="104"/>
        <v>280</v>
      </c>
      <c r="G280" s="18">
        <f>Calculator!$D$3+F280</f>
        <v>45985</v>
      </c>
      <c r="H280" s="17">
        <f>Calculator!$D$3</f>
        <v>45705</v>
      </c>
      <c r="I280" s="17">
        <f t="shared" si="103"/>
        <v>45987</v>
      </c>
      <c r="J280" s="18">
        <v>282</v>
      </c>
      <c r="K280" s="7">
        <f t="shared" si="101"/>
        <v>45747</v>
      </c>
      <c r="L280" s="8">
        <f t="shared" si="109"/>
        <v>45749</v>
      </c>
      <c r="M280" s="4">
        <f t="shared" si="109"/>
        <v>45751</v>
      </c>
      <c r="N280" s="10">
        <f t="shared" si="110"/>
        <v>45715</v>
      </c>
      <c r="O280" s="4">
        <f t="shared" si="105"/>
        <v>45720</v>
      </c>
      <c r="P280" s="8">
        <f t="shared" si="111"/>
        <v>45720</v>
      </c>
      <c r="Q280" s="7">
        <f t="shared" si="112"/>
        <v>45708</v>
      </c>
      <c r="R280" s="4">
        <f t="shared" si="96"/>
        <v>45720</v>
      </c>
      <c r="S280" s="8">
        <f t="shared" si="113"/>
        <v>45719</v>
      </c>
      <c r="T280" s="19">
        <v>282</v>
      </c>
      <c r="U280" s="17">
        <f t="shared" si="106"/>
        <v>45705</v>
      </c>
      <c r="V280" s="17">
        <f t="shared" si="107"/>
        <v>45987</v>
      </c>
      <c r="W280" s="4">
        <f t="shared" si="108"/>
        <v>45712</v>
      </c>
      <c r="X280" s="4">
        <f t="shared" si="99"/>
        <v>45719</v>
      </c>
      <c r="Y280" s="4">
        <f t="shared" si="100"/>
        <v>45721</v>
      </c>
      <c r="Z280" s="4">
        <f t="shared" si="97"/>
        <v>45980</v>
      </c>
    </row>
    <row r="281" spans="6:26" x14ac:dyDescent="0.25">
      <c r="F281" s="18">
        <f t="shared" si="104"/>
        <v>281</v>
      </c>
      <c r="G281" s="18">
        <f>Calculator!$D$3+F281</f>
        <v>45986</v>
      </c>
      <c r="H281" s="17">
        <f>Calculator!$D$3</f>
        <v>45705</v>
      </c>
      <c r="I281" s="17">
        <f t="shared" si="103"/>
        <v>45989</v>
      </c>
      <c r="J281" s="18">
        <v>283</v>
      </c>
      <c r="K281" s="7">
        <f t="shared" si="101"/>
        <v>45747</v>
      </c>
      <c r="L281" s="8">
        <f t="shared" si="109"/>
        <v>45749</v>
      </c>
      <c r="M281" s="4">
        <f t="shared" si="109"/>
        <v>45751</v>
      </c>
      <c r="N281" s="10">
        <f t="shared" si="110"/>
        <v>45715</v>
      </c>
      <c r="O281" s="4">
        <f t="shared" si="105"/>
        <v>45720</v>
      </c>
      <c r="P281" s="8">
        <f t="shared" si="111"/>
        <v>45720</v>
      </c>
      <c r="Q281" s="7">
        <f t="shared" si="112"/>
        <v>45708</v>
      </c>
      <c r="R281" s="4">
        <f t="shared" si="96"/>
        <v>45720</v>
      </c>
      <c r="S281" s="8">
        <f t="shared" si="113"/>
        <v>45719</v>
      </c>
      <c r="T281" s="19">
        <v>283</v>
      </c>
      <c r="U281" s="17">
        <f t="shared" si="106"/>
        <v>45705</v>
      </c>
      <c r="V281" s="17">
        <f t="shared" si="107"/>
        <v>45989</v>
      </c>
      <c r="W281" s="4">
        <f t="shared" si="108"/>
        <v>45712</v>
      </c>
      <c r="X281" s="4">
        <f t="shared" si="99"/>
        <v>45719</v>
      </c>
      <c r="Y281" s="4">
        <f t="shared" si="100"/>
        <v>45721</v>
      </c>
      <c r="Z281" s="4">
        <f t="shared" si="97"/>
        <v>45981</v>
      </c>
    </row>
    <row r="282" spans="6:26" x14ac:dyDescent="0.25">
      <c r="F282" s="18">
        <f t="shared" si="104"/>
        <v>282</v>
      </c>
      <c r="G282" s="18">
        <f>Calculator!$D$3+F282</f>
        <v>45987</v>
      </c>
      <c r="H282" s="17">
        <f>Calculator!$D$3</f>
        <v>45705</v>
      </c>
      <c r="I282" s="17">
        <f t="shared" si="103"/>
        <v>45992</v>
      </c>
      <c r="J282" s="18">
        <v>284</v>
      </c>
      <c r="K282" s="7">
        <f t="shared" si="101"/>
        <v>45747</v>
      </c>
      <c r="L282" s="8">
        <f t="shared" si="109"/>
        <v>45749</v>
      </c>
      <c r="M282" s="4">
        <f t="shared" si="109"/>
        <v>45751</v>
      </c>
      <c r="N282" s="10">
        <f t="shared" si="110"/>
        <v>45715</v>
      </c>
      <c r="O282" s="4">
        <f t="shared" si="105"/>
        <v>45720</v>
      </c>
      <c r="P282" s="8">
        <f t="shared" si="111"/>
        <v>45720</v>
      </c>
      <c r="Q282" s="7">
        <f t="shared" si="112"/>
        <v>45708</v>
      </c>
      <c r="R282" s="4">
        <f t="shared" si="96"/>
        <v>45720</v>
      </c>
      <c r="S282" s="8">
        <f t="shared" si="113"/>
        <v>45719</v>
      </c>
      <c r="T282" s="19">
        <v>284</v>
      </c>
      <c r="U282" s="17">
        <f t="shared" si="106"/>
        <v>45705</v>
      </c>
      <c r="V282" s="17">
        <f t="shared" si="107"/>
        <v>45992</v>
      </c>
      <c r="W282" s="4">
        <f t="shared" si="108"/>
        <v>45712</v>
      </c>
      <c r="X282" s="4">
        <f t="shared" si="99"/>
        <v>45719</v>
      </c>
      <c r="Y282" s="4">
        <f t="shared" si="100"/>
        <v>45721</v>
      </c>
      <c r="Z282" s="4">
        <f t="shared" si="97"/>
        <v>45982</v>
      </c>
    </row>
    <row r="283" spans="6:26" x14ac:dyDescent="0.25">
      <c r="F283" s="18">
        <f t="shared" si="104"/>
        <v>283</v>
      </c>
      <c r="G283" s="18">
        <f>Calculator!$D$3+F283</f>
        <v>45988</v>
      </c>
      <c r="H283" s="17">
        <f>Calculator!$D$3</f>
        <v>45705</v>
      </c>
      <c r="I283" s="17">
        <f t="shared" si="103"/>
        <v>45992</v>
      </c>
      <c r="J283" s="18">
        <v>285</v>
      </c>
      <c r="K283" s="7">
        <f t="shared" si="101"/>
        <v>45747</v>
      </c>
      <c r="L283" s="8">
        <f t="shared" si="109"/>
        <v>45749</v>
      </c>
      <c r="M283" s="4">
        <f t="shared" si="109"/>
        <v>45751</v>
      </c>
      <c r="N283" s="10">
        <f t="shared" si="110"/>
        <v>45715</v>
      </c>
      <c r="O283" s="4">
        <f t="shared" si="105"/>
        <v>45720</v>
      </c>
      <c r="P283" s="8">
        <f t="shared" si="111"/>
        <v>45720</v>
      </c>
      <c r="Q283" s="7">
        <f t="shared" si="112"/>
        <v>45708</v>
      </c>
      <c r="R283" s="4">
        <f t="shared" si="96"/>
        <v>45720</v>
      </c>
      <c r="S283" s="8">
        <f t="shared" si="113"/>
        <v>45719</v>
      </c>
      <c r="T283" s="19">
        <v>285</v>
      </c>
      <c r="U283" s="17">
        <f t="shared" si="106"/>
        <v>45705</v>
      </c>
      <c r="V283" s="17">
        <f t="shared" si="107"/>
        <v>45992</v>
      </c>
      <c r="W283" s="4">
        <f t="shared" si="108"/>
        <v>45712</v>
      </c>
      <c r="X283" s="4">
        <f t="shared" si="99"/>
        <v>45719</v>
      </c>
      <c r="Y283" s="4">
        <f t="shared" si="100"/>
        <v>45721</v>
      </c>
      <c r="Z283" s="4">
        <f t="shared" si="97"/>
        <v>45982</v>
      </c>
    </row>
    <row r="284" spans="6:26" x14ac:dyDescent="0.25">
      <c r="F284" s="18">
        <f t="shared" si="104"/>
        <v>284</v>
      </c>
      <c r="G284" s="18">
        <f>Calculator!$D$3+F284</f>
        <v>45989</v>
      </c>
      <c r="H284" s="17">
        <f>Calculator!$D$3</f>
        <v>45705</v>
      </c>
      <c r="I284" s="17">
        <f t="shared" si="103"/>
        <v>45993</v>
      </c>
      <c r="J284" s="18">
        <v>286</v>
      </c>
      <c r="K284" s="7">
        <f t="shared" si="101"/>
        <v>45747</v>
      </c>
      <c r="L284" s="8">
        <f t="shared" si="109"/>
        <v>45749</v>
      </c>
      <c r="M284" s="4">
        <f t="shared" si="109"/>
        <v>45751</v>
      </c>
      <c r="N284" s="10">
        <f t="shared" si="110"/>
        <v>45715</v>
      </c>
      <c r="O284" s="4">
        <f t="shared" si="105"/>
        <v>45720</v>
      </c>
      <c r="P284" s="8">
        <f t="shared" si="111"/>
        <v>45720</v>
      </c>
      <c r="Q284" s="7">
        <f t="shared" si="112"/>
        <v>45708</v>
      </c>
      <c r="R284" s="4">
        <f t="shared" si="96"/>
        <v>45720</v>
      </c>
      <c r="S284" s="8">
        <f t="shared" si="113"/>
        <v>45719</v>
      </c>
      <c r="T284" s="19">
        <v>286</v>
      </c>
      <c r="U284" s="17">
        <f t="shared" si="106"/>
        <v>45705</v>
      </c>
      <c r="V284" s="17">
        <f t="shared" si="107"/>
        <v>45993</v>
      </c>
      <c r="W284" s="4">
        <f t="shared" si="108"/>
        <v>45712</v>
      </c>
      <c r="X284" s="4">
        <f t="shared" si="99"/>
        <v>45719</v>
      </c>
      <c r="Y284" s="4">
        <f t="shared" si="100"/>
        <v>45721</v>
      </c>
      <c r="Z284" s="4">
        <f t="shared" si="97"/>
        <v>45985</v>
      </c>
    </row>
    <row r="285" spans="6:26" x14ac:dyDescent="0.25">
      <c r="F285" s="18">
        <f t="shared" si="104"/>
        <v>285</v>
      </c>
      <c r="G285" s="18">
        <f>Calculator!$D$3+F285</f>
        <v>45990</v>
      </c>
      <c r="H285" s="17">
        <f>Calculator!$D$3</f>
        <v>45705</v>
      </c>
      <c r="I285" s="17">
        <f t="shared" si="103"/>
        <v>45993</v>
      </c>
      <c r="J285" s="18">
        <v>287</v>
      </c>
      <c r="K285" s="7">
        <f t="shared" si="101"/>
        <v>45747</v>
      </c>
      <c r="L285" s="8">
        <f t="shared" si="109"/>
        <v>45749</v>
      </c>
      <c r="M285" s="4">
        <f t="shared" si="109"/>
        <v>45751</v>
      </c>
      <c r="N285" s="10">
        <f t="shared" si="110"/>
        <v>45715</v>
      </c>
      <c r="O285" s="4">
        <f t="shared" si="105"/>
        <v>45720</v>
      </c>
      <c r="P285" s="8">
        <f t="shared" si="111"/>
        <v>45720</v>
      </c>
      <c r="Q285" s="7">
        <f t="shared" si="112"/>
        <v>45708</v>
      </c>
      <c r="R285" s="4">
        <f t="shared" si="96"/>
        <v>45720</v>
      </c>
      <c r="S285" s="8">
        <f t="shared" si="113"/>
        <v>45719</v>
      </c>
      <c r="T285" s="19">
        <v>287</v>
      </c>
      <c r="U285" s="17">
        <f t="shared" si="106"/>
        <v>45705</v>
      </c>
      <c r="V285" s="17">
        <f t="shared" si="107"/>
        <v>45993</v>
      </c>
      <c r="W285" s="4">
        <f t="shared" si="108"/>
        <v>45712</v>
      </c>
      <c r="X285" s="4">
        <f t="shared" si="99"/>
        <v>45719</v>
      </c>
      <c r="Y285" s="4">
        <f t="shared" si="100"/>
        <v>45721</v>
      </c>
      <c r="Z285" s="4">
        <f t="shared" si="97"/>
        <v>45985</v>
      </c>
    </row>
    <row r="286" spans="6:26" x14ac:dyDescent="0.25">
      <c r="F286" s="18">
        <f t="shared" si="104"/>
        <v>286</v>
      </c>
      <c r="G286" s="18">
        <f>Calculator!$D$3+F286</f>
        <v>45991</v>
      </c>
      <c r="H286" s="17">
        <f>Calculator!$D$3</f>
        <v>45705</v>
      </c>
      <c r="I286" s="17">
        <f t="shared" si="103"/>
        <v>45993</v>
      </c>
      <c r="J286" s="18">
        <v>288</v>
      </c>
      <c r="K286" s="7">
        <f t="shared" si="101"/>
        <v>45747</v>
      </c>
      <c r="L286" s="8">
        <f t="shared" si="109"/>
        <v>45749</v>
      </c>
      <c r="M286" s="4">
        <f t="shared" si="109"/>
        <v>45751</v>
      </c>
      <c r="N286" s="10">
        <f t="shared" si="110"/>
        <v>45715</v>
      </c>
      <c r="O286" s="4">
        <f t="shared" si="105"/>
        <v>45720</v>
      </c>
      <c r="P286" s="8">
        <f t="shared" si="111"/>
        <v>45720</v>
      </c>
      <c r="Q286" s="7">
        <f t="shared" si="112"/>
        <v>45708</v>
      </c>
      <c r="R286" s="4">
        <f t="shared" ref="R286:R349" si="114">WORKDAY(H286,11,$A$2:$A$25)</f>
        <v>45720</v>
      </c>
      <c r="S286" s="8">
        <f t="shared" si="113"/>
        <v>45719</v>
      </c>
      <c r="T286" s="19">
        <v>288</v>
      </c>
      <c r="U286" s="17">
        <f t="shared" si="106"/>
        <v>45705</v>
      </c>
      <c r="V286" s="17">
        <f t="shared" si="107"/>
        <v>45993</v>
      </c>
      <c r="W286" s="4">
        <f t="shared" si="108"/>
        <v>45712</v>
      </c>
      <c r="X286" s="4">
        <f t="shared" si="99"/>
        <v>45719</v>
      </c>
      <c r="Y286" s="4">
        <f t="shared" si="100"/>
        <v>45721</v>
      </c>
      <c r="Z286" s="4">
        <f t="shared" ref="Z286:Z349" si="115">WORKDAY(V286,-5,$A$2:$A$25)</f>
        <v>45985</v>
      </c>
    </row>
    <row r="287" spans="6:26" x14ac:dyDescent="0.25">
      <c r="F287" s="18">
        <f t="shared" si="104"/>
        <v>287</v>
      </c>
      <c r="G287" s="18">
        <f>Calculator!$D$3+F287</f>
        <v>45992</v>
      </c>
      <c r="H287" s="17">
        <f>Calculator!$D$3</f>
        <v>45705</v>
      </c>
      <c r="I287" s="17">
        <f t="shared" si="103"/>
        <v>45994</v>
      </c>
      <c r="J287" s="18">
        <v>289</v>
      </c>
      <c r="K287" s="7">
        <f t="shared" si="101"/>
        <v>45747</v>
      </c>
      <c r="L287" s="8">
        <f t="shared" si="109"/>
        <v>45749</v>
      </c>
      <c r="M287" s="4">
        <f t="shared" si="109"/>
        <v>45751</v>
      </c>
      <c r="N287" s="10">
        <f t="shared" si="110"/>
        <v>45715</v>
      </c>
      <c r="O287" s="4">
        <f t="shared" si="105"/>
        <v>45720</v>
      </c>
      <c r="P287" s="8">
        <f t="shared" si="111"/>
        <v>45720</v>
      </c>
      <c r="Q287" s="7">
        <f t="shared" si="112"/>
        <v>45708</v>
      </c>
      <c r="R287" s="4">
        <f t="shared" si="114"/>
        <v>45720</v>
      </c>
      <c r="S287" s="8">
        <f t="shared" si="113"/>
        <v>45719</v>
      </c>
      <c r="T287" s="19">
        <v>289</v>
      </c>
      <c r="U287" s="17">
        <f t="shared" si="106"/>
        <v>45705</v>
      </c>
      <c r="V287" s="17">
        <f t="shared" si="107"/>
        <v>45994</v>
      </c>
      <c r="W287" s="4">
        <f t="shared" si="108"/>
        <v>45712</v>
      </c>
      <c r="X287" s="4">
        <f t="shared" si="99"/>
        <v>45719</v>
      </c>
      <c r="Y287" s="4">
        <f t="shared" si="100"/>
        <v>45721</v>
      </c>
      <c r="Z287" s="4">
        <f t="shared" si="115"/>
        <v>45986</v>
      </c>
    </row>
    <row r="288" spans="6:26" x14ac:dyDescent="0.25">
      <c r="F288" s="18">
        <f t="shared" si="104"/>
        <v>288</v>
      </c>
      <c r="G288" s="18">
        <f>Calculator!$D$3+F288</f>
        <v>45993</v>
      </c>
      <c r="H288" s="17">
        <f>Calculator!$D$3</f>
        <v>45705</v>
      </c>
      <c r="I288" s="17">
        <f t="shared" si="103"/>
        <v>45995</v>
      </c>
      <c r="J288" s="18">
        <v>290</v>
      </c>
      <c r="K288" s="7">
        <f t="shared" si="101"/>
        <v>45747</v>
      </c>
      <c r="L288" s="8">
        <f t="shared" si="109"/>
        <v>45749</v>
      </c>
      <c r="M288" s="4">
        <f t="shared" si="109"/>
        <v>45751</v>
      </c>
      <c r="N288" s="10">
        <f t="shared" si="110"/>
        <v>45715</v>
      </c>
      <c r="O288" s="4">
        <f t="shared" si="105"/>
        <v>45720</v>
      </c>
      <c r="P288" s="8">
        <f t="shared" si="111"/>
        <v>45720</v>
      </c>
      <c r="Q288" s="7">
        <f t="shared" si="112"/>
        <v>45708</v>
      </c>
      <c r="R288" s="4">
        <f t="shared" si="114"/>
        <v>45720</v>
      </c>
      <c r="S288" s="8">
        <f t="shared" si="113"/>
        <v>45719</v>
      </c>
      <c r="T288" s="19">
        <v>290</v>
      </c>
      <c r="U288" s="17">
        <f t="shared" si="106"/>
        <v>45705</v>
      </c>
      <c r="V288" s="17">
        <f t="shared" si="107"/>
        <v>45995</v>
      </c>
      <c r="W288" s="4">
        <f t="shared" si="108"/>
        <v>45712</v>
      </c>
      <c r="X288" s="4">
        <f t="shared" si="99"/>
        <v>45719</v>
      </c>
      <c r="Y288" s="4">
        <f t="shared" si="100"/>
        <v>45721</v>
      </c>
      <c r="Z288" s="4">
        <f t="shared" si="115"/>
        <v>45987</v>
      </c>
    </row>
    <row r="289" spans="6:26" x14ac:dyDescent="0.25">
      <c r="F289" s="18">
        <f t="shared" si="104"/>
        <v>289</v>
      </c>
      <c r="G289" s="18">
        <f>Calculator!$D$3+F289</f>
        <v>45994</v>
      </c>
      <c r="H289" s="17">
        <f>Calculator!$D$3</f>
        <v>45705</v>
      </c>
      <c r="I289" s="17">
        <f t="shared" si="103"/>
        <v>45996</v>
      </c>
      <c r="J289" s="18">
        <v>291</v>
      </c>
      <c r="K289" s="7">
        <f t="shared" si="101"/>
        <v>45747</v>
      </c>
      <c r="L289" s="8">
        <f t="shared" si="109"/>
        <v>45749</v>
      </c>
      <c r="M289" s="4">
        <f t="shared" si="109"/>
        <v>45751</v>
      </c>
      <c r="N289" s="10">
        <f t="shared" si="110"/>
        <v>45715</v>
      </c>
      <c r="O289" s="4">
        <f t="shared" si="105"/>
        <v>45720</v>
      </c>
      <c r="P289" s="8">
        <f t="shared" si="111"/>
        <v>45720</v>
      </c>
      <c r="Q289" s="7">
        <f t="shared" si="112"/>
        <v>45708</v>
      </c>
      <c r="R289" s="4">
        <f t="shared" si="114"/>
        <v>45720</v>
      </c>
      <c r="S289" s="8">
        <f t="shared" si="113"/>
        <v>45719</v>
      </c>
      <c r="T289" s="19">
        <v>291</v>
      </c>
      <c r="U289" s="17">
        <f t="shared" si="106"/>
        <v>45705</v>
      </c>
      <c r="V289" s="17">
        <f t="shared" si="107"/>
        <v>45996</v>
      </c>
      <c r="W289" s="4">
        <f t="shared" si="108"/>
        <v>45712</v>
      </c>
      <c r="X289" s="4">
        <f t="shared" si="99"/>
        <v>45719</v>
      </c>
      <c r="Y289" s="4">
        <f t="shared" si="100"/>
        <v>45721</v>
      </c>
      <c r="Z289" s="4">
        <f t="shared" si="115"/>
        <v>45989</v>
      </c>
    </row>
    <row r="290" spans="6:26" x14ac:dyDescent="0.25">
      <c r="F290" s="18">
        <f t="shared" si="104"/>
        <v>290</v>
      </c>
      <c r="G290" s="18">
        <f>Calculator!$D$3+F290</f>
        <v>45995</v>
      </c>
      <c r="H290" s="17">
        <f>Calculator!$D$3</f>
        <v>45705</v>
      </c>
      <c r="I290" s="17">
        <f t="shared" si="103"/>
        <v>45999</v>
      </c>
      <c r="J290" s="18">
        <v>292</v>
      </c>
      <c r="K290" s="7">
        <f t="shared" si="101"/>
        <v>45747</v>
      </c>
      <c r="L290" s="8">
        <f t="shared" si="109"/>
        <v>45749</v>
      </c>
      <c r="M290" s="4">
        <f t="shared" si="109"/>
        <v>45751</v>
      </c>
      <c r="N290" s="10">
        <f t="shared" si="110"/>
        <v>45715</v>
      </c>
      <c r="O290" s="4">
        <f t="shared" si="105"/>
        <v>45720</v>
      </c>
      <c r="P290" s="8">
        <f t="shared" si="111"/>
        <v>45720</v>
      </c>
      <c r="Q290" s="7">
        <f t="shared" si="112"/>
        <v>45708</v>
      </c>
      <c r="R290" s="4">
        <f t="shared" si="114"/>
        <v>45720</v>
      </c>
      <c r="S290" s="8">
        <f t="shared" si="113"/>
        <v>45719</v>
      </c>
      <c r="T290" s="19">
        <v>292</v>
      </c>
      <c r="U290" s="17">
        <f t="shared" si="106"/>
        <v>45705</v>
      </c>
      <c r="V290" s="17">
        <f t="shared" si="107"/>
        <v>45999</v>
      </c>
      <c r="W290" s="4">
        <f t="shared" si="108"/>
        <v>45712</v>
      </c>
      <c r="X290" s="4">
        <f t="shared" si="99"/>
        <v>45719</v>
      </c>
      <c r="Y290" s="4">
        <f t="shared" si="100"/>
        <v>45721</v>
      </c>
      <c r="Z290" s="4">
        <f t="shared" si="115"/>
        <v>45992</v>
      </c>
    </row>
    <row r="291" spans="6:26" x14ac:dyDescent="0.25">
      <c r="F291" s="18">
        <f t="shared" si="104"/>
        <v>291</v>
      </c>
      <c r="G291" s="18">
        <f>Calculator!$D$3+F291</f>
        <v>45996</v>
      </c>
      <c r="H291" s="17">
        <f>Calculator!$D$3</f>
        <v>45705</v>
      </c>
      <c r="I291" s="17">
        <f t="shared" si="103"/>
        <v>46000</v>
      </c>
      <c r="J291" s="18">
        <v>293</v>
      </c>
      <c r="K291" s="7">
        <f t="shared" si="101"/>
        <v>45747</v>
      </c>
      <c r="L291" s="8">
        <f t="shared" si="109"/>
        <v>45749</v>
      </c>
      <c r="M291" s="4">
        <f t="shared" si="109"/>
        <v>45751</v>
      </c>
      <c r="N291" s="10">
        <f t="shared" si="110"/>
        <v>45715</v>
      </c>
      <c r="O291" s="4">
        <f t="shared" si="105"/>
        <v>45720</v>
      </c>
      <c r="P291" s="8">
        <f t="shared" si="111"/>
        <v>45720</v>
      </c>
      <c r="Q291" s="7">
        <f t="shared" si="112"/>
        <v>45708</v>
      </c>
      <c r="R291" s="4">
        <f t="shared" si="114"/>
        <v>45720</v>
      </c>
      <c r="S291" s="8">
        <f t="shared" si="113"/>
        <v>45719</v>
      </c>
      <c r="T291" s="19">
        <v>293</v>
      </c>
      <c r="U291" s="17">
        <f t="shared" si="106"/>
        <v>45705</v>
      </c>
      <c r="V291" s="17">
        <f t="shared" si="107"/>
        <v>46000</v>
      </c>
      <c r="W291" s="4">
        <f t="shared" si="108"/>
        <v>45712</v>
      </c>
      <c r="X291" s="4">
        <f t="shared" si="99"/>
        <v>45719</v>
      </c>
      <c r="Y291" s="4">
        <f t="shared" si="100"/>
        <v>45721</v>
      </c>
      <c r="Z291" s="4">
        <f t="shared" si="115"/>
        <v>45993</v>
      </c>
    </row>
    <row r="292" spans="6:26" x14ac:dyDescent="0.25">
      <c r="F292" s="18">
        <f t="shared" si="104"/>
        <v>292</v>
      </c>
      <c r="G292" s="18">
        <f>Calculator!$D$3+F292</f>
        <v>45997</v>
      </c>
      <c r="H292" s="17">
        <f>Calculator!$D$3</f>
        <v>45705</v>
      </c>
      <c r="I292" s="17">
        <f t="shared" si="103"/>
        <v>46000</v>
      </c>
      <c r="J292" s="18">
        <v>294</v>
      </c>
      <c r="K292" s="7">
        <f t="shared" si="101"/>
        <v>45747</v>
      </c>
      <c r="L292" s="8">
        <f t="shared" si="109"/>
        <v>45749</v>
      </c>
      <c r="M292" s="4">
        <f t="shared" si="109"/>
        <v>45751</v>
      </c>
      <c r="N292" s="10">
        <f t="shared" si="110"/>
        <v>45715</v>
      </c>
      <c r="O292" s="4">
        <f t="shared" si="105"/>
        <v>45720</v>
      </c>
      <c r="P292" s="8">
        <f t="shared" si="111"/>
        <v>45720</v>
      </c>
      <c r="Q292" s="7">
        <f t="shared" si="112"/>
        <v>45708</v>
      </c>
      <c r="R292" s="4">
        <f t="shared" si="114"/>
        <v>45720</v>
      </c>
      <c r="S292" s="8">
        <f t="shared" si="113"/>
        <v>45719</v>
      </c>
      <c r="T292" s="19">
        <v>294</v>
      </c>
      <c r="U292" s="17">
        <f t="shared" si="106"/>
        <v>45705</v>
      </c>
      <c r="V292" s="17">
        <f t="shared" si="107"/>
        <v>46000</v>
      </c>
      <c r="W292" s="4">
        <f t="shared" si="108"/>
        <v>45712</v>
      </c>
      <c r="X292" s="4">
        <f t="shared" si="99"/>
        <v>45719</v>
      </c>
      <c r="Y292" s="4">
        <f t="shared" si="100"/>
        <v>45721</v>
      </c>
      <c r="Z292" s="4">
        <f t="shared" si="115"/>
        <v>45993</v>
      </c>
    </row>
    <row r="293" spans="6:26" x14ac:dyDescent="0.25">
      <c r="F293" s="18">
        <f t="shared" si="104"/>
        <v>293</v>
      </c>
      <c r="G293" s="18">
        <f>Calculator!$D$3+F293</f>
        <v>45998</v>
      </c>
      <c r="H293" s="17">
        <f>Calculator!$D$3</f>
        <v>45705</v>
      </c>
      <c r="I293" s="17">
        <f t="shared" si="103"/>
        <v>46000</v>
      </c>
      <c r="J293" s="18">
        <v>295</v>
      </c>
      <c r="K293" s="7">
        <f t="shared" si="101"/>
        <v>45747</v>
      </c>
      <c r="L293" s="8">
        <f t="shared" ref="L293:M312" si="116">WORKDAY(K293,2,$A$2:$A$25)</f>
        <v>45749</v>
      </c>
      <c r="M293" s="4">
        <f t="shared" si="116"/>
        <v>45751</v>
      </c>
      <c r="N293" s="10">
        <f t="shared" si="110"/>
        <v>45715</v>
      </c>
      <c r="O293" s="4">
        <f t="shared" si="105"/>
        <v>45720</v>
      </c>
      <c r="P293" s="8">
        <f t="shared" si="111"/>
        <v>45720</v>
      </c>
      <c r="Q293" s="7">
        <f t="shared" si="112"/>
        <v>45708</v>
      </c>
      <c r="R293" s="4">
        <f t="shared" si="114"/>
        <v>45720</v>
      </c>
      <c r="S293" s="8">
        <f t="shared" si="113"/>
        <v>45719</v>
      </c>
      <c r="T293" s="19">
        <v>295</v>
      </c>
      <c r="U293" s="17">
        <f t="shared" si="106"/>
        <v>45705</v>
      </c>
      <c r="V293" s="17">
        <f t="shared" si="107"/>
        <v>46000</v>
      </c>
      <c r="W293" s="4">
        <f t="shared" si="108"/>
        <v>45712</v>
      </c>
      <c r="X293" s="4">
        <f t="shared" si="99"/>
        <v>45719</v>
      </c>
      <c r="Y293" s="4">
        <f t="shared" si="100"/>
        <v>45721</v>
      </c>
      <c r="Z293" s="4">
        <f t="shared" si="115"/>
        <v>45993</v>
      </c>
    </row>
    <row r="294" spans="6:26" x14ac:dyDescent="0.25">
      <c r="F294" s="18">
        <f t="shared" si="104"/>
        <v>294</v>
      </c>
      <c r="G294" s="18">
        <f>Calculator!$D$3+F294</f>
        <v>45999</v>
      </c>
      <c r="H294" s="17">
        <f>Calculator!$D$3</f>
        <v>45705</v>
      </c>
      <c r="I294" s="17">
        <f t="shared" si="103"/>
        <v>46001</v>
      </c>
      <c r="J294" s="18">
        <v>296</v>
      </c>
      <c r="K294" s="7">
        <f t="shared" si="101"/>
        <v>45747</v>
      </c>
      <c r="L294" s="8">
        <f t="shared" si="116"/>
        <v>45749</v>
      </c>
      <c r="M294" s="4">
        <f t="shared" si="116"/>
        <v>45751</v>
      </c>
      <c r="N294" s="10">
        <f t="shared" si="110"/>
        <v>45715</v>
      </c>
      <c r="O294" s="4">
        <f t="shared" si="105"/>
        <v>45720</v>
      </c>
      <c r="P294" s="8">
        <f t="shared" si="111"/>
        <v>45720</v>
      </c>
      <c r="Q294" s="7">
        <f t="shared" si="112"/>
        <v>45708</v>
      </c>
      <c r="R294" s="4">
        <f t="shared" si="114"/>
        <v>45720</v>
      </c>
      <c r="S294" s="8">
        <f t="shared" si="113"/>
        <v>45719</v>
      </c>
      <c r="T294" s="19">
        <v>296</v>
      </c>
      <c r="U294" s="17">
        <f t="shared" si="106"/>
        <v>45705</v>
      </c>
      <c r="V294" s="17">
        <f t="shared" si="107"/>
        <v>46001</v>
      </c>
      <c r="W294" s="4">
        <f t="shared" si="108"/>
        <v>45712</v>
      </c>
      <c r="X294" s="4">
        <f t="shared" si="99"/>
        <v>45719</v>
      </c>
      <c r="Y294" s="4">
        <f t="shared" si="100"/>
        <v>45721</v>
      </c>
      <c r="Z294" s="4">
        <f t="shared" si="115"/>
        <v>45994</v>
      </c>
    </row>
    <row r="295" spans="6:26" x14ac:dyDescent="0.25">
      <c r="F295" s="18">
        <f t="shared" si="104"/>
        <v>295</v>
      </c>
      <c r="G295" s="18">
        <f>Calculator!$D$3+F295</f>
        <v>46000</v>
      </c>
      <c r="H295" s="17">
        <f>Calculator!$D$3</f>
        <v>45705</v>
      </c>
      <c r="I295" s="17">
        <f t="shared" si="103"/>
        <v>46002</v>
      </c>
      <c r="J295" s="18">
        <v>297</v>
      </c>
      <c r="K295" s="7">
        <f t="shared" si="101"/>
        <v>45747</v>
      </c>
      <c r="L295" s="8">
        <f t="shared" si="116"/>
        <v>45749</v>
      </c>
      <c r="M295" s="4">
        <f t="shared" si="116"/>
        <v>45751</v>
      </c>
      <c r="N295" s="10">
        <f t="shared" si="110"/>
        <v>45715</v>
      </c>
      <c r="O295" s="4">
        <f t="shared" si="105"/>
        <v>45720</v>
      </c>
      <c r="P295" s="8">
        <f t="shared" si="111"/>
        <v>45720</v>
      </c>
      <c r="Q295" s="7">
        <f t="shared" si="112"/>
        <v>45708</v>
      </c>
      <c r="R295" s="4">
        <f t="shared" si="114"/>
        <v>45720</v>
      </c>
      <c r="S295" s="8">
        <f t="shared" si="113"/>
        <v>45719</v>
      </c>
      <c r="T295" s="19">
        <v>297</v>
      </c>
      <c r="U295" s="17">
        <f t="shared" si="106"/>
        <v>45705</v>
      </c>
      <c r="V295" s="17">
        <f t="shared" si="107"/>
        <v>46002</v>
      </c>
      <c r="W295" s="4">
        <f t="shared" si="108"/>
        <v>45712</v>
      </c>
      <c r="X295" s="4">
        <f t="shared" si="99"/>
        <v>45719</v>
      </c>
      <c r="Y295" s="4">
        <f t="shared" si="100"/>
        <v>45721</v>
      </c>
      <c r="Z295" s="4">
        <f t="shared" si="115"/>
        <v>45995</v>
      </c>
    </row>
    <row r="296" spans="6:26" x14ac:dyDescent="0.25">
      <c r="F296" s="18">
        <f t="shared" si="104"/>
        <v>296</v>
      </c>
      <c r="G296" s="18">
        <f>Calculator!$D$3+F296</f>
        <v>46001</v>
      </c>
      <c r="H296" s="17">
        <f>Calculator!$D$3</f>
        <v>45705</v>
      </c>
      <c r="I296" s="17">
        <f t="shared" si="103"/>
        <v>46003</v>
      </c>
      <c r="J296" s="18">
        <v>298</v>
      </c>
      <c r="K296" s="7">
        <f t="shared" si="101"/>
        <v>45747</v>
      </c>
      <c r="L296" s="8">
        <f t="shared" si="116"/>
        <v>45749</v>
      </c>
      <c r="M296" s="4">
        <f t="shared" si="116"/>
        <v>45751</v>
      </c>
      <c r="N296" s="10">
        <f t="shared" si="110"/>
        <v>45715</v>
      </c>
      <c r="O296" s="4">
        <f t="shared" si="105"/>
        <v>45720</v>
      </c>
      <c r="P296" s="8">
        <f t="shared" si="111"/>
        <v>45720</v>
      </c>
      <c r="Q296" s="7">
        <f t="shared" si="112"/>
        <v>45708</v>
      </c>
      <c r="R296" s="4">
        <f t="shared" si="114"/>
        <v>45720</v>
      </c>
      <c r="S296" s="8">
        <f t="shared" si="113"/>
        <v>45719</v>
      </c>
      <c r="T296" s="19">
        <v>298</v>
      </c>
      <c r="U296" s="17">
        <f t="shared" si="106"/>
        <v>45705</v>
      </c>
      <c r="V296" s="17">
        <f t="shared" si="107"/>
        <v>46003</v>
      </c>
      <c r="W296" s="4">
        <f t="shared" si="108"/>
        <v>45712</v>
      </c>
      <c r="X296" s="4">
        <f t="shared" si="99"/>
        <v>45719</v>
      </c>
      <c r="Y296" s="4">
        <f t="shared" si="100"/>
        <v>45721</v>
      </c>
      <c r="Z296" s="4">
        <f t="shared" si="115"/>
        <v>45996</v>
      </c>
    </row>
    <row r="297" spans="6:26" x14ac:dyDescent="0.25">
      <c r="F297" s="18">
        <f t="shared" si="104"/>
        <v>297</v>
      </c>
      <c r="G297" s="18">
        <f>Calculator!$D$3+F297</f>
        <v>46002</v>
      </c>
      <c r="H297" s="17">
        <f>Calculator!$D$3</f>
        <v>45705</v>
      </c>
      <c r="I297" s="17">
        <f t="shared" si="103"/>
        <v>46006</v>
      </c>
      <c r="J297" s="18">
        <v>299</v>
      </c>
      <c r="K297" s="7">
        <f t="shared" si="101"/>
        <v>45747</v>
      </c>
      <c r="L297" s="8">
        <f t="shared" si="116"/>
        <v>45749</v>
      </c>
      <c r="M297" s="4">
        <f t="shared" si="116"/>
        <v>45751</v>
      </c>
      <c r="N297" s="10">
        <f t="shared" si="110"/>
        <v>45715</v>
      </c>
      <c r="O297" s="4">
        <f t="shared" si="105"/>
        <v>45720</v>
      </c>
      <c r="P297" s="8">
        <f t="shared" si="111"/>
        <v>45720</v>
      </c>
      <c r="Q297" s="7">
        <f t="shared" si="112"/>
        <v>45708</v>
      </c>
      <c r="R297" s="4">
        <f t="shared" si="114"/>
        <v>45720</v>
      </c>
      <c r="S297" s="8">
        <f t="shared" si="113"/>
        <v>45719</v>
      </c>
      <c r="T297" s="19">
        <v>299</v>
      </c>
      <c r="U297" s="17">
        <f t="shared" si="106"/>
        <v>45705</v>
      </c>
      <c r="V297" s="17">
        <f t="shared" si="107"/>
        <v>46006</v>
      </c>
      <c r="W297" s="4">
        <f t="shared" si="108"/>
        <v>45712</v>
      </c>
      <c r="X297" s="4">
        <f t="shared" si="99"/>
        <v>45719</v>
      </c>
      <c r="Y297" s="4">
        <f t="shared" si="100"/>
        <v>45721</v>
      </c>
      <c r="Z297" s="4">
        <f t="shared" si="115"/>
        <v>45999</v>
      </c>
    </row>
    <row r="298" spans="6:26" x14ac:dyDescent="0.25">
      <c r="F298" s="18">
        <f t="shared" si="104"/>
        <v>298</v>
      </c>
      <c r="G298" s="18">
        <f>Calculator!$D$3+F298</f>
        <v>46003</v>
      </c>
      <c r="H298" s="17">
        <f>Calculator!$D$3</f>
        <v>45705</v>
      </c>
      <c r="I298" s="17">
        <f t="shared" si="103"/>
        <v>46007</v>
      </c>
      <c r="J298" s="18">
        <v>300</v>
      </c>
      <c r="K298" s="7">
        <f t="shared" si="101"/>
        <v>45747</v>
      </c>
      <c r="L298" s="8">
        <f t="shared" si="116"/>
        <v>45749</v>
      </c>
      <c r="M298" s="4">
        <f t="shared" si="116"/>
        <v>45751</v>
      </c>
      <c r="N298" s="10">
        <f t="shared" si="110"/>
        <v>45715</v>
      </c>
      <c r="O298" s="4">
        <f t="shared" si="105"/>
        <v>45720</v>
      </c>
      <c r="P298" s="8">
        <f t="shared" si="111"/>
        <v>45720</v>
      </c>
      <c r="Q298" s="7">
        <f t="shared" si="112"/>
        <v>45708</v>
      </c>
      <c r="R298" s="4">
        <f t="shared" si="114"/>
        <v>45720</v>
      </c>
      <c r="S298" s="8">
        <f t="shared" si="113"/>
        <v>45719</v>
      </c>
      <c r="T298" s="19">
        <v>300</v>
      </c>
      <c r="U298" s="17">
        <f t="shared" si="106"/>
        <v>45705</v>
      </c>
      <c r="V298" s="17">
        <f t="shared" si="107"/>
        <v>46007</v>
      </c>
      <c r="W298" s="4">
        <f t="shared" si="108"/>
        <v>45712</v>
      </c>
      <c r="X298" s="4">
        <f t="shared" si="99"/>
        <v>45719</v>
      </c>
      <c r="Y298" s="4">
        <f t="shared" si="100"/>
        <v>45721</v>
      </c>
      <c r="Z298" s="4">
        <f t="shared" si="115"/>
        <v>46000</v>
      </c>
    </row>
    <row r="299" spans="6:26" x14ac:dyDescent="0.25">
      <c r="F299" s="18">
        <f t="shared" si="104"/>
        <v>299</v>
      </c>
      <c r="G299" s="18">
        <f>Calculator!$D$3+F299</f>
        <v>46004</v>
      </c>
      <c r="H299" s="17">
        <f>Calculator!$D$3</f>
        <v>45705</v>
      </c>
      <c r="I299" s="17">
        <f t="shared" si="103"/>
        <v>46007</v>
      </c>
      <c r="J299" s="18">
        <v>301</v>
      </c>
      <c r="K299" s="7">
        <f t="shared" si="101"/>
        <v>45747</v>
      </c>
      <c r="L299" s="8">
        <f t="shared" si="116"/>
        <v>45749</v>
      </c>
      <c r="M299" s="4">
        <f t="shared" si="116"/>
        <v>45751</v>
      </c>
      <c r="N299" s="10">
        <f t="shared" si="110"/>
        <v>45715</v>
      </c>
      <c r="O299" s="4">
        <f t="shared" si="105"/>
        <v>45720</v>
      </c>
      <c r="P299" s="8">
        <f t="shared" si="111"/>
        <v>45720</v>
      </c>
      <c r="Q299" s="7">
        <f t="shared" si="112"/>
        <v>45708</v>
      </c>
      <c r="R299" s="4">
        <f t="shared" si="114"/>
        <v>45720</v>
      </c>
      <c r="S299" s="8">
        <f t="shared" si="113"/>
        <v>45719</v>
      </c>
      <c r="T299" s="19">
        <v>301</v>
      </c>
      <c r="U299" s="17">
        <f t="shared" si="106"/>
        <v>45705</v>
      </c>
      <c r="V299" s="17">
        <f t="shared" si="107"/>
        <v>46007</v>
      </c>
      <c r="W299" s="4">
        <f t="shared" si="108"/>
        <v>45712</v>
      </c>
      <c r="X299" s="4">
        <f t="shared" si="99"/>
        <v>45719</v>
      </c>
      <c r="Y299" s="4">
        <f t="shared" si="100"/>
        <v>45721</v>
      </c>
      <c r="Z299" s="4">
        <f t="shared" si="115"/>
        <v>46000</v>
      </c>
    </row>
    <row r="300" spans="6:26" x14ac:dyDescent="0.25">
      <c r="F300" s="18">
        <f t="shared" si="104"/>
        <v>300</v>
      </c>
      <c r="G300" s="18">
        <f>Calculator!$D$3+F300</f>
        <v>46005</v>
      </c>
      <c r="H300" s="17">
        <f>Calculator!$D$3</f>
        <v>45705</v>
      </c>
      <c r="I300" s="17">
        <f t="shared" si="103"/>
        <v>46007</v>
      </c>
      <c r="J300" s="18">
        <v>302</v>
      </c>
      <c r="K300" s="7">
        <f t="shared" si="101"/>
        <v>45747</v>
      </c>
      <c r="L300" s="8">
        <f t="shared" si="116"/>
        <v>45749</v>
      </c>
      <c r="M300" s="4">
        <f t="shared" si="116"/>
        <v>45751</v>
      </c>
      <c r="N300" s="10">
        <f t="shared" si="110"/>
        <v>45715</v>
      </c>
      <c r="O300" s="4">
        <f t="shared" si="105"/>
        <v>45720</v>
      </c>
      <c r="P300" s="8">
        <f t="shared" si="111"/>
        <v>45720</v>
      </c>
      <c r="Q300" s="7">
        <f t="shared" si="112"/>
        <v>45708</v>
      </c>
      <c r="R300" s="4">
        <f t="shared" si="114"/>
        <v>45720</v>
      </c>
      <c r="S300" s="8">
        <f t="shared" si="113"/>
        <v>45719</v>
      </c>
      <c r="T300" s="19">
        <v>302</v>
      </c>
      <c r="U300" s="17">
        <f t="shared" si="106"/>
        <v>45705</v>
      </c>
      <c r="V300" s="17">
        <f t="shared" si="107"/>
        <v>46007</v>
      </c>
      <c r="W300" s="4">
        <f t="shared" si="108"/>
        <v>45712</v>
      </c>
      <c r="X300" s="4">
        <f t="shared" si="99"/>
        <v>45719</v>
      </c>
      <c r="Y300" s="4">
        <f t="shared" si="100"/>
        <v>45721</v>
      </c>
      <c r="Z300" s="4">
        <f t="shared" si="115"/>
        <v>46000</v>
      </c>
    </row>
    <row r="301" spans="6:26" x14ac:dyDescent="0.25">
      <c r="F301" s="18">
        <f t="shared" si="104"/>
        <v>301</v>
      </c>
      <c r="G301" s="18">
        <f>Calculator!$D$3+F301</f>
        <v>46006</v>
      </c>
      <c r="H301" s="17">
        <f>Calculator!$D$3</f>
        <v>45705</v>
      </c>
      <c r="I301" s="17">
        <f t="shared" si="103"/>
        <v>46008</v>
      </c>
      <c r="J301" s="18">
        <v>303</v>
      </c>
      <c r="K301" s="7">
        <f t="shared" si="101"/>
        <v>45747</v>
      </c>
      <c r="L301" s="8">
        <f t="shared" si="116"/>
        <v>45749</v>
      </c>
      <c r="M301" s="4">
        <f t="shared" si="116"/>
        <v>45751</v>
      </c>
      <c r="N301" s="10">
        <f t="shared" si="110"/>
        <v>45715</v>
      </c>
      <c r="O301" s="4">
        <f t="shared" si="105"/>
        <v>45720</v>
      </c>
      <c r="P301" s="8">
        <f t="shared" si="111"/>
        <v>45720</v>
      </c>
      <c r="Q301" s="7">
        <f t="shared" si="112"/>
        <v>45708</v>
      </c>
      <c r="R301" s="4">
        <f t="shared" si="114"/>
        <v>45720</v>
      </c>
      <c r="S301" s="8">
        <f t="shared" si="113"/>
        <v>45719</v>
      </c>
      <c r="T301" s="19">
        <v>303</v>
      </c>
      <c r="U301" s="17">
        <f t="shared" si="106"/>
        <v>45705</v>
      </c>
      <c r="V301" s="17">
        <f t="shared" si="107"/>
        <v>46008</v>
      </c>
      <c r="W301" s="4">
        <f t="shared" si="108"/>
        <v>45712</v>
      </c>
      <c r="X301" s="4">
        <f t="shared" ref="X301:X363" si="117">WORKDAY($U301,10,$A$2:$A$25)</f>
        <v>45719</v>
      </c>
      <c r="Y301" s="4">
        <f t="shared" ref="Y301:Y363" si="118">WORKDAY($U301,12,$A$2:$A$25)</f>
        <v>45721</v>
      </c>
      <c r="Z301" s="4">
        <f t="shared" si="115"/>
        <v>46001</v>
      </c>
    </row>
    <row r="302" spans="6:26" x14ac:dyDescent="0.25">
      <c r="F302" s="18">
        <f t="shared" si="104"/>
        <v>302</v>
      </c>
      <c r="G302" s="18">
        <f>Calculator!$D$3+F302</f>
        <v>46007</v>
      </c>
      <c r="H302" s="17">
        <f>Calculator!$D$3</f>
        <v>45705</v>
      </c>
      <c r="I302" s="17">
        <f t="shared" si="103"/>
        <v>46009</v>
      </c>
      <c r="J302" s="18">
        <v>304</v>
      </c>
      <c r="K302" s="7">
        <f t="shared" si="101"/>
        <v>45747</v>
      </c>
      <c r="L302" s="8">
        <f t="shared" si="116"/>
        <v>45749</v>
      </c>
      <c r="M302" s="4">
        <f t="shared" si="116"/>
        <v>45751</v>
      </c>
      <c r="N302" s="10">
        <f t="shared" si="110"/>
        <v>45715</v>
      </c>
      <c r="O302" s="4">
        <f t="shared" si="105"/>
        <v>45720</v>
      </c>
      <c r="P302" s="8">
        <f t="shared" si="111"/>
        <v>45720</v>
      </c>
      <c r="Q302" s="7">
        <f t="shared" si="112"/>
        <v>45708</v>
      </c>
      <c r="R302" s="4">
        <f t="shared" si="114"/>
        <v>45720</v>
      </c>
      <c r="S302" s="8">
        <f t="shared" si="113"/>
        <v>45719</v>
      </c>
      <c r="T302" s="19">
        <v>304</v>
      </c>
      <c r="U302" s="17">
        <f t="shared" si="106"/>
        <v>45705</v>
      </c>
      <c r="V302" s="17">
        <f t="shared" si="107"/>
        <v>46009</v>
      </c>
      <c r="W302" s="4">
        <f t="shared" si="108"/>
        <v>45712</v>
      </c>
      <c r="X302" s="4">
        <f t="shared" si="117"/>
        <v>45719</v>
      </c>
      <c r="Y302" s="4">
        <f t="shared" si="118"/>
        <v>45721</v>
      </c>
      <c r="Z302" s="4">
        <f t="shared" si="115"/>
        <v>46002</v>
      </c>
    </row>
    <row r="303" spans="6:26" x14ac:dyDescent="0.25">
      <c r="F303" s="18">
        <f t="shared" si="104"/>
        <v>303</v>
      </c>
      <c r="G303" s="18">
        <f>Calculator!$D$3+F303</f>
        <v>46008</v>
      </c>
      <c r="H303" s="17">
        <f>Calculator!$D$3</f>
        <v>45705</v>
      </c>
      <c r="I303" s="17">
        <f t="shared" si="103"/>
        <v>46010</v>
      </c>
      <c r="J303" s="18">
        <v>305</v>
      </c>
      <c r="K303" s="7">
        <f t="shared" si="101"/>
        <v>45747</v>
      </c>
      <c r="L303" s="8">
        <f t="shared" si="116"/>
        <v>45749</v>
      </c>
      <c r="M303" s="4">
        <f t="shared" si="116"/>
        <v>45751</v>
      </c>
      <c r="N303" s="10">
        <f t="shared" si="110"/>
        <v>45715</v>
      </c>
      <c r="O303" s="4">
        <f t="shared" si="105"/>
        <v>45720</v>
      </c>
      <c r="P303" s="8">
        <f t="shared" si="111"/>
        <v>45720</v>
      </c>
      <c r="Q303" s="7">
        <f t="shared" si="112"/>
        <v>45708</v>
      </c>
      <c r="R303" s="4">
        <f t="shared" si="114"/>
        <v>45720</v>
      </c>
      <c r="S303" s="8">
        <f t="shared" si="113"/>
        <v>45719</v>
      </c>
      <c r="T303" s="19">
        <v>305</v>
      </c>
      <c r="U303" s="17">
        <f t="shared" si="106"/>
        <v>45705</v>
      </c>
      <c r="V303" s="17">
        <f t="shared" si="107"/>
        <v>46010</v>
      </c>
      <c r="W303" s="4">
        <f t="shared" si="108"/>
        <v>45712</v>
      </c>
      <c r="X303" s="4">
        <f t="shared" si="117"/>
        <v>45719</v>
      </c>
      <c r="Y303" s="4">
        <f t="shared" si="118"/>
        <v>45721</v>
      </c>
      <c r="Z303" s="4">
        <f t="shared" si="115"/>
        <v>46003</v>
      </c>
    </row>
    <row r="304" spans="6:26" x14ac:dyDescent="0.25">
      <c r="F304" s="18">
        <f t="shared" si="104"/>
        <v>304</v>
      </c>
      <c r="G304" s="18">
        <f>Calculator!$D$3+F304</f>
        <v>46009</v>
      </c>
      <c r="H304" s="17">
        <f>Calculator!$D$3</f>
        <v>45705</v>
      </c>
      <c r="I304" s="17">
        <f t="shared" si="103"/>
        <v>46013</v>
      </c>
      <c r="J304" s="18">
        <v>306</v>
      </c>
      <c r="K304" s="7">
        <f t="shared" si="101"/>
        <v>45747</v>
      </c>
      <c r="L304" s="8">
        <f t="shared" si="116"/>
        <v>45749</v>
      </c>
      <c r="M304" s="4">
        <f t="shared" si="116"/>
        <v>45751</v>
      </c>
      <c r="N304" s="10">
        <f t="shared" si="110"/>
        <v>45715</v>
      </c>
      <c r="O304" s="4">
        <f t="shared" si="105"/>
        <v>45720</v>
      </c>
      <c r="P304" s="8">
        <f t="shared" si="111"/>
        <v>45720</v>
      </c>
      <c r="Q304" s="7">
        <f t="shared" si="112"/>
        <v>45708</v>
      </c>
      <c r="R304" s="4">
        <f t="shared" si="114"/>
        <v>45720</v>
      </c>
      <c r="S304" s="8">
        <f t="shared" si="113"/>
        <v>45719</v>
      </c>
      <c r="T304" s="19">
        <v>306</v>
      </c>
      <c r="U304" s="17">
        <f t="shared" si="106"/>
        <v>45705</v>
      </c>
      <c r="V304" s="17">
        <f t="shared" si="107"/>
        <v>46013</v>
      </c>
      <c r="W304" s="4">
        <f t="shared" si="108"/>
        <v>45712</v>
      </c>
      <c r="X304" s="4">
        <f t="shared" si="117"/>
        <v>45719</v>
      </c>
      <c r="Y304" s="4">
        <f t="shared" si="118"/>
        <v>45721</v>
      </c>
      <c r="Z304" s="4">
        <f t="shared" si="115"/>
        <v>46006</v>
      </c>
    </row>
    <row r="305" spans="6:26" x14ac:dyDescent="0.25">
      <c r="F305" s="18">
        <f t="shared" si="104"/>
        <v>305</v>
      </c>
      <c r="G305" s="18">
        <f>Calculator!$D$3+F305</f>
        <v>46010</v>
      </c>
      <c r="H305" s="17">
        <f>Calculator!$D$3</f>
        <v>45705</v>
      </c>
      <c r="I305" s="17">
        <f t="shared" si="103"/>
        <v>46014</v>
      </c>
      <c r="J305" s="18">
        <v>307</v>
      </c>
      <c r="K305" s="7">
        <f t="shared" si="101"/>
        <v>45747</v>
      </c>
      <c r="L305" s="8">
        <f t="shared" si="116"/>
        <v>45749</v>
      </c>
      <c r="M305" s="4">
        <f t="shared" si="116"/>
        <v>45751</v>
      </c>
      <c r="N305" s="10">
        <f t="shared" si="110"/>
        <v>45715</v>
      </c>
      <c r="O305" s="4">
        <f t="shared" si="105"/>
        <v>45720</v>
      </c>
      <c r="P305" s="8">
        <f t="shared" si="111"/>
        <v>45720</v>
      </c>
      <c r="Q305" s="7">
        <f t="shared" si="112"/>
        <v>45708</v>
      </c>
      <c r="R305" s="4">
        <f t="shared" si="114"/>
        <v>45720</v>
      </c>
      <c r="S305" s="8">
        <f t="shared" si="113"/>
        <v>45719</v>
      </c>
      <c r="T305" s="19">
        <v>307</v>
      </c>
      <c r="U305" s="17">
        <f t="shared" si="106"/>
        <v>45705</v>
      </c>
      <c r="V305" s="17">
        <f t="shared" si="107"/>
        <v>46014</v>
      </c>
      <c r="W305" s="4">
        <f t="shared" si="108"/>
        <v>45712</v>
      </c>
      <c r="X305" s="4">
        <f t="shared" si="117"/>
        <v>45719</v>
      </c>
      <c r="Y305" s="4">
        <f t="shared" si="118"/>
        <v>45721</v>
      </c>
      <c r="Z305" s="4">
        <f t="shared" si="115"/>
        <v>46007</v>
      </c>
    </row>
    <row r="306" spans="6:26" x14ac:dyDescent="0.25">
      <c r="F306" s="18">
        <f t="shared" si="104"/>
        <v>306</v>
      </c>
      <c r="G306" s="18">
        <f>Calculator!$D$3+F306</f>
        <v>46011</v>
      </c>
      <c r="H306" s="17">
        <f>Calculator!$D$3</f>
        <v>45705</v>
      </c>
      <c r="I306" s="17">
        <f t="shared" si="103"/>
        <v>46014</v>
      </c>
      <c r="J306" s="18">
        <v>308</v>
      </c>
      <c r="K306" s="7">
        <f t="shared" si="101"/>
        <v>45747</v>
      </c>
      <c r="L306" s="8">
        <f t="shared" si="116"/>
        <v>45749</v>
      </c>
      <c r="M306" s="4">
        <f t="shared" si="116"/>
        <v>45751</v>
      </c>
      <c r="N306" s="10">
        <f t="shared" si="110"/>
        <v>45715</v>
      </c>
      <c r="O306" s="4">
        <f t="shared" si="105"/>
        <v>45720</v>
      </c>
      <c r="P306" s="8">
        <f t="shared" si="111"/>
        <v>45720</v>
      </c>
      <c r="Q306" s="7">
        <f t="shared" si="112"/>
        <v>45708</v>
      </c>
      <c r="R306" s="4">
        <f t="shared" si="114"/>
        <v>45720</v>
      </c>
      <c r="S306" s="8">
        <f t="shared" si="113"/>
        <v>45719</v>
      </c>
      <c r="T306" s="19">
        <v>308</v>
      </c>
      <c r="U306" s="17">
        <f t="shared" si="106"/>
        <v>45705</v>
      </c>
      <c r="V306" s="17">
        <f t="shared" si="107"/>
        <v>46014</v>
      </c>
      <c r="W306" s="4">
        <f t="shared" si="108"/>
        <v>45712</v>
      </c>
      <c r="X306" s="4">
        <f t="shared" si="117"/>
        <v>45719</v>
      </c>
      <c r="Y306" s="4">
        <f t="shared" si="118"/>
        <v>45721</v>
      </c>
      <c r="Z306" s="4">
        <f t="shared" si="115"/>
        <v>46007</v>
      </c>
    </row>
    <row r="307" spans="6:26" x14ac:dyDescent="0.25">
      <c r="F307" s="18">
        <f t="shared" si="104"/>
        <v>307</v>
      </c>
      <c r="G307" s="18">
        <f>Calculator!$D$3+F307</f>
        <v>46012</v>
      </c>
      <c r="H307" s="17">
        <f>Calculator!$D$3</f>
        <v>45705</v>
      </c>
      <c r="I307" s="17">
        <f t="shared" si="103"/>
        <v>46014</v>
      </c>
      <c r="J307" s="18">
        <v>309</v>
      </c>
      <c r="K307" s="7">
        <f t="shared" si="101"/>
        <v>45747</v>
      </c>
      <c r="L307" s="8">
        <f t="shared" si="116"/>
        <v>45749</v>
      </c>
      <c r="M307" s="4">
        <f t="shared" si="116"/>
        <v>45751</v>
      </c>
      <c r="N307" s="10">
        <f t="shared" si="110"/>
        <v>45715</v>
      </c>
      <c r="O307" s="4">
        <f t="shared" si="105"/>
        <v>45720</v>
      </c>
      <c r="P307" s="8">
        <f t="shared" si="111"/>
        <v>45720</v>
      </c>
      <c r="Q307" s="7">
        <f t="shared" si="112"/>
        <v>45708</v>
      </c>
      <c r="R307" s="4">
        <f t="shared" si="114"/>
        <v>45720</v>
      </c>
      <c r="S307" s="8">
        <f t="shared" si="113"/>
        <v>45719</v>
      </c>
      <c r="T307" s="19">
        <v>309</v>
      </c>
      <c r="U307" s="17">
        <f t="shared" si="106"/>
        <v>45705</v>
      </c>
      <c r="V307" s="17">
        <f t="shared" si="107"/>
        <v>46014</v>
      </c>
      <c r="W307" s="4">
        <f t="shared" si="108"/>
        <v>45712</v>
      </c>
      <c r="X307" s="4">
        <f t="shared" si="117"/>
        <v>45719</v>
      </c>
      <c r="Y307" s="4">
        <f t="shared" si="118"/>
        <v>45721</v>
      </c>
      <c r="Z307" s="4">
        <f t="shared" si="115"/>
        <v>46007</v>
      </c>
    </row>
    <row r="308" spans="6:26" x14ac:dyDescent="0.25">
      <c r="F308" s="18">
        <f t="shared" si="104"/>
        <v>308</v>
      </c>
      <c r="G308" s="18">
        <f>Calculator!$D$3+F308</f>
        <v>46013</v>
      </c>
      <c r="H308" s="17">
        <f>Calculator!$D$3</f>
        <v>45705</v>
      </c>
      <c r="I308" s="17">
        <f t="shared" si="103"/>
        <v>46015</v>
      </c>
      <c r="J308" s="18">
        <v>310</v>
      </c>
      <c r="K308" s="7">
        <f t="shared" si="101"/>
        <v>45747</v>
      </c>
      <c r="L308" s="8">
        <f t="shared" si="116"/>
        <v>45749</v>
      </c>
      <c r="M308" s="4">
        <f t="shared" si="116"/>
        <v>45751</v>
      </c>
      <c r="N308" s="10">
        <f t="shared" si="110"/>
        <v>45715</v>
      </c>
      <c r="O308" s="4">
        <f t="shared" si="105"/>
        <v>45720</v>
      </c>
      <c r="P308" s="8">
        <f t="shared" si="111"/>
        <v>45720</v>
      </c>
      <c r="Q308" s="7">
        <f t="shared" si="112"/>
        <v>45708</v>
      </c>
      <c r="R308" s="4">
        <f t="shared" si="114"/>
        <v>45720</v>
      </c>
      <c r="S308" s="8">
        <f t="shared" si="113"/>
        <v>45719</v>
      </c>
      <c r="T308" s="19">
        <v>310</v>
      </c>
      <c r="U308" s="17">
        <f t="shared" si="106"/>
        <v>45705</v>
      </c>
      <c r="V308" s="17">
        <f t="shared" si="107"/>
        <v>46015</v>
      </c>
      <c r="W308" s="4">
        <f t="shared" si="108"/>
        <v>45712</v>
      </c>
      <c r="X308" s="4">
        <f t="shared" si="117"/>
        <v>45719</v>
      </c>
      <c r="Y308" s="4">
        <f t="shared" si="118"/>
        <v>45721</v>
      </c>
      <c r="Z308" s="4">
        <f t="shared" si="115"/>
        <v>46008</v>
      </c>
    </row>
    <row r="309" spans="6:26" x14ac:dyDescent="0.25">
      <c r="F309" s="18">
        <f t="shared" si="104"/>
        <v>309</v>
      </c>
      <c r="G309" s="18">
        <f>Calculator!$D$3+F309</f>
        <v>46014</v>
      </c>
      <c r="H309" s="17">
        <f>Calculator!$D$3</f>
        <v>45705</v>
      </c>
      <c r="I309" s="17">
        <f t="shared" si="103"/>
        <v>46016</v>
      </c>
      <c r="J309" s="18">
        <v>311</v>
      </c>
      <c r="K309" s="7">
        <f t="shared" si="101"/>
        <v>45747</v>
      </c>
      <c r="L309" s="8">
        <f t="shared" si="116"/>
        <v>45749</v>
      </c>
      <c r="M309" s="4">
        <f t="shared" si="116"/>
        <v>45751</v>
      </c>
      <c r="N309" s="10">
        <f t="shared" si="110"/>
        <v>45715</v>
      </c>
      <c r="O309" s="4">
        <f t="shared" si="105"/>
        <v>45720</v>
      </c>
      <c r="P309" s="8">
        <f t="shared" si="111"/>
        <v>45720</v>
      </c>
      <c r="Q309" s="7">
        <f t="shared" si="112"/>
        <v>45708</v>
      </c>
      <c r="R309" s="4">
        <f t="shared" si="114"/>
        <v>45720</v>
      </c>
      <c r="S309" s="8">
        <f t="shared" si="113"/>
        <v>45719</v>
      </c>
      <c r="T309" s="19">
        <v>311</v>
      </c>
      <c r="U309" s="17">
        <f t="shared" si="106"/>
        <v>45705</v>
      </c>
      <c r="V309" s="17">
        <f t="shared" si="107"/>
        <v>46016</v>
      </c>
      <c r="W309" s="4">
        <f t="shared" si="108"/>
        <v>45712</v>
      </c>
      <c r="X309" s="4">
        <f t="shared" si="117"/>
        <v>45719</v>
      </c>
      <c r="Y309" s="4">
        <f t="shared" si="118"/>
        <v>45721</v>
      </c>
      <c r="Z309" s="4">
        <f t="shared" si="115"/>
        <v>46009</v>
      </c>
    </row>
    <row r="310" spans="6:26" x14ac:dyDescent="0.25">
      <c r="F310" s="18">
        <f t="shared" si="104"/>
        <v>310</v>
      </c>
      <c r="G310" s="18">
        <f>Calculator!$D$3+F310</f>
        <v>46015</v>
      </c>
      <c r="H310" s="17">
        <f>Calculator!$D$3</f>
        <v>45705</v>
      </c>
      <c r="I310" s="17">
        <f t="shared" si="103"/>
        <v>46020</v>
      </c>
      <c r="J310" s="18">
        <v>312</v>
      </c>
      <c r="K310" s="7">
        <f t="shared" si="101"/>
        <v>45747</v>
      </c>
      <c r="L310" s="8">
        <f t="shared" si="116"/>
        <v>45749</v>
      </c>
      <c r="M310" s="4">
        <f t="shared" si="116"/>
        <v>45751</v>
      </c>
      <c r="N310" s="10">
        <f t="shared" si="110"/>
        <v>45715</v>
      </c>
      <c r="O310" s="4">
        <f t="shared" si="105"/>
        <v>45720</v>
      </c>
      <c r="P310" s="8">
        <f t="shared" si="111"/>
        <v>45720</v>
      </c>
      <c r="Q310" s="7">
        <f t="shared" si="112"/>
        <v>45708</v>
      </c>
      <c r="R310" s="4">
        <f t="shared" si="114"/>
        <v>45720</v>
      </c>
      <c r="S310" s="8">
        <f t="shared" si="113"/>
        <v>45719</v>
      </c>
      <c r="T310" s="19">
        <v>312</v>
      </c>
      <c r="U310" s="17">
        <f t="shared" si="106"/>
        <v>45705</v>
      </c>
      <c r="V310" s="17">
        <f t="shared" si="107"/>
        <v>46020</v>
      </c>
      <c r="W310" s="4">
        <f t="shared" si="108"/>
        <v>45712</v>
      </c>
      <c r="X310" s="4">
        <f t="shared" si="117"/>
        <v>45719</v>
      </c>
      <c r="Y310" s="4">
        <f t="shared" si="118"/>
        <v>45721</v>
      </c>
      <c r="Z310" s="4">
        <f t="shared" si="115"/>
        <v>46010</v>
      </c>
    </row>
    <row r="311" spans="6:26" x14ac:dyDescent="0.25">
      <c r="F311" s="18">
        <f t="shared" si="104"/>
        <v>311</v>
      </c>
      <c r="G311" s="18">
        <f>Calculator!$D$3+F311</f>
        <v>46016</v>
      </c>
      <c r="H311" s="17">
        <f>Calculator!$D$3</f>
        <v>45705</v>
      </c>
      <c r="I311" s="17">
        <f t="shared" si="103"/>
        <v>46021</v>
      </c>
      <c r="J311" s="18">
        <v>313</v>
      </c>
      <c r="K311" s="7">
        <f t="shared" si="101"/>
        <v>45747</v>
      </c>
      <c r="L311" s="8">
        <f t="shared" si="116"/>
        <v>45749</v>
      </c>
      <c r="M311" s="4">
        <f t="shared" si="116"/>
        <v>45751</v>
      </c>
      <c r="N311" s="10">
        <f t="shared" si="110"/>
        <v>45715</v>
      </c>
      <c r="O311" s="4">
        <f t="shared" si="105"/>
        <v>45720</v>
      </c>
      <c r="P311" s="8">
        <f t="shared" si="111"/>
        <v>45720</v>
      </c>
      <c r="Q311" s="7">
        <f t="shared" si="112"/>
        <v>45708</v>
      </c>
      <c r="R311" s="4">
        <f t="shared" si="114"/>
        <v>45720</v>
      </c>
      <c r="S311" s="8">
        <f t="shared" si="113"/>
        <v>45719</v>
      </c>
      <c r="T311" s="19">
        <v>313</v>
      </c>
      <c r="U311" s="17">
        <f t="shared" si="106"/>
        <v>45705</v>
      </c>
      <c r="V311" s="17">
        <f t="shared" si="107"/>
        <v>46021</v>
      </c>
      <c r="W311" s="4">
        <f t="shared" si="108"/>
        <v>45712</v>
      </c>
      <c r="X311" s="4">
        <f t="shared" si="117"/>
        <v>45719</v>
      </c>
      <c r="Y311" s="4">
        <f t="shared" si="118"/>
        <v>45721</v>
      </c>
      <c r="Z311" s="4">
        <f t="shared" si="115"/>
        <v>46013</v>
      </c>
    </row>
    <row r="312" spans="6:26" x14ac:dyDescent="0.25">
      <c r="F312" s="18">
        <f t="shared" si="104"/>
        <v>312</v>
      </c>
      <c r="G312" s="18">
        <f>Calculator!$D$3+F312</f>
        <v>46017</v>
      </c>
      <c r="H312" s="17">
        <f>Calculator!$D$3</f>
        <v>45705</v>
      </c>
      <c r="I312" s="17">
        <f t="shared" si="103"/>
        <v>46021</v>
      </c>
      <c r="J312" s="18">
        <v>314</v>
      </c>
      <c r="K312" s="7">
        <f t="shared" si="101"/>
        <v>45747</v>
      </c>
      <c r="L312" s="8">
        <f t="shared" si="116"/>
        <v>45749</v>
      </c>
      <c r="M312" s="4">
        <f t="shared" si="116"/>
        <v>45751</v>
      </c>
      <c r="N312" s="10">
        <f t="shared" si="110"/>
        <v>45715</v>
      </c>
      <c r="O312" s="4">
        <f t="shared" si="105"/>
        <v>45720</v>
      </c>
      <c r="P312" s="8">
        <f t="shared" si="111"/>
        <v>45720</v>
      </c>
      <c r="Q312" s="7">
        <f t="shared" si="112"/>
        <v>45708</v>
      </c>
      <c r="R312" s="4">
        <f t="shared" si="114"/>
        <v>45720</v>
      </c>
      <c r="S312" s="8">
        <f t="shared" si="113"/>
        <v>45719</v>
      </c>
      <c r="T312" s="19">
        <v>314</v>
      </c>
      <c r="U312" s="17">
        <f t="shared" si="106"/>
        <v>45705</v>
      </c>
      <c r="V312" s="17">
        <f t="shared" si="107"/>
        <v>46021</v>
      </c>
      <c r="W312" s="4">
        <f t="shared" si="108"/>
        <v>45712</v>
      </c>
      <c r="X312" s="4">
        <f t="shared" si="117"/>
        <v>45719</v>
      </c>
      <c r="Y312" s="4">
        <f t="shared" si="118"/>
        <v>45721</v>
      </c>
      <c r="Z312" s="4">
        <f t="shared" si="115"/>
        <v>46013</v>
      </c>
    </row>
    <row r="313" spans="6:26" x14ac:dyDescent="0.25">
      <c r="F313" s="18">
        <f t="shared" si="104"/>
        <v>313</v>
      </c>
      <c r="G313" s="18">
        <f>Calculator!$D$3+F313</f>
        <v>46018</v>
      </c>
      <c r="H313" s="17">
        <f>Calculator!$D$3</f>
        <v>45705</v>
      </c>
      <c r="I313" s="17">
        <f t="shared" si="103"/>
        <v>46021</v>
      </c>
      <c r="J313" s="18">
        <v>315</v>
      </c>
      <c r="K313" s="7">
        <f t="shared" si="101"/>
        <v>45747</v>
      </c>
      <c r="L313" s="8">
        <f t="shared" ref="L313:M332" si="119">WORKDAY(K313,2,$A$2:$A$25)</f>
        <v>45749</v>
      </c>
      <c r="M313" s="4">
        <f t="shared" si="119"/>
        <v>45751</v>
      </c>
      <c r="N313" s="10">
        <f t="shared" si="110"/>
        <v>45715</v>
      </c>
      <c r="O313" s="4">
        <f t="shared" si="105"/>
        <v>45720</v>
      </c>
      <c r="P313" s="8">
        <f t="shared" si="111"/>
        <v>45720</v>
      </c>
      <c r="Q313" s="7">
        <f t="shared" si="112"/>
        <v>45708</v>
      </c>
      <c r="R313" s="4">
        <f t="shared" si="114"/>
        <v>45720</v>
      </c>
      <c r="S313" s="8">
        <f t="shared" si="113"/>
        <v>45719</v>
      </c>
      <c r="T313" s="19">
        <v>315</v>
      </c>
      <c r="U313" s="17">
        <f t="shared" si="106"/>
        <v>45705</v>
      </c>
      <c r="V313" s="17">
        <f t="shared" si="107"/>
        <v>46021</v>
      </c>
      <c r="W313" s="4">
        <f t="shared" si="108"/>
        <v>45712</v>
      </c>
      <c r="X313" s="4">
        <f t="shared" si="117"/>
        <v>45719</v>
      </c>
      <c r="Y313" s="4">
        <f t="shared" si="118"/>
        <v>45721</v>
      </c>
      <c r="Z313" s="4">
        <f t="shared" si="115"/>
        <v>46013</v>
      </c>
    </row>
    <row r="314" spans="6:26" x14ac:dyDescent="0.25">
      <c r="F314" s="18">
        <f t="shared" si="104"/>
        <v>314</v>
      </c>
      <c r="G314" s="18">
        <f>Calculator!$D$3+F314</f>
        <v>46019</v>
      </c>
      <c r="H314" s="17">
        <f>Calculator!$D$3</f>
        <v>45705</v>
      </c>
      <c r="I314" s="17">
        <f t="shared" si="103"/>
        <v>46021</v>
      </c>
      <c r="J314" s="18">
        <v>316</v>
      </c>
      <c r="K314" s="7">
        <f t="shared" ref="K314:K363" si="120">WORKDAY(H314,30,$A$2:$A$25)</f>
        <v>45747</v>
      </c>
      <c r="L314" s="8">
        <f t="shared" si="119"/>
        <v>45749</v>
      </c>
      <c r="M314" s="4">
        <f t="shared" si="119"/>
        <v>45751</v>
      </c>
      <c r="N314" s="10">
        <f t="shared" si="110"/>
        <v>45715</v>
      </c>
      <c r="O314" s="4">
        <f t="shared" si="105"/>
        <v>45720</v>
      </c>
      <c r="P314" s="8">
        <f t="shared" si="111"/>
        <v>45720</v>
      </c>
      <c r="Q314" s="7">
        <f t="shared" si="112"/>
        <v>45708</v>
      </c>
      <c r="R314" s="4">
        <f t="shared" si="114"/>
        <v>45720</v>
      </c>
      <c r="S314" s="8">
        <f t="shared" si="113"/>
        <v>45719</v>
      </c>
      <c r="T314" s="19">
        <v>316</v>
      </c>
      <c r="U314" s="17">
        <f t="shared" si="106"/>
        <v>45705</v>
      </c>
      <c r="V314" s="17">
        <f t="shared" si="107"/>
        <v>46021</v>
      </c>
      <c r="W314" s="4">
        <f t="shared" si="108"/>
        <v>45712</v>
      </c>
      <c r="X314" s="4">
        <f t="shared" si="117"/>
        <v>45719</v>
      </c>
      <c r="Y314" s="4">
        <f t="shared" si="118"/>
        <v>45721</v>
      </c>
      <c r="Z314" s="4">
        <f t="shared" si="115"/>
        <v>46013</v>
      </c>
    </row>
    <row r="315" spans="6:26" x14ac:dyDescent="0.25">
      <c r="F315" s="18">
        <f t="shared" si="104"/>
        <v>315</v>
      </c>
      <c r="G315" s="18">
        <f>Calculator!$D$3+F315</f>
        <v>46020</v>
      </c>
      <c r="H315" s="17">
        <f>Calculator!$D$3</f>
        <v>45705</v>
      </c>
      <c r="I315" s="17">
        <f t="shared" si="103"/>
        <v>46022</v>
      </c>
      <c r="J315" s="18">
        <v>317</v>
      </c>
      <c r="K315" s="7">
        <f t="shared" si="120"/>
        <v>45747</v>
      </c>
      <c r="L315" s="8">
        <f t="shared" si="119"/>
        <v>45749</v>
      </c>
      <c r="M315" s="4">
        <f t="shared" si="119"/>
        <v>45751</v>
      </c>
      <c r="N315" s="10">
        <f t="shared" si="110"/>
        <v>45715</v>
      </c>
      <c r="O315" s="4">
        <f t="shared" si="105"/>
        <v>45720</v>
      </c>
      <c r="P315" s="8">
        <f t="shared" si="111"/>
        <v>45720</v>
      </c>
      <c r="Q315" s="7">
        <f t="shared" si="112"/>
        <v>45708</v>
      </c>
      <c r="R315" s="4">
        <f t="shared" si="114"/>
        <v>45720</v>
      </c>
      <c r="S315" s="8">
        <f t="shared" si="113"/>
        <v>45719</v>
      </c>
      <c r="T315" s="19">
        <v>317</v>
      </c>
      <c r="U315" s="17">
        <f t="shared" si="106"/>
        <v>45705</v>
      </c>
      <c r="V315" s="17">
        <f t="shared" si="107"/>
        <v>46022</v>
      </c>
      <c r="W315" s="4">
        <f t="shared" si="108"/>
        <v>45712</v>
      </c>
      <c r="X315" s="4">
        <f t="shared" si="117"/>
        <v>45719</v>
      </c>
      <c r="Y315" s="4">
        <f t="shared" si="118"/>
        <v>45721</v>
      </c>
      <c r="Z315" s="4">
        <f t="shared" si="115"/>
        <v>46014</v>
      </c>
    </row>
    <row r="316" spans="6:26" x14ac:dyDescent="0.25">
      <c r="F316" s="18">
        <f t="shared" si="104"/>
        <v>316</v>
      </c>
      <c r="G316" s="18">
        <f>Calculator!$D$3+F316</f>
        <v>46021</v>
      </c>
      <c r="H316" s="17">
        <f>Calculator!$D$3</f>
        <v>45705</v>
      </c>
      <c r="I316" s="17">
        <f t="shared" si="103"/>
        <v>46024</v>
      </c>
      <c r="J316" s="18">
        <v>318</v>
      </c>
      <c r="K316" s="7">
        <f t="shared" si="120"/>
        <v>45747</v>
      </c>
      <c r="L316" s="8">
        <f t="shared" si="119"/>
        <v>45749</v>
      </c>
      <c r="M316" s="4">
        <f t="shared" si="119"/>
        <v>45751</v>
      </c>
      <c r="N316" s="10">
        <f t="shared" si="110"/>
        <v>45715</v>
      </c>
      <c r="O316" s="4">
        <f t="shared" si="105"/>
        <v>45720</v>
      </c>
      <c r="P316" s="8">
        <f t="shared" si="111"/>
        <v>45720</v>
      </c>
      <c r="Q316" s="7">
        <f t="shared" si="112"/>
        <v>45708</v>
      </c>
      <c r="R316" s="4">
        <f t="shared" si="114"/>
        <v>45720</v>
      </c>
      <c r="S316" s="8">
        <f t="shared" si="113"/>
        <v>45719</v>
      </c>
      <c r="T316" s="19">
        <v>318</v>
      </c>
      <c r="U316" s="17">
        <f t="shared" si="106"/>
        <v>45705</v>
      </c>
      <c r="V316" s="17">
        <f t="shared" si="107"/>
        <v>46024</v>
      </c>
      <c r="W316" s="4">
        <f t="shared" si="108"/>
        <v>45712</v>
      </c>
      <c r="X316" s="4">
        <f t="shared" si="117"/>
        <v>45719</v>
      </c>
      <c r="Y316" s="4">
        <f t="shared" si="118"/>
        <v>45721</v>
      </c>
      <c r="Z316" s="4">
        <f t="shared" si="115"/>
        <v>46015</v>
      </c>
    </row>
    <row r="317" spans="6:26" x14ac:dyDescent="0.25">
      <c r="F317" s="18">
        <f t="shared" si="104"/>
        <v>317</v>
      </c>
      <c r="G317" s="18">
        <f>Calculator!$D$3+F317</f>
        <v>46022</v>
      </c>
      <c r="H317" s="17">
        <f>Calculator!$D$3</f>
        <v>45705</v>
      </c>
      <c r="I317" s="17">
        <f t="shared" si="103"/>
        <v>46027</v>
      </c>
      <c r="J317" s="18">
        <v>319</v>
      </c>
      <c r="K317" s="7">
        <f t="shared" si="120"/>
        <v>45747</v>
      </c>
      <c r="L317" s="8">
        <f t="shared" si="119"/>
        <v>45749</v>
      </c>
      <c r="M317" s="4">
        <f t="shared" si="119"/>
        <v>45751</v>
      </c>
      <c r="N317" s="10">
        <f t="shared" si="110"/>
        <v>45715</v>
      </c>
      <c r="O317" s="4">
        <f t="shared" si="105"/>
        <v>45720</v>
      </c>
      <c r="P317" s="8">
        <f t="shared" si="111"/>
        <v>45720</v>
      </c>
      <c r="Q317" s="7">
        <f t="shared" si="112"/>
        <v>45708</v>
      </c>
      <c r="R317" s="4">
        <f t="shared" si="114"/>
        <v>45720</v>
      </c>
      <c r="S317" s="8">
        <f t="shared" si="113"/>
        <v>45719</v>
      </c>
      <c r="T317" s="19">
        <v>319</v>
      </c>
      <c r="U317" s="17">
        <f t="shared" si="106"/>
        <v>45705</v>
      </c>
      <c r="V317" s="17">
        <f t="shared" si="107"/>
        <v>46027</v>
      </c>
      <c r="W317" s="4">
        <f t="shared" si="108"/>
        <v>45712</v>
      </c>
      <c r="X317" s="4">
        <f t="shared" si="117"/>
        <v>45719</v>
      </c>
      <c r="Y317" s="4">
        <f t="shared" si="118"/>
        <v>45721</v>
      </c>
      <c r="Z317" s="4">
        <f t="shared" si="115"/>
        <v>46016</v>
      </c>
    </row>
    <row r="318" spans="6:26" x14ac:dyDescent="0.25">
      <c r="F318" s="18">
        <f t="shared" si="104"/>
        <v>318</v>
      </c>
      <c r="G318" s="18">
        <f>Calculator!$D$3+F318</f>
        <v>46023</v>
      </c>
      <c r="H318" s="17">
        <f>Calculator!$D$3</f>
        <v>45705</v>
      </c>
      <c r="I318" s="17">
        <f t="shared" si="103"/>
        <v>46027</v>
      </c>
      <c r="J318" s="18">
        <v>320</v>
      </c>
      <c r="K318" s="7">
        <f t="shared" si="120"/>
        <v>45747</v>
      </c>
      <c r="L318" s="8">
        <f t="shared" si="119"/>
        <v>45749</v>
      </c>
      <c r="M318" s="4">
        <f t="shared" si="119"/>
        <v>45751</v>
      </c>
      <c r="N318" s="10">
        <f t="shared" si="110"/>
        <v>45715</v>
      </c>
      <c r="O318" s="4">
        <f t="shared" si="105"/>
        <v>45720</v>
      </c>
      <c r="P318" s="8">
        <f t="shared" si="111"/>
        <v>45720</v>
      </c>
      <c r="Q318" s="7">
        <f t="shared" si="112"/>
        <v>45708</v>
      </c>
      <c r="R318" s="4">
        <f t="shared" si="114"/>
        <v>45720</v>
      </c>
      <c r="S318" s="8">
        <f t="shared" si="113"/>
        <v>45719</v>
      </c>
      <c r="T318" s="19">
        <v>320</v>
      </c>
      <c r="U318" s="17">
        <f t="shared" si="106"/>
        <v>45705</v>
      </c>
      <c r="V318" s="17">
        <f t="shared" si="107"/>
        <v>46027</v>
      </c>
      <c r="W318" s="4">
        <f t="shared" si="108"/>
        <v>45712</v>
      </c>
      <c r="X318" s="4">
        <f t="shared" si="117"/>
        <v>45719</v>
      </c>
      <c r="Y318" s="4">
        <f t="shared" si="118"/>
        <v>45721</v>
      </c>
      <c r="Z318" s="4">
        <f t="shared" si="115"/>
        <v>46016</v>
      </c>
    </row>
    <row r="319" spans="6:26" x14ac:dyDescent="0.25">
      <c r="F319" s="18">
        <f t="shared" si="104"/>
        <v>319</v>
      </c>
      <c r="G319" s="18">
        <f>Calculator!$D$3+F319</f>
        <v>46024</v>
      </c>
      <c r="H319" s="17">
        <f>Calculator!$D$3</f>
        <v>45705</v>
      </c>
      <c r="I319" s="17">
        <f t="shared" si="103"/>
        <v>46028</v>
      </c>
      <c r="J319" s="18">
        <v>321</v>
      </c>
      <c r="K319" s="7">
        <f t="shared" si="120"/>
        <v>45747</v>
      </c>
      <c r="L319" s="8">
        <f t="shared" si="119"/>
        <v>45749</v>
      </c>
      <c r="M319" s="4">
        <f t="shared" si="119"/>
        <v>45751</v>
      </c>
      <c r="N319" s="10">
        <f t="shared" si="110"/>
        <v>45715</v>
      </c>
      <c r="O319" s="4">
        <f t="shared" si="105"/>
        <v>45720</v>
      </c>
      <c r="P319" s="8">
        <f t="shared" si="111"/>
        <v>45720</v>
      </c>
      <c r="Q319" s="7">
        <f t="shared" si="112"/>
        <v>45708</v>
      </c>
      <c r="R319" s="4">
        <f t="shared" si="114"/>
        <v>45720</v>
      </c>
      <c r="S319" s="8">
        <f t="shared" si="113"/>
        <v>45719</v>
      </c>
      <c r="T319" s="19">
        <v>321</v>
      </c>
      <c r="U319" s="17">
        <f t="shared" si="106"/>
        <v>45705</v>
      </c>
      <c r="V319" s="17">
        <f t="shared" si="107"/>
        <v>46028</v>
      </c>
      <c r="W319" s="4">
        <f t="shared" si="108"/>
        <v>45712</v>
      </c>
      <c r="X319" s="4">
        <f t="shared" si="117"/>
        <v>45719</v>
      </c>
      <c r="Y319" s="4">
        <f t="shared" si="118"/>
        <v>45721</v>
      </c>
      <c r="Z319" s="4">
        <f t="shared" si="115"/>
        <v>46020</v>
      </c>
    </row>
    <row r="320" spans="6:26" x14ac:dyDescent="0.25">
      <c r="F320" s="18">
        <f t="shared" si="104"/>
        <v>320</v>
      </c>
      <c r="G320" s="18">
        <f>Calculator!$D$3+F320</f>
        <v>46025</v>
      </c>
      <c r="H320" s="17">
        <f>Calculator!$D$3</f>
        <v>45705</v>
      </c>
      <c r="I320" s="17">
        <f t="shared" si="103"/>
        <v>46028</v>
      </c>
      <c r="J320" s="18">
        <v>322</v>
      </c>
      <c r="K320" s="7">
        <f t="shared" si="120"/>
        <v>45747</v>
      </c>
      <c r="L320" s="8">
        <f t="shared" si="119"/>
        <v>45749</v>
      </c>
      <c r="M320" s="4">
        <f t="shared" si="119"/>
        <v>45751</v>
      </c>
      <c r="N320" s="10">
        <f t="shared" si="110"/>
        <v>45715</v>
      </c>
      <c r="O320" s="4">
        <f t="shared" si="105"/>
        <v>45720</v>
      </c>
      <c r="P320" s="8">
        <f t="shared" si="111"/>
        <v>45720</v>
      </c>
      <c r="Q320" s="7">
        <f t="shared" si="112"/>
        <v>45708</v>
      </c>
      <c r="R320" s="4">
        <f t="shared" si="114"/>
        <v>45720</v>
      </c>
      <c r="S320" s="8">
        <f t="shared" si="113"/>
        <v>45719</v>
      </c>
      <c r="T320" s="19">
        <v>322</v>
      </c>
      <c r="U320" s="17">
        <f t="shared" si="106"/>
        <v>45705</v>
      </c>
      <c r="V320" s="17">
        <f t="shared" si="107"/>
        <v>46028</v>
      </c>
      <c r="W320" s="4">
        <f t="shared" si="108"/>
        <v>45712</v>
      </c>
      <c r="X320" s="4">
        <f t="shared" si="117"/>
        <v>45719</v>
      </c>
      <c r="Y320" s="4">
        <f t="shared" si="118"/>
        <v>45721</v>
      </c>
      <c r="Z320" s="4">
        <f t="shared" si="115"/>
        <v>46020</v>
      </c>
    </row>
    <row r="321" spans="6:26" x14ac:dyDescent="0.25">
      <c r="F321" s="18">
        <f t="shared" si="104"/>
        <v>321</v>
      </c>
      <c r="G321" s="18">
        <f>Calculator!$D$3+F321</f>
        <v>46026</v>
      </c>
      <c r="H321" s="17">
        <f>Calculator!$D$3</f>
        <v>45705</v>
      </c>
      <c r="I321" s="17">
        <f t="shared" si="103"/>
        <v>46028</v>
      </c>
      <c r="J321" s="18">
        <v>323</v>
      </c>
      <c r="K321" s="7">
        <f t="shared" si="120"/>
        <v>45747</v>
      </c>
      <c r="L321" s="8">
        <f t="shared" si="119"/>
        <v>45749</v>
      </c>
      <c r="M321" s="4">
        <f t="shared" si="119"/>
        <v>45751</v>
      </c>
      <c r="N321" s="10">
        <f t="shared" si="110"/>
        <v>45715</v>
      </c>
      <c r="O321" s="4">
        <f t="shared" si="105"/>
        <v>45720</v>
      </c>
      <c r="P321" s="8">
        <f t="shared" si="111"/>
        <v>45720</v>
      </c>
      <c r="Q321" s="7">
        <f t="shared" si="112"/>
        <v>45708</v>
      </c>
      <c r="R321" s="4">
        <f t="shared" si="114"/>
        <v>45720</v>
      </c>
      <c r="S321" s="8">
        <f t="shared" si="113"/>
        <v>45719</v>
      </c>
      <c r="T321" s="19">
        <v>323</v>
      </c>
      <c r="U321" s="17">
        <f t="shared" si="106"/>
        <v>45705</v>
      </c>
      <c r="V321" s="17">
        <f t="shared" si="107"/>
        <v>46028</v>
      </c>
      <c r="W321" s="4">
        <f t="shared" si="108"/>
        <v>45712</v>
      </c>
      <c r="X321" s="4">
        <f t="shared" si="117"/>
        <v>45719</v>
      </c>
      <c r="Y321" s="4">
        <f t="shared" si="118"/>
        <v>45721</v>
      </c>
      <c r="Z321" s="4">
        <f t="shared" si="115"/>
        <v>46020</v>
      </c>
    </row>
    <row r="322" spans="6:26" x14ac:dyDescent="0.25">
      <c r="F322" s="18">
        <f t="shared" si="104"/>
        <v>322</v>
      </c>
      <c r="G322" s="18">
        <f>Calculator!$D$3+F322</f>
        <v>46027</v>
      </c>
      <c r="H322" s="17">
        <f>Calculator!$D$3</f>
        <v>45705</v>
      </c>
      <c r="I322" s="17">
        <f t="shared" ref="I322:I363" si="121">WORKDAY(G322,2,$A$2:$A$25)</f>
        <v>46029</v>
      </c>
      <c r="J322" s="18">
        <v>324</v>
      </c>
      <c r="K322" s="7">
        <f t="shared" si="120"/>
        <v>45747</v>
      </c>
      <c r="L322" s="8">
        <f t="shared" si="119"/>
        <v>45749</v>
      </c>
      <c r="M322" s="4">
        <f t="shared" si="119"/>
        <v>45751</v>
      </c>
      <c r="N322" s="10">
        <f t="shared" si="110"/>
        <v>45715</v>
      </c>
      <c r="O322" s="4">
        <f t="shared" si="105"/>
        <v>45720</v>
      </c>
      <c r="P322" s="8">
        <f t="shared" si="111"/>
        <v>45720</v>
      </c>
      <c r="Q322" s="7">
        <f t="shared" si="112"/>
        <v>45708</v>
      </c>
      <c r="R322" s="4">
        <f t="shared" si="114"/>
        <v>45720</v>
      </c>
      <c r="S322" s="8">
        <f t="shared" si="113"/>
        <v>45719</v>
      </c>
      <c r="T322" s="19">
        <v>324</v>
      </c>
      <c r="U322" s="17">
        <f t="shared" si="106"/>
        <v>45705</v>
      </c>
      <c r="V322" s="17">
        <f t="shared" si="107"/>
        <v>46029</v>
      </c>
      <c r="W322" s="4">
        <f t="shared" si="108"/>
        <v>45712</v>
      </c>
      <c r="X322" s="4">
        <f t="shared" si="117"/>
        <v>45719</v>
      </c>
      <c r="Y322" s="4">
        <f t="shared" si="118"/>
        <v>45721</v>
      </c>
      <c r="Z322" s="4">
        <f t="shared" si="115"/>
        <v>46021</v>
      </c>
    </row>
    <row r="323" spans="6:26" x14ac:dyDescent="0.25">
      <c r="F323" s="18">
        <f t="shared" ref="F323:F362" si="122">J323-2</f>
        <v>323</v>
      </c>
      <c r="G323" s="18">
        <f>Calculator!$D$3+F323</f>
        <v>46028</v>
      </c>
      <c r="H323" s="17">
        <f>Calculator!$D$3</f>
        <v>45705</v>
      </c>
      <c r="I323" s="17">
        <f t="shared" si="121"/>
        <v>46030</v>
      </c>
      <c r="J323" s="18">
        <v>325</v>
      </c>
      <c r="K323" s="7">
        <f t="shared" si="120"/>
        <v>45747</v>
      </c>
      <c r="L323" s="8">
        <f t="shared" si="119"/>
        <v>45749</v>
      </c>
      <c r="M323" s="4">
        <f t="shared" si="119"/>
        <v>45751</v>
      </c>
      <c r="N323" s="10">
        <f t="shared" si="110"/>
        <v>45715</v>
      </c>
      <c r="O323" s="4">
        <f t="shared" ref="O323:O363" si="123">P323</f>
        <v>45720</v>
      </c>
      <c r="P323" s="8">
        <f t="shared" si="111"/>
        <v>45720</v>
      </c>
      <c r="Q323" s="7">
        <f t="shared" si="112"/>
        <v>45708</v>
      </c>
      <c r="R323" s="4">
        <f t="shared" si="114"/>
        <v>45720</v>
      </c>
      <c r="S323" s="8">
        <f t="shared" si="113"/>
        <v>45719</v>
      </c>
      <c r="T323" s="19">
        <v>325</v>
      </c>
      <c r="U323" s="17">
        <f t="shared" ref="U323:U363" si="124">H323</f>
        <v>45705</v>
      </c>
      <c r="V323" s="17">
        <f t="shared" ref="V323:V363" si="125">I323</f>
        <v>46030</v>
      </c>
      <c r="W323" s="4">
        <f t="shared" si="108"/>
        <v>45712</v>
      </c>
      <c r="X323" s="4">
        <f t="shared" si="117"/>
        <v>45719</v>
      </c>
      <c r="Y323" s="4">
        <f t="shared" si="118"/>
        <v>45721</v>
      </c>
      <c r="Z323" s="4">
        <f t="shared" si="115"/>
        <v>46022</v>
      </c>
    </row>
    <row r="324" spans="6:26" x14ac:dyDescent="0.25">
      <c r="F324" s="18">
        <f t="shared" si="122"/>
        <v>324</v>
      </c>
      <c r="G324" s="18">
        <f>Calculator!$D$3+F324</f>
        <v>46029</v>
      </c>
      <c r="H324" s="17">
        <f>Calculator!$D$3</f>
        <v>45705</v>
      </c>
      <c r="I324" s="17">
        <f t="shared" si="121"/>
        <v>46031</v>
      </c>
      <c r="J324" s="18">
        <v>326</v>
      </c>
      <c r="K324" s="7">
        <f t="shared" si="120"/>
        <v>45747</v>
      </c>
      <c r="L324" s="8">
        <f t="shared" si="119"/>
        <v>45749</v>
      </c>
      <c r="M324" s="4">
        <f t="shared" si="119"/>
        <v>45751</v>
      </c>
      <c r="N324" s="10">
        <f t="shared" si="110"/>
        <v>45715</v>
      </c>
      <c r="O324" s="4">
        <f t="shared" si="123"/>
        <v>45720</v>
      </c>
      <c r="P324" s="8">
        <f t="shared" si="111"/>
        <v>45720</v>
      </c>
      <c r="Q324" s="7">
        <f t="shared" si="112"/>
        <v>45708</v>
      </c>
      <c r="R324" s="4">
        <f t="shared" si="114"/>
        <v>45720</v>
      </c>
      <c r="S324" s="8">
        <f t="shared" si="113"/>
        <v>45719</v>
      </c>
      <c r="T324" s="19">
        <v>326</v>
      </c>
      <c r="U324" s="17">
        <f t="shared" si="124"/>
        <v>45705</v>
      </c>
      <c r="V324" s="17">
        <f t="shared" si="125"/>
        <v>46031</v>
      </c>
      <c r="W324" s="4">
        <f t="shared" si="108"/>
        <v>45712</v>
      </c>
      <c r="X324" s="4">
        <f t="shared" si="117"/>
        <v>45719</v>
      </c>
      <c r="Y324" s="4">
        <f t="shared" si="118"/>
        <v>45721</v>
      </c>
      <c r="Z324" s="4">
        <f t="shared" si="115"/>
        <v>46024</v>
      </c>
    </row>
    <row r="325" spans="6:26" x14ac:dyDescent="0.25">
      <c r="F325" s="18">
        <f t="shared" si="122"/>
        <v>325</v>
      </c>
      <c r="G325" s="18">
        <f>Calculator!$D$3+F325</f>
        <v>46030</v>
      </c>
      <c r="H325" s="17">
        <f>Calculator!$D$3</f>
        <v>45705</v>
      </c>
      <c r="I325" s="17">
        <f t="shared" si="121"/>
        <v>46034</v>
      </c>
      <c r="J325" s="18">
        <v>327</v>
      </c>
      <c r="K325" s="7">
        <f t="shared" si="120"/>
        <v>45747</v>
      </c>
      <c r="L325" s="8">
        <f t="shared" si="119"/>
        <v>45749</v>
      </c>
      <c r="M325" s="4">
        <f t="shared" si="119"/>
        <v>45751</v>
      </c>
      <c r="N325" s="10">
        <f t="shared" si="110"/>
        <v>45715</v>
      </c>
      <c r="O325" s="4">
        <f t="shared" si="123"/>
        <v>45720</v>
      </c>
      <c r="P325" s="8">
        <f t="shared" si="111"/>
        <v>45720</v>
      </c>
      <c r="Q325" s="7">
        <f t="shared" si="112"/>
        <v>45708</v>
      </c>
      <c r="R325" s="4">
        <f t="shared" si="114"/>
        <v>45720</v>
      </c>
      <c r="S325" s="8">
        <f t="shared" si="113"/>
        <v>45719</v>
      </c>
      <c r="T325" s="19">
        <v>327</v>
      </c>
      <c r="U325" s="17">
        <f t="shared" si="124"/>
        <v>45705</v>
      </c>
      <c r="V325" s="17">
        <f t="shared" si="125"/>
        <v>46034</v>
      </c>
      <c r="W325" s="4">
        <f t="shared" si="108"/>
        <v>45712</v>
      </c>
      <c r="X325" s="4">
        <f t="shared" si="117"/>
        <v>45719</v>
      </c>
      <c r="Y325" s="4">
        <f t="shared" si="118"/>
        <v>45721</v>
      </c>
      <c r="Z325" s="4">
        <f t="shared" si="115"/>
        <v>46027</v>
      </c>
    </row>
    <row r="326" spans="6:26" x14ac:dyDescent="0.25">
      <c r="F326" s="18">
        <f t="shared" si="122"/>
        <v>326</v>
      </c>
      <c r="G326" s="18">
        <f>Calculator!$D$3+F326</f>
        <v>46031</v>
      </c>
      <c r="H326" s="17">
        <f>Calculator!$D$3</f>
        <v>45705</v>
      </c>
      <c r="I326" s="17">
        <f t="shared" si="121"/>
        <v>46035</v>
      </c>
      <c r="J326" s="18">
        <v>328</v>
      </c>
      <c r="K326" s="7">
        <f t="shared" si="120"/>
        <v>45747</v>
      </c>
      <c r="L326" s="8">
        <f t="shared" si="119"/>
        <v>45749</v>
      </c>
      <c r="M326" s="4">
        <f t="shared" si="119"/>
        <v>45751</v>
      </c>
      <c r="N326" s="10">
        <f t="shared" si="110"/>
        <v>45715</v>
      </c>
      <c r="O326" s="4">
        <f t="shared" si="123"/>
        <v>45720</v>
      </c>
      <c r="P326" s="8">
        <f t="shared" si="111"/>
        <v>45720</v>
      </c>
      <c r="Q326" s="7">
        <f t="shared" si="112"/>
        <v>45708</v>
      </c>
      <c r="R326" s="4">
        <f t="shared" si="114"/>
        <v>45720</v>
      </c>
      <c r="S326" s="8">
        <f t="shared" si="113"/>
        <v>45719</v>
      </c>
      <c r="T326" s="19">
        <v>328</v>
      </c>
      <c r="U326" s="17">
        <f t="shared" si="124"/>
        <v>45705</v>
      </c>
      <c r="V326" s="17">
        <f t="shared" si="125"/>
        <v>46035</v>
      </c>
      <c r="W326" s="4">
        <f t="shared" si="108"/>
        <v>45712</v>
      </c>
      <c r="X326" s="4">
        <f t="shared" si="117"/>
        <v>45719</v>
      </c>
      <c r="Y326" s="4">
        <f t="shared" si="118"/>
        <v>45721</v>
      </c>
      <c r="Z326" s="4">
        <f t="shared" si="115"/>
        <v>46028</v>
      </c>
    </row>
    <row r="327" spans="6:26" x14ac:dyDescent="0.25">
      <c r="F327" s="18">
        <f t="shared" si="122"/>
        <v>327</v>
      </c>
      <c r="G327" s="18">
        <f>Calculator!$D$3+F327</f>
        <v>46032</v>
      </c>
      <c r="H327" s="17">
        <f>Calculator!$D$3</f>
        <v>45705</v>
      </c>
      <c r="I327" s="17">
        <f t="shared" si="121"/>
        <v>46035</v>
      </c>
      <c r="J327" s="18">
        <v>329</v>
      </c>
      <c r="K327" s="7">
        <f t="shared" si="120"/>
        <v>45747</v>
      </c>
      <c r="L327" s="8">
        <f t="shared" si="119"/>
        <v>45749</v>
      </c>
      <c r="M327" s="4">
        <f t="shared" si="119"/>
        <v>45751</v>
      </c>
      <c r="N327" s="10">
        <f t="shared" si="110"/>
        <v>45715</v>
      </c>
      <c r="O327" s="4">
        <f t="shared" si="123"/>
        <v>45720</v>
      </c>
      <c r="P327" s="8">
        <f t="shared" si="111"/>
        <v>45720</v>
      </c>
      <c r="Q327" s="7">
        <f t="shared" si="112"/>
        <v>45708</v>
      </c>
      <c r="R327" s="4">
        <f t="shared" si="114"/>
        <v>45720</v>
      </c>
      <c r="S327" s="8">
        <f t="shared" si="113"/>
        <v>45719</v>
      </c>
      <c r="T327" s="19">
        <v>329</v>
      </c>
      <c r="U327" s="17">
        <f t="shared" si="124"/>
        <v>45705</v>
      </c>
      <c r="V327" s="17">
        <f t="shared" si="125"/>
        <v>46035</v>
      </c>
      <c r="W327" s="4">
        <f t="shared" si="108"/>
        <v>45712</v>
      </c>
      <c r="X327" s="4">
        <f t="shared" si="117"/>
        <v>45719</v>
      </c>
      <c r="Y327" s="4">
        <f t="shared" si="118"/>
        <v>45721</v>
      </c>
      <c r="Z327" s="4">
        <f t="shared" si="115"/>
        <v>46028</v>
      </c>
    </row>
    <row r="328" spans="6:26" x14ac:dyDescent="0.25">
      <c r="F328" s="18">
        <f t="shared" si="122"/>
        <v>328</v>
      </c>
      <c r="G328" s="18">
        <f>Calculator!$D$3+F328</f>
        <v>46033</v>
      </c>
      <c r="H328" s="17">
        <f>Calculator!$D$3</f>
        <v>45705</v>
      </c>
      <c r="I328" s="17">
        <f t="shared" si="121"/>
        <v>46035</v>
      </c>
      <c r="J328" s="18">
        <v>330</v>
      </c>
      <c r="K328" s="7">
        <f t="shared" si="120"/>
        <v>45747</v>
      </c>
      <c r="L328" s="8">
        <f t="shared" si="119"/>
        <v>45749</v>
      </c>
      <c r="M328" s="4">
        <f t="shared" si="119"/>
        <v>45751</v>
      </c>
      <c r="N328" s="10">
        <f t="shared" si="110"/>
        <v>45715</v>
      </c>
      <c r="O328" s="4">
        <f t="shared" si="123"/>
        <v>45720</v>
      </c>
      <c r="P328" s="8">
        <f t="shared" si="111"/>
        <v>45720</v>
      </c>
      <c r="Q328" s="7">
        <f t="shared" si="112"/>
        <v>45708</v>
      </c>
      <c r="R328" s="4">
        <f t="shared" si="114"/>
        <v>45720</v>
      </c>
      <c r="S328" s="8">
        <f t="shared" si="113"/>
        <v>45719</v>
      </c>
      <c r="T328" s="19">
        <v>330</v>
      </c>
      <c r="U328" s="17">
        <f t="shared" si="124"/>
        <v>45705</v>
      </c>
      <c r="V328" s="17">
        <f t="shared" si="125"/>
        <v>46035</v>
      </c>
      <c r="W328" s="4">
        <f t="shared" si="108"/>
        <v>45712</v>
      </c>
      <c r="X328" s="4">
        <f t="shared" si="117"/>
        <v>45719</v>
      </c>
      <c r="Y328" s="4">
        <f t="shared" si="118"/>
        <v>45721</v>
      </c>
      <c r="Z328" s="4">
        <f t="shared" si="115"/>
        <v>46028</v>
      </c>
    </row>
    <row r="329" spans="6:26" x14ac:dyDescent="0.25">
      <c r="F329" s="18">
        <f t="shared" si="122"/>
        <v>329</v>
      </c>
      <c r="G329" s="18">
        <f>Calculator!$D$3+F329</f>
        <v>46034</v>
      </c>
      <c r="H329" s="17">
        <f>Calculator!$D$3</f>
        <v>45705</v>
      </c>
      <c r="I329" s="17">
        <f t="shared" si="121"/>
        <v>46036</v>
      </c>
      <c r="J329" s="18">
        <v>331</v>
      </c>
      <c r="K329" s="7">
        <f t="shared" si="120"/>
        <v>45747</v>
      </c>
      <c r="L329" s="8">
        <f t="shared" si="119"/>
        <v>45749</v>
      </c>
      <c r="M329" s="4">
        <f t="shared" si="119"/>
        <v>45751</v>
      </c>
      <c r="N329" s="10">
        <f t="shared" si="110"/>
        <v>45715</v>
      </c>
      <c r="O329" s="4">
        <f t="shared" si="123"/>
        <v>45720</v>
      </c>
      <c r="P329" s="8">
        <f t="shared" si="111"/>
        <v>45720</v>
      </c>
      <c r="Q329" s="7">
        <f t="shared" si="112"/>
        <v>45708</v>
      </c>
      <c r="R329" s="4">
        <f t="shared" si="114"/>
        <v>45720</v>
      </c>
      <c r="S329" s="8">
        <f t="shared" si="113"/>
        <v>45719</v>
      </c>
      <c r="T329" s="19">
        <v>331</v>
      </c>
      <c r="U329" s="17">
        <f t="shared" si="124"/>
        <v>45705</v>
      </c>
      <c r="V329" s="17">
        <f t="shared" si="125"/>
        <v>46036</v>
      </c>
      <c r="W329" s="4">
        <f t="shared" si="108"/>
        <v>45712</v>
      </c>
      <c r="X329" s="4">
        <f t="shared" si="117"/>
        <v>45719</v>
      </c>
      <c r="Y329" s="4">
        <f t="shared" si="118"/>
        <v>45721</v>
      </c>
      <c r="Z329" s="4">
        <f t="shared" si="115"/>
        <v>46029</v>
      </c>
    </row>
    <row r="330" spans="6:26" x14ac:dyDescent="0.25">
      <c r="F330" s="18">
        <f t="shared" si="122"/>
        <v>330</v>
      </c>
      <c r="G330" s="18">
        <f>Calculator!$D$3+F330</f>
        <v>46035</v>
      </c>
      <c r="H330" s="17">
        <f>Calculator!$D$3</f>
        <v>45705</v>
      </c>
      <c r="I330" s="17">
        <f t="shared" si="121"/>
        <v>46037</v>
      </c>
      <c r="J330" s="18">
        <v>332</v>
      </c>
      <c r="K330" s="7">
        <f t="shared" si="120"/>
        <v>45747</v>
      </c>
      <c r="L330" s="8">
        <f t="shared" si="119"/>
        <v>45749</v>
      </c>
      <c r="M330" s="4">
        <f t="shared" si="119"/>
        <v>45751</v>
      </c>
      <c r="N330" s="10">
        <f t="shared" si="110"/>
        <v>45715</v>
      </c>
      <c r="O330" s="4">
        <f t="shared" si="123"/>
        <v>45720</v>
      </c>
      <c r="P330" s="8">
        <f t="shared" si="111"/>
        <v>45720</v>
      </c>
      <c r="Q330" s="7">
        <f t="shared" si="112"/>
        <v>45708</v>
      </c>
      <c r="R330" s="4">
        <f t="shared" si="114"/>
        <v>45720</v>
      </c>
      <c r="S330" s="8">
        <f t="shared" si="113"/>
        <v>45719</v>
      </c>
      <c r="T330" s="19">
        <v>332</v>
      </c>
      <c r="U330" s="17">
        <f t="shared" si="124"/>
        <v>45705</v>
      </c>
      <c r="V330" s="17">
        <f t="shared" si="125"/>
        <v>46037</v>
      </c>
      <c r="W330" s="4">
        <f t="shared" si="108"/>
        <v>45712</v>
      </c>
      <c r="X330" s="4">
        <f t="shared" si="117"/>
        <v>45719</v>
      </c>
      <c r="Y330" s="4">
        <f t="shared" si="118"/>
        <v>45721</v>
      </c>
      <c r="Z330" s="4">
        <f t="shared" si="115"/>
        <v>46030</v>
      </c>
    </row>
    <row r="331" spans="6:26" x14ac:dyDescent="0.25">
      <c r="F331" s="18">
        <f t="shared" si="122"/>
        <v>331</v>
      </c>
      <c r="G331" s="18">
        <f>Calculator!$D$3+F331</f>
        <v>46036</v>
      </c>
      <c r="H331" s="17">
        <f>Calculator!$D$3</f>
        <v>45705</v>
      </c>
      <c r="I331" s="17">
        <f t="shared" si="121"/>
        <v>46038</v>
      </c>
      <c r="J331" s="18">
        <v>333</v>
      </c>
      <c r="K331" s="7">
        <f t="shared" si="120"/>
        <v>45747</v>
      </c>
      <c r="L331" s="8">
        <f t="shared" si="119"/>
        <v>45749</v>
      </c>
      <c r="M331" s="4">
        <f t="shared" si="119"/>
        <v>45751</v>
      </c>
      <c r="N331" s="10">
        <f t="shared" si="110"/>
        <v>45715</v>
      </c>
      <c r="O331" s="4">
        <f t="shared" si="123"/>
        <v>45720</v>
      </c>
      <c r="P331" s="8">
        <f t="shared" si="111"/>
        <v>45720</v>
      </c>
      <c r="Q331" s="7">
        <f t="shared" si="112"/>
        <v>45708</v>
      </c>
      <c r="R331" s="4">
        <f t="shared" si="114"/>
        <v>45720</v>
      </c>
      <c r="S331" s="8">
        <f t="shared" si="113"/>
        <v>45719</v>
      </c>
      <c r="T331" s="19">
        <v>333</v>
      </c>
      <c r="U331" s="17">
        <f t="shared" si="124"/>
        <v>45705</v>
      </c>
      <c r="V331" s="17">
        <f t="shared" si="125"/>
        <v>46038</v>
      </c>
      <c r="W331" s="4">
        <f t="shared" si="108"/>
        <v>45712</v>
      </c>
      <c r="X331" s="4">
        <f t="shared" si="117"/>
        <v>45719</v>
      </c>
      <c r="Y331" s="4">
        <f t="shared" si="118"/>
        <v>45721</v>
      </c>
      <c r="Z331" s="4">
        <f t="shared" si="115"/>
        <v>46031</v>
      </c>
    </row>
    <row r="332" spans="6:26" x14ac:dyDescent="0.25">
      <c r="F332" s="18">
        <f t="shared" si="122"/>
        <v>332</v>
      </c>
      <c r="G332" s="18">
        <f>Calculator!$D$3+F332</f>
        <v>46037</v>
      </c>
      <c r="H332" s="17">
        <f>Calculator!$D$3</f>
        <v>45705</v>
      </c>
      <c r="I332" s="17">
        <f t="shared" si="121"/>
        <v>46042</v>
      </c>
      <c r="J332" s="18">
        <v>334</v>
      </c>
      <c r="K332" s="7">
        <f t="shared" si="120"/>
        <v>45747</v>
      </c>
      <c r="L332" s="8">
        <f t="shared" si="119"/>
        <v>45749</v>
      </c>
      <c r="M332" s="4">
        <f t="shared" si="119"/>
        <v>45751</v>
      </c>
      <c r="N332" s="10">
        <f t="shared" si="110"/>
        <v>45715</v>
      </c>
      <c r="O332" s="4">
        <f t="shared" si="123"/>
        <v>45720</v>
      </c>
      <c r="P332" s="8">
        <f t="shared" si="111"/>
        <v>45720</v>
      </c>
      <c r="Q332" s="7">
        <f t="shared" si="112"/>
        <v>45708</v>
      </c>
      <c r="R332" s="4">
        <f t="shared" si="114"/>
        <v>45720</v>
      </c>
      <c r="S332" s="8">
        <f t="shared" si="113"/>
        <v>45719</v>
      </c>
      <c r="T332" s="19">
        <v>334</v>
      </c>
      <c r="U332" s="17">
        <f t="shared" si="124"/>
        <v>45705</v>
      </c>
      <c r="V332" s="17">
        <f t="shared" si="125"/>
        <v>46042</v>
      </c>
      <c r="W332" s="4">
        <f t="shared" si="108"/>
        <v>45712</v>
      </c>
      <c r="X332" s="4">
        <f t="shared" si="117"/>
        <v>45719</v>
      </c>
      <c r="Y332" s="4">
        <f t="shared" si="118"/>
        <v>45721</v>
      </c>
      <c r="Z332" s="4">
        <f t="shared" si="115"/>
        <v>46034</v>
      </c>
    </row>
    <row r="333" spans="6:26" x14ac:dyDescent="0.25">
      <c r="F333" s="18">
        <f t="shared" si="122"/>
        <v>333</v>
      </c>
      <c r="G333" s="18">
        <f>Calculator!$D$3+F333</f>
        <v>46038</v>
      </c>
      <c r="H333" s="17">
        <f>Calculator!$D$3</f>
        <v>45705</v>
      </c>
      <c r="I333" s="17">
        <f t="shared" si="121"/>
        <v>46043</v>
      </c>
      <c r="J333" s="18">
        <v>335</v>
      </c>
      <c r="K333" s="7">
        <f t="shared" si="120"/>
        <v>45747</v>
      </c>
      <c r="L333" s="8">
        <f t="shared" ref="L333:M352" si="126">WORKDAY(K333,2,$A$2:$A$25)</f>
        <v>45749</v>
      </c>
      <c r="M333" s="4">
        <f t="shared" si="126"/>
        <v>45751</v>
      </c>
      <c r="N333" s="10">
        <f t="shared" si="110"/>
        <v>45715</v>
      </c>
      <c r="O333" s="4">
        <f t="shared" si="123"/>
        <v>45720</v>
      </c>
      <c r="P333" s="8">
        <f t="shared" si="111"/>
        <v>45720</v>
      </c>
      <c r="Q333" s="7">
        <f t="shared" si="112"/>
        <v>45708</v>
      </c>
      <c r="R333" s="4">
        <f t="shared" si="114"/>
        <v>45720</v>
      </c>
      <c r="S333" s="8">
        <f t="shared" si="113"/>
        <v>45719</v>
      </c>
      <c r="T333" s="19">
        <v>335</v>
      </c>
      <c r="U333" s="17">
        <f t="shared" si="124"/>
        <v>45705</v>
      </c>
      <c r="V333" s="17">
        <f t="shared" si="125"/>
        <v>46043</v>
      </c>
      <c r="W333" s="4">
        <f t="shared" si="108"/>
        <v>45712</v>
      </c>
      <c r="X333" s="4">
        <f t="shared" si="117"/>
        <v>45719</v>
      </c>
      <c r="Y333" s="4">
        <f t="shared" si="118"/>
        <v>45721</v>
      </c>
      <c r="Z333" s="4">
        <f t="shared" si="115"/>
        <v>46035</v>
      </c>
    </row>
    <row r="334" spans="6:26" x14ac:dyDescent="0.25">
      <c r="F334" s="18">
        <f t="shared" si="122"/>
        <v>334</v>
      </c>
      <c r="G334" s="18">
        <f>Calculator!$D$3+F334</f>
        <v>46039</v>
      </c>
      <c r="H334" s="17">
        <f>Calculator!$D$3</f>
        <v>45705</v>
      </c>
      <c r="I334" s="17">
        <f t="shared" si="121"/>
        <v>46043</v>
      </c>
      <c r="J334" s="18">
        <v>336</v>
      </c>
      <c r="K334" s="7">
        <f t="shared" si="120"/>
        <v>45747</v>
      </c>
      <c r="L334" s="8">
        <f t="shared" si="126"/>
        <v>45749</v>
      </c>
      <c r="M334" s="4">
        <f t="shared" si="126"/>
        <v>45751</v>
      </c>
      <c r="N334" s="10">
        <f t="shared" si="110"/>
        <v>45715</v>
      </c>
      <c r="O334" s="4">
        <f t="shared" si="123"/>
        <v>45720</v>
      </c>
      <c r="P334" s="8">
        <f t="shared" si="111"/>
        <v>45720</v>
      </c>
      <c r="Q334" s="7">
        <f t="shared" si="112"/>
        <v>45708</v>
      </c>
      <c r="R334" s="4">
        <f t="shared" si="114"/>
        <v>45720</v>
      </c>
      <c r="S334" s="8">
        <f t="shared" si="113"/>
        <v>45719</v>
      </c>
      <c r="T334" s="19">
        <v>336</v>
      </c>
      <c r="U334" s="17">
        <f t="shared" si="124"/>
        <v>45705</v>
      </c>
      <c r="V334" s="17">
        <f t="shared" si="125"/>
        <v>46043</v>
      </c>
      <c r="W334" s="4">
        <f t="shared" ref="W334:W363" si="127">WORKDAY($U334,5,$A$2:$A$25)</f>
        <v>45712</v>
      </c>
      <c r="X334" s="4">
        <f t="shared" si="117"/>
        <v>45719</v>
      </c>
      <c r="Y334" s="4">
        <f t="shared" si="118"/>
        <v>45721</v>
      </c>
      <c r="Z334" s="4">
        <f t="shared" si="115"/>
        <v>46035</v>
      </c>
    </row>
    <row r="335" spans="6:26" x14ac:dyDescent="0.25">
      <c r="F335" s="18">
        <f t="shared" si="122"/>
        <v>335</v>
      </c>
      <c r="G335" s="18">
        <f>Calculator!$D$3+F335</f>
        <v>46040</v>
      </c>
      <c r="H335" s="17">
        <f>Calculator!$D$3</f>
        <v>45705</v>
      </c>
      <c r="I335" s="17">
        <f t="shared" si="121"/>
        <v>46043</v>
      </c>
      <c r="J335" s="18">
        <v>337</v>
      </c>
      <c r="K335" s="7">
        <f t="shared" si="120"/>
        <v>45747</v>
      </c>
      <c r="L335" s="8">
        <f t="shared" si="126"/>
        <v>45749</v>
      </c>
      <c r="M335" s="4">
        <f t="shared" si="126"/>
        <v>45751</v>
      </c>
      <c r="N335" s="10">
        <f t="shared" si="110"/>
        <v>45715</v>
      </c>
      <c r="O335" s="4">
        <f t="shared" si="123"/>
        <v>45720</v>
      </c>
      <c r="P335" s="8">
        <f t="shared" si="111"/>
        <v>45720</v>
      </c>
      <c r="Q335" s="7">
        <f t="shared" si="112"/>
        <v>45708</v>
      </c>
      <c r="R335" s="4">
        <f t="shared" si="114"/>
        <v>45720</v>
      </c>
      <c r="S335" s="8">
        <f t="shared" si="113"/>
        <v>45719</v>
      </c>
      <c r="T335" s="19">
        <v>337</v>
      </c>
      <c r="U335" s="17">
        <f t="shared" si="124"/>
        <v>45705</v>
      </c>
      <c r="V335" s="17">
        <f t="shared" si="125"/>
        <v>46043</v>
      </c>
      <c r="W335" s="4">
        <f t="shared" si="127"/>
        <v>45712</v>
      </c>
      <c r="X335" s="4">
        <f t="shared" si="117"/>
        <v>45719</v>
      </c>
      <c r="Y335" s="4">
        <f t="shared" si="118"/>
        <v>45721</v>
      </c>
      <c r="Z335" s="4">
        <f t="shared" si="115"/>
        <v>46035</v>
      </c>
    </row>
    <row r="336" spans="6:26" x14ac:dyDescent="0.25">
      <c r="F336" s="18">
        <f t="shared" si="122"/>
        <v>336</v>
      </c>
      <c r="G336" s="18">
        <f>Calculator!$D$3+F336</f>
        <v>46041</v>
      </c>
      <c r="H336" s="17">
        <f>Calculator!$D$3</f>
        <v>45705</v>
      </c>
      <c r="I336" s="17">
        <f t="shared" si="121"/>
        <v>46043</v>
      </c>
      <c r="J336" s="18">
        <v>338</v>
      </c>
      <c r="K336" s="7">
        <f t="shared" si="120"/>
        <v>45747</v>
      </c>
      <c r="L336" s="8">
        <f t="shared" si="126"/>
        <v>45749</v>
      </c>
      <c r="M336" s="4">
        <f t="shared" si="126"/>
        <v>45751</v>
      </c>
      <c r="N336" s="10">
        <f t="shared" si="110"/>
        <v>45715</v>
      </c>
      <c r="O336" s="4">
        <f t="shared" si="123"/>
        <v>45720</v>
      </c>
      <c r="P336" s="8">
        <f t="shared" si="111"/>
        <v>45720</v>
      </c>
      <c r="Q336" s="7">
        <f t="shared" si="112"/>
        <v>45708</v>
      </c>
      <c r="R336" s="4">
        <f t="shared" si="114"/>
        <v>45720</v>
      </c>
      <c r="S336" s="8">
        <f t="shared" si="113"/>
        <v>45719</v>
      </c>
      <c r="T336" s="19">
        <v>338</v>
      </c>
      <c r="U336" s="17">
        <f t="shared" si="124"/>
        <v>45705</v>
      </c>
      <c r="V336" s="17">
        <f t="shared" si="125"/>
        <v>46043</v>
      </c>
      <c r="W336" s="4">
        <f t="shared" si="127"/>
        <v>45712</v>
      </c>
      <c r="X336" s="4">
        <f t="shared" si="117"/>
        <v>45719</v>
      </c>
      <c r="Y336" s="4">
        <f t="shared" si="118"/>
        <v>45721</v>
      </c>
      <c r="Z336" s="4">
        <f t="shared" si="115"/>
        <v>46035</v>
      </c>
    </row>
    <row r="337" spans="6:26" x14ac:dyDescent="0.25">
      <c r="F337" s="18">
        <f t="shared" si="122"/>
        <v>337</v>
      </c>
      <c r="G337" s="18">
        <f>Calculator!$D$3+F337</f>
        <v>46042</v>
      </c>
      <c r="H337" s="17">
        <f>Calculator!$D$3</f>
        <v>45705</v>
      </c>
      <c r="I337" s="17">
        <f t="shared" si="121"/>
        <v>46044</v>
      </c>
      <c r="J337" s="18">
        <v>339</v>
      </c>
      <c r="K337" s="7">
        <f t="shared" si="120"/>
        <v>45747</v>
      </c>
      <c r="L337" s="8">
        <f t="shared" si="126"/>
        <v>45749</v>
      </c>
      <c r="M337" s="4">
        <f t="shared" si="126"/>
        <v>45751</v>
      </c>
      <c r="N337" s="10">
        <f t="shared" si="110"/>
        <v>45715</v>
      </c>
      <c r="O337" s="4">
        <f t="shared" si="123"/>
        <v>45720</v>
      </c>
      <c r="P337" s="8">
        <f t="shared" si="111"/>
        <v>45720</v>
      </c>
      <c r="Q337" s="7">
        <f t="shared" si="112"/>
        <v>45708</v>
      </c>
      <c r="R337" s="4">
        <f t="shared" si="114"/>
        <v>45720</v>
      </c>
      <c r="S337" s="8">
        <f t="shared" si="113"/>
        <v>45719</v>
      </c>
      <c r="T337" s="19">
        <v>339</v>
      </c>
      <c r="U337" s="17">
        <f t="shared" si="124"/>
        <v>45705</v>
      </c>
      <c r="V337" s="17">
        <f t="shared" si="125"/>
        <v>46044</v>
      </c>
      <c r="W337" s="4">
        <f t="shared" si="127"/>
        <v>45712</v>
      </c>
      <c r="X337" s="4">
        <f t="shared" si="117"/>
        <v>45719</v>
      </c>
      <c r="Y337" s="4">
        <f t="shared" si="118"/>
        <v>45721</v>
      </c>
      <c r="Z337" s="4">
        <f t="shared" si="115"/>
        <v>46036</v>
      </c>
    </row>
    <row r="338" spans="6:26" x14ac:dyDescent="0.25">
      <c r="F338" s="18">
        <f t="shared" si="122"/>
        <v>338</v>
      </c>
      <c r="G338" s="18">
        <f>Calculator!$D$3+F338</f>
        <v>46043</v>
      </c>
      <c r="H338" s="17">
        <f>Calculator!$D$3</f>
        <v>45705</v>
      </c>
      <c r="I338" s="17">
        <f t="shared" si="121"/>
        <v>46045</v>
      </c>
      <c r="J338" s="18">
        <v>340</v>
      </c>
      <c r="K338" s="7">
        <f t="shared" si="120"/>
        <v>45747</v>
      </c>
      <c r="L338" s="8">
        <f t="shared" si="126"/>
        <v>45749</v>
      </c>
      <c r="M338" s="4">
        <f t="shared" si="126"/>
        <v>45751</v>
      </c>
      <c r="N338" s="10">
        <f t="shared" si="110"/>
        <v>45715</v>
      </c>
      <c r="O338" s="4">
        <f t="shared" si="123"/>
        <v>45720</v>
      </c>
      <c r="P338" s="8">
        <f t="shared" si="111"/>
        <v>45720</v>
      </c>
      <c r="Q338" s="7">
        <f t="shared" si="112"/>
        <v>45708</v>
      </c>
      <c r="R338" s="4">
        <f t="shared" si="114"/>
        <v>45720</v>
      </c>
      <c r="S338" s="8">
        <f t="shared" si="113"/>
        <v>45719</v>
      </c>
      <c r="T338" s="19">
        <v>340</v>
      </c>
      <c r="U338" s="17">
        <f t="shared" si="124"/>
        <v>45705</v>
      </c>
      <c r="V338" s="17">
        <f t="shared" si="125"/>
        <v>46045</v>
      </c>
      <c r="W338" s="4">
        <f t="shared" si="127"/>
        <v>45712</v>
      </c>
      <c r="X338" s="4">
        <f t="shared" si="117"/>
        <v>45719</v>
      </c>
      <c r="Y338" s="4">
        <f t="shared" si="118"/>
        <v>45721</v>
      </c>
      <c r="Z338" s="4">
        <f t="shared" si="115"/>
        <v>46037</v>
      </c>
    </row>
    <row r="339" spans="6:26" x14ac:dyDescent="0.25">
      <c r="F339" s="18">
        <f t="shared" si="122"/>
        <v>339</v>
      </c>
      <c r="G339" s="18">
        <f>Calculator!$D$3+F339</f>
        <v>46044</v>
      </c>
      <c r="H339" s="17">
        <f>Calculator!$D$3</f>
        <v>45705</v>
      </c>
      <c r="I339" s="17">
        <f t="shared" si="121"/>
        <v>46048</v>
      </c>
      <c r="J339" s="18">
        <v>341</v>
      </c>
      <c r="K339" s="7">
        <f t="shared" si="120"/>
        <v>45747</v>
      </c>
      <c r="L339" s="8">
        <f t="shared" si="126"/>
        <v>45749</v>
      </c>
      <c r="M339" s="4">
        <f t="shared" si="126"/>
        <v>45751</v>
      </c>
      <c r="N339" s="10">
        <f t="shared" ref="N339:N363" si="128">WORKDAY(H339,8,$A$2:$A$25)</f>
        <v>45715</v>
      </c>
      <c r="O339" s="4">
        <f t="shared" si="123"/>
        <v>45720</v>
      </c>
      <c r="P339" s="8">
        <f t="shared" ref="P339:P363" si="129">WORKDAY(N339,3,$A$2:$A$25)</f>
        <v>45720</v>
      </c>
      <c r="Q339" s="7">
        <f t="shared" si="112"/>
        <v>45708</v>
      </c>
      <c r="R339" s="4">
        <f t="shared" si="114"/>
        <v>45720</v>
      </c>
      <c r="S339" s="8">
        <f t="shared" si="113"/>
        <v>45719</v>
      </c>
      <c r="T339" s="19">
        <v>341</v>
      </c>
      <c r="U339" s="17">
        <f t="shared" si="124"/>
        <v>45705</v>
      </c>
      <c r="V339" s="17">
        <f t="shared" si="125"/>
        <v>46048</v>
      </c>
      <c r="W339" s="4">
        <f t="shared" si="127"/>
        <v>45712</v>
      </c>
      <c r="X339" s="4">
        <f t="shared" si="117"/>
        <v>45719</v>
      </c>
      <c r="Y339" s="4">
        <f t="shared" si="118"/>
        <v>45721</v>
      </c>
      <c r="Z339" s="4">
        <f t="shared" si="115"/>
        <v>46038</v>
      </c>
    </row>
    <row r="340" spans="6:26" x14ac:dyDescent="0.25">
      <c r="F340" s="18">
        <f t="shared" si="122"/>
        <v>340</v>
      </c>
      <c r="G340" s="18">
        <f>Calculator!$D$3+F340</f>
        <v>46045</v>
      </c>
      <c r="H340" s="17">
        <f>Calculator!$D$3</f>
        <v>45705</v>
      </c>
      <c r="I340" s="17">
        <f t="shared" si="121"/>
        <v>46049</v>
      </c>
      <c r="J340" s="18">
        <v>342</v>
      </c>
      <c r="K340" s="7">
        <f t="shared" si="120"/>
        <v>45747</v>
      </c>
      <c r="L340" s="8">
        <f t="shared" si="126"/>
        <v>45749</v>
      </c>
      <c r="M340" s="4">
        <f t="shared" si="126"/>
        <v>45751</v>
      </c>
      <c r="N340" s="10">
        <f t="shared" si="128"/>
        <v>45715</v>
      </c>
      <c r="O340" s="4">
        <f t="shared" si="123"/>
        <v>45720</v>
      </c>
      <c r="P340" s="8">
        <f t="shared" si="129"/>
        <v>45720</v>
      </c>
      <c r="Q340" s="7">
        <f t="shared" si="112"/>
        <v>45708</v>
      </c>
      <c r="R340" s="4">
        <f t="shared" si="114"/>
        <v>45720</v>
      </c>
      <c r="S340" s="8">
        <f t="shared" si="113"/>
        <v>45719</v>
      </c>
      <c r="T340" s="19">
        <v>342</v>
      </c>
      <c r="U340" s="17">
        <f t="shared" si="124"/>
        <v>45705</v>
      </c>
      <c r="V340" s="17">
        <f t="shared" si="125"/>
        <v>46049</v>
      </c>
      <c r="W340" s="4">
        <f t="shared" si="127"/>
        <v>45712</v>
      </c>
      <c r="X340" s="4">
        <f t="shared" si="117"/>
        <v>45719</v>
      </c>
      <c r="Y340" s="4">
        <f t="shared" si="118"/>
        <v>45721</v>
      </c>
      <c r="Z340" s="4">
        <f t="shared" si="115"/>
        <v>46042</v>
      </c>
    </row>
    <row r="341" spans="6:26" x14ac:dyDescent="0.25">
      <c r="F341" s="18">
        <f t="shared" si="122"/>
        <v>341</v>
      </c>
      <c r="G341" s="18">
        <f>Calculator!$D$3+F341</f>
        <v>46046</v>
      </c>
      <c r="H341" s="17">
        <f>Calculator!$D$3</f>
        <v>45705</v>
      </c>
      <c r="I341" s="17">
        <f t="shared" si="121"/>
        <v>46049</v>
      </c>
      <c r="J341" s="18">
        <v>343</v>
      </c>
      <c r="K341" s="7">
        <f t="shared" si="120"/>
        <v>45747</v>
      </c>
      <c r="L341" s="8">
        <f t="shared" si="126"/>
        <v>45749</v>
      </c>
      <c r="M341" s="4">
        <f t="shared" si="126"/>
        <v>45751</v>
      </c>
      <c r="N341" s="10">
        <f t="shared" si="128"/>
        <v>45715</v>
      </c>
      <c r="O341" s="4">
        <f t="shared" si="123"/>
        <v>45720</v>
      </c>
      <c r="P341" s="8">
        <f t="shared" si="129"/>
        <v>45720</v>
      </c>
      <c r="Q341" s="7">
        <f t="shared" si="112"/>
        <v>45708</v>
      </c>
      <c r="R341" s="4">
        <f t="shared" si="114"/>
        <v>45720</v>
      </c>
      <c r="S341" s="8">
        <f t="shared" si="113"/>
        <v>45719</v>
      </c>
      <c r="T341" s="19">
        <v>343</v>
      </c>
      <c r="U341" s="17">
        <f t="shared" si="124"/>
        <v>45705</v>
      </c>
      <c r="V341" s="17">
        <f t="shared" si="125"/>
        <v>46049</v>
      </c>
      <c r="W341" s="4">
        <f t="shared" si="127"/>
        <v>45712</v>
      </c>
      <c r="X341" s="4">
        <f t="shared" si="117"/>
        <v>45719</v>
      </c>
      <c r="Y341" s="4">
        <f t="shared" si="118"/>
        <v>45721</v>
      </c>
      <c r="Z341" s="4">
        <f t="shared" si="115"/>
        <v>46042</v>
      </c>
    </row>
    <row r="342" spans="6:26" x14ac:dyDescent="0.25">
      <c r="F342" s="18">
        <f t="shared" si="122"/>
        <v>342</v>
      </c>
      <c r="G342" s="18">
        <f>Calculator!$D$3+F342</f>
        <v>46047</v>
      </c>
      <c r="H342" s="17">
        <f>Calculator!$D$3</f>
        <v>45705</v>
      </c>
      <c r="I342" s="17">
        <f t="shared" si="121"/>
        <v>46049</v>
      </c>
      <c r="J342" s="18">
        <v>344</v>
      </c>
      <c r="K342" s="7">
        <f t="shared" si="120"/>
        <v>45747</v>
      </c>
      <c r="L342" s="8">
        <f t="shared" si="126"/>
        <v>45749</v>
      </c>
      <c r="M342" s="4">
        <f t="shared" si="126"/>
        <v>45751</v>
      </c>
      <c r="N342" s="10">
        <f t="shared" si="128"/>
        <v>45715</v>
      </c>
      <c r="O342" s="4">
        <f t="shared" si="123"/>
        <v>45720</v>
      </c>
      <c r="P342" s="8">
        <f t="shared" si="129"/>
        <v>45720</v>
      </c>
      <c r="Q342" s="7">
        <f t="shared" si="112"/>
        <v>45708</v>
      </c>
      <c r="R342" s="4">
        <f t="shared" si="114"/>
        <v>45720</v>
      </c>
      <c r="S342" s="8">
        <f t="shared" si="113"/>
        <v>45719</v>
      </c>
      <c r="T342" s="19">
        <v>344</v>
      </c>
      <c r="U342" s="17">
        <f t="shared" si="124"/>
        <v>45705</v>
      </c>
      <c r="V342" s="17">
        <f t="shared" si="125"/>
        <v>46049</v>
      </c>
      <c r="W342" s="4">
        <f t="shared" si="127"/>
        <v>45712</v>
      </c>
      <c r="X342" s="4">
        <f t="shared" si="117"/>
        <v>45719</v>
      </c>
      <c r="Y342" s="4">
        <f t="shared" si="118"/>
        <v>45721</v>
      </c>
      <c r="Z342" s="4">
        <f t="shared" si="115"/>
        <v>46042</v>
      </c>
    </row>
    <row r="343" spans="6:26" x14ac:dyDescent="0.25">
      <c r="F343" s="18">
        <f t="shared" si="122"/>
        <v>343</v>
      </c>
      <c r="G343" s="18">
        <f>Calculator!$D$3+F343</f>
        <v>46048</v>
      </c>
      <c r="H343" s="17">
        <f>Calculator!$D$3</f>
        <v>45705</v>
      </c>
      <c r="I343" s="17">
        <f t="shared" si="121"/>
        <v>46050</v>
      </c>
      <c r="J343" s="18">
        <v>345</v>
      </c>
      <c r="K343" s="7">
        <f t="shared" si="120"/>
        <v>45747</v>
      </c>
      <c r="L343" s="8">
        <f t="shared" si="126"/>
        <v>45749</v>
      </c>
      <c r="M343" s="4">
        <f t="shared" si="126"/>
        <v>45751</v>
      </c>
      <c r="N343" s="10">
        <f t="shared" si="128"/>
        <v>45715</v>
      </c>
      <c r="O343" s="4">
        <f t="shared" si="123"/>
        <v>45720</v>
      </c>
      <c r="P343" s="8">
        <f t="shared" si="129"/>
        <v>45720</v>
      </c>
      <c r="Q343" s="7">
        <f t="shared" ref="Q343:Q363" si="130">WORKDAY(H343,3,$A$2:$A$25)</f>
        <v>45708</v>
      </c>
      <c r="R343" s="4">
        <f t="shared" si="114"/>
        <v>45720</v>
      </c>
      <c r="S343" s="8">
        <f t="shared" ref="S343:S363" si="131">WORKDAY(H343,10,$A$2:$A$25)</f>
        <v>45719</v>
      </c>
      <c r="T343" s="19">
        <v>345</v>
      </c>
      <c r="U343" s="17">
        <f t="shared" si="124"/>
        <v>45705</v>
      </c>
      <c r="V343" s="17">
        <f t="shared" si="125"/>
        <v>46050</v>
      </c>
      <c r="W343" s="4">
        <f t="shared" si="127"/>
        <v>45712</v>
      </c>
      <c r="X343" s="4">
        <f t="shared" si="117"/>
        <v>45719</v>
      </c>
      <c r="Y343" s="4">
        <f t="shared" si="118"/>
        <v>45721</v>
      </c>
      <c r="Z343" s="4">
        <f t="shared" si="115"/>
        <v>46043</v>
      </c>
    </row>
    <row r="344" spans="6:26" x14ac:dyDescent="0.25">
      <c r="F344" s="18">
        <f t="shared" si="122"/>
        <v>344</v>
      </c>
      <c r="G344" s="18">
        <f>Calculator!$D$3+F344</f>
        <v>46049</v>
      </c>
      <c r="H344" s="17">
        <f>Calculator!$D$3</f>
        <v>45705</v>
      </c>
      <c r="I344" s="17">
        <f t="shared" si="121"/>
        <v>46051</v>
      </c>
      <c r="J344" s="18">
        <v>346</v>
      </c>
      <c r="K344" s="7">
        <f t="shared" si="120"/>
        <v>45747</v>
      </c>
      <c r="L344" s="8">
        <f t="shared" si="126"/>
        <v>45749</v>
      </c>
      <c r="M344" s="4">
        <f t="shared" si="126"/>
        <v>45751</v>
      </c>
      <c r="N344" s="10">
        <f t="shared" si="128"/>
        <v>45715</v>
      </c>
      <c r="O344" s="4">
        <f t="shared" si="123"/>
        <v>45720</v>
      </c>
      <c r="P344" s="8">
        <f t="shared" si="129"/>
        <v>45720</v>
      </c>
      <c r="Q344" s="7">
        <f t="shared" si="130"/>
        <v>45708</v>
      </c>
      <c r="R344" s="4">
        <f t="shared" si="114"/>
        <v>45720</v>
      </c>
      <c r="S344" s="8">
        <f t="shared" si="131"/>
        <v>45719</v>
      </c>
      <c r="T344" s="19">
        <v>346</v>
      </c>
      <c r="U344" s="17">
        <f t="shared" si="124"/>
        <v>45705</v>
      </c>
      <c r="V344" s="17">
        <f t="shared" si="125"/>
        <v>46051</v>
      </c>
      <c r="W344" s="4">
        <f t="shared" si="127"/>
        <v>45712</v>
      </c>
      <c r="X344" s="4">
        <f t="shared" si="117"/>
        <v>45719</v>
      </c>
      <c r="Y344" s="4">
        <f t="shared" si="118"/>
        <v>45721</v>
      </c>
      <c r="Z344" s="4">
        <f t="shared" si="115"/>
        <v>46044</v>
      </c>
    </row>
    <row r="345" spans="6:26" x14ac:dyDescent="0.25">
      <c r="F345" s="18">
        <f t="shared" si="122"/>
        <v>345</v>
      </c>
      <c r="G345" s="18">
        <f>Calculator!$D$3+F345</f>
        <v>46050</v>
      </c>
      <c r="H345" s="17">
        <f>Calculator!$D$3</f>
        <v>45705</v>
      </c>
      <c r="I345" s="17">
        <f t="shared" si="121"/>
        <v>46052</v>
      </c>
      <c r="J345" s="18">
        <v>347</v>
      </c>
      <c r="K345" s="7">
        <f t="shared" si="120"/>
        <v>45747</v>
      </c>
      <c r="L345" s="8">
        <f t="shared" si="126"/>
        <v>45749</v>
      </c>
      <c r="M345" s="4">
        <f t="shared" si="126"/>
        <v>45751</v>
      </c>
      <c r="N345" s="10">
        <f t="shared" si="128"/>
        <v>45715</v>
      </c>
      <c r="O345" s="4">
        <f t="shared" si="123"/>
        <v>45720</v>
      </c>
      <c r="P345" s="8">
        <f t="shared" si="129"/>
        <v>45720</v>
      </c>
      <c r="Q345" s="7">
        <f t="shared" si="130"/>
        <v>45708</v>
      </c>
      <c r="R345" s="4">
        <f t="shared" si="114"/>
        <v>45720</v>
      </c>
      <c r="S345" s="8">
        <f t="shared" si="131"/>
        <v>45719</v>
      </c>
      <c r="T345" s="19">
        <v>347</v>
      </c>
      <c r="U345" s="17">
        <f t="shared" si="124"/>
        <v>45705</v>
      </c>
      <c r="V345" s="17">
        <f t="shared" si="125"/>
        <v>46052</v>
      </c>
      <c r="W345" s="4">
        <f t="shared" si="127"/>
        <v>45712</v>
      </c>
      <c r="X345" s="4">
        <f t="shared" si="117"/>
        <v>45719</v>
      </c>
      <c r="Y345" s="4">
        <f t="shared" si="118"/>
        <v>45721</v>
      </c>
      <c r="Z345" s="4">
        <f t="shared" si="115"/>
        <v>46045</v>
      </c>
    </row>
    <row r="346" spans="6:26" x14ac:dyDescent="0.25">
      <c r="F346" s="18">
        <f t="shared" si="122"/>
        <v>346</v>
      </c>
      <c r="G346" s="18">
        <f>Calculator!$D$3+F346</f>
        <v>46051</v>
      </c>
      <c r="H346" s="17">
        <f>Calculator!$D$3</f>
        <v>45705</v>
      </c>
      <c r="I346" s="17">
        <f t="shared" si="121"/>
        <v>46055</v>
      </c>
      <c r="J346" s="18">
        <v>348</v>
      </c>
      <c r="K346" s="7">
        <f t="shared" si="120"/>
        <v>45747</v>
      </c>
      <c r="L346" s="8">
        <f t="shared" si="126"/>
        <v>45749</v>
      </c>
      <c r="M346" s="4">
        <f t="shared" si="126"/>
        <v>45751</v>
      </c>
      <c r="N346" s="10">
        <f t="shared" si="128"/>
        <v>45715</v>
      </c>
      <c r="O346" s="4">
        <f t="shared" si="123"/>
        <v>45720</v>
      </c>
      <c r="P346" s="8">
        <f t="shared" si="129"/>
        <v>45720</v>
      </c>
      <c r="Q346" s="7">
        <f t="shared" si="130"/>
        <v>45708</v>
      </c>
      <c r="R346" s="4">
        <f t="shared" si="114"/>
        <v>45720</v>
      </c>
      <c r="S346" s="8">
        <f t="shared" si="131"/>
        <v>45719</v>
      </c>
      <c r="T346" s="19">
        <v>348</v>
      </c>
      <c r="U346" s="17">
        <f t="shared" si="124"/>
        <v>45705</v>
      </c>
      <c r="V346" s="17">
        <f t="shared" si="125"/>
        <v>46055</v>
      </c>
      <c r="W346" s="4">
        <f t="shared" si="127"/>
        <v>45712</v>
      </c>
      <c r="X346" s="4">
        <f t="shared" si="117"/>
        <v>45719</v>
      </c>
      <c r="Y346" s="4">
        <f t="shared" si="118"/>
        <v>45721</v>
      </c>
      <c r="Z346" s="4">
        <f t="shared" si="115"/>
        <v>46048</v>
      </c>
    </row>
    <row r="347" spans="6:26" x14ac:dyDescent="0.25">
      <c r="F347" s="18">
        <f t="shared" si="122"/>
        <v>347</v>
      </c>
      <c r="G347" s="18">
        <f>Calculator!$D$3+F347</f>
        <v>46052</v>
      </c>
      <c r="H347" s="17">
        <f>Calculator!$D$3</f>
        <v>45705</v>
      </c>
      <c r="I347" s="17">
        <f t="shared" si="121"/>
        <v>46056</v>
      </c>
      <c r="J347" s="18">
        <v>349</v>
      </c>
      <c r="K347" s="7">
        <f t="shared" si="120"/>
        <v>45747</v>
      </c>
      <c r="L347" s="8">
        <f t="shared" si="126"/>
        <v>45749</v>
      </c>
      <c r="M347" s="4">
        <f t="shared" si="126"/>
        <v>45751</v>
      </c>
      <c r="N347" s="10">
        <f t="shared" si="128"/>
        <v>45715</v>
      </c>
      <c r="O347" s="4">
        <f t="shared" si="123"/>
        <v>45720</v>
      </c>
      <c r="P347" s="8">
        <f t="shared" si="129"/>
        <v>45720</v>
      </c>
      <c r="Q347" s="7">
        <f t="shared" si="130"/>
        <v>45708</v>
      </c>
      <c r="R347" s="4">
        <f t="shared" si="114"/>
        <v>45720</v>
      </c>
      <c r="S347" s="8">
        <f t="shared" si="131"/>
        <v>45719</v>
      </c>
      <c r="T347" s="19">
        <v>349</v>
      </c>
      <c r="U347" s="17">
        <f t="shared" si="124"/>
        <v>45705</v>
      </c>
      <c r="V347" s="17">
        <f t="shared" si="125"/>
        <v>46056</v>
      </c>
      <c r="W347" s="4">
        <f t="shared" si="127"/>
        <v>45712</v>
      </c>
      <c r="X347" s="4">
        <f t="shared" si="117"/>
        <v>45719</v>
      </c>
      <c r="Y347" s="4">
        <f t="shared" si="118"/>
        <v>45721</v>
      </c>
      <c r="Z347" s="4">
        <f t="shared" si="115"/>
        <v>46049</v>
      </c>
    </row>
    <row r="348" spans="6:26" x14ac:dyDescent="0.25">
      <c r="F348" s="18">
        <f t="shared" si="122"/>
        <v>348</v>
      </c>
      <c r="G348" s="18">
        <f>Calculator!$D$3+F348</f>
        <v>46053</v>
      </c>
      <c r="H348" s="17">
        <f>Calculator!$D$3</f>
        <v>45705</v>
      </c>
      <c r="I348" s="17">
        <f t="shared" si="121"/>
        <v>46056</v>
      </c>
      <c r="J348" s="18">
        <v>350</v>
      </c>
      <c r="K348" s="7">
        <f t="shared" si="120"/>
        <v>45747</v>
      </c>
      <c r="L348" s="8">
        <f t="shared" si="126"/>
        <v>45749</v>
      </c>
      <c r="M348" s="4">
        <f t="shared" si="126"/>
        <v>45751</v>
      </c>
      <c r="N348" s="10">
        <f t="shared" si="128"/>
        <v>45715</v>
      </c>
      <c r="O348" s="4">
        <f t="shared" si="123"/>
        <v>45720</v>
      </c>
      <c r="P348" s="8">
        <f t="shared" si="129"/>
        <v>45720</v>
      </c>
      <c r="Q348" s="7">
        <f t="shared" si="130"/>
        <v>45708</v>
      </c>
      <c r="R348" s="4">
        <f t="shared" si="114"/>
        <v>45720</v>
      </c>
      <c r="S348" s="8">
        <f t="shared" si="131"/>
        <v>45719</v>
      </c>
      <c r="T348" s="19">
        <v>350</v>
      </c>
      <c r="U348" s="17">
        <f t="shared" si="124"/>
        <v>45705</v>
      </c>
      <c r="V348" s="17">
        <f t="shared" si="125"/>
        <v>46056</v>
      </c>
      <c r="W348" s="4">
        <f t="shared" si="127"/>
        <v>45712</v>
      </c>
      <c r="X348" s="4">
        <f t="shared" si="117"/>
        <v>45719</v>
      </c>
      <c r="Y348" s="4">
        <f t="shared" si="118"/>
        <v>45721</v>
      </c>
      <c r="Z348" s="4">
        <f t="shared" si="115"/>
        <v>46049</v>
      </c>
    </row>
    <row r="349" spans="6:26" x14ac:dyDescent="0.25">
      <c r="F349" s="18">
        <f t="shared" si="122"/>
        <v>349</v>
      </c>
      <c r="G349" s="18">
        <f>Calculator!$D$3+F349</f>
        <v>46054</v>
      </c>
      <c r="H349" s="17">
        <f>Calculator!$D$3</f>
        <v>45705</v>
      </c>
      <c r="I349" s="17">
        <f t="shared" si="121"/>
        <v>46056</v>
      </c>
      <c r="J349" s="18">
        <v>351</v>
      </c>
      <c r="K349" s="7">
        <f t="shared" si="120"/>
        <v>45747</v>
      </c>
      <c r="L349" s="8">
        <f t="shared" si="126"/>
        <v>45749</v>
      </c>
      <c r="M349" s="4">
        <f t="shared" si="126"/>
        <v>45751</v>
      </c>
      <c r="N349" s="10">
        <f t="shared" si="128"/>
        <v>45715</v>
      </c>
      <c r="O349" s="4">
        <f t="shared" si="123"/>
        <v>45720</v>
      </c>
      <c r="P349" s="8">
        <f t="shared" si="129"/>
        <v>45720</v>
      </c>
      <c r="Q349" s="7">
        <f t="shared" si="130"/>
        <v>45708</v>
      </c>
      <c r="R349" s="4">
        <f t="shared" si="114"/>
        <v>45720</v>
      </c>
      <c r="S349" s="8">
        <f t="shared" si="131"/>
        <v>45719</v>
      </c>
      <c r="T349" s="19">
        <v>351</v>
      </c>
      <c r="U349" s="17">
        <f t="shared" si="124"/>
        <v>45705</v>
      </c>
      <c r="V349" s="17">
        <f t="shared" si="125"/>
        <v>46056</v>
      </c>
      <c r="W349" s="4">
        <f t="shared" si="127"/>
        <v>45712</v>
      </c>
      <c r="X349" s="4">
        <f t="shared" si="117"/>
        <v>45719</v>
      </c>
      <c r="Y349" s="4">
        <f t="shared" si="118"/>
        <v>45721</v>
      </c>
      <c r="Z349" s="4">
        <f t="shared" si="115"/>
        <v>46049</v>
      </c>
    </row>
    <row r="350" spans="6:26" x14ac:dyDescent="0.25">
      <c r="F350" s="18">
        <f t="shared" si="122"/>
        <v>350</v>
      </c>
      <c r="G350" s="18">
        <f>Calculator!$D$3+F350</f>
        <v>46055</v>
      </c>
      <c r="H350" s="17">
        <f>Calculator!$D$3</f>
        <v>45705</v>
      </c>
      <c r="I350" s="17">
        <f t="shared" si="121"/>
        <v>46057</v>
      </c>
      <c r="J350" s="18">
        <v>352</v>
      </c>
      <c r="K350" s="7">
        <f t="shared" si="120"/>
        <v>45747</v>
      </c>
      <c r="L350" s="8">
        <f t="shared" si="126"/>
        <v>45749</v>
      </c>
      <c r="M350" s="4">
        <f t="shared" si="126"/>
        <v>45751</v>
      </c>
      <c r="N350" s="10">
        <f t="shared" si="128"/>
        <v>45715</v>
      </c>
      <c r="O350" s="4">
        <f t="shared" si="123"/>
        <v>45720</v>
      </c>
      <c r="P350" s="8">
        <f t="shared" si="129"/>
        <v>45720</v>
      </c>
      <c r="Q350" s="7">
        <f t="shared" si="130"/>
        <v>45708</v>
      </c>
      <c r="R350" s="4">
        <f t="shared" ref="R350:R363" si="132">WORKDAY(H350,11,$A$2:$A$25)</f>
        <v>45720</v>
      </c>
      <c r="S350" s="8">
        <f t="shared" si="131"/>
        <v>45719</v>
      </c>
      <c r="T350" s="19">
        <v>352</v>
      </c>
      <c r="U350" s="17">
        <f t="shared" si="124"/>
        <v>45705</v>
      </c>
      <c r="V350" s="17">
        <f t="shared" si="125"/>
        <v>46057</v>
      </c>
      <c r="W350" s="4">
        <f t="shared" si="127"/>
        <v>45712</v>
      </c>
      <c r="X350" s="4">
        <f t="shared" si="117"/>
        <v>45719</v>
      </c>
      <c r="Y350" s="4">
        <f t="shared" si="118"/>
        <v>45721</v>
      </c>
      <c r="Z350" s="4">
        <f t="shared" ref="Z350:Z363" si="133">WORKDAY(V350,-5,$A$2:$A$25)</f>
        <v>46050</v>
      </c>
    </row>
    <row r="351" spans="6:26" x14ac:dyDescent="0.25">
      <c r="F351" s="18">
        <f t="shared" si="122"/>
        <v>351</v>
      </c>
      <c r="G351" s="18">
        <f>Calculator!$D$3+F351</f>
        <v>46056</v>
      </c>
      <c r="H351" s="17">
        <f>Calculator!$D$3</f>
        <v>45705</v>
      </c>
      <c r="I351" s="17">
        <f t="shared" si="121"/>
        <v>46058</v>
      </c>
      <c r="J351" s="18">
        <v>353</v>
      </c>
      <c r="K351" s="7">
        <f t="shared" si="120"/>
        <v>45747</v>
      </c>
      <c r="L351" s="8">
        <f t="shared" si="126"/>
        <v>45749</v>
      </c>
      <c r="M351" s="4">
        <f t="shared" si="126"/>
        <v>45751</v>
      </c>
      <c r="N351" s="10">
        <f t="shared" si="128"/>
        <v>45715</v>
      </c>
      <c r="O351" s="4">
        <f t="shared" si="123"/>
        <v>45720</v>
      </c>
      <c r="P351" s="8">
        <f t="shared" si="129"/>
        <v>45720</v>
      </c>
      <c r="Q351" s="7">
        <f t="shared" si="130"/>
        <v>45708</v>
      </c>
      <c r="R351" s="4">
        <f t="shared" si="132"/>
        <v>45720</v>
      </c>
      <c r="S351" s="8">
        <f t="shared" si="131"/>
        <v>45719</v>
      </c>
      <c r="T351" s="19">
        <v>353</v>
      </c>
      <c r="U351" s="17">
        <f t="shared" si="124"/>
        <v>45705</v>
      </c>
      <c r="V351" s="17">
        <f t="shared" si="125"/>
        <v>46058</v>
      </c>
      <c r="W351" s="4">
        <f t="shared" si="127"/>
        <v>45712</v>
      </c>
      <c r="X351" s="4">
        <f t="shared" si="117"/>
        <v>45719</v>
      </c>
      <c r="Y351" s="4">
        <f t="shared" si="118"/>
        <v>45721</v>
      </c>
      <c r="Z351" s="4">
        <f t="shared" si="133"/>
        <v>46051</v>
      </c>
    </row>
    <row r="352" spans="6:26" x14ac:dyDescent="0.25">
      <c r="F352" s="18">
        <f t="shared" si="122"/>
        <v>352</v>
      </c>
      <c r="G352" s="18">
        <f>Calculator!$D$3+F352</f>
        <v>46057</v>
      </c>
      <c r="H352" s="17">
        <f>Calculator!$D$3</f>
        <v>45705</v>
      </c>
      <c r="I352" s="17">
        <f t="shared" si="121"/>
        <v>46059</v>
      </c>
      <c r="J352" s="18">
        <v>354</v>
      </c>
      <c r="K352" s="7">
        <f t="shared" si="120"/>
        <v>45747</v>
      </c>
      <c r="L352" s="8">
        <f t="shared" si="126"/>
        <v>45749</v>
      </c>
      <c r="M352" s="4">
        <f t="shared" si="126"/>
        <v>45751</v>
      </c>
      <c r="N352" s="10">
        <f t="shared" si="128"/>
        <v>45715</v>
      </c>
      <c r="O352" s="4">
        <f t="shared" si="123"/>
        <v>45720</v>
      </c>
      <c r="P352" s="8">
        <f t="shared" si="129"/>
        <v>45720</v>
      </c>
      <c r="Q352" s="7">
        <f t="shared" si="130"/>
        <v>45708</v>
      </c>
      <c r="R352" s="4">
        <f t="shared" si="132"/>
        <v>45720</v>
      </c>
      <c r="S352" s="8">
        <f t="shared" si="131"/>
        <v>45719</v>
      </c>
      <c r="T352" s="19">
        <v>354</v>
      </c>
      <c r="U352" s="17">
        <f t="shared" si="124"/>
        <v>45705</v>
      </c>
      <c r="V352" s="17">
        <f t="shared" si="125"/>
        <v>46059</v>
      </c>
      <c r="W352" s="4">
        <f t="shared" si="127"/>
        <v>45712</v>
      </c>
      <c r="X352" s="4">
        <f t="shared" si="117"/>
        <v>45719</v>
      </c>
      <c r="Y352" s="4">
        <f t="shared" si="118"/>
        <v>45721</v>
      </c>
      <c r="Z352" s="4">
        <f t="shared" si="133"/>
        <v>46052</v>
      </c>
    </row>
    <row r="353" spans="6:26" x14ac:dyDescent="0.25">
      <c r="F353" s="18">
        <f t="shared" si="122"/>
        <v>353</v>
      </c>
      <c r="G353" s="18">
        <f>Calculator!$D$3+F353</f>
        <v>46058</v>
      </c>
      <c r="H353" s="17">
        <f>Calculator!$D$3</f>
        <v>45705</v>
      </c>
      <c r="I353" s="17">
        <f t="shared" si="121"/>
        <v>46062</v>
      </c>
      <c r="J353" s="18">
        <v>355</v>
      </c>
      <c r="K353" s="7">
        <f t="shared" si="120"/>
        <v>45747</v>
      </c>
      <c r="L353" s="8">
        <f t="shared" ref="L353:M363" si="134">WORKDAY(K353,2,$A$2:$A$25)</f>
        <v>45749</v>
      </c>
      <c r="M353" s="4">
        <f t="shared" si="134"/>
        <v>45751</v>
      </c>
      <c r="N353" s="10">
        <f t="shared" si="128"/>
        <v>45715</v>
      </c>
      <c r="O353" s="4">
        <f t="shared" si="123"/>
        <v>45720</v>
      </c>
      <c r="P353" s="8">
        <f t="shared" si="129"/>
        <v>45720</v>
      </c>
      <c r="Q353" s="7">
        <f t="shared" si="130"/>
        <v>45708</v>
      </c>
      <c r="R353" s="4">
        <f t="shared" si="132"/>
        <v>45720</v>
      </c>
      <c r="S353" s="8">
        <f t="shared" si="131"/>
        <v>45719</v>
      </c>
      <c r="T353" s="19">
        <v>355</v>
      </c>
      <c r="U353" s="17">
        <f t="shared" si="124"/>
        <v>45705</v>
      </c>
      <c r="V353" s="17">
        <f t="shared" si="125"/>
        <v>46062</v>
      </c>
      <c r="W353" s="4">
        <f t="shared" si="127"/>
        <v>45712</v>
      </c>
      <c r="X353" s="4">
        <f t="shared" si="117"/>
        <v>45719</v>
      </c>
      <c r="Y353" s="4">
        <f t="shared" si="118"/>
        <v>45721</v>
      </c>
      <c r="Z353" s="4">
        <f t="shared" si="133"/>
        <v>46055</v>
      </c>
    </row>
    <row r="354" spans="6:26" x14ac:dyDescent="0.25">
      <c r="F354" s="18">
        <f t="shared" si="122"/>
        <v>354</v>
      </c>
      <c r="G354" s="18">
        <f>Calculator!$D$3+F354</f>
        <v>46059</v>
      </c>
      <c r="H354" s="17">
        <f>Calculator!$D$3</f>
        <v>45705</v>
      </c>
      <c r="I354" s="17">
        <f t="shared" si="121"/>
        <v>46063</v>
      </c>
      <c r="J354" s="18">
        <v>356</v>
      </c>
      <c r="K354" s="7">
        <f t="shared" si="120"/>
        <v>45747</v>
      </c>
      <c r="L354" s="8">
        <f t="shared" si="134"/>
        <v>45749</v>
      </c>
      <c r="M354" s="4">
        <f t="shared" si="134"/>
        <v>45751</v>
      </c>
      <c r="N354" s="10">
        <f t="shared" si="128"/>
        <v>45715</v>
      </c>
      <c r="O354" s="4">
        <f t="shared" si="123"/>
        <v>45720</v>
      </c>
      <c r="P354" s="8">
        <f t="shared" si="129"/>
        <v>45720</v>
      </c>
      <c r="Q354" s="7">
        <f t="shared" si="130"/>
        <v>45708</v>
      </c>
      <c r="R354" s="4">
        <f t="shared" si="132"/>
        <v>45720</v>
      </c>
      <c r="S354" s="8">
        <f t="shared" si="131"/>
        <v>45719</v>
      </c>
      <c r="T354" s="19">
        <v>356</v>
      </c>
      <c r="U354" s="17">
        <f t="shared" si="124"/>
        <v>45705</v>
      </c>
      <c r="V354" s="17">
        <f t="shared" si="125"/>
        <v>46063</v>
      </c>
      <c r="W354" s="4">
        <f t="shared" si="127"/>
        <v>45712</v>
      </c>
      <c r="X354" s="4">
        <f t="shared" si="117"/>
        <v>45719</v>
      </c>
      <c r="Y354" s="4">
        <f t="shared" si="118"/>
        <v>45721</v>
      </c>
      <c r="Z354" s="4">
        <f t="shared" si="133"/>
        <v>46056</v>
      </c>
    </row>
    <row r="355" spans="6:26" x14ac:dyDescent="0.25">
      <c r="F355" s="18">
        <f t="shared" si="122"/>
        <v>355</v>
      </c>
      <c r="G355" s="18">
        <f>Calculator!$D$3+F355</f>
        <v>46060</v>
      </c>
      <c r="H355" s="17">
        <f>Calculator!$D$3</f>
        <v>45705</v>
      </c>
      <c r="I355" s="17">
        <f t="shared" si="121"/>
        <v>46063</v>
      </c>
      <c r="J355" s="18">
        <v>357</v>
      </c>
      <c r="K355" s="7">
        <f t="shared" si="120"/>
        <v>45747</v>
      </c>
      <c r="L355" s="8">
        <f t="shared" si="134"/>
        <v>45749</v>
      </c>
      <c r="M355" s="4">
        <f t="shared" si="134"/>
        <v>45751</v>
      </c>
      <c r="N355" s="10">
        <f t="shared" si="128"/>
        <v>45715</v>
      </c>
      <c r="O355" s="4">
        <f t="shared" si="123"/>
        <v>45720</v>
      </c>
      <c r="P355" s="8">
        <f t="shared" si="129"/>
        <v>45720</v>
      </c>
      <c r="Q355" s="7">
        <f t="shared" si="130"/>
        <v>45708</v>
      </c>
      <c r="R355" s="4">
        <f t="shared" si="132"/>
        <v>45720</v>
      </c>
      <c r="S355" s="8">
        <f t="shared" si="131"/>
        <v>45719</v>
      </c>
      <c r="T355" s="19">
        <v>357</v>
      </c>
      <c r="U355" s="17">
        <f t="shared" si="124"/>
        <v>45705</v>
      </c>
      <c r="V355" s="17">
        <f t="shared" si="125"/>
        <v>46063</v>
      </c>
      <c r="W355" s="4">
        <f t="shared" si="127"/>
        <v>45712</v>
      </c>
      <c r="X355" s="4">
        <f t="shared" si="117"/>
        <v>45719</v>
      </c>
      <c r="Y355" s="4">
        <f t="shared" si="118"/>
        <v>45721</v>
      </c>
      <c r="Z355" s="4">
        <f t="shared" si="133"/>
        <v>46056</v>
      </c>
    </row>
    <row r="356" spans="6:26" x14ac:dyDescent="0.25">
      <c r="F356" s="18">
        <f t="shared" si="122"/>
        <v>356</v>
      </c>
      <c r="G356" s="18">
        <f>Calculator!$D$3+F356</f>
        <v>46061</v>
      </c>
      <c r="H356" s="17">
        <f>Calculator!$D$3</f>
        <v>45705</v>
      </c>
      <c r="I356" s="17">
        <f t="shared" si="121"/>
        <v>46063</v>
      </c>
      <c r="J356" s="18">
        <v>358</v>
      </c>
      <c r="K356" s="7">
        <f t="shared" si="120"/>
        <v>45747</v>
      </c>
      <c r="L356" s="8">
        <f t="shared" si="134"/>
        <v>45749</v>
      </c>
      <c r="M356" s="4">
        <f t="shared" si="134"/>
        <v>45751</v>
      </c>
      <c r="N356" s="10">
        <f t="shared" si="128"/>
        <v>45715</v>
      </c>
      <c r="O356" s="4">
        <f t="shared" si="123"/>
        <v>45720</v>
      </c>
      <c r="P356" s="8">
        <f t="shared" si="129"/>
        <v>45720</v>
      </c>
      <c r="Q356" s="7">
        <f t="shared" si="130"/>
        <v>45708</v>
      </c>
      <c r="R356" s="4">
        <f t="shared" si="132"/>
        <v>45720</v>
      </c>
      <c r="S356" s="8">
        <f t="shared" si="131"/>
        <v>45719</v>
      </c>
      <c r="T356" s="19">
        <v>358</v>
      </c>
      <c r="U356" s="17">
        <f t="shared" si="124"/>
        <v>45705</v>
      </c>
      <c r="V356" s="17">
        <f t="shared" si="125"/>
        <v>46063</v>
      </c>
      <c r="W356" s="4">
        <f t="shared" si="127"/>
        <v>45712</v>
      </c>
      <c r="X356" s="4">
        <f t="shared" si="117"/>
        <v>45719</v>
      </c>
      <c r="Y356" s="4">
        <f t="shared" si="118"/>
        <v>45721</v>
      </c>
      <c r="Z356" s="4">
        <f t="shared" si="133"/>
        <v>46056</v>
      </c>
    </row>
    <row r="357" spans="6:26" x14ac:dyDescent="0.25">
      <c r="F357" s="18">
        <f t="shared" si="122"/>
        <v>357</v>
      </c>
      <c r="G357" s="18">
        <f>Calculator!$D$3+F357</f>
        <v>46062</v>
      </c>
      <c r="H357" s="17">
        <f>Calculator!$D$3</f>
        <v>45705</v>
      </c>
      <c r="I357" s="17">
        <f t="shared" si="121"/>
        <v>46064</v>
      </c>
      <c r="J357" s="18">
        <v>359</v>
      </c>
      <c r="K357" s="7">
        <f t="shared" si="120"/>
        <v>45747</v>
      </c>
      <c r="L357" s="8">
        <f t="shared" si="134"/>
        <v>45749</v>
      </c>
      <c r="M357" s="4">
        <f t="shared" si="134"/>
        <v>45751</v>
      </c>
      <c r="N357" s="10">
        <f t="shared" si="128"/>
        <v>45715</v>
      </c>
      <c r="O357" s="4">
        <f t="shared" si="123"/>
        <v>45720</v>
      </c>
      <c r="P357" s="8">
        <f t="shared" si="129"/>
        <v>45720</v>
      </c>
      <c r="Q357" s="7">
        <f t="shared" si="130"/>
        <v>45708</v>
      </c>
      <c r="R357" s="4">
        <f t="shared" si="132"/>
        <v>45720</v>
      </c>
      <c r="S357" s="8">
        <f t="shared" si="131"/>
        <v>45719</v>
      </c>
      <c r="T357" s="19">
        <v>359</v>
      </c>
      <c r="U357" s="17">
        <f t="shared" si="124"/>
        <v>45705</v>
      </c>
      <c r="V357" s="17">
        <f t="shared" si="125"/>
        <v>46064</v>
      </c>
      <c r="W357" s="4">
        <f t="shared" si="127"/>
        <v>45712</v>
      </c>
      <c r="X357" s="4">
        <f t="shared" si="117"/>
        <v>45719</v>
      </c>
      <c r="Y357" s="4">
        <f t="shared" si="118"/>
        <v>45721</v>
      </c>
      <c r="Z357" s="4">
        <f t="shared" si="133"/>
        <v>46057</v>
      </c>
    </row>
    <row r="358" spans="6:26" x14ac:dyDescent="0.25">
      <c r="F358" s="18">
        <f t="shared" si="122"/>
        <v>358</v>
      </c>
      <c r="G358" s="18">
        <f>Calculator!$D$3+F358</f>
        <v>46063</v>
      </c>
      <c r="H358" s="17">
        <f>Calculator!$D$3</f>
        <v>45705</v>
      </c>
      <c r="I358" s="17">
        <f t="shared" si="121"/>
        <v>46065</v>
      </c>
      <c r="J358" s="18">
        <v>360</v>
      </c>
      <c r="K358" s="7">
        <f t="shared" si="120"/>
        <v>45747</v>
      </c>
      <c r="L358" s="8">
        <f t="shared" si="134"/>
        <v>45749</v>
      </c>
      <c r="M358" s="4">
        <f t="shared" si="134"/>
        <v>45751</v>
      </c>
      <c r="N358" s="10">
        <f t="shared" si="128"/>
        <v>45715</v>
      </c>
      <c r="O358" s="4">
        <f t="shared" si="123"/>
        <v>45720</v>
      </c>
      <c r="P358" s="8">
        <f t="shared" si="129"/>
        <v>45720</v>
      </c>
      <c r="Q358" s="7">
        <f t="shared" si="130"/>
        <v>45708</v>
      </c>
      <c r="R358" s="4">
        <f t="shared" si="132"/>
        <v>45720</v>
      </c>
      <c r="S358" s="8">
        <f t="shared" si="131"/>
        <v>45719</v>
      </c>
      <c r="T358" s="19">
        <v>360</v>
      </c>
      <c r="U358" s="17">
        <f t="shared" si="124"/>
        <v>45705</v>
      </c>
      <c r="V358" s="17">
        <f t="shared" si="125"/>
        <v>46065</v>
      </c>
      <c r="W358" s="4">
        <f t="shared" si="127"/>
        <v>45712</v>
      </c>
      <c r="X358" s="4">
        <f t="shared" si="117"/>
        <v>45719</v>
      </c>
      <c r="Y358" s="4">
        <f t="shared" si="118"/>
        <v>45721</v>
      </c>
      <c r="Z358" s="4">
        <f t="shared" si="133"/>
        <v>46058</v>
      </c>
    </row>
    <row r="359" spans="6:26" x14ac:dyDescent="0.25">
      <c r="F359" s="18">
        <f t="shared" si="122"/>
        <v>359</v>
      </c>
      <c r="G359" s="18">
        <f>Calculator!$D$3+F359</f>
        <v>46064</v>
      </c>
      <c r="H359" s="17">
        <f>Calculator!$D$3</f>
        <v>45705</v>
      </c>
      <c r="I359" s="17">
        <f t="shared" si="121"/>
        <v>46066</v>
      </c>
      <c r="J359" s="18">
        <v>361</v>
      </c>
      <c r="K359" s="7">
        <f t="shared" si="120"/>
        <v>45747</v>
      </c>
      <c r="L359" s="8">
        <f t="shared" si="134"/>
        <v>45749</v>
      </c>
      <c r="M359" s="4">
        <f t="shared" si="134"/>
        <v>45751</v>
      </c>
      <c r="N359" s="10">
        <f t="shared" si="128"/>
        <v>45715</v>
      </c>
      <c r="O359" s="4">
        <f t="shared" si="123"/>
        <v>45720</v>
      </c>
      <c r="P359" s="8">
        <f t="shared" si="129"/>
        <v>45720</v>
      </c>
      <c r="Q359" s="7">
        <f t="shared" si="130"/>
        <v>45708</v>
      </c>
      <c r="R359" s="4">
        <f t="shared" si="132"/>
        <v>45720</v>
      </c>
      <c r="S359" s="8">
        <f t="shared" si="131"/>
        <v>45719</v>
      </c>
      <c r="T359" s="19">
        <v>361</v>
      </c>
      <c r="U359" s="17">
        <f t="shared" si="124"/>
        <v>45705</v>
      </c>
      <c r="V359" s="17">
        <f t="shared" si="125"/>
        <v>46066</v>
      </c>
      <c r="W359" s="4">
        <f t="shared" si="127"/>
        <v>45712</v>
      </c>
      <c r="X359" s="4">
        <f t="shared" si="117"/>
        <v>45719</v>
      </c>
      <c r="Y359" s="4">
        <f t="shared" si="118"/>
        <v>45721</v>
      </c>
      <c r="Z359" s="4">
        <f t="shared" si="133"/>
        <v>46059</v>
      </c>
    </row>
    <row r="360" spans="6:26" x14ac:dyDescent="0.25">
      <c r="F360" s="18">
        <f t="shared" si="122"/>
        <v>360</v>
      </c>
      <c r="G360" s="18">
        <f>Calculator!$D$3+F360</f>
        <v>46065</v>
      </c>
      <c r="H360" s="17">
        <f>Calculator!$D$3</f>
        <v>45705</v>
      </c>
      <c r="I360" s="17">
        <f t="shared" si="121"/>
        <v>46070</v>
      </c>
      <c r="J360" s="18">
        <v>362</v>
      </c>
      <c r="K360" s="7">
        <f t="shared" si="120"/>
        <v>45747</v>
      </c>
      <c r="L360" s="8">
        <f t="shared" si="134"/>
        <v>45749</v>
      </c>
      <c r="M360" s="4">
        <f t="shared" si="134"/>
        <v>45751</v>
      </c>
      <c r="N360" s="10">
        <f t="shared" si="128"/>
        <v>45715</v>
      </c>
      <c r="O360" s="4">
        <f t="shared" si="123"/>
        <v>45720</v>
      </c>
      <c r="P360" s="8">
        <f t="shared" si="129"/>
        <v>45720</v>
      </c>
      <c r="Q360" s="7">
        <f t="shared" si="130"/>
        <v>45708</v>
      </c>
      <c r="R360" s="4">
        <f t="shared" si="132"/>
        <v>45720</v>
      </c>
      <c r="S360" s="8">
        <f t="shared" si="131"/>
        <v>45719</v>
      </c>
      <c r="T360" s="19">
        <v>362</v>
      </c>
      <c r="U360" s="17">
        <f t="shared" si="124"/>
        <v>45705</v>
      </c>
      <c r="V360" s="17">
        <f t="shared" si="125"/>
        <v>46070</v>
      </c>
      <c r="W360" s="4">
        <f t="shared" si="127"/>
        <v>45712</v>
      </c>
      <c r="X360" s="4">
        <f t="shared" si="117"/>
        <v>45719</v>
      </c>
      <c r="Y360" s="4">
        <f t="shared" si="118"/>
        <v>45721</v>
      </c>
      <c r="Z360" s="4">
        <f t="shared" si="133"/>
        <v>46062</v>
      </c>
    </row>
    <row r="361" spans="6:26" x14ac:dyDescent="0.25">
      <c r="F361" s="18">
        <f t="shared" si="122"/>
        <v>361</v>
      </c>
      <c r="G361" s="18">
        <f>Calculator!$D$3+F361</f>
        <v>46066</v>
      </c>
      <c r="H361" s="17">
        <f>Calculator!$D$3</f>
        <v>45705</v>
      </c>
      <c r="I361" s="17">
        <f t="shared" si="121"/>
        <v>46071</v>
      </c>
      <c r="J361" s="18">
        <v>363</v>
      </c>
      <c r="K361" s="7">
        <f t="shared" si="120"/>
        <v>45747</v>
      </c>
      <c r="L361" s="8">
        <f t="shared" si="134"/>
        <v>45749</v>
      </c>
      <c r="M361" s="4">
        <f t="shared" si="134"/>
        <v>45751</v>
      </c>
      <c r="N361" s="10">
        <f t="shared" si="128"/>
        <v>45715</v>
      </c>
      <c r="O361" s="4">
        <f t="shared" si="123"/>
        <v>45720</v>
      </c>
      <c r="P361" s="8">
        <f t="shared" si="129"/>
        <v>45720</v>
      </c>
      <c r="Q361" s="7">
        <f t="shared" si="130"/>
        <v>45708</v>
      </c>
      <c r="R361" s="4">
        <f t="shared" si="132"/>
        <v>45720</v>
      </c>
      <c r="S361" s="8">
        <f t="shared" si="131"/>
        <v>45719</v>
      </c>
      <c r="T361" s="19">
        <v>363</v>
      </c>
      <c r="U361" s="17">
        <f t="shared" si="124"/>
        <v>45705</v>
      </c>
      <c r="V361" s="17">
        <f t="shared" si="125"/>
        <v>46071</v>
      </c>
      <c r="W361" s="4">
        <f t="shared" si="127"/>
        <v>45712</v>
      </c>
      <c r="X361" s="4">
        <f t="shared" si="117"/>
        <v>45719</v>
      </c>
      <c r="Y361" s="4">
        <f t="shared" si="118"/>
        <v>45721</v>
      </c>
      <c r="Z361" s="4">
        <f t="shared" si="133"/>
        <v>46063</v>
      </c>
    </row>
    <row r="362" spans="6:26" x14ac:dyDescent="0.25">
      <c r="F362" s="18">
        <f t="shared" si="122"/>
        <v>362</v>
      </c>
      <c r="G362" s="18">
        <f>Calculator!$D$3+F362</f>
        <v>46067</v>
      </c>
      <c r="H362" s="17">
        <f>Calculator!$D$3</f>
        <v>45705</v>
      </c>
      <c r="I362" s="17">
        <f t="shared" si="121"/>
        <v>46071</v>
      </c>
      <c r="J362" s="18">
        <v>364</v>
      </c>
      <c r="K362" s="7">
        <f t="shared" si="120"/>
        <v>45747</v>
      </c>
      <c r="L362" s="8">
        <f t="shared" si="134"/>
        <v>45749</v>
      </c>
      <c r="M362" s="4">
        <f t="shared" si="134"/>
        <v>45751</v>
      </c>
      <c r="N362" s="10">
        <f t="shared" si="128"/>
        <v>45715</v>
      </c>
      <c r="O362" s="4">
        <f t="shared" si="123"/>
        <v>45720</v>
      </c>
      <c r="P362" s="8">
        <f t="shared" si="129"/>
        <v>45720</v>
      </c>
      <c r="Q362" s="7">
        <f t="shared" si="130"/>
        <v>45708</v>
      </c>
      <c r="R362" s="4">
        <f t="shared" si="132"/>
        <v>45720</v>
      </c>
      <c r="S362" s="8">
        <f t="shared" si="131"/>
        <v>45719</v>
      </c>
      <c r="T362" s="19">
        <v>364</v>
      </c>
      <c r="U362" s="17">
        <f t="shared" si="124"/>
        <v>45705</v>
      </c>
      <c r="V362" s="17">
        <f t="shared" si="125"/>
        <v>46071</v>
      </c>
      <c r="W362" s="4">
        <f t="shared" si="127"/>
        <v>45712</v>
      </c>
      <c r="X362" s="4">
        <f t="shared" si="117"/>
        <v>45719</v>
      </c>
      <c r="Y362" s="4">
        <f t="shared" si="118"/>
        <v>45721</v>
      </c>
      <c r="Z362" s="4">
        <f t="shared" si="133"/>
        <v>46063</v>
      </c>
    </row>
    <row r="363" spans="6:26" x14ac:dyDescent="0.25">
      <c r="F363" s="18">
        <f t="shared" ref="F363" si="135">J363-2</f>
        <v>363</v>
      </c>
      <c r="G363" s="18">
        <f>Calculator!$D$3+F363</f>
        <v>46068</v>
      </c>
      <c r="H363" s="17">
        <f>Calculator!$D$3</f>
        <v>45705</v>
      </c>
      <c r="I363" s="17">
        <f t="shared" si="121"/>
        <v>46071</v>
      </c>
      <c r="J363" s="18">
        <v>365</v>
      </c>
      <c r="K363" s="7">
        <f t="shared" si="120"/>
        <v>45747</v>
      </c>
      <c r="L363" s="8">
        <f t="shared" si="134"/>
        <v>45749</v>
      </c>
      <c r="M363" s="4">
        <f t="shared" si="134"/>
        <v>45751</v>
      </c>
      <c r="N363" s="10">
        <f t="shared" si="128"/>
        <v>45715</v>
      </c>
      <c r="O363" s="4">
        <f t="shared" si="123"/>
        <v>45720</v>
      </c>
      <c r="P363" s="8">
        <f t="shared" si="129"/>
        <v>45720</v>
      </c>
      <c r="Q363" s="7">
        <f t="shared" si="130"/>
        <v>45708</v>
      </c>
      <c r="R363" s="4">
        <f t="shared" si="132"/>
        <v>45720</v>
      </c>
      <c r="S363" s="8">
        <f t="shared" si="131"/>
        <v>45719</v>
      </c>
      <c r="T363" s="19">
        <v>365</v>
      </c>
      <c r="U363" s="17">
        <f t="shared" si="124"/>
        <v>45705</v>
      </c>
      <c r="V363" s="17">
        <f t="shared" si="125"/>
        <v>46071</v>
      </c>
      <c r="W363" s="4">
        <f t="shared" si="127"/>
        <v>45712</v>
      </c>
      <c r="X363" s="4">
        <f t="shared" si="117"/>
        <v>45719</v>
      </c>
      <c r="Y363" s="4">
        <f t="shared" si="118"/>
        <v>45721</v>
      </c>
      <c r="Z363" s="4">
        <f t="shared" si="133"/>
        <v>46063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Bjorn Quaden</dc:creator>
  <cp:lastModifiedBy>Bjorn Quaden</cp:lastModifiedBy>
  <cp:lastPrinted>2021-10-28T02:51:03Z</cp:lastPrinted>
  <dcterms:created xsi:type="dcterms:W3CDTF">2019-02-05T14:52:26Z</dcterms:created>
  <dcterms:modified xsi:type="dcterms:W3CDTF">2025-02-17T17:58:32Z</dcterms:modified>
</cp:coreProperties>
</file>