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lockStructure="1"/>
  <bookViews>
    <workbookView xWindow="-120" yWindow="-120" windowWidth="20730" windowHeight="11760"/>
  </bookViews>
  <sheets>
    <sheet name="Application" sheetId="1" r:id="rId1"/>
    <sheet name="Fees" sheetId="3" r:id="rId2"/>
    <sheet name="Invoice" sheetId="2" r:id="rId3"/>
    <sheet name="Volunteer Participation Form" sheetId="8" r:id="rId4"/>
    <sheet name="ADMIN ONLY" sheetId="7" state="hidden" r:id="rId5"/>
  </sheets>
  <definedNames>
    <definedName name="_xlnm.Print_Area" localSheetId="0">Application!$B$2:$I$41</definedName>
    <definedName name="_xlnm.Print_Area" localSheetId="2">Invoice!$B$2:$M$32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8" l="1"/>
  <c r="B35" i="8"/>
  <c r="B36" i="8"/>
  <c r="B37" i="8"/>
  <c r="B38" i="8"/>
  <c r="B39" i="8"/>
  <c r="H4" i="2" l="1"/>
  <c r="L24" i="2"/>
  <c r="J27" i="2"/>
  <c r="J17" i="2"/>
  <c r="J16" i="2" l="1"/>
  <c r="G37" i="1" l="1"/>
  <c r="J24" i="2" l="1"/>
  <c r="L27" i="2"/>
  <c r="H14" i="2"/>
  <c r="L18" i="2" s="1"/>
  <c r="L17" i="2"/>
  <c r="J18" i="2"/>
  <c r="J14" i="2"/>
  <c r="L12" i="2"/>
  <c r="H12" i="2"/>
  <c r="D9" i="2"/>
  <c r="D8" i="2"/>
  <c r="D7" i="2"/>
  <c r="D6" i="2"/>
  <c r="J25" i="2"/>
  <c r="J19" i="2"/>
  <c r="L19" i="2" s="1"/>
  <c r="J20" i="2"/>
  <c r="L20" i="2" s="1"/>
  <c r="J21" i="2"/>
  <c r="L21" i="2" s="1"/>
  <c r="J23" i="2"/>
  <c r="L23" i="2" s="1"/>
  <c r="J22" i="2"/>
  <c r="L22" i="2" s="1"/>
  <c r="F14" i="2"/>
  <c r="C29" i="2" l="1"/>
  <c r="L25" i="2"/>
  <c r="L26" i="2"/>
  <c r="L29" i="2" l="1"/>
  <c r="L30" i="2" s="1"/>
  <c r="L31" i="2" s="1"/>
</calcChain>
</file>

<file path=xl/sharedStrings.xml><?xml version="1.0" encoding="utf-8"?>
<sst xmlns="http://schemas.openxmlformats.org/spreadsheetml/2006/main" count="220" uniqueCount="178">
  <si>
    <t>Regular Member</t>
  </si>
  <si>
    <t>Ordinary Member</t>
  </si>
  <si>
    <t>Associate Member</t>
  </si>
  <si>
    <t>Honorary Member</t>
  </si>
  <si>
    <t>Street Address:</t>
  </si>
  <si>
    <t>Postal Code:</t>
  </si>
  <si>
    <t>I require a dock</t>
  </si>
  <si>
    <t>I require a mooring</t>
  </si>
  <si>
    <t>I wish to have shore power</t>
  </si>
  <si>
    <t>;</t>
  </si>
  <si>
    <t>CFB Trenton Yacht Club</t>
  </si>
  <si>
    <t xml:space="preserve">Invoice For Services </t>
  </si>
  <si>
    <t>Membership Type:</t>
  </si>
  <si>
    <t>Owner of:</t>
  </si>
  <si>
    <t>Sub - Total:</t>
  </si>
  <si>
    <t>HST:</t>
  </si>
  <si>
    <t>Fees:</t>
  </si>
  <si>
    <t>a</t>
  </si>
  <si>
    <t xml:space="preserve"> Payment To :</t>
  </si>
  <si>
    <t>Astra, ON</t>
  </si>
  <si>
    <t>From:</t>
  </si>
  <si>
    <t xml:space="preserve">foot   </t>
  </si>
  <si>
    <t>Total:</t>
  </si>
  <si>
    <t xml:space="preserve">I require space for my dinghy/tender </t>
  </si>
  <si>
    <t>PO Box 59, 1000 Stn Forces</t>
  </si>
  <si>
    <t>K0K 3W0</t>
  </si>
  <si>
    <t>Membership:</t>
  </si>
  <si>
    <t>Regular</t>
  </si>
  <si>
    <t>Ordinary</t>
  </si>
  <si>
    <t>Associate</t>
  </si>
  <si>
    <t>Extra Door Cards</t>
  </si>
  <si>
    <t>(All Fees Subject to HST)</t>
  </si>
  <si>
    <t>Docking</t>
  </si>
  <si>
    <t>Cradles/blocks/stands</t>
  </si>
  <si>
    <t>Trailered boats</t>
  </si>
  <si>
    <t>Dinghy/tender</t>
  </si>
  <si>
    <t>Fee</t>
  </si>
  <si>
    <t>Notes</t>
  </si>
  <si>
    <t>of membership categories</t>
  </si>
  <si>
    <t>Winter Storage:</t>
  </si>
  <si>
    <t>Table of Fees for Members</t>
  </si>
  <si>
    <t>Surname:</t>
  </si>
  <si>
    <t>First Name:</t>
  </si>
  <si>
    <t>I wish to store my trailer or blocks/stands/cradle at the club</t>
  </si>
  <si>
    <t>Honorary</t>
  </si>
  <si>
    <t>I wish to daysail my dinghy off the beach</t>
  </si>
  <si>
    <t>I have filled in the Volunteer Participation Form</t>
  </si>
  <si>
    <t>I have a Vessel to keep at the YC</t>
  </si>
  <si>
    <r>
      <t>I am a:</t>
    </r>
    <r>
      <rPr>
        <b/>
        <sz val="12"/>
        <rFont val="Arial"/>
        <family val="2"/>
      </rPr>
      <t xml:space="preserve">
Type "x" next to appropriate answer</t>
    </r>
  </si>
  <si>
    <t>(complete form by marking all appropriate boxes with an "x" and filling in all applicable numbers)</t>
  </si>
  <si>
    <r>
      <t xml:space="preserve">The Draft of my vessel in feet is </t>
    </r>
    <r>
      <rPr>
        <b/>
        <sz val="12"/>
        <rFont val="Arial"/>
        <family val="2"/>
      </rPr>
      <t>(eg 4.5)</t>
    </r>
  </si>
  <si>
    <r>
      <t xml:space="preserve">The Beam of my vessel in feet </t>
    </r>
    <r>
      <rPr>
        <b/>
        <sz val="12"/>
        <rFont val="Arial"/>
        <family val="2"/>
      </rPr>
      <t>(eg 10.5)</t>
    </r>
  </si>
  <si>
    <t>The Displacement of my vessel in lbs is</t>
  </si>
  <si>
    <t xml:space="preserve">WEED CONTROL PROGRAM: </t>
  </si>
  <si>
    <t>Spouse/Eq</t>
  </si>
  <si>
    <t>Boat Maintenance</t>
  </si>
  <si>
    <t>self</t>
  </si>
  <si>
    <t>spouse</t>
  </si>
  <si>
    <t>Race&amp;Regatta</t>
  </si>
  <si>
    <t>Sail Training</t>
  </si>
  <si>
    <t>Power Events</t>
  </si>
  <si>
    <t>bartending</t>
  </si>
  <si>
    <t>Entertainment</t>
  </si>
  <si>
    <t>Wed Night BBQ</t>
  </si>
  <si>
    <t>House&amp;Grnds</t>
  </si>
  <si>
    <t>Weed Control</t>
  </si>
  <si>
    <t>Exec Officer</t>
  </si>
  <si>
    <t>Surname</t>
  </si>
  <si>
    <t>First Name</t>
  </si>
  <si>
    <t>Tel Pri</t>
  </si>
  <si>
    <t>Tel Sec</t>
  </si>
  <si>
    <t>AMOUNT RECEIVED</t>
  </si>
  <si>
    <t>Shore Power</t>
  </si>
  <si>
    <t>onboard the primary vessel</t>
  </si>
  <si>
    <t>$100*</t>
  </si>
  <si>
    <t>$125*</t>
  </si>
  <si>
    <t>$150*</t>
  </si>
  <si>
    <t xml:space="preserve">vessel that did not pay an equivalent amount for </t>
  </si>
  <si>
    <t>summer dockage.</t>
  </si>
  <si>
    <t xml:space="preserve"> *For any dinghy/tender not stored</t>
  </si>
  <si>
    <t>Unllimited Seasonal Pump Out</t>
  </si>
  <si>
    <t>Unlimited Seasonal Mast Stepping Crane</t>
  </si>
  <si>
    <t>with vessel in the marina</t>
  </si>
  <si>
    <t xml:space="preserve"> *fee is reduced to $50 for any member </t>
  </si>
  <si>
    <t xml:space="preserve">$25/boat *  </t>
  </si>
  <si>
    <t xml:space="preserve">$50/boat *        </t>
  </si>
  <si>
    <t>$50/boat</t>
  </si>
  <si>
    <t>Small Watercraft Fees:</t>
  </si>
  <si>
    <t>Drysailing your dinghy</t>
  </si>
  <si>
    <t>off of our beach</t>
  </si>
  <si>
    <t>Dinghy/Tender summer storage</t>
  </si>
  <si>
    <t>*Left in storage compound during operating season</t>
  </si>
  <si>
    <t>Multihulls - craned out</t>
  </si>
  <si>
    <t xml:space="preserve"> Yacht Club Application Form</t>
  </si>
  <si>
    <t xml:space="preserve">*an extra $10/ft fee is charged to any </t>
  </si>
  <si>
    <r>
      <rPr>
        <b/>
        <u/>
        <sz val="14"/>
        <rFont val="Arial"/>
        <family val="2"/>
      </rPr>
      <t>Note</t>
    </r>
    <r>
      <rPr>
        <sz val="14"/>
        <rFont val="Arial"/>
        <family val="2"/>
      </rPr>
      <t>: unlimited use of a single 20A shore power circuit between 01 Jun and 31 Aug, no charge for shore power outside these dates.</t>
    </r>
  </si>
  <si>
    <t>Season</t>
  </si>
  <si>
    <t>HST Reg: 352351197</t>
  </si>
  <si>
    <t>$50/boat*</t>
  </si>
  <si>
    <t>Trenton</t>
  </si>
  <si>
    <t>x</t>
  </si>
  <si>
    <t xml:space="preserve">Spouse Name:  </t>
  </si>
  <si>
    <r>
      <t xml:space="preserve"> Phone:
</t>
    </r>
    <r>
      <rPr>
        <b/>
        <sz val="8"/>
        <color indexed="10"/>
        <rFont val="Arial"/>
        <family val="2"/>
      </rPr>
      <t xml:space="preserve">(Do not enter spaces or dashes)  </t>
    </r>
  </si>
  <si>
    <r>
      <t xml:space="preserve">Second Phone: 
</t>
    </r>
    <r>
      <rPr>
        <b/>
        <sz val="8"/>
        <color indexed="10"/>
        <rFont val="Arial"/>
        <family val="2"/>
      </rPr>
      <t xml:space="preserve">(Do not enter spaces or dashes) </t>
    </r>
  </si>
  <si>
    <t xml:space="preserve">Email:  </t>
  </si>
  <si>
    <t xml:space="preserve">The name of my vessel is:  </t>
  </si>
  <si>
    <t xml:space="preserve">My Insurance company is:  </t>
  </si>
  <si>
    <t xml:space="preserve">My Policy number is:  </t>
  </si>
  <si>
    <t xml:space="preserve">Make/Model of my vessel is:  </t>
  </si>
  <si>
    <t xml:space="preserve">Registration/License:  </t>
  </si>
  <si>
    <r>
      <t xml:space="preserve">My vessel is a:
</t>
    </r>
    <r>
      <rPr>
        <b/>
        <sz val="12"/>
        <rFont val="Arial"/>
        <family val="2"/>
      </rPr>
      <t>Type "x" next to appropriate answer</t>
    </r>
  </si>
  <si>
    <t>Sailing Monohull</t>
  </si>
  <si>
    <t>Sailing Multihull</t>
  </si>
  <si>
    <t>Monohull Powerboat</t>
  </si>
  <si>
    <t>Multihull Powerboat</t>
  </si>
  <si>
    <t>I require use (unlimited) of the Mast Stepping Crane</t>
  </si>
  <si>
    <r>
      <t xml:space="preserve">During the off season my vessel is stored on:
</t>
    </r>
    <r>
      <rPr>
        <b/>
        <sz val="12"/>
        <rFont val="Arial"/>
        <family val="2"/>
      </rPr>
      <t>Type "x" next to appropriate answer</t>
    </r>
  </si>
  <si>
    <t>A Cradle</t>
  </si>
  <si>
    <t>Blocks/Stands</t>
  </si>
  <si>
    <t>A Trailer</t>
  </si>
  <si>
    <t>I require winter storage for my vessel</t>
  </si>
  <si>
    <t>I require winter storage for my dinghy/tender</t>
  </si>
  <si>
    <t>I require use (unlimited) of the pump out facilities</t>
  </si>
  <si>
    <t>ON</t>
  </si>
  <si>
    <t>Richard</t>
  </si>
  <si>
    <t>Creamer</t>
  </si>
  <si>
    <t>Defi 1</t>
  </si>
  <si>
    <t>See constitution for definition</t>
  </si>
  <si>
    <t>608 Whites RD</t>
  </si>
  <si>
    <t>K8V 5P8</t>
  </si>
  <si>
    <t>rscreamer@cogeco.ca</t>
  </si>
  <si>
    <t>5 ft 0 in</t>
  </si>
  <si>
    <t>351 Bentieau</t>
  </si>
  <si>
    <t>Only if a new card is required</t>
  </si>
  <si>
    <r>
      <t xml:space="preserve">I would like the fol number of NEW door cards </t>
    </r>
    <r>
      <rPr>
        <b/>
        <sz val="12"/>
        <rFont val="Arial"/>
        <family val="2"/>
      </rPr>
      <t>(#)</t>
    </r>
  </si>
  <si>
    <t>Virginia</t>
  </si>
  <si>
    <t>Portside</t>
  </si>
  <si>
    <t xml:space="preserve"> </t>
  </si>
  <si>
    <r>
      <t>2</t>
    </r>
    <r>
      <rPr>
        <b/>
        <vertAlign val="superscript"/>
        <sz val="10"/>
        <rFont val="Arial"/>
        <family val="2"/>
      </rPr>
      <t>nd</t>
    </r>
    <r>
      <rPr>
        <b/>
        <sz val="10"/>
        <rFont val="Arial"/>
        <family val="2"/>
      </rPr>
      <t xml:space="preserve"> choice:</t>
    </r>
  </si>
  <si>
    <r>
      <t>1</t>
    </r>
    <r>
      <rPr>
        <b/>
        <vertAlign val="superscript"/>
        <sz val="10"/>
        <rFont val="Arial"/>
        <family val="2"/>
      </rPr>
      <t xml:space="preserve">st </t>
    </r>
    <r>
      <rPr>
        <b/>
        <sz val="10"/>
        <rFont val="Arial"/>
        <family val="2"/>
      </rPr>
      <t xml:space="preserve"> choice:</t>
    </r>
  </si>
  <si>
    <t>Because we are not able to guarantee that you will be placed on the committee(s) of your choice, please indicate any trades and skills that you have to help your preferred committees:</t>
  </si>
  <si>
    <r>
      <t>EXECUTIVE OFFICER:</t>
    </r>
    <r>
      <rPr>
        <sz val="10"/>
        <rFont val="Arial"/>
        <family val="2"/>
      </rPr>
      <t xml:space="preserve"> </t>
    </r>
  </si>
  <si>
    <t>CLUB ORGANIZATION ACTIVITIES</t>
  </si>
  <si>
    <r>
      <t>HOUSE AND GROUNDS:</t>
    </r>
    <r>
      <rPr>
        <sz val="10"/>
        <rFont val="Arial"/>
        <family val="2"/>
      </rPr>
      <t xml:space="preserve"> </t>
    </r>
  </si>
  <si>
    <r>
      <t>DOCKS &amp; MOORING:</t>
    </r>
    <r>
      <rPr>
        <sz val="10"/>
        <rFont val="Arial"/>
        <family val="2"/>
      </rPr>
      <t xml:space="preserve"> </t>
    </r>
  </si>
  <si>
    <t xml:space="preserve">BOAT MAINTENANCE: </t>
  </si>
  <si>
    <t>Assist on the race committee at scheduled races and regattas.  On the job training available.  Assist with race marks and anchors refurbishing and positioning as required.</t>
  </si>
  <si>
    <r>
      <t>RACE &amp; REGATTA</t>
    </r>
    <r>
      <rPr>
        <sz val="10"/>
        <rFont val="Arial"/>
        <family val="2"/>
      </rPr>
      <t xml:space="preserve">: </t>
    </r>
  </si>
  <si>
    <r>
      <t>POWER EVENTS</t>
    </r>
    <r>
      <rPr>
        <sz val="10"/>
        <rFont val="Arial"/>
        <family val="2"/>
      </rPr>
      <t xml:space="preserve">: </t>
    </r>
  </si>
  <si>
    <r>
      <t>BARTENDING:</t>
    </r>
    <r>
      <rPr>
        <sz val="10"/>
        <rFont val="Arial"/>
        <family val="2"/>
      </rPr>
      <t xml:space="preserve"> </t>
    </r>
  </si>
  <si>
    <t>CLUB SOCIAL ACTIVITIES</t>
  </si>
  <si>
    <r>
      <t xml:space="preserve">Indicate below, your and your spouse's willingness to assist in club self-help activities.  To better allocate participation hours to where assistance is needed, the activities have been assigned to 3 categories, Social, Maintenance, and Organization.  Please mark two areas of activity in order of preference (**using the numbers 1 and 2 only**) where you would prefer to assist.  You </t>
    </r>
    <r>
      <rPr>
        <u/>
        <sz val="10"/>
        <color theme="0" tint="-0.249977111117893"/>
        <rFont val="Arial"/>
        <family val="2"/>
      </rPr>
      <t>must</t>
    </r>
    <r>
      <rPr>
        <sz val="10"/>
        <color theme="0" tint="-0.249977111117893"/>
        <rFont val="Arial"/>
        <family val="2"/>
      </rPr>
      <t xml:space="preserve"> choose a social activity as at least one of your choices.</t>
    </r>
  </si>
  <si>
    <t>CLUB MAINTENANCE ACTIVITIES *Outside of weekend work parties*</t>
  </si>
  <si>
    <r>
      <rPr>
        <b/>
        <u/>
        <sz val="11"/>
        <rFont val="Arial"/>
        <family val="2"/>
      </rPr>
      <t>Please note</t>
    </r>
    <r>
      <rPr>
        <b/>
        <sz val="11"/>
        <rFont val="Arial"/>
        <family val="2"/>
      </rPr>
      <t xml:space="preserve">: </t>
    </r>
    <r>
      <rPr>
        <sz val="11"/>
        <rFont val="Arial"/>
        <family val="2"/>
      </rPr>
      <t xml:space="preserve"> While we will try to accommodate your preferences, we might have to allocate you to different activities to meet the needs of the Club.</t>
    </r>
  </si>
  <si>
    <t>Indicate below, you and/or your spouse's willingness to assist in club self-help activities.  To better allocate participation hours to where assistance is needed, the activities have been assigned to 3 categories, Social, Maintenance, and Organization.  Please mark two areas of activity in order of preference using the numbers 1 and 2 where you would prefer to assist.  At least one of your choices must be a social activity. Selection is manadory for all members of the club, but optional for spouses. If your spouse wishes to indicate where they would like to volunteer they can use 1S and 2S to show their preference.</t>
  </si>
  <si>
    <r>
      <t>ENTERTAINMENT:</t>
    </r>
    <r>
      <rPr>
        <sz val="10"/>
        <rFont val="Arial"/>
        <family val="2"/>
      </rPr>
      <t xml:space="preserve"> (includes Wednesday night BBQs)</t>
    </r>
  </si>
  <si>
    <t>Assist with construction, restoration, and maintenance of docks at the start and end of season.  Activities include removing old docks from water; dismantling old docks; repairing and replacing barrels; installing new docks and fingers; welding frames; setting chains; and removing and installing gangways.</t>
  </si>
  <si>
    <t>Periodic monitoring of docks throughout the season.  Activities include checking dock bolts and inspecting docks and fingers for potential problems such as dock boards that may need replacing.</t>
  </si>
  <si>
    <t>Assist with the laying and lifting of weed blankets; the setting and removal of in-harbour channel markers; the monitoring of weed and chara growth; and spraying.  Help take harbour depth measurements.  Provide support for the aeration system as needed.</t>
  </si>
  <si>
    <r>
      <rPr>
        <b/>
        <u/>
        <sz val="14"/>
        <rFont val="Arial"/>
        <family val="2"/>
      </rPr>
      <t>Note</t>
    </r>
    <r>
      <rPr>
        <sz val="14"/>
        <rFont val="Arial"/>
        <family val="2"/>
      </rPr>
      <t>: Winter storage includes the use of a single YC 110V outlet, only while member is present at the vessel, for seasonal vessel prep, minor maint or cleaning.</t>
    </r>
  </si>
  <si>
    <t>City:</t>
  </si>
  <si>
    <t>Province:</t>
  </si>
  <si>
    <r>
      <t xml:space="preserve">I require the following marina services:
</t>
    </r>
    <r>
      <rPr>
        <b/>
        <sz val="12"/>
        <rFont val="Arial"/>
        <family val="2"/>
      </rPr>
      <t>Type "x" next to appropriate answer(s)</t>
    </r>
  </si>
  <si>
    <r>
      <t>Assist the</t>
    </r>
    <r>
      <rPr>
        <sz val="10"/>
        <color rgb="FFFF0000"/>
        <rFont val="Arial"/>
        <family val="2"/>
      </rPr>
      <t xml:space="preserve"> </t>
    </r>
    <r>
      <rPr>
        <sz val="10"/>
        <rFont val="Arial"/>
        <family val="2"/>
      </rPr>
      <t>Fleet Captain Power with power boating events and other activities as required.  On the job training available.</t>
    </r>
  </si>
  <si>
    <t xml:space="preserve">Operate the bar for Club activities.  Must have, or be prepared to take “Smart Serve” training.  A roster will be prepared.  </t>
  </si>
  <si>
    <t xml:space="preserve">Assist the coordinator in planning and conducting Club social functions including setting up before and cleaning up after.  Also aid in preparing and/or serving food for events.  </t>
  </si>
  <si>
    <r>
      <t>Power</t>
    </r>
    <r>
      <rPr>
        <b/>
        <sz val="10"/>
        <rFont val="Arial"/>
        <family val="2"/>
      </rPr>
      <t xml:space="preserve"> – </t>
    </r>
    <r>
      <rPr>
        <sz val="10"/>
        <rFont val="Arial"/>
        <family val="2"/>
      </rPr>
      <t xml:space="preserve">Assist with the maintenance of the Club Power Fleet when and as required to keep the fleet afloat. </t>
    </r>
  </si>
  <si>
    <t>Sailboat – Assist with the maintenance of the Club Dinghy Fleet including rigging and derigging boats, service of launch dollies, maintenance of launch ramp, and preparation of fleet for winter storage.</t>
  </si>
  <si>
    <t>Assist with maintenance and clean-up of clubhouse and grounds.  Contribute to the cutting and trimming of grass around the Club including hill along the roadway, and trimming beach and spit throughout the summer.  Assist with maintenance and renovation projects.  On the job training available on the use of mower/whipper and identification of noxious weeds.</t>
  </si>
  <si>
    <t>If you are presently on the Club Executive Committee or wish to serve on the committee, please indicate here.</t>
  </si>
  <si>
    <t>Dockage/Mooring length of my vessel from stem to stern, including all protrusions, in feet is (eg 26.5)</t>
  </si>
  <si>
    <t>Winter Storage length of my vessel from stem to stern, including all protrusions, in feet is (eg 26.5)</t>
  </si>
  <si>
    <t>$23.10/ft length*</t>
  </si>
  <si>
    <t>*See constition for definition of length</t>
  </si>
  <si>
    <t>&lt;30 Ft length - craned out</t>
  </si>
  <si>
    <t>&gt;=30 ft length - craned out</t>
  </si>
  <si>
    <t>2021/2022</t>
  </si>
  <si>
    <t>Date of Birth</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</si>
</sst>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quot;$&quot;#,##0.00"/>
    <numFmt numFmtId="8" formatCode="&quot;$&quot;#,##0.00;[Red]\-&quot;$&quot;#,##0.00"/>
    <numFmt numFmtId="164" formatCode="&quot;$&quot;#,##0_);[Red]\(&quot;$&quot;#,##0\)"/>
    <numFmt numFmtId="165" formatCode="&quot;$&quot;#,##0.00_);\(&quot;$&quot;#,##0.00\)"/>
    <numFmt numFmtId="166" formatCode="&quot;$&quot;#,##0.00"/>
    <numFmt numFmtId="167" formatCode="&quot;$&quot;#,##0"/>
    <numFmt numFmtId="168" formatCode="0.0"/>
    <numFmt numFmtId="169" formatCode="[&lt;=9999999]###\-####;###\-###\-####"/>
  </numFmts>
  <fonts count="35" x14ac:knownFonts="1">
    <font>
      <sz val="10"/>
      <name val="Arial"/>
    </font>
    <font>
      <sz val="8"/>
      <name val="Arial"/>
      <family val="2"/>
    </font>
    <font>
      <sz val="20"/>
      <name val="Arial"/>
      <family val="2"/>
    </font>
    <font>
      <sz val="12"/>
      <name val="Arial"/>
      <family val="2"/>
    </font>
    <font>
      <i/>
      <sz val="12"/>
      <name val="Arial"/>
      <family val="2"/>
    </font>
    <font>
      <b/>
      <sz val="10"/>
      <name val="Arial"/>
      <family val="2"/>
    </font>
    <font>
      <b/>
      <sz val="20"/>
      <name val="Arial"/>
      <family val="2"/>
    </font>
    <font>
      <b/>
      <sz val="12"/>
      <name val="Arial"/>
      <family val="2"/>
    </font>
    <font>
      <b/>
      <u/>
      <sz val="12"/>
      <name val="Arial"/>
      <family val="2"/>
    </font>
    <font>
      <b/>
      <sz val="12"/>
      <color indexed="10"/>
      <name val="Arial"/>
      <family val="2"/>
    </font>
    <font>
      <b/>
      <sz val="12"/>
      <color indexed="12"/>
      <name val="Arial"/>
      <family val="2"/>
    </font>
    <font>
      <b/>
      <sz val="10"/>
      <color indexed="12"/>
      <name val="Arial"/>
      <family val="2"/>
    </font>
    <font>
      <sz val="12"/>
      <name val="Arial"/>
      <family val="2"/>
    </font>
    <font>
      <sz val="14"/>
      <name val="Arial"/>
      <family val="2"/>
    </font>
    <font>
      <b/>
      <sz val="16"/>
      <name val="Arial"/>
      <family val="2"/>
    </font>
    <font>
      <sz val="10"/>
      <name val="Arial"/>
      <family val="2"/>
    </font>
    <font>
      <sz val="14"/>
      <name val="Arial"/>
      <family val="2"/>
    </font>
    <font>
      <b/>
      <sz val="12"/>
      <color indexed="10"/>
      <name val="Arial"/>
      <family val="2"/>
    </font>
    <font>
      <sz val="14"/>
      <name val="Georgia"/>
      <family val="1"/>
    </font>
    <font>
      <b/>
      <sz val="14"/>
      <color indexed="10"/>
      <name val="Georgia"/>
      <family val="1"/>
    </font>
    <font>
      <sz val="10"/>
      <color indexed="55"/>
      <name val="Arial"/>
      <family val="2"/>
    </font>
    <font>
      <sz val="8"/>
      <name val="Arial"/>
      <family val="2"/>
    </font>
    <font>
      <b/>
      <sz val="14"/>
      <name val="Arial"/>
      <family val="2"/>
    </font>
    <font>
      <sz val="10"/>
      <color rgb="FF000000"/>
      <name val="Arial"/>
      <family val="2"/>
    </font>
    <font>
      <sz val="10"/>
      <color theme="0" tint="-0.249977111117893"/>
      <name val="Arial"/>
      <family val="2"/>
    </font>
    <font>
      <b/>
      <sz val="10"/>
      <color rgb="FFFF0000"/>
      <name val="Arial"/>
      <family val="2"/>
    </font>
    <font>
      <b/>
      <u/>
      <sz val="14"/>
      <name val="Arial"/>
      <family val="2"/>
    </font>
    <font>
      <b/>
      <sz val="12"/>
      <color rgb="FFFF0000"/>
      <name val="Arial"/>
      <family val="2"/>
    </font>
    <font>
      <b/>
      <sz val="8"/>
      <color indexed="10"/>
      <name val="Arial"/>
      <family val="2"/>
    </font>
    <font>
      <b/>
      <vertAlign val="superscript"/>
      <sz val="10"/>
      <name val="Arial"/>
      <family val="2"/>
    </font>
    <font>
      <b/>
      <sz val="11"/>
      <name val="Arial"/>
      <family val="2"/>
    </font>
    <font>
      <b/>
      <u/>
      <sz val="11"/>
      <name val="Arial"/>
      <family val="2"/>
    </font>
    <font>
      <sz val="11"/>
      <name val="Arial"/>
      <family val="2"/>
    </font>
    <font>
      <u/>
      <sz val="10"/>
      <color theme="0" tint="-0.249977111117893"/>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3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17"/>
      </left>
      <right style="medium">
        <color indexed="17"/>
      </right>
      <top style="medium">
        <color indexed="17"/>
      </top>
      <bottom style="medium">
        <color indexed="17"/>
      </bottom>
      <diagonal/>
    </border>
    <border>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auto="1"/>
      </right>
      <top style="thin">
        <color indexed="64"/>
      </top>
      <bottom/>
      <diagonal/>
    </border>
    <border>
      <left style="double">
        <color auto="1"/>
      </left>
      <right/>
      <top style="thin">
        <color indexed="64"/>
      </top>
      <bottom/>
      <diagonal/>
    </border>
    <border>
      <left/>
      <right style="double">
        <color auto="1"/>
      </right>
      <top style="thin">
        <color indexed="64"/>
      </top>
      <bottom style="thin">
        <color indexed="64"/>
      </bottom>
      <diagonal/>
    </border>
    <border>
      <left style="double">
        <color auto="1"/>
      </left>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style="thin">
        <color indexed="64"/>
      </top>
      <bottom style="thin">
        <color indexed="64"/>
      </bottom>
      <diagonal/>
    </border>
    <border>
      <left style="double">
        <color auto="1"/>
      </left>
      <right style="thin">
        <color indexed="64"/>
      </right>
      <top/>
      <bottom/>
      <diagonal/>
    </border>
  </borders>
  <cellStyleXfs count="3">
    <xf numFmtId="0" fontId="0" fillId="0" borderId="0"/>
    <xf numFmtId="0" fontId="15" fillId="0" borderId="0"/>
    <xf numFmtId="0" fontId="15" fillId="2" borderId="0">
      <alignment horizontal="center"/>
    </xf>
  </cellStyleXfs>
  <cellXfs count="181">
    <xf numFmtId="0" fontId="0" fillId="0" borderId="0" xfId="0"/>
    <xf numFmtId="0" fontId="0" fillId="2" borderId="0" xfId="0" applyFill="1"/>
    <xf numFmtId="0" fontId="0" fillId="2" borderId="0" xfId="0" applyFill="1" applyProtection="1"/>
    <xf numFmtId="0" fontId="10" fillId="2" borderId="0" xfId="0" applyFont="1" applyFill="1" applyBorder="1" applyProtection="1"/>
    <xf numFmtId="0" fontId="0" fillId="2" borderId="0" xfId="0" applyFill="1" applyBorder="1" applyProtection="1"/>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0" xfId="0" applyFill="1"/>
    <xf numFmtId="0" fontId="10" fillId="3" borderId="0" xfId="0" applyFont="1" applyFill="1" applyBorder="1" applyAlignment="1" applyProtection="1">
      <alignment horizontal="center"/>
    </xf>
    <xf numFmtId="14" fontId="10" fillId="3" borderId="6" xfId="0" applyNumberFormat="1" applyFont="1" applyFill="1" applyBorder="1" applyAlignment="1" applyProtection="1">
      <alignment horizontal="center"/>
      <protection locked="0"/>
    </xf>
    <xf numFmtId="0" fontId="13" fillId="2" borderId="0" xfId="0" applyFont="1" applyFill="1"/>
    <xf numFmtId="0" fontId="6" fillId="3" borderId="2" xfId="0" applyFont="1" applyFill="1" applyBorder="1" applyAlignment="1">
      <alignment horizontal="center"/>
    </xf>
    <xf numFmtId="0" fontId="6" fillId="3" borderId="0" xfId="0" applyFont="1" applyFill="1" applyBorder="1" applyAlignment="1">
      <alignment horizontal="center"/>
    </xf>
    <xf numFmtId="0" fontId="7" fillId="3" borderId="0" xfId="0" applyFont="1" applyFill="1" applyBorder="1" applyAlignment="1">
      <alignment horizontal="center"/>
    </xf>
    <xf numFmtId="0" fontId="13" fillId="3" borderId="4" xfId="0" applyFont="1" applyFill="1" applyBorder="1"/>
    <xf numFmtId="0" fontId="13" fillId="3" borderId="0" xfId="0" applyFont="1" applyFill="1" applyBorder="1"/>
    <xf numFmtId="0" fontId="16" fillId="3" borderId="0" xfId="0" applyFont="1" applyFill="1" applyBorder="1"/>
    <xf numFmtId="0" fontId="13" fillId="3" borderId="0" xfId="0" applyFont="1" applyFill="1" applyBorder="1" applyAlignment="1">
      <alignment horizontal="center"/>
    </xf>
    <xf numFmtId="0" fontId="10" fillId="3" borderId="6" xfId="0" applyFont="1" applyFill="1" applyBorder="1" applyAlignment="1" applyProtection="1">
      <alignment horizontal="center"/>
      <protection locked="0"/>
    </xf>
    <xf numFmtId="49" fontId="10" fillId="3" borderId="6" xfId="0" applyNumberFormat="1" applyFont="1" applyFill="1" applyBorder="1" applyAlignment="1" applyProtection="1">
      <alignment horizontal="center"/>
      <protection locked="0"/>
    </xf>
    <xf numFmtId="0" fontId="0" fillId="2" borderId="0" xfId="0" applyFill="1" applyAlignment="1" applyProtection="1">
      <alignment horizontal="center"/>
    </xf>
    <xf numFmtId="0" fontId="0" fillId="3" borderId="1" xfId="0" applyFill="1" applyBorder="1" applyProtection="1"/>
    <xf numFmtId="0" fontId="0" fillId="3" borderId="2" xfId="0" applyFill="1" applyBorder="1" applyProtection="1"/>
    <xf numFmtId="0" fontId="0" fillId="3" borderId="2" xfId="0" applyFill="1" applyBorder="1" applyAlignment="1" applyProtection="1">
      <alignment horizontal="center"/>
    </xf>
    <xf numFmtId="0" fontId="0" fillId="3" borderId="3" xfId="0" applyFill="1" applyBorder="1" applyProtection="1"/>
    <xf numFmtId="0" fontId="0" fillId="3" borderId="4" xfId="0" applyFill="1" applyBorder="1" applyProtection="1"/>
    <xf numFmtId="0" fontId="0" fillId="3" borderId="0" xfId="0" applyFill="1" applyBorder="1" applyProtection="1"/>
    <xf numFmtId="0" fontId="2" fillId="3" borderId="7" xfId="0" applyFont="1" applyFill="1" applyBorder="1" applyAlignment="1" applyProtection="1">
      <alignment horizontal="center" vertical="center"/>
    </xf>
    <xf numFmtId="0" fontId="0" fillId="3" borderId="5" xfId="0" applyFill="1" applyBorder="1" applyProtection="1"/>
    <xf numFmtId="0" fontId="3" fillId="3" borderId="4" xfId="0" applyFont="1" applyFill="1" applyBorder="1" applyProtection="1"/>
    <xf numFmtId="0" fontId="3" fillId="3" borderId="0" xfId="0" applyFont="1" applyFill="1" applyBorder="1" applyProtection="1"/>
    <xf numFmtId="0" fontId="3" fillId="3" borderId="0" xfId="0" applyFont="1" applyFill="1" applyBorder="1" applyAlignment="1" applyProtection="1">
      <alignment horizontal="center"/>
    </xf>
    <xf numFmtId="0" fontId="3" fillId="3" borderId="5" xfId="0" applyFont="1" applyFill="1" applyBorder="1" applyProtection="1"/>
    <xf numFmtId="0" fontId="0" fillId="3" borderId="0" xfId="0" applyFill="1" applyProtection="1"/>
    <xf numFmtId="0" fontId="12" fillId="2" borderId="0" xfId="0" applyFont="1" applyFill="1" applyBorder="1" applyAlignment="1" applyProtection="1">
      <alignment horizontal="center"/>
    </xf>
    <xf numFmtId="0" fontId="3" fillId="2" borderId="0" xfId="0" applyFont="1" applyFill="1" applyAlignment="1" applyProtection="1">
      <alignment horizontal="center"/>
    </xf>
    <xf numFmtId="0" fontId="3" fillId="2" borderId="0" xfId="0" applyFont="1" applyFill="1" applyBorder="1" applyAlignment="1" applyProtection="1">
      <alignment horizontal="center"/>
    </xf>
    <xf numFmtId="0" fontId="3" fillId="2" borderId="0" xfId="0" applyFont="1" applyFill="1" applyBorder="1" applyProtection="1"/>
    <xf numFmtId="0" fontId="0" fillId="3" borderId="0" xfId="0" applyFill="1" applyAlignment="1" applyProtection="1">
      <alignment horizontal="center"/>
    </xf>
    <xf numFmtId="0" fontId="11" fillId="2" borderId="0" xfId="0" applyFont="1" applyFill="1" applyProtection="1"/>
    <xf numFmtId="0" fontId="3" fillId="2" borderId="0" xfId="0" applyFont="1" applyFill="1" applyBorder="1" applyAlignment="1" applyProtection="1">
      <alignment horizontal="center" vertical="center" wrapText="1"/>
    </xf>
    <xf numFmtId="0" fontId="3" fillId="3" borderId="0" xfId="0" applyFont="1" applyFill="1" applyBorder="1" applyAlignment="1" applyProtection="1">
      <alignment horizontal="right"/>
    </xf>
    <xf numFmtId="0" fontId="3" fillId="2" borderId="0" xfId="0" applyFont="1" applyFill="1" applyAlignment="1" applyProtection="1">
      <alignment horizontal="center" wrapText="1"/>
    </xf>
    <xf numFmtId="0" fontId="3" fillId="0" borderId="0" xfId="0" applyFont="1" applyFill="1" applyBorder="1" applyAlignment="1" applyProtection="1">
      <alignment horizontal="center"/>
    </xf>
    <xf numFmtId="0" fontId="3" fillId="2" borderId="0" xfId="0" applyFont="1" applyFill="1" applyAlignment="1" applyProtection="1">
      <alignment horizontal="right"/>
    </xf>
    <xf numFmtId="0" fontId="12" fillId="0" borderId="0" xfId="0" applyFont="1" applyFill="1" applyBorder="1" applyAlignment="1" applyProtection="1">
      <alignment horizontal="center" wrapText="1"/>
    </xf>
    <xf numFmtId="14" fontId="10" fillId="3" borderId="0" xfId="0" applyNumberFormat="1" applyFont="1" applyFill="1" applyBorder="1" applyAlignment="1" applyProtection="1">
      <alignment horizontal="center"/>
    </xf>
    <xf numFmtId="0" fontId="3" fillId="3" borderId="8" xfId="0" applyFont="1" applyFill="1" applyBorder="1" applyProtection="1"/>
    <xf numFmtId="0" fontId="3" fillId="3" borderId="9" xfId="0" applyFont="1" applyFill="1" applyBorder="1" applyProtection="1"/>
    <xf numFmtId="0" fontId="3" fillId="3" borderId="9" xfId="0" applyFont="1" applyFill="1" applyBorder="1" applyAlignment="1" applyProtection="1">
      <alignment horizontal="center"/>
    </xf>
    <xf numFmtId="0" fontId="3" fillId="3" borderId="10" xfId="0" applyFont="1" applyFill="1" applyBorder="1" applyProtection="1"/>
    <xf numFmtId="0" fontId="0" fillId="2" borderId="0" xfId="0" applyFill="1" applyAlignment="1" applyProtection="1">
      <alignment horizontal="right"/>
    </xf>
    <xf numFmtId="0" fontId="5" fillId="3" borderId="2" xfId="0" applyFont="1" applyFill="1" applyBorder="1" applyProtection="1"/>
    <xf numFmtId="0" fontId="6" fillId="3" borderId="2" xfId="0" applyFont="1" applyFill="1" applyBorder="1" applyAlignment="1" applyProtection="1">
      <alignment horizontal="center"/>
    </xf>
    <xf numFmtId="0" fontId="5" fillId="3" borderId="0" xfId="0" applyFont="1" applyFill="1" applyBorder="1" applyProtection="1"/>
    <xf numFmtId="0" fontId="6" fillId="3" borderId="0" xfId="0" applyFont="1" applyFill="1" applyBorder="1" applyAlignment="1" applyProtection="1">
      <alignment horizontal="center"/>
    </xf>
    <xf numFmtId="0" fontId="3" fillId="2" borderId="0" xfId="0" applyFont="1" applyFill="1" applyProtection="1"/>
    <xf numFmtId="0" fontId="7" fillId="3" borderId="4" xfId="0" applyFont="1" applyFill="1" applyBorder="1" applyAlignment="1" applyProtection="1">
      <alignment horizontal="right"/>
    </xf>
    <xf numFmtId="0" fontId="4" fillId="3" borderId="0" xfId="0" applyFont="1" applyFill="1" applyBorder="1" applyAlignment="1" applyProtection="1">
      <alignment horizontal="center"/>
    </xf>
    <xf numFmtId="0" fontId="4" fillId="3" borderId="0" xfId="0" applyFont="1" applyFill="1" applyBorder="1" applyAlignment="1" applyProtection="1">
      <alignment horizontal="left"/>
    </xf>
    <xf numFmtId="0" fontId="7" fillId="3" borderId="0" xfId="0" applyFont="1" applyFill="1" applyBorder="1" applyProtection="1"/>
    <xf numFmtId="0" fontId="7" fillId="3" borderId="0" xfId="0" applyFont="1" applyFill="1" applyBorder="1" applyAlignment="1" applyProtection="1">
      <alignment horizontal="right"/>
    </xf>
    <xf numFmtId="0" fontId="3" fillId="3" borderId="4" xfId="0" applyFont="1" applyFill="1" applyBorder="1" applyAlignment="1" applyProtection="1">
      <alignment horizontal="right"/>
    </xf>
    <xf numFmtId="0" fontId="12" fillId="3" borderId="0" xfId="0" applyFont="1" applyFill="1" applyBorder="1" applyAlignment="1" applyProtection="1"/>
    <xf numFmtId="0" fontId="4" fillId="3" borderId="0" xfId="0" applyFont="1" applyFill="1" applyBorder="1" applyAlignment="1" applyProtection="1"/>
    <xf numFmtId="0" fontId="4" fillId="3" borderId="0" xfId="0" applyFont="1" applyFill="1" applyBorder="1" applyProtection="1"/>
    <xf numFmtId="0" fontId="8" fillId="3" borderId="0" xfId="0" applyFont="1" applyFill="1" applyBorder="1" applyAlignment="1" applyProtection="1">
      <alignment horizontal="right"/>
    </xf>
    <xf numFmtId="0" fontId="0" fillId="3" borderId="4" xfId="0" applyFill="1" applyBorder="1" applyAlignment="1" applyProtection="1">
      <alignment horizontal="right"/>
    </xf>
    <xf numFmtId="167" fontId="7" fillId="3" borderId="0" xfId="0" applyNumberFormat="1" applyFont="1" applyFill="1" applyBorder="1" applyProtection="1"/>
    <xf numFmtId="0" fontId="4" fillId="3" borderId="0" xfId="0" applyFont="1" applyFill="1" applyBorder="1" applyAlignment="1" applyProtection="1">
      <alignment horizontal="right"/>
    </xf>
    <xf numFmtId="167" fontId="3" fillId="3" borderId="0" xfId="0" applyNumberFormat="1" applyFont="1" applyFill="1" applyBorder="1" applyProtection="1"/>
    <xf numFmtId="0" fontId="9" fillId="3" borderId="0" xfId="0" applyFont="1" applyFill="1" applyBorder="1" applyProtection="1"/>
    <xf numFmtId="166" fontId="7" fillId="3" borderId="0" xfId="0" applyNumberFormat="1" applyFont="1" applyFill="1" applyBorder="1" applyProtection="1"/>
    <xf numFmtId="167" fontId="3" fillId="3" borderId="9" xfId="0" applyNumberFormat="1" applyFont="1" applyFill="1" applyBorder="1" applyProtection="1"/>
    <xf numFmtId="167" fontId="3" fillId="2" borderId="0" xfId="0" applyNumberFormat="1" applyFont="1" applyFill="1" applyProtection="1"/>
    <xf numFmtId="0" fontId="17" fillId="3" borderId="0" xfId="0" applyFont="1" applyFill="1" applyBorder="1" applyProtection="1"/>
    <xf numFmtId="169" fontId="10" fillId="3" borderId="12" xfId="0" applyNumberFormat="1" applyFont="1" applyFill="1" applyBorder="1" applyAlignment="1" applyProtection="1">
      <alignment horizontal="center"/>
      <protection locked="0"/>
    </xf>
    <xf numFmtId="0" fontId="0" fillId="2" borderId="0" xfId="0" applyFill="1" applyProtection="1">
      <protection locked="0"/>
    </xf>
    <xf numFmtId="165" fontId="0" fillId="2" borderId="0" xfId="0" applyNumberFormat="1" applyFill="1" applyProtection="1">
      <protection locked="0"/>
    </xf>
    <xf numFmtId="0" fontId="3" fillId="2" borderId="0" xfId="0" applyFont="1" applyFill="1" applyProtection="1">
      <protection locked="0"/>
    </xf>
    <xf numFmtId="7" fontId="0" fillId="2" borderId="0" xfId="0" applyNumberFormat="1" applyFill="1" applyProtection="1">
      <protection locked="0"/>
    </xf>
    <xf numFmtId="0" fontId="20" fillId="2" borderId="0" xfId="0" applyFont="1" applyFill="1" applyProtection="1">
      <protection locked="0"/>
    </xf>
    <xf numFmtId="166" fontId="19" fillId="0" borderId="13" xfId="0" applyNumberFormat="1" applyFont="1" applyBorder="1" applyAlignment="1" applyProtection="1">
      <alignment vertical="center"/>
      <protection locked="0"/>
    </xf>
    <xf numFmtId="0" fontId="0" fillId="0" borderId="0" xfId="0" applyProtection="1"/>
    <xf numFmtId="166" fontId="19" fillId="0" borderId="0" xfId="0" applyNumberFormat="1" applyFont="1" applyBorder="1" applyAlignment="1" applyProtection="1">
      <alignment vertical="center"/>
    </xf>
    <xf numFmtId="166" fontId="7" fillId="3" borderId="14" xfId="0" applyNumberFormat="1" applyFont="1" applyFill="1" applyBorder="1" applyProtection="1"/>
    <xf numFmtId="164" fontId="13" fillId="3" borderId="0" xfId="0" quotePrefix="1" applyNumberFormat="1" applyFont="1" applyFill="1" applyBorder="1" applyAlignment="1">
      <alignment horizontal="left"/>
    </xf>
    <xf numFmtId="0" fontId="13" fillId="3" borderId="5" xfId="0" applyFont="1" applyFill="1" applyBorder="1"/>
    <xf numFmtId="0" fontId="13" fillId="3" borderId="0" xfId="0" applyFont="1" applyFill="1" applyBorder="1" applyAlignment="1">
      <alignment horizontal="left" vertical="center" wrapText="1"/>
    </xf>
    <xf numFmtId="164" fontId="13" fillId="3" borderId="0" xfId="0" quotePrefix="1" applyNumberFormat="1" applyFont="1" applyFill="1" applyBorder="1" applyAlignment="1">
      <alignment horizontal="center" vertical="center"/>
    </xf>
    <xf numFmtId="0" fontId="13" fillId="3" borderId="0" xfId="0" applyFont="1" applyFill="1" applyBorder="1" applyAlignment="1">
      <alignment horizontal="left" vertical="center"/>
    </xf>
    <xf numFmtId="164" fontId="13" fillId="3" borderId="0" xfId="0" applyNumberFormat="1" applyFont="1" applyFill="1" applyBorder="1" applyAlignment="1">
      <alignment horizontal="center"/>
    </xf>
    <xf numFmtId="164" fontId="13" fillId="3" borderId="0" xfId="0" applyNumberFormat="1" applyFont="1" applyFill="1" applyBorder="1" applyAlignment="1">
      <alignment horizontal="left"/>
    </xf>
    <xf numFmtId="0" fontId="0" fillId="3" borderId="9" xfId="0" applyFill="1" applyBorder="1"/>
    <xf numFmtId="0" fontId="0" fillId="3" borderId="4" xfId="0" applyFill="1" applyBorder="1"/>
    <xf numFmtId="0" fontId="0" fillId="3" borderId="5" xfId="0" applyFill="1" applyBorder="1"/>
    <xf numFmtId="0" fontId="0" fillId="3" borderId="8" xfId="0" applyFill="1" applyBorder="1"/>
    <xf numFmtId="0" fontId="0" fillId="3" borderId="10" xfId="0" applyFill="1" applyBorder="1"/>
    <xf numFmtId="49" fontId="0" fillId="2" borderId="0" xfId="0" applyNumberFormat="1" applyFill="1" applyProtection="1">
      <protection locked="0"/>
    </xf>
    <xf numFmtId="166" fontId="0" fillId="2" borderId="0" xfId="0" applyNumberFormat="1" applyFill="1" applyProtection="1">
      <protection locked="0"/>
    </xf>
    <xf numFmtId="8" fontId="0" fillId="2" borderId="0" xfId="0" applyNumberFormat="1" applyFill="1" applyProtection="1">
      <protection locked="0"/>
    </xf>
    <xf numFmtId="0" fontId="25" fillId="3" borderId="0" xfId="0" applyFont="1" applyFill="1" applyAlignment="1" applyProtection="1">
      <alignment horizontal="center"/>
    </xf>
    <xf numFmtId="1" fontId="10" fillId="3" borderId="6" xfId="0" applyNumberFormat="1" applyFont="1" applyFill="1" applyBorder="1" applyAlignment="1" applyProtection="1">
      <alignment horizontal="center"/>
      <protection locked="0"/>
    </xf>
    <xf numFmtId="0" fontId="20" fillId="2" borderId="0" xfId="0" applyFont="1" applyFill="1" applyAlignment="1" applyProtection="1">
      <alignment wrapText="1"/>
      <protection locked="0"/>
    </xf>
    <xf numFmtId="0" fontId="27" fillId="3" borderId="0" xfId="0" applyFont="1" applyFill="1" applyBorder="1" applyProtection="1"/>
    <xf numFmtId="168" fontId="10" fillId="3" borderId="6" xfId="0" applyNumberFormat="1" applyFont="1" applyFill="1" applyBorder="1" applyAlignment="1" applyProtection="1">
      <alignment horizontal="center"/>
      <protection locked="0"/>
    </xf>
    <xf numFmtId="3" fontId="10" fillId="3" borderId="6" xfId="0" applyNumberFormat="1" applyFont="1" applyFill="1" applyBorder="1" applyAlignment="1" applyProtection="1">
      <alignment horizontal="center"/>
      <protection locked="0"/>
    </xf>
    <xf numFmtId="0" fontId="3" fillId="3" borderId="0" xfId="0" applyFont="1" applyFill="1" applyBorder="1" applyAlignment="1" applyProtection="1">
      <alignment horizontal="center"/>
    </xf>
    <xf numFmtId="11" fontId="10" fillId="3" borderId="6" xfId="0" applyNumberFormat="1" applyFont="1" applyFill="1" applyBorder="1" applyAlignment="1" applyProtection="1">
      <alignment horizontal="center"/>
      <protection locked="0"/>
    </xf>
    <xf numFmtId="0" fontId="3" fillId="2" borderId="0" xfId="0" applyFont="1" applyFill="1" applyBorder="1" applyAlignment="1" applyProtection="1">
      <alignment horizontal="center" wrapText="1"/>
    </xf>
    <xf numFmtId="0" fontId="10" fillId="3" borderId="0" xfId="0" applyFont="1" applyFill="1" applyBorder="1" applyAlignment="1" applyProtection="1">
      <alignment horizontal="center"/>
      <protection locked="0"/>
    </xf>
    <xf numFmtId="0" fontId="3" fillId="3" borderId="0" xfId="0" applyFont="1" applyFill="1" applyAlignment="1" applyProtection="1">
      <alignment horizontal="center"/>
    </xf>
    <xf numFmtId="0" fontId="3" fillId="5" borderId="0" xfId="0" applyFont="1" applyFill="1" applyBorder="1" applyAlignment="1" applyProtection="1">
      <alignment horizontal="center"/>
    </xf>
    <xf numFmtId="0" fontId="3" fillId="6" borderId="0" xfId="0" applyFont="1" applyFill="1" applyBorder="1" applyAlignment="1" applyProtection="1">
      <alignment horizontal="center"/>
    </xf>
    <xf numFmtId="0" fontId="3" fillId="6" borderId="0" xfId="0" applyFont="1" applyFill="1" applyAlignment="1" applyProtection="1">
      <alignment horizontal="center"/>
    </xf>
    <xf numFmtId="0" fontId="13" fillId="3" borderId="19" xfId="0" applyFont="1" applyFill="1" applyBorder="1"/>
    <xf numFmtId="0" fontId="13" fillId="3" borderId="20" xfId="0" applyFont="1" applyFill="1" applyBorder="1"/>
    <xf numFmtId="0" fontId="13" fillId="3" borderId="21" xfId="0" applyFont="1" applyFill="1" applyBorder="1"/>
    <xf numFmtId="0" fontId="22" fillId="3" borderId="19" xfId="0" applyFont="1" applyFill="1" applyBorder="1"/>
    <xf numFmtId="0" fontId="14" fillId="3" borderId="19" xfId="0" applyFont="1" applyFill="1" applyBorder="1"/>
    <xf numFmtId="0" fontId="14" fillId="3" borderId="19" xfId="0" applyFont="1" applyFill="1" applyBorder="1" applyAlignment="1">
      <alignment horizontal="center"/>
    </xf>
    <xf numFmtId="0" fontId="13" fillId="3" borderId="22" xfId="0" applyFont="1" applyFill="1" applyBorder="1"/>
    <xf numFmtId="0" fontId="13" fillId="3" borderId="23" xfId="0" applyFont="1" applyFill="1" applyBorder="1"/>
    <xf numFmtId="164" fontId="13" fillId="3" borderId="23" xfId="0" applyNumberFormat="1" applyFont="1" applyFill="1" applyBorder="1" applyAlignment="1">
      <alignment horizontal="left"/>
    </xf>
    <xf numFmtId="0" fontId="13" fillId="3" borderId="24" xfId="0" applyFont="1" applyFill="1" applyBorder="1"/>
    <xf numFmtId="0" fontId="13" fillId="3" borderId="23" xfId="0" quotePrefix="1" applyFont="1" applyFill="1" applyBorder="1"/>
    <xf numFmtId="0" fontId="13" fillId="3" borderId="19" xfId="0" applyFont="1" applyFill="1" applyBorder="1" applyAlignment="1">
      <alignment horizontal="center"/>
    </xf>
    <xf numFmtId="0" fontId="13" fillId="3" borderId="19" xfId="0" applyFont="1" applyFill="1" applyBorder="1" applyAlignment="1">
      <alignment horizontal="left" vertical="center"/>
    </xf>
    <xf numFmtId="0" fontId="13" fillId="3" borderId="23" xfId="0" applyFont="1" applyFill="1" applyBorder="1" applyAlignment="1">
      <alignment vertical="top"/>
    </xf>
    <xf numFmtId="164" fontId="13" fillId="3" borderId="23" xfId="0" quotePrefix="1" applyNumberFormat="1" applyFont="1" applyFill="1" applyBorder="1" applyAlignment="1">
      <alignment horizontal="left" vertical="top"/>
    </xf>
    <xf numFmtId="164" fontId="13" fillId="3" borderId="19" xfId="0" applyNumberFormat="1" applyFont="1" applyFill="1" applyBorder="1"/>
    <xf numFmtId="164" fontId="13" fillId="3" borderId="23" xfId="0" quotePrefix="1" applyNumberFormat="1" applyFont="1" applyFill="1" applyBorder="1"/>
    <xf numFmtId="0" fontId="13" fillId="5" borderId="23" xfId="0" applyFont="1" applyFill="1" applyBorder="1"/>
    <xf numFmtId="14" fontId="6" fillId="3" borderId="0" xfId="0" applyNumberFormat="1" applyFont="1" applyFill="1" applyBorder="1" applyAlignment="1" applyProtection="1">
      <alignment horizontal="center"/>
    </xf>
    <xf numFmtId="0" fontId="24" fillId="6" borderId="0" xfId="1" applyFont="1" applyFill="1" applyProtection="1"/>
    <xf numFmtId="0" fontId="15" fillId="6" borderId="2" xfId="1" applyFont="1" applyFill="1" applyBorder="1" applyProtection="1"/>
    <xf numFmtId="0" fontId="24" fillId="6" borderId="2" xfId="1" applyFont="1" applyFill="1" applyBorder="1" applyProtection="1"/>
    <xf numFmtId="0" fontId="5" fillId="5" borderId="5" xfId="1" applyFont="1" applyFill="1" applyBorder="1" applyAlignment="1" applyProtection="1">
      <alignment vertical="center" wrapText="1"/>
    </xf>
    <xf numFmtId="0" fontId="15" fillId="5" borderId="4" xfId="1" applyFont="1" applyFill="1" applyBorder="1" applyAlignment="1" applyProtection="1">
      <alignment vertical="center" wrapText="1"/>
    </xf>
    <xf numFmtId="0" fontId="15" fillId="5" borderId="30" xfId="1" applyFont="1" applyFill="1" applyBorder="1" applyAlignment="1" applyProtection="1">
      <alignment vertical="center" wrapText="1"/>
    </xf>
    <xf numFmtId="0" fontId="5" fillId="5" borderId="31" xfId="1" applyFont="1" applyFill="1" applyBorder="1" applyAlignment="1" applyProtection="1">
      <alignment vertical="center" wrapText="1"/>
    </xf>
    <xf numFmtId="0" fontId="15" fillId="5" borderId="33" xfId="1" applyFont="1" applyFill="1" applyBorder="1" applyAlignment="1" applyProtection="1">
      <alignment vertical="center" wrapText="1"/>
    </xf>
    <xf numFmtId="0" fontId="15" fillId="5" borderId="30" xfId="1" applyFont="1" applyFill="1" applyBorder="1" applyAlignment="1" applyProtection="1">
      <alignment wrapText="1"/>
    </xf>
    <xf numFmtId="0" fontId="24" fillId="6" borderId="0" xfId="1" applyFont="1" applyFill="1" applyAlignment="1" applyProtection="1">
      <alignment horizontal="center" vertical="center"/>
    </xf>
    <xf numFmtId="0" fontId="15" fillId="5" borderId="5" xfId="1" applyFont="1" applyFill="1" applyBorder="1" applyProtection="1"/>
    <xf numFmtId="0" fontId="15" fillId="5" borderId="4" xfId="1" applyFont="1" applyFill="1" applyBorder="1" applyProtection="1"/>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17" fillId="3" borderId="0" xfId="0" applyFont="1" applyFill="1" applyBorder="1" applyAlignment="1" applyProtection="1">
      <alignment horizontal="center"/>
    </xf>
    <xf numFmtId="0" fontId="3" fillId="3" borderId="0" xfId="0" applyFont="1" applyFill="1" applyBorder="1" applyAlignment="1" applyProtection="1">
      <alignment horizontal="center"/>
    </xf>
    <xf numFmtId="0" fontId="13" fillId="3" borderId="19" xfId="0" applyFont="1" applyFill="1" applyBorder="1" applyAlignment="1">
      <alignment horizontal="left" vertical="top" wrapText="1"/>
    </xf>
    <xf numFmtId="0" fontId="13" fillId="3" borderId="21" xfId="0" applyFont="1" applyFill="1" applyBorder="1" applyAlignment="1">
      <alignment horizontal="left" vertical="top" wrapText="1"/>
    </xf>
    <xf numFmtId="0" fontId="13" fillId="3" borderId="23" xfId="0" applyFont="1" applyFill="1" applyBorder="1" applyAlignment="1">
      <alignment horizontal="left" vertical="top" wrapText="1"/>
    </xf>
    <xf numFmtId="0" fontId="13" fillId="3" borderId="24" xfId="0" applyFont="1" applyFill="1" applyBorder="1" applyAlignment="1">
      <alignment horizontal="left" vertical="top" wrapText="1"/>
    </xf>
    <xf numFmtId="0" fontId="3" fillId="3" borderId="0" xfId="0" applyFont="1" applyFill="1" applyBorder="1" applyAlignment="1" applyProtection="1">
      <alignment horizontal="left"/>
    </xf>
    <xf numFmtId="0" fontId="5" fillId="5" borderId="29" xfId="1" applyFont="1" applyFill="1" applyBorder="1" applyAlignment="1" applyProtection="1">
      <alignment vertical="center" wrapText="1"/>
      <protection locked="0"/>
    </xf>
    <xf numFmtId="0" fontId="24" fillId="6" borderId="0" xfId="1" applyFont="1" applyFill="1" applyAlignment="1" applyProtection="1">
      <alignment horizontal="center" vertical="center"/>
    </xf>
    <xf numFmtId="0" fontId="24" fillId="6" borderId="0" xfId="1" applyFont="1" applyFill="1" applyAlignment="1" applyProtection="1">
      <alignment horizontal="center"/>
    </xf>
    <xf numFmtId="0" fontId="24" fillId="6" borderId="0" xfId="1" applyFont="1" applyFill="1" applyAlignment="1" applyProtection="1">
      <alignment horizontal="left" vertical="center" wrapText="1"/>
    </xf>
    <xf numFmtId="0" fontId="32" fillId="5" borderId="1" xfId="1" applyFont="1" applyFill="1" applyBorder="1" applyAlignment="1" applyProtection="1">
      <alignment horizontal="left" vertical="center" wrapText="1"/>
    </xf>
    <xf numFmtId="0" fontId="32" fillId="5" borderId="3" xfId="1" applyFont="1" applyFill="1" applyBorder="1" applyAlignment="1" applyProtection="1">
      <alignment horizontal="left" vertical="center" wrapText="1"/>
    </xf>
    <xf numFmtId="0" fontId="30" fillId="5" borderId="4" xfId="1" applyFont="1" applyFill="1" applyBorder="1" applyAlignment="1" applyProtection="1">
      <alignment horizontal="left" vertical="center" wrapText="1"/>
    </xf>
    <xf numFmtId="0" fontId="30" fillId="5" borderId="5" xfId="1" applyFont="1" applyFill="1" applyBorder="1" applyAlignment="1" applyProtection="1">
      <alignment horizontal="left" vertical="center" wrapText="1"/>
    </xf>
    <xf numFmtId="0" fontId="5" fillId="7" borderId="32" xfId="1" applyFont="1" applyFill="1" applyBorder="1" applyAlignment="1" applyProtection="1">
      <alignment horizontal="center" vertical="center" wrapText="1"/>
    </xf>
    <xf numFmtId="0" fontId="5" fillId="7" borderId="29" xfId="1" applyFont="1" applyFill="1" applyBorder="1" applyAlignment="1" applyProtection="1">
      <alignment horizontal="center" vertical="center" wrapText="1"/>
    </xf>
    <xf numFmtId="0" fontId="15" fillId="5" borderId="29" xfId="1" applyFont="1" applyFill="1" applyBorder="1" applyAlignment="1" applyProtection="1">
      <alignment vertical="center" wrapText="1"/>
      <protection locked="0"/>
    </xf>
    <xf numFmtId="0" fontId="15" fillId="5" borderId="28" xfId="1" applyFont="1" applyFill="1" applyBorder="1" applyAlignment="1" applyProtection="1">
      <alignment horizontal="left" wrapText="1"/>
      <protection locked="0"/>
    </xf>
    <xf numFmtId="0" fontId="15" fillId="5" borderId="27" xfId="1" applyFont="1" applyFill="1" applyBorder="1" applyAlignment="1" applyProtection="1">
      <alignment horizontal="left" wrapText="1"/>
      <protection locked="0"/>
    </xf>
    <xf numFmtId="0" fontId="5" fillId="7" borderId="28" xfId="1" applyFont="1" applyFill="1" applyBorder="1" applyAlignment="1" applyProtection="1">
      <alignment horizontal="left" vertical="center"/>
    </xf>
    <xf numFmtId="0" fontId="5" fillId="7" borderId="27" xfId="1" applyFont="1" applyFill="1" applyBorder="1" applyAlignment="1" applyProtection="1">
      <alignment horizontal="left" vertical="center"/>
    </xf>
    <xf numFmtId="0" fontId="15" fillId="5" borderId="26" xfId="1" applyFont="1" applyFill="1" applyBorder="1" applyAlignment="1" applyProtection="1">
      <alignment horizontal="center"/>
      <protection locked="0"/>
    </xf>
    <xf numFmtId="0" fontId="15" fillId="5" borderId="25" xfId="1" applyFont="1" applyFill="1" applyBorder="1" applyAlignment="1" applyProtection="1">
      <alignment horizontal="center"/>
      <protection locked="0"/>
    </xf>
    <xf numFmtId="0" fontId="15" fillId="5" borderId="4" xfId="1" applyFont="1" applyFill="1" applyBorder="1" applyAlignment="1" applyProtection="1">
      <alignment horizontal="left" vertical="center" wrapText="1"/>
    </xf>
    <xf numFmtId="0" fontId="15" fillId="5" borderId="5" xfId="1" applyFont="1" applyFill="1" applyBorder="1" applyAlignment="1" applyProtection="1">
      <alignment horizontal="left" vertical="center" wrapText="1"/>
    </xf>
    <xf numFmtId="0" fontId="18" fillId="4" borderId="0" xfId="0" applyFont="1" applyFill="1" applyAlignment="1" applyProtection="1">
      <alignment horizontal="center" vertical="center"/>
    </xf>
  </cellXfs>
  <cellStyles count="3">
    <cellStyle name="Normal" xfId="0" builtinId="0"/>
    <cellStyle name="Normal 2" xfId="1"/>
    <cellStyle name="Style 1" xfId="2"/>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85725</xdr:colOff>
      <xdr:row>37</xdr:row>
      <xdr:rowOff>133350</xdr:rowOff>
    </xdr:from>
    <xdr:to>
      <xdr:col>8</xdr:col>
      <xdr:colOff>57150</xdr:colOff>
      <xdr:row>39</xdr:row>
      <xdr:rowOff>76200</xdr:rowOff>
    </xdr:to>
    <xdr:sp macro="[0]!Macro6" textlink="">
      <xdr:nvSpPr>
        <xdr:cNvPr id="2" name="Rounded Rectangle 1">
          <a:extLst>
            <a:ext uri="{FF2B5EF4-FFF2-40B4-BE49-F238E27FC236}">
              <a16:creationId xmlns="" xmlns:a16="http://schemas.microsoft.com/office/drawing/2014/main" id="{00000000-0008-0000-0000-000002000000}"/>
            </a:ext>
          </a:extLst>
        </xdr:cNvPr>
        <xdr:cNvSpPr/>
      </xdr:nvSpPr>
      <xdr:spPr>
        <a:xfrm>
          <a:off x="9820275" y="9124950"/>
          <a:ext cx="1524000" cy="361950"/>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t>Go to Invoice</a:t>
          </a:r>
          <a:endParaRPr 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335280</xdr:colOff>
      <xdr:row>9</xdr:row>
      <xdr:rowOff>22860</xdr:rowOff>
    </xdr:from>
    <xdr:to>
      <xdr:col>0</xdr:col>
      <xdr:colOff>335280</xdr:colOff>
      <xdr:row>9</xdr:row>
      <xdr:rowOff>22860</xdr:rowOff>
    </xdr:to>
    <xdr:sp macro="" textlink="">
      <xdr:nvSpPr>
        <xdr:cNvPr id="2" name="Line 4">
          <a:extLst>
            <a:ext uri="{FF2B5EF4-FFF2-40B4-BE49-F238E27FC236}">
              <a16:creationId xmlns="" xmlns:a16="http://schemas.microsoft.com/office/drawing/2014/main" id="{00000000-0008-0000-0300-0000010C0000}"/>
            </a:ext>
          </a:extLst>
        </xdr:cNvPr>
        <xdr:cNvSpPr>
          <a:spLocks noChangeShapeType="1"/>
        </xdr:cNvSpPr>
      </xdr:nvSpPr>
      <xdr:spPr bwMode="auto">
        <a:xfrm>
          <a:off x="335280" y="1480185"/>
          <a:ext cx="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590550</xdr:colOff>
      <xdr:row>9</xdr:row>
      <xdr:rowOff>9525</xdr:rowOff>
    </xdr:from>
    <xdr:to>
      <xdr:col>9</xdr:col>
      <xdr:colOff>590550</xdr:colOff>
      <xdr:row>17</xdr:row>
      <xdr:rowOff>38100</xdr:rowOff>
    </xdr:to>
    <xdr:sp macro="[0]!Macro4" textlink="">
      <xdr:nvSpPr>
        <xdr:cNvPr id="2" name="Rounded Rectangle 1">
          <a:extLst>
            <a:ext uri="{FF2B5EF4-FFF2-40B4-BE49-F238E27FC236}">
              <a16:creationId xmlns="" xmlns:a16="http://schemas.microsoft.com/office/drawing/2014/main" id="{00000000-0008-0000-0400-000002000000}"/>
            </a:ext>
          </a:extLst>
        </xdr:cNvPr>
        <xdr:cNvSpPr/>
      </xdr:nvSpPr>
      <xdr:spPr>
        <a:xfrm>
          <a:off x="3028950" y="1466850"/>
          <a:ext cx="3048000" cy="1323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solidFill>
                <a:schemeClr val="bg1"/>
              </a:solidFill>
              <a:latin typeface="Georgia" panose="02040502050405020303" pitchFamily="18" charset="0"/>
            </a:rPr>
            <a:t>Import Application Data,</a:t>
          </a:r>
        </a:p>
        <a:p>
          <a:pPr algn="ctr"/>
          <a:r>
            <a:rPr lang="en-CA" sz="1600">
              <a:solidFill>
                <a:schemeClr val="bg1"/>
              </a:solidFill>
              <a:latin typeface="Georgia" panose="02040502050405020303" pitchFamily="18" charset="0"/>
            </a:rPr>
            <a:t>Participation Data and</a:t>
          </a:r>
          <a:r>
            <a:rPr lang="en-CA" sz="1600" baseline="0">
              <a:solidFill>
                <a:schemeClr val="bg1"/>
              </a:solidFill>
              <a:latin typeface="Georgia" panose="02040502050405020303" pitchFamily="18" charset="0"/>
            </a:rPr>
            <a:t> Amount Received</a:t>
          </a:r>
          <a:endParaRPr lang="en-CA" sz="1600">
            <a:solidFill>
              <a:schemeClr val="bg1"/>
            </a:solidFill>
            <a:latin typeface="Georgia" panose="02040502050405020303" pitchFamily="18" charset="0"/>
          </a:endParaRPr>
        </a:p>
      </xdr:txBody>
    </xdr:sp>
    <xdr:clientData/>
  </xdr:twoCellAnchor>
  <xdr:twoCellAnchor>
    <xdr:from>
      <xdr:col>12</xdr:col>
      <xdr:colOff>9526</xdr:colOff>
      <xdr:row>2</xdr:row>
      <xdr:rowOff>152400</xdr:rowOff>
    </xdr:from>
    <xdr:to>
      <xdr:col>16</xdr:col>
      <xdr:colOff>19050</xdr:colOff>
      <xdr:row>5</xdr:row>
      <xdr:rowOff>142875</xdr:rowOff>
    </xdr:to>
    <xdr:sp macro="[0]!TextBox4_Click" textlink="">
      <xdr:nvSpPr>
        <xdr:cNvPr id="5" name="TextBox 4">
          <a:extLst>
            <a:ext uri="{FF2B5EF4-FFF2-40B4-BE49-F238E27FC236}">
              <a16:creationId xmlns="" xmlns:a16="http://schemas.microsoft.com/office/drawing/2014/main" id="{00000000-0008-0000-0400-000005000000}"/>
            </a:ext>
          </a:extLst>
        </xdr:cNvPr>
        <xdr:cNvSpPr txBox="1"/>
      </xdr:nvSpPr>
      <xdr:spPr>
        <a:xfrm>
          <a:off x="8267701" y="476250"/>
          <a:ext cx="2447924" cy="6667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CA" sz="1200" b="1">
              <a:latin typeface="Georgia" panose="02040502050405020303" pitchFamily="18" charset="0"/>
            </a:rPr>
            <a:t>1.  Enter Amount Received</a:t>
          </a:r>
        </a:p>
      </xdr:txBody>
    </xdr:sp>
    <xdr:clientData/>
  </xdr:twoCellAnchor>
  <xdr:twoCellAnchor>
    <xdr:from>
      <xdr:col>12</xdr:col>
      <xdr:colOff>0</xdr:colOff>
      <xdr:row>11</xdr:row>
      <xdr:rowOff>57150</xdr:rowOff>
    </xdr:from>
    <xdr:to>
      <xdr:col>14</xdr:col>
      <xdr:colOff>600075</xdr:colOff>
      <xdr:row>14</xdr:row>
      <xdr:rowOff>57150</xdr:rowOff>
    </xdr:to>
    <xdr:sp macro="" textlink="">
      <xdr:nvSpPr>
        <xdr:cNvPr id="6" name="TextBox 5">
          <a:extLst>
            <a:ext uri="{FF2B5EF4-FFF2-40B4-BE49-F238E27FC236}">
              <a16:creationId xmlns="" xmlns:a16="http://schemas.microsoft.com/office/drawing/2014/main" id="{00000000-0008-0000-0400-000006000000}"/>
            </a:ext>
          </a:extLst>
        </xdr:cNvPr>
        <xdr:cNvSpPr txBox="1"/>
      </xdr:nvSpPr>
      <xdr:spPr>
        <a:xfrm>
          <a:off x="8258175" y="2038350"/>
          <a:ext cx="1819275" cy="4857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CA" sz="1200" b="1">
              <a:latin typeface="Georgia" panose="02040502050405020303" pitchFamily="18" charset="0"/>
            </a:rPr>
            <a:t>2.  Click</a:t>
          </a:r>
          <a:r>
            <a:rPr lang="en-CA" sz="1200" b="1" baseline="0">
              <a:latin typeface="Georgia" panose="02040502050405020303" pitchFamily="18" charset="0"/>
            </a:rPr>
            <a:t> Button</a:t>
          </a:r>
          <a:endParaRPr lang="en-CA" sz="1200" b="1">
            <a:latin typeface="Georgia" panose="02040502050405020303" pitchFamily="18" charset="0"/>
          </a:endParaRPr>
        </a:p>
      </xdr:txBody>
    </xdr:sp>
    <xdr:clientData/>
  </xdr:twoCellAnchor>
  <xdr:twoCellAnchor>
    <xdr:from>
      <xdr:col>7</xdr:col>
      <xdr:colOff>1543050</xdr:colOff>
      <xdr:row>4</xdr:row>
      <xdr:rowOff>157164</xdr:rowOff>
    </xdr:from>
    <xdr:to>
      <xdr:col>11</xdr:col>
      <xdr:colOff>600077</xdr:colOff>
      <xdr:row>4</xdr:row>
      <xdr:rowOff>161925</xdr:rowOff>
    </xdr:to>
    <xdr:cxnSp macro="">
      <xdr:nvCxnSpPr>
        <xdr:cNvPr id="8" name="Straight Arrow Connector 7">
          <a:extLst>
            <a:ext uri="{FF2B5EF4-FFF2-40B4-BE49-F238E27FC236}">
              <a16:creationId xmlns="" xmlns:a16="http://schemas.microsoft.com/office/drawing/2014/main" id="{00000000-0008-0000-0400-000008000000}"/>
            </a:ext>
          </a:extLst>
        </xdr:cNvPr>
        <xdr:cNvCxnSpPr/>
      </xdr:nvCxnSpPr>
      <xdr:spPr>
        <a:xfrm flipH="1">
          <a:off x="5810250" y="804864"/>
          <a:ext cx="2438402" cy="4761"/>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152400</xdr:rowOff>
    </xdr:from>
    <xdr:to>
      <xdr:col>11</xdr:col>
      <xdr:colOff>590551</xdr:colOff>
      <xdr:row>12</xdr:row>
      <xdr:rowOff>157163</xdr:rowOff>
    </xdr:to>
    <xdr:cxnSp macro="">
      <xdr:nvCxnSpPr>
        <xdr:cNvPr id="9" name="Straight Arrow Connector 8">
          <a:extLst>
            <a:ext uri="{FF2B5EF4-FFF2-40B4-BE49-F238E27FC236}">
              <a16:creationId xmlns="" xmlns:a16="http://schemas.microsoft.com/office/drawing/2014/main" id="{00000000-0008-0000-0400-000009000000}"/>
            </a:ext>
          </a:extLst>
        </xdr:cNvPr>
        <xdr:cNvCxnSpPr/>
      </xdr:nvCxnSpPr>
      <xdr:spPr>
        <a:xfrm flipH="1" flipV="1">
          <a:off x="6096000" y="2124075"/>
          <a:ext cx="1200151" cy="4763"/>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19</xdr:col>
          <xdr:colOff>161925</xdr:colOff>
          <xdr:row>19</xdr:row>
          <xdr:rowOff>19050</xdr:rowOff>
        </xdr:from>
        <xdr:to>
          <xdr:col>24</xdr:col>
          <xdr:colOff>304800</xdr:colOff>
          <xdr:row>24</xdr:row>
          <xdr:rowOff>57150</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Button 1</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pageSetUpPr fitToPage="1"/>
  </sheetPr>
  <dimension ref="B1:R98"/>
  <sheetViews>
    <sheetView showGridLines="0" tabSelected="1" zoomScaleNormal="100" workbookViewId="0">
      <selection activeCell="H15" sqref="H15"/>
    </sheetView>
  </sheetViews>
  <sheetFormatPr defaultColWidth="9.140625" defaultRowHeight="12.75" x14ac:dyDescent="0.2"/>
  <cols>
    <col min="1" max="1" width="3" style="2" customWidth="1"/>
    <col min="2" max="2" width="9.28515625" style="2" customWidth="1"/>
    <col min="3" max="3" width="1.140625" style="2" customWidth="1"/>
    <col min="4" max="4" width="50.5703125" style="22" customWidth="1"/>
    <col min="5" max="5" width="23.28515625" style="22" customWidth="1"/>
    <col min="6" max="6" width="3.7109375" style="2" customWidth="1"/>
    <col min="7" max="7" width="55" style="22" bestFit="1" customWidth="1"/>
    <col min="8" max="8" width="23.28515625" style="22" customWidth="1"/>
    <col min="9" max="9" width="3" style="2" customWidth="1"/>
    <col min="10" max="16384" width="9.140625" style="2"/>
  </cols>
  <sheetData>
    <row r="1" spans="2:18" ht="8.25" customHeight="1" thickBot="1" x14ac:dyDescent="0.25"/>
    <row r="2" spans="2:18" ht="14.25" thickTop="1" thickBot="1" x14ac:dyDescent="0.25">
      <c r="B2" s="23"/>
      <c r="C2" s="24"/>
      <c r="D2" s="25"/>
      <c r="E2" s="25"/>
      <c r="F2" s="24"/>
      <c r="G2" s="25"/>
      <c r="H2" s="25"/>
      <c r="I2" s="26"/>
    </row>
    <row r="3" spans="2:18" ht="12.75" customHeight="1" x14ac:dyDescent="0.2">
      <c r="B3" s="27"/>
      <c r="C3" s="28"/>
      <c r="D3" s="148" t="s">
        <v>93</v>
      </c>
      <c r="E3" s="149"/>
      <c r="F3" s="149"/>
      <c r="G3" s="150"/>
      <c r="H3" s="29"/>
      <c r="I3" s="30"/>
    </row>
    <row r="4" spans="2:18" ht="25.5" customHeight="1" thickBot="1" x14ac:dyDescent="0.25">
      <c r="B4" s="27"/>
      <c r="C4" s="28"/>
      <c r="D4" s="151"/>
      <c r="E4" s="152"/>
      <c r="F4" s="152"/>
      <c r="G4" s="153"/>
      <c r="H4" s="29"/>
      <c r="I4" s="30"/>
    </row>
    <row r="5" spans="2:18" ht="15.75" x14ac:dyDescent="0.25">
      <c r="B5" s="31"/>
      <c r="C5" s="32"/>
      <c r="D5" s="154" t="s">
        <v>49</v>
      </c>
      <c r="E5" s="155"/>
      <c r="F5" s="155"/>
      <c r="G5" s="155"/>
      <c r="H5" s="33"/>
      <c r="I5" s="34"/>
    </row>
    <row r="6" spans="2:18" ht="15.75" thickBot="1" x14ac:dyDescent="0.25">
      <c r="B6" s="31"/>
      <c r="C6" s="32"/>
      <c r="D6" s="33"/>
      <c r="E6" s="33"/>
      <c r="F6" s="35"/>
      <c r="G6" s="33"/>
      <c r="H6" s="33"/>
      <c r="I6" s="34"/>
    </row>
    <row r="7" spans="2:18" ht="16.5" thickBot="1" x14ac:dyDescent="0.3">
      <c r="B7" s="31"/>
      <c r="C7" s="32"/>
      <c r="D7" s="36" t="s">
        <v>42</v>
      </c>
      <c r="E7" s="20"/>
      <c r="F7" s="35"/>
      <c r="G7" s="37" t="s">
        <v>101</v>
      </c>
      <c r="H7" s="20"/>
      <c r="I7" s="34"/>
    </row>
    <row r="8" spans="2:18" ht="27.75" thickBot="1" x14ac:dyDescent="0.3">
      <c r="B8" s="31"/>
      <c r="C8" s="32"/>
      <c r="D8" s="38" t="s">
        <v>41</v>
      </c>
      <c r="E8" s="20"/>
      <c r="F8" s="35"/>
      <c r="G8" s="44" t="s">
        <v>102</v>
      </c>
      <c r="H8" s="78"/>
      <c r="I8" s="34"/>
    </row>
    <row r="9" spans="2:18" ht="27.75" thickBot="1" x14ac:dyDescent="0.3">
      <c r="B9" s="31"/>
      <c r="C9" s="32"/>
      <c r="D9" s="38" t="s">
        <v>4</v>
      </c>
      <c r="E9" s="20"/>
      <c r="F9" s="35"/>
      <c r="G9" s="44" t="s">
        <v>103</v>
      </c>
      <c r="H9" s="78"/>
      <c r="I9" s="34"/>
    </row>
    <row r="10" spans="2:18" ht="16.5" thickBot="1" x14ac:dyDescent="0.3">
      <c r="B10" s="31"/>
      <c r="C10" s="32"/>
      <c r="D10" s="38" t="s">
        <v>160</v>
      </c>
      <c r="E10" s="20"/>
      <c r="F10" s="35"/>
      <c r="G10" s="37" t="s">
        <v>104</v>
      </c>
      <c r="H10" s="20"/>
      <c r="I10" s="34"/>
      <c r="N10" s="39"/>
      <c r="O10" s="39"/>
    </row>
    <row r="11" spans="2:18" ht="16.5" thickBot="1" x14ac:dyDescent="0.3">
      <c r="B11" s="31"/>
      <c r="C11" s="32"/>
      <c r="D11" s="38" t="s">
        <v>161</v>
      </c>
      <c r="E11" s="20"/>
      <c r="F11" s="35"/>
      <c r="G11" s="40"/>
      <c r="H11" s="40"/>
      <c r="I11" s="34"/>
      <c r="N11" s="39"/>
      <c r="O11" s="39"/>
    </row>
    <row r="12" spans="2:18" ht="16.5" thickBot="1" x14ac:dyDescent="0.3">
      <c r="B12" s="31"/>
      <c r="C12" s="32"/>
      <c r="D12" s="38" t="s">
        <v>5</v>
      </c>
      <c r="E12" s="20"/>
      <c r="F12" s="35"/>
      <c r="G12" s="38" t="s">
        <v>177</v>
      </c>
      <c r="H12" s="20"/>
      <c r="I12" s="34"/>
      <c r="N12" s="39"/>
      <c r="O12" s="39"/>
    </row>
    <row r="13" spans="2:18" ht="16.5" thickBot="1" x14ac:dyDescent="0.3">
      <c r="B13" s="31"/>
      <c r="C13" s="32"/>
      <c r="D13" s="33"/>
      <c r="E13" s="10"/>
      <c r="F13" s="35"/>
      <c r="G13" s="40"/>
      <c r="H13" s="40"/>
      <c r="I13" s="34"/>
      <c r="N13" s="39"/>
      <c r="O13" s="39"/>
      <c r="R13" s="41"/>
    </row>
    <row r="14" spans="2:18" ht="16.5" thickBot="1" x14ac:dyDescent="0.3">
      <c r="B14" s="31"/>
      <c r="C14" s="32"/>
      <c r="D14" s="38" t="s">
        <v>47</v>
      </c>
      <c r="E14" s="21"/>
      <c r="F14" s="35"/>
      <c r="G14" s="38" t="s">
        <v>105</v>
      </c>
      <c r="H14" s="20"/>
      <c r="I14" s="34"/>
      <c r="N14" s="39"/>
      <c r="O14" s="39"/>
    </row>
    <row r="15" spans="2:18" ht="16.5" thickBot="1" x14ac:dyDescent="0.3">
      <c r="B15" s="31"/>
      <c r="C15" s="32"/>
      <c r="D15" s="38" t="s">
        <v>51</v>
      </c>
      <c r="E15" s="107"/>
      <c r="F15" s="35"/>
      <c r="G15" s="37" t="s">
        <v>106</v>
      </c>
      <c r="H15" s="20"/>
      <c r="I15" s="34"/>
    </row>
    <row r="16" spans="2:18" ht="16.5" thickBot="1" x14ac:dyDescent="0.3">
      <c r="B16" s="31"/>
      <c r="C16" s="32"/>
      <c r="D16" s="38" t="s">
        <v>50</v>
      </c>
      <c r="E16" s="107"/>
      <c r="F16" s="35"/>
      <c r="G16" s="37" t="s">
        <v>107</v>
      </c>
      <c r="H16" s="20"/>
      <c r="I16" s="34"/>
    </row>
    <row r="17" spans="2:18" ht="16.5" thickBot="1" x14ac:dyDescent="0.3">
      <c r="B17" s="31"/>
      <c r="C17" s="32"/>
      <c r="D17" s="37" t="s">
        <v>52</v>
      </c>
      <c r="E17" s="108"/>
      <c r="F17" s="35"/>
      <c r="G17" s="37" t="s">
        <v>108</v>
      </c>
      <c r="H17" s="20"/>
      <c r="I17" s="34"/>
    </row>
    <row r="18" spans="2:18" ht="45.75" thickBot="1" x14ac:dyDescent="0.3">
      <c r="B18" s="31"/>
      <c r="C18" s="32"/>
      <c r="D18" s="42" t="s">
        <v>170</v>
      </c>
      <c r="E18" s="107"/>
      <c r="F18" s="43"/>
      <c r="G18" s="38" t="s">
        <v>109</v>
      </c>
      <c r="H18" s="110"/>
      <c r="I18" s="34"/>
    </row>
    <row r="19" spans="2:18" ht="30.75" thickBot="1" x14ac:dyDescent="0.3">
      <c r="B19" s="31"/>
      <c r="C19" s="32"/>
      <c r="D19" s="42" t="s">
        <v>171</v>
      </c>
      <c r="E19" s="107"/>
      <c r="F19" s="43"/>
      <c r="G19" s="45"/>
      <c r="H19" s="40"/>
      <c r="I19" s="34"/>
    </row>
    <row r="20" spans="2:18" ht="15.75" x14ac:dyDescent="0.25">
      <c r="B20" s="31"/>
      <c r="C20" s="32"/>
      <c r="D20" s="33"/>
      <c r="E20" s="10"/>
      <c r="F20" s="35"/>
      <c r="G20" s="40"/>
      <c r="H20" s="40"/>
      <c r="I20" s="34"/>
    </row>
    <row r="21" spans="2:18" ht="32.25" thickBot="1" x14ac:dyDescent="0.3">
      <c r="B21" s="31"/>
      <c r="C21" s="32"/>
      <c r="D21" s="44" t="s">
        <v>48</v>
      </c>
      <c r="E21" s="40"/>
      <c r="F21" s="32"/>
      <c r="G21" s="111" t="s">
        <v>110</v>
      </c>
      <c r="H21" s="10"/>
      <c r="I21" s="34"/>
    </row>
    <row r="22" spans="2:18" ht="16.5" thickBot="1" x14ac:dyDescent="0.3">
      <c r="B22" s="31"/>
      <c r="C22" s="32"/>
      <c r="D22" s="33" t="s">
        <v>0</v>
      </c>
      <c r="E22" s="20"/>
      <c r="F22" s="35"/>
      <c r="G22" s="109" t="s">
        <v>111</v>
      </c>
      <c r="H22" s="20"/>
      <c r="I22" s="34"/>
    </row>
    <row r="23" spans="2:18" ht="16.5" thickBot="1" x14ac:dyDescent="0.3">
      <c r="B23" s="31"/>
      <c r="C23" s="32"/>
      <c r="D23" s="33" t="s">
        <v>1</v>
      </c>
      <c r="E23" s="20"/>
      <c r="F23" s="43"/>
      <c r="G23" s="109" t="s">
        <v>112</v>
      </c>
      <c r="H23" s="20"/>
      <c r="I23" s="34"/>
    </row>
    <row r="24" spans="2:18" ht="16.5" thickBot="1" x14ac:dyDescent="0.3">
      <c r="B24" s="31"/>
      <c r="C24" s="32"/>
      <c r="D24" s="33" t="s">
        <v>2</v>
      </c>
      <c r="E24" s="20"/>
      <c r="F24" s="35"/>
      <c r="G24" s="109" t="s">
        <v>113</v>
      </c>
      <c r="H24" s="20"/>
      <c r="I24" s="34"/>
    </row>
    <row r="25" spans="2:18" ht="16.5" thickBot="1" x14ac:dyDescent="0.3">
      <c r="B25" s="31"/>
      <c r="C25" s="32"/>
      <c r="D25" s="33" t="s">
        <v>3</v>
      </c>
      <c r="E25" s="20"/>
      <c r="F25" s="43"/>
      <c r="G25" s="109" t="s">
        <v>114</v>
      </c>
      <c r="H25" s="20"/>
      <c r="I25" s="34"/>
    </row>
    <row r="26" spans="2:18" ht="16.5" thickBot="1" x14ac:dyDescent="0.3">
      <c r="B26" s="31"/>
      <c r="C26" s="32"/>
      <c r="D26" s="33"/>
      <c r="E26" s="112"/>
      <c r="F26" s="43"/>
      <c r="G26" s="109" t="s">
        <v>115</v>
      </c>
      <c r="H26" s="20"/>
      <c r="I26" s="34"/>
    </row>
    <row r="27" spans="2:18" ht="15" x14ac:dyDescent="0.2">
      <c r="B27" s="31"/>
      <c r="C27" s="32"/>
      <c r="D27" s="40"/>
      <c r="E27" s="40"/>
      <c r="F27" s="35"/>
      <c r="G27" s="40"/>
      <c r="H27" s="40"/>
      <c r="I27" s="34"/>
    </row>
    <row r="28" spans="2:18" ht="31.5" thickBot="1" x14ac:dyDescent="0.3">
      <c r="B28" s="31"/>
      <c r="C28" s="32"/>
      <c r="D28" s="42" t="s">
        <v>162</v>
      </c>
      <c r="E28" s="40"/>
      <c r="F28" s="43"/>
      <c r="G28" s="111" t="s">
        <v>116</v>
      </c>
      <c r="H28" s="40"/>
      <c r="I28" s="34"/>
    </row>
    <row r="29" spans="2:18" ht="16.5" thickBot="1" x14ac:dyDescent="0.3">
      <c r="B29" s="31"/>
      <c r="C29" s="32"/>
      <c r="D29" s="45" t="s">
        <v>6</v>
      </c>
      <c r="E29" s="20"/>
      <c r="F29" s="35"/>
      <c r="G29" s="109" t="s">
        <v>117</v>
      </c>
      <c r="H29" s="20"/>
      <c r="I29" s="34"/>
    </row>
    <row r="30" spans="2:18" ht="16.5" thickBot="1" x14ac:dyDescent="0.3">
      <c r="B30" s="31"/>
      <c r="C30" s="32"/>
      <c r="D30" s="45" t="s">
        <v>7</v>
      </c>
      <c r="E30" s="20"/>
      <c r="F30" s="32"/>
      <c r="G30" s="109" t="s">
        <v>118</v>
      </c>
      <c r="H30" s="20"/>
      <c r="I30" s="34"/>
    </row>
    <row r="31" spans="2:18" ht="16.5" thickBot="1" x14ac:dyDescent="0.3">
      <c r="B31" s="31"/>
      <c r="C31" s="32"/>
      <c r="D31" s="45" t="s">
        <v>8</v>
      </c>
      <c r="E31" s="20"/>
      <c r="F31" s="35"/>
      <c r="G31" s="109" t="s">
        <v>119</v>
      </c>
      <c r="H31" s="20"/>
      <c r="I31" s="34"/>
      <c r="P31" s="46"/>
    </row>
    <row r="32" spans="2:18" ht="16.5" thickBot="1" x14ac:dyDescent="0.3">
      <c r="B32" s="31"/>
      <c r="C32" s="32"/>
      <c r="D32" s="45" t="s">
        <v>23</v>
      </c>
      <c r="E32" s="20"/>
      <c r="F32" s="32"/>
      <c r="G32" s="109"/>
      <c r="H32" s="10"/>
      <c r="I32" s="34"/>
      <c r="P32" s="46"/>
      <c r="R32" s="3"/>
    </row>
    <row r="33" spans="2:18" ht="31.5" thickBot="1" x14ac:dyDescent="0.3">
      <c r="B33" s="31"/>
      <c r="C33" s="32"/>
      <c r="D33" s="47" t="s">
        <v>43</v>
      </c>
      <c r="E33" s="20"/>
      <c r="F33" s="35"/>
      <c r="G33" s="45" t="s">
        <v>120</v>
      </c>
      <c r="H33" s="20"/>
      <c r="I33" s="34"/>
      <c r="R33" s="4"/>
    </row>
    <row r="34" spans="2:18" ht="16.5" thickBot="1" x14ac:dyDescent="0.3">
      <c r="B34" s="31"/>
      <c r="C34" s="32"/>
      <c r="D34" s="40"/>
      <c r="E34" s="40"/>
      <c r="F34" s="35"/>
      <c r="G34" s="45" t="s">
        <v>121</v>
      </c>
      <c r="H34" s="20"/>
      <c r="I34" s="34"/>
      <c r="P34" s="46"/>
      <c r="R34" s="4"/>
    </row>
    <row r="35" spans="2:18" ht="16.5" thickBot="1" x14ac:dyDescent="0.3">
      <c r="B35" s="31"/>
      <c r="C35" s="32"/>
      <c r="D35" s="115" t="s">
        <v>134</v>
      </c>
      <c r="E35" s="104"/>
      <c r="F35" s="35"/>
      <c r="H35" s="40"/>
      <c r="I35" s="34"/>
      <c r="P35" s="46"/>
      <c r="R35" s="4"/>
    </row>
    <row r="36" spans="2:18" ht="16.5" thickBot="1" x14ac:dyDescent="0.3">
      <c r="B36" s="31"/>
      <c r="C36" s="32"/>
      <c r="D36" s="116" t="s">
        <v>133</v>
      </c>
      <c r="E36" s="40"/>
      <c r="F36" s="35"/>
      <c r="G36" s="113" t="s">
        <v>122</v>
      </c>
      <c r="H36" s="20"/>
      <c r="I36" s="34"/>
      <c r="R36" s="4"/>
    </row>
    <row r="37" spans="2:18" ht="16.5" thickBot="1" x14ac:dyDescent="0.3">
      <c r="B37" s="31"/>
      <c r="C37" s="32"/>
      <c r="D37" s="114" t="s">
        <v>45</v>
      </c>
      <c r="E37" s="20"/>
      <c r="F37" s="35"/>
      <c r="G37" s="103" t="str">
        <f>IF(H36="x","(The fee is based on owner's vessel only)","")</f>
        <v/>
      </c>
      <c r="H37" s="40"/>
      <c r="I37" s="34"/>
      <c r="R37" s="4"/>
    </row>
    <row r="38" spans="2:18" ht="16.5" thickBot="1" x14ac:dyDescent="0.3">
      <c r="B38" s="31"/>
      <c r="C38" s="32"/>
      <c r="D38" s="44" t="s">
        <v>46</v>
      </c>
      <c r="E38" s="20"/>
      <c r="F38" s="35"/>
      <c r="G38"/>
      <c r="H38" s="33"/>
      <c r="I38" s="34"/>
      <c r="R38" s="3"/>
    </row>
    <row r="39" spans="2:18" ht="16.5" thickBot="1" x14ac:dyDescent="0.3">
      <c r="B39" s="31"/>
      <c r="C39" s="32"/>
      <c r="D39" s="40"/>
      <c r="E39" s="40"/>
      <c r="F39" s="35"/>
      <c r="G39" s="37" t="s">
        <v>96</v>
      </c>
      <c r="H39" s="40"/>
      <c r="I39" s="34"/>
      <c r="R39" s="3"/>
    </row>
    <row r="40" spans="2:18" ht="16.5" thickBot="1" x14ac:dyDescent="0.3">
      <c r="B40" s="31"/>
      <c r="C40" s="32"/>
      <c r="D40" s="33"/>
      <c r="E40" s="10" t="s">
        <v>137</v>
      </c>
      <c r="F40" s="35"/>
      <c r="G40" s="11" t="s">
        <v>176</v>
      </c>
      <c r="H40" s="48"/>
      <c r="I40" s="34"/>
      <c r="R40" s="3"/>
    </row>
    <row r="41" spans="2:18" ht="15.75" thickBot="1" x14ac:dyDescent="0.25">
      <c r="B41" s="49"/>
      <c r="C41" s="50"/>
      <c r="D41" s="51"/>
      <c r="E41" s="51"/>
      <c r="F41" s="50"/>
      <c r="G41" s="51"/>
      <c r="H41" s="51"/>
      <c r="I41" s="52"/>
    </row>
    <row r="42" spans="2:18" ht="13.5" thickTop="1" x14ac:dyDescent="0.2"/>
    <row r="60" spans="6:6" x14ac:dyDescent="0.2">
      <c r="F60" s="53"/>
    </row>
    <row r="98" spans="6:6" x14ac:dyDescent="0.2">
      <c r="F98" s="2" t="s">
        <v>9</v>
      </c>
    </row>
  </sheetData>
  <sheetProtection sheet="1" objects="1" scenarios="1" selectLockedCells="1"/>
  <mergeCells count="2">
    <mergeCell ref="D3:G4"/>
    <mergeCell ref="D5:G5"/>
  </mergeCells>
  <phoneticPr fontId="1" type="noConversion"/>
  <dataValidations count="4">
    <dataValidation type="textLength" operator="lessThanOrEqual" showInputMessage="1" showErrorMessage="1" error="Enter &quot;x&quot; Only" sqref="H33:H34 E37:E38 E14 E22:E26 E29:E33 H22:H26 H29:H31">
      <formula1>1</formula1>
    </dataValidation>
    <dataValidation type="whole" operator="greaterThanOrEqual" showInputMessage="1" showErrorMessage="1" error="ENTER NUMBER AS FOLLOWS:_x000a__x000a_6131234567" sqref="H8:H9">
      <formula1>1</formula1>
    </dataValidation>
    <dataValidation type="decimal" operator="greaterThanOrEqual" allowBlank="1" showErrorMessage="1" error="Enter numbers only (decimal point allowed)." sqref="E18:E19">
      <formula1>0</formula1>
    </dataValidation>
    <dataValidation operator="greaterThanOrEqual" allowBlank="1" showErrorMessage="1" sqref="E15"/>
  </dataValidations>
  <pageMargins left="0.75" right="0.75" top="1" bottom="1" header="0.5" footer="0.5"/>
  <pageSetup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N35"/>
  <sheetViews>
    <sheetView zoomScale="70" zoomScaleNormal="70" workbookViewId="0">
      <selection activeCell="Q12" sqref="Q12"/>
    </sheetView>
  </sheetViews>
  <sheetFormatPr defaultColWidth="9.140625" defaultRowHeight="12.75" x14ac:dyDescent="0.2"/>
  <cols>
    <col min="1" max="1" width="4.5703125" style="1" customWidth="1"/>
    <col min="2" max="2" width="12.5703125" style="1" customWidth="1"/>
    <col min="3" max="5" width="9.140625" style="1"/>
    <col min="6" max="6" width="12" style="1" customWidth="1"/>
    <col min="7" max="7" width="12.85546875" style="1" customWidth="1"/>
    <col min="8" max="8" width="9.140625" style="1"/>
    <col min="9" max="9" width="17.28515625" style="1" customWidth="1"/>
    <col min="10" max="14" width="9.140625" style="1"/>
    <col min="15" max="15" width="9.28515625" style="1" customWidth="1"/>
    <col min="16" max="16384" width="9.140625" style="1"/>
  </cols>
  <sheetData>
    <row r="1" spans="1:14" ht="27" thickTop="1" x14ac:dyDescent="0.4">
      <c r="A1" s="5"/>
      <c r="B1" s="6"/>
      <c r="C1" s="6"/>
      <c r="D1" s="6"/>
      <c r="E1" s="6"/>
      <c r="F1" s="6"/>
      <c r="G1" s="6"/>
      <c r="H1" s="13" t="s">
        <v>10</v>
      </c>
      <c r="I1" s="6"/>
      <c r="J1" s="6"/>
      <c r="K1" s="6"/>
      <c r="L1" s="6"/>
      <c r="M1" s="6"/>
      <c r="N1" s="7"/>
    </row>
    <row r="2" spans="1:14" ht="26.25" x14ac:dyDescent="0.4">
      <c r="A2" s="96"/>
      <c r="B2" s="8"/>
      <c r="C2" s="8"/>
      <c r="D2" s="8"/>
      <c r="E2" s="8"/>
      <c r="F2" s="9"/>
      <c r="G2" s="8"/>
      <c r="H2" s="14" t="s">
        <v>40</v>
      </c>
      <c r="I2" s="8"/>
      <c r="J2" s="8"/>
      <c r="K2" s="8"/>
      <c r="L2" s="8"/>
      <c r="M2" s="8"/>
      <c r="N2" s="97"/>
    </row>
    <row r="3" spans="1:14" ht="15.75" x14ac:dyDescent="0.25">
      <c r="A3" s="96"/>
      <c r="B3" s="8"/>
      <c r="C3" s="8"/>
      <c r="D3" s="8"/>
      <c r="E3" s="8"/>
      <c r="F3" s="9"/>
      <c r="G3" s="8"/>
      <c r="H3" s="15" t="s">
        <v>31</v>
      </c>
      <c r="I3" s="8"/>
      <c r="J3" s="8"/>
      <c r="K3" s="8"/>
      <c r="L3" s="8"/>
      <c r="M3" s="8"/>
      <c r="N3" s="97"/>
    </row>
    <row r="4" spans="1:14" ht="15.75" x14ac:dyDescent="0.25">
      <c r="A4" s="96"/>
      <c r="B4" s="8"/>
      <c r="C4" s="8"/>
      <c r="D4" s="8"/>
      <c r="E4" s="8"/>
      <c r="F4" s="9"/>
      <c r="G4" s="8"/>
      <c r="H4" s="15"/>
      <c r="I4" s="8"/>
      <c r="J4" s="8"/>
      <c r="K4" s="8"/>
      <c r="L4" s="8"/>
      <c r="M4" s="8"/>
      <c r="N4" s="97"/>
    </row>
    <row r="5" spans="1:14" s="12" customFormat="1" ht="21" thickBot="1" x14ac:dyDescent="0.35">
      <c r="A5" s="118"/>
      <c r="B5" s="120"/>
      <c r="C5" s="121"/>
      <c r="D5" s="121"/>
      <c r="E5" s="117"/>
      <c r="F5" s="122"/>
      <c r="G5" s="121" t="s">
        <v>36</v>
      </c>
      <c r="H5" s="121"/>
      <c r="I5" s="121" t="s">
        <v>37</v>
      </c>
      <c r="J5" s="117"/>
      <c r="K5" s="117"/>
      <c r="L5" s="117"/>
      <c r="M5" s="117"/>
      <c r="N5" s="119"/>
    </row>
    <row r="6" spans="1:14" s="12" customFormat="1" ht="18" x14ac:dyDescent="0.25">
      <c r="A6" s="16"/>
      <c r="B6" s="17" t="s">
        <v>26</v>
      </c>
      <c r="C6" s="17"/>
      <c r="D6" s="17"/>
      <c r="E6" s="17"/>
      <c r="F6" s="17"/>
      <c r="G6" s="17"/>
      <c r="H6" s="17"/>
      <c r="I6" s="17"/>
      <c r="J6" s="17"/>
      <c r="K6" s="17"/>
      <c r="L6" s="17"/>
      <c r="M6" s="17"/>
      <c r="N6" s="89"/>
    </row>
    <row r="7" spans="1:14" s="12" customFormat="1" ht="18" x14ac:dyDescent="0.25">
      <c r="A7" s="16"/>
      <c r="B7" s="17"/>
      <c r="C7" s="17" t="s">
        <v>27</v>
      </c>
      <c r="D7" s="17"/>
      <c r="E7" s="17"/>
      <c r="F7" s="17"/>
      <c r="G7" s="94">
        <v>110</v>
      </c>
      <c r="H7" s="17"/>
      <c r="I7" s="17" t="s">
        <v>127</v>
      </c>
      <c r="J7" s="17"/>
      <c r="K7" s="17"/>
      <c r="L7" s="17"/>
      <c r="M7" s="17"/>
      <c r="N7" s="89"/>
    </row>
    <row r="8" spans="1:14" s="12" customFormat="1" ht="18" x14ac:dyDescent="0.25">
      <c r="A8" s="16"/>
      <c r="B8" s="17"/>
      <c r="C8" s="17" t="s">
        <v>28</v>
      </c>
      <c r="D8" s="17"/>
      <c r="E8" s="17"/>
      <c r="F8" s="17"/>
      <c r="G8" s="94">
        <v>135</v>
      </c>
      <c r="H8" s="17"/>
      <c r="I8" s="17" t="s">
        <v>38</v>
      </c>
      <c r="J8" s="17"/>
      <c r="K8" s="17"/>
      <c r="L8" s="17"/>
      <c r="M8" s="17"/>
      <c r="N8" s="89"/>
    </row>
    <row r="9" spans="1:14" s="12" customFormat="1" ht="18" x14ac:dyDescent="0.25">
      <c r="A9" s="16"/>
      <c r="B9" s="17"/>
      <c r="C9" s="17" t="s">
        <v>29</v>
      </c>
      <c r="D9" s="17"/>
      <c r="E9" s="17"/>
      <c r="F9" s="17"/>
      <c r="G9" s="94">
        <v>160</v>
      </c>
      <c r="H9" s="17"/>
      <c r="I9" s="17"/>
      <c r="J9" s="17"/>
      <c r="K9" s="17"/>
      <c r="L9" s="17"/>
      <c r="M9" s="17"/>
      <c r="N9" s="89"/>
    </row>
    <row r="10" spans="1:14" s="12" customFormat="1" ht="18" x14ac:dyDescent="0.25">
      <c r="A10" s="16"/>
      <c r="B10" s="17"/>
      <c r="C10" s="18" t="s">
        <v>44</v>
      </c>
      <c r="D10" s="17"/>
      <c r="E10" s="17"/>
      <c r="F10" s="17"/>
      <c r="G10" s="94">
        <v>0</v>
      </c>
      <c r="H10" s="17"/>
      <c r="I10" s="17"/>
      <c r="J10" s="17"/>
      <c r="K10" s="17"/>
      <c r="L10" s="17"/>
      <c r="M10" s="17"/>
      <c r="N10" s="89"/>
    </row>
    <row r="11" spans="1:14" s="12" customFormat="1" ht="18.75" thickBot="1" x14ac:dyDescent="0.3">
      <c r="A11" s="118"/>
      <c r="B11" s="117"/>
      <c r="C11" s="117"/>
      <c r="D11" s="117"/>
      <c r="E11" s="117"/>
      <c r="F11" s="117"/>
      <c r="G11" s="117"/>
      <c r="H11" s="117"/>
      <c r="I11" s="117"/>
      <c r="J11" s="117"/>
      <c r="K11" s="117"/>
      <c r="L11" s="117"/>
      <c r="M11" s="117"/>
      <c r="N11" s="119"/>
    </row>
    <row r="12" spans="1:14" s="12" customFormat="1" ht="18.75" thickBot="1" x14ac:dyDescent="0.3">
      <c r="A12" s="123"/>
      <c r="B12" s="124" t="s">
        <v>30</v>
      </c>
      <c r="C12" s="124"/>
      <c r="D12" s="124"/>
      <c r="E12" s="124"/>
      <c r="F12" s="124"/>
      <c r="G12" s="125">
        <v>5</v>
      </c>
      <c r="H12" s="124"/>
      <c r="I12" s="124"/>
      <c r="J12" s="124"/>
      <c r="K12" s="124"/>
      <c r="L12" s="124"/>
      <c r="M12" s="124"/>
      <c r="N12" s="126"/>
    </row>
    <row r="13" spans="1:14" s="12" customFormat="1" ht="18.75" thickBot="1" x14ac:dyDescent="0.3">
      <c r="A13" s="123"/>
      <c r="B13" s="124" t="s">
        <v>32</v>
      </c>
      <c r="C13" s="124"/>
      <c r="D13" s="124"/>
      <c r="E13" s="124"/>
      <c r="F13" s="124"/>
      <c r="G13" s="127" t="s">
        <v>172</v>
      </c>
      <c r="H13" s="124"/>
      <c r="I13" s="124" t="s">
        <v>173</v>
      </c>
      <c r="J13" s="124"/>
      <c r="K13" s="124"/>
      <c r="L13" s="124"/>
      <c r="M13" s="124"/>
      <c r="N13" s="126"/>
    </row>
    <row r="14" spans="1:14" s="12" customFormat="1" ht="18" x14ac:dyDescent="0.25">
      <c r="A14" s="16"/>
      <c r="B14" s="17" t="s">
        <v>90</v>
      </c>
      <c r="C14" s="17"/>
      <c r="D14" s="17"/>
      <c r="E14" s="17"/>
      <c r="F14" s="17"/>
      <c r="G14" s="17" t="s">
        <v>85</v>
      </c>
      <c r="H14" s="17"/>
      <c r="I14" s="17" t="s">
        <v>79</v>
      </c>
      <c r="J14" s="17"/>
      <c r="K14" s="17"/>
      <c r="L14" s="17"/>
      <c r="M14" s="17"/>
      <c r="N14" s="89"/>
    </row>
    <row r="15" spans="1:14" s="12" customFormat="1" ht="18" customHeight="1" thickBot="1" x14ac:dyDescent="0.3">
      <c r="A15" s="118"/>
      <c r="B15" s="117"/>
      <c r="C15" s="117"/>
      <c r="D15" s="117"/>
      <c r="E15" s="117"/>
      <c r="F15" s="117"/>
      <c r="G15" s="117"/>
      <c r="H15" s="128"/>
      <c r="I15" s="117" t="s">
        <v>73</v>
      </c>
      <c r="J15" s="129"/>
      <c r="K15" s="129"/>
      <c r="L15" s="129"/>
      <c r="M15" s="129"/>
      <c r="N15" s="119"/>
    </row>
    <row r="16" spans="1:14" s="12" customFormat="1" ht="18.75" thickBot="1" x14ac:dyDescent="0.3">
      <c r="A16" s="123"/>
      <c r="B16" s="124" t="s">
        <v>33</v>
      </c>
      <c r="C16" s="124"/>
      <c r="D16" s="124"/>
      <c r="E16" s="124"/>
      <c r="F16" s="124"/>
      <c r="G16" s="124" t="s">
        <v>98</v>
      </c>
      <c r="H16" s="124"/>
      <c r="I16" s="124" t="s">
        <v>91</v>
      </c>
      <c r="J16" s="124"/>
      <c r="K16" s="124"/>
      <c r="L16" s="124"/>
      <c r="M16" s="124"/>
      <c r="N16" s="126"/>
    </row>
    <row r="17" spans="1:14" s="12" customFormat="1" ht="58.5" customHeight="1" thickBot="1" x14ac:dyDescent="0.3">
      <c r="A17" s="123"/>
      <c r="B17" s="130" t="s">
        <v>72</v>
      </c>
      <c r="C17" s="124"/>
      <c r="D17" s="124"/>
      <c r="E17" s="124"/>
      <c r="F17" s="124"/>
      <c r="G17" s="131">
        <v>75</v>
      </c>
      <c r="H17" s="124"/>
      <c r="I17" s="158" t="s">
        <v>95</v>
      </c>
      <c r="J17" s="158"/>
      <c r="K17" s="158"/>
      <c r="L17" s="158"/>
      <c r="M17" s="158"/>
      <c r="N17" s="159"/>
    </row>
    <row r="18" spans="1:14" s="12" customFormat="1" ht="18" x14ac:dyDescent="0.25">
      <c r="A18" s="16"/>
      <c r="B18" s="17" t="s">
        <v>80</v>
      </c>
      <c r="C18" s="17"/>
      <c r="D18" s="17"/>
      <c r="E18" s="17"/>
      <c r="F18" s="17"/>
      <c r="G18" s="88">
        <v>20</v>
      </c>
      <c r="H18" s="17"/>
      <c r="I18" s="17"/>
      <c r="J18" s="17"/>
      <c r="K18" s="17"/>
      <c r="L18" s="17"/>
      <c r="M18" s="17"/>
      <c r="N18" s="89"/>
    </row>
    <row r="19" spans="1:14" s="12" customFormat="1" ht="18" x14ac:dyDescent="0.25">
      <c r="A19" s="16"/>
      <c r="B19" s="17" t="s">
        <v>81</v>
      </c>
      <c r="C19" s="17"/>
      <c r="D19" s="17"/>
      <c r="E19" s="17"/>
      <c r="F19" s="17"/>
      <c r="G19" s="88">
        <v>40</v>
      </c>
      <c r="H19" s="17"/>
      <c r="I19" s="17"/>
      <c r="J19" s="17"/>
      <c r="K19" s="17"/>
      <c r="L19" s="17"/>
      <c r="M19" s="17"/>
      <c r="N19" s="89"/>
    </row>
    <row r="20" spans="1:14" s="12" customFormat="1" ht="18" x14ac:dyDescent="0.25">
      <c r="A20" s="16"/>
      <c r="B20" s="17"/>
      <c r="C20" s="17"/>
      <c r="D20" s="17"/>
      <c r="E20" s="17"/>
      <c r="F20" s="17"/>
      <c r="G20" s="88"/>
      <c r="H20" s="17"/>
      <c r="I20" s="17"/>
      <c r="J20" s="17"/>
      <c r="K20" s="17"/>
      <c r="L20" s="17"/>
      <c r="M20" s="17"/>
      <c r="N20" s="89"/>
    </row>
    <row r="21" spans="1:14" s="12" customFormat="1" ht="18" x14ac:dyDescent="0.25">
      <c r="A21" s="16"/>
      <c r="B21" s="17" t="s">
        <v>87</v>
      </c>
      <c r="C21" s="17"/>
      <c r="D21" s="17"/>
      <c r="E21" s="17"/>
      <c r="F21" s="17"/>
      <c r="G21" s="17"/>
      <c r="H21" s="17"/>
      <c r="I21" s="17"/>
      <c r="J21" s="17"/>
      <c r="K21" s="17"/>
      <c r="L21" s="17"/>
      <c r="M21" s="17"/>
      <c r="N21" s="89"/>
    </row>
    <row r="22" spans="1:14" s="12" customFormat="1" ht="17.45" customHeight="1" x14ac:dyDescent="0.25">
      <c r="A22" s="16"/>
      <c r="B22" s="17"/>
      <c r="C22" s="92"/>
      <c r="D22" s="92"/>
      <c r="E22" s="92"/>
      <c r="F22" s="92"/>
      <c r="G22" s="91"/>
      <c r="H22" s="19"/>
      <c r="I22" s="92"/>
      <c r="J22" s="92"/>
      <c r="K22" s="92"/>
      <c r="L22" s="92"/>
      <c r="M22" s="92"/>
      <c r="N22" s="89"/>
    </row>
    <row r="23" spans="1:14" s="12" customFormat="1" ht="18" x14ac:dyDescent="0.25">
      <c r="A23" s="16"/>
      <c r="B23" s="17"/>
      <c r="C23" s="92" t="s">
        <v>88</v>
      </c>
      <c r="D23" s="90"/>
      <c r="E23" s="90"/>
      <c r="F23" s="90"/>
      <c r="G23" s="93" t="s">
        <v>74</v>
      </c>
      <c r="H23" s="17"/>
      <c r="I23" s="92" t="s">
        <v>83</v>
      </c>
      <c r="J23" s="92"/>
      <c r="K23" s="92"/>
      <c r="L23" s="92"/>
      <c r="M23" s="92"/>
      <c r="N23" s="89"/>
    </row>
    <row r="24" spans="1:14" s="12" customFormat="1" ht="18" customHeight="1" thickBot="1" x14ac:dyDescent="0.3">
      <c r="A24" s="118"/>
      <c r="B24" s="117"/>
      <c r="C24" s="117" t="s">
        <v>89</v>
      </c>
      <c r="D24" s="117"/>
      <c r="E24" s="117"/>
      <c r="F24" s="117"/>
      <c r="G24" s="117"/>
      <c r="H24" s="128"/>
      <c r="I24" s="129" t="s">
        <v>82</v>
      </c>
      <c r="J24" s="129"/>
      <c r="K24" s="129"/>
      <c r="L24" s="129"/>
      <c r="M24" s="129"/>
      <c r="N24" s="119"/>
    </row>
    <row r="25" spans="1:14" s="12" customFormat="1" ht="18" x14ac:dyDescent="0.25">
      <c r="A25" s="16"/>
      <c r="B25" s="17"/>
      <c r="C25" s="17"/>
      <c r="D25" s="17"/>
      <c r="E25" s="17"/>
      <c r="F25" s="17"/>
      <c r="G25" s="17"/>
      <c r="H25" s="17"/>
      <c r="I25" s="17"/>
      <c r="J25" s="17"/>
      <c r="K25" s="17"/>
      <c r="L25" s="17"/>
      <c r="M25" s="17"/>
      <c r="N25" s="89"/>
    </row>
    <row r="26" spans="1:14" s="12" customFormat="1" ht="18" x14ac:dyDescent="0.25">
      <c r="A26" s="16"/>
      <c r="B26" s="17" t="s">
        <v>39</v>
      </c>
      <c r="C26" s="17"/>
      <c r="D26" s="17"/>
      <c r="E26" s="17"/>
      <c r="F26" s="17"/>
      <c r="G26" s="17"/>
      <c r="H26" s="17"/>
      <c r="I26" s="17"/>
      <c r="J26" s="17"/>
      <c r="K26" s="17"/>
      <c r="L26" s="17"/>
      <c r="M26" s="17"/>
      <c r="N26" s="89"/>
    </row>
    <row r="27" spans="1:14" s="12" customFormat="1" ht="18" x14ac:dyDescent="0.25">
      <c r="A27" s="16"/>
      <c r="B27" s="17"/>
      <c r="C27" s="17" t="s">
        <v>174</v>
      </c>
      <c r="D27" s="17"/>
      <c r="E27" s="17"/>
      <c r="F27" s="17"/>
      <c r="G27" s="17" t="s">
        <v>74</v>
      </c>
      <c r="H27" s="17"/>
      <c r="I27" s="17" t="s">
        <v>94</v>
      </c>
      <c r="J27" s="17"/>
      <c r="K27" s="17"/>
      <c r="L27" s="17"/>
      <c r="M27" s="17"/>
      <c r="N27" s="89"/>
    </row>
    <row r="28" spans="1:14" s="12" customFormat="1" ht="18" x14ac:dyDescent="0.25">
      <c r="A28" s="16"/>
      <c r="B28" s="17"/>
      <c r="C28" s="17" t="s">
        <v>175</v>
      </c>
      <c r="D28" s="17"/>
      <c r="E28" s="17"/>
      <c r="F28" s="17"/>
      <c r="G28" s="17" t="s">
        <v>75</v>
      </c>
      <c r="H28" s="17"/>
      <c r="I28" s="17" t="s">
        <v>77</v>
      </c>
      <c r="J28" s="17"/>
      <c r="K28" s="17"/>
      <c r="L28" s="17"/>
      <c r="M28" s="17"/>
      <c r="N28" s="89"/>
    </row>
    <row r="29" spans="1:14" s="12" customFormat="1" ht="18" x14ac:dyDescent="0.25">
      <c r="A29" s="16"/>
      <c r="B29" s="17"/>
      <c r="C29" s="17" t="s">
        <v>92</v>
      </c>
      <c r="D29" s="17"/>
      <c r="E29" s="17"/>
      <c r="F29" s="17"/>
      <c r="G29" s="17" t="s">
        <v>76</v>
      </c>
      <c r="H29" s="17"/>
      <c r="I29" s="17" t="s">
        <v>78</v>
      </c>
      <c r="J29" s="17"/>
      <c r="K29" s="17"/>
      <c r="L29" s="17"/>
      <c r="M29" s="17"/>
      <c r="N29" s="89"/>
    </row>
    <row r="30" spans="1:14" s="12" customFormat="1" ht="78.75" customHeight="1" thickBot="1" x14ac:dyDescent="0.3">
      <c r="A30" s="118"/>
      <c r="B30" s="117"/>
      <c r="C30" s="117"/>
      <c r="D30" s="117"/>
      <c r="E30" s="117"/>
      <c r="F30" s="117"/>
      <c r="G30" s="132"/>
      <c r="H30" s="117"/>
      <c r="I30" s="156" t="s">
        <v>159</v>
      </c>
      <c r="J30" s="156"/>
      <c r="K30" s="156"/>
      <c r="L30" s="156"/>
      <c r="M30" s="156"/>
      <c r="N30" s="157"/>
    </row>
    <row r="31" spans="1:14" s="12" customFormat="1" ht="18.75" thickBot="1" x14ac:dyDescent="0.3">
      <c r="A31" s="123"/>
      <c r="B31" s="124"/>
      <c r="C31" s="124" t="s">
        <v>34</v>
      </c>
      <c r="D31" s="124"/>
      <c r="E31" s="124"/>
      <c r="F31" s="124"/>
      <c r="G31" s="133" t="s">
        <v>86</v>
      </c>
      <c r="H31" s="124"/>
      <c r="I31" s="134"/>
      <c r="J31" s="124"/>
      <c r="K31" s="124"/>
      <c r="L31" s="124"/>
      <c r="M31" s="124"/>
      <c r="N31" s="126"/>
    </row>
    <row r="32" spans="1:14" s="12" customFormat="1" ht="18" x14ac:dyDescent="0.25">
      <c r="A32" s="16"/>
      <c r="B32" s="17"/>
      <c r="C32" s="17" t="s">
        <v>35</v>
      </c>
      <c r="D32" s="17"/>
      <c r="E32" s="17"/>
      <c r="F32" s="17"/>
      <c r="G32" s="17" t="s">
        <v>84</v>
      </c>
      <c r="H32" s="17"/>
      <c r="I32" s="17" t="s">
        <v>79</v>
      </c>
      <c r="J32" s="17"/>
      <c r="K32" s="17"/>
      <c r="L32" s="17"/>
      <c r="M32" s="17"/>
      <c r="N32" s="89"/>
    </row>
    <row r="33" spans="1:14" s="12" customFormat="1" ht="18" x14ac:dyDescent="0.25">
      <c r="A33" s="16"/>
      <c r="B33" s="17"/>
      <c r="C33" s="17"/>
      <c r="D33" s="17"/>
      <c r="E33" s="17"/>
      <c r="F33" s="17"/>
      <c r="G33" s="17"/>
      <c r="H33" s="17"/>
      <c r="I33" s="17" t="s">
        <v>73</v>
      </c>
      <c r="J33" s="17"/>
      <c r="K33" s="17"/>
      <c r="L33" s="17"/>
      <c r="M33" s="17"/>
      <c r="N33" s="89"/>
    </row>
    <row r="34" spans="1:14" ht="13.5" thickBot="1" x14ac:dyDescent="0.25">
      <c r="A34" s="98"/>
      <c r="B34" s="95"/>
      <c r="C34" s="95"/>
      <c r="D34" s="95"/>
      <c r="E34" s="95"/>
      <c r="F34" s="95"/>
      <c r="G34" s="95"/>
      <c r="H34" s="95"/>
      <c r="I34" s="95"/>
      <c r="J34" s="95"/>
      <c r="K34" s="95"/>
      <c r="L34" s="95"/>
      <c r="M34" s="95"/>
      <c r="N34" s="99"/>
    </row>
    <row r="35" spans="1:14" ht="13.5" thickTop="1" x14ac:dyDescent="0.2"/>
  </sheetData>
  <sheetProtection sheet="1" objects="1" scenarios="1" selectLockedCells="1"/>
  <mergeCells count="2">
    <mergeCell ref="I30:N30"/>
    <mergeCell ref="I17:N17"/>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A1:CG141"/>
  <sheetViews>
    <sheetView workbookViewId="0">
      <selection activeCell="N1" sqref="N1"/>
    </sheetView>
  </sheetViews>
  <sheetFormatPr defaultColWidth="9.140625" defaultRowHeight="12.75" x14ac:dyDescent="0.2"/>
  <cols>
    <col min="1" max="1" width="5.7109375" style="2" customWidth="1"/>
    <col min="2" max="2" width="9.28515625" style="2" customWidth="1"/>
    <col min="3" max="3" width="1.42578125" style="2" customWidth="1"/>
    <col min="4" max="4" width="22.140625" style="2" bestFit="1" customWidth="1"/>
    <col min="5" max="5" width="12" style="2" bestFit="1" customWidth="1"/>
    <col min="6" max="6" width="19" style="2" customWidth="1"/>
    <col min="7" max="7" width="2.140625" style="2" customWidth="1"/>
    <col min="8" max="8" width="8.85546875" style="2" customWidth="1"/>
    <col min="9" max="9" width="5.5703125" style="2" customWidth="1"/>
    <col min="10" max="10" width="16.7109375" style="2" customWidth="1"/>
    <col min="11" max="11" width="2" style="2" customWidth="1"/>
    <col min="12" max="12" width="11.42578125" style="2" bestFit="1" customWidth="1"/>
    <col min="13" max="13" width="2.7109375" style="2" customWidth="1"/>
    <col min="14" max="26" width="9.140625" style="79"/>
    <col min="27" max="32" width="23.28515625" style="79" customWidth="1"/>
    <col min="33" max="33" width="9.140625" style="79"/>
    <col min="34" max="34" width="12.140625" style="79" bestFit="1" customWidth="1"/>
    <col min="35" max="36" width="3" style="79" bestFit="1" customWidth="1"/>
    <col min="37" max="45" width="9.140625" style="79"/>
    <col min="46" max="46" width="9.140625" style="100"/>
    <col min="47" max="81" width="9.140625" style="79"/>
    <col min="82" max="82" width="9.7109375" style="79" bestFit="1" customWidth="1"/>
    <col min="83" max="83" width="9.140625" style="79"/>
    <col min="84" max="84" width="9.7109375" style="79" bestFit="1" customWidth="1"/>
    <col min="85" max="16384" width="9.140625" style="79"/>
  </cols>
  <sheetData>
    <row r="1" spans="2:85" ht="13.5" thickBot="1" x14ac:dyDescent="0.25">
      <c r="AA1" s="83" t="s">
        <v>125</v>
      </c>
      <c r="AB1" s="83" t="s">
        <v>124</v>
      </c>
      <c r="AC1" s="105" t="s">
        <v>128</v>
      </c>
      <c r="AD1" s="79" t="s">
        <v>99</v>
      </c>
      <c r="AE1" s="79" t="s">
        <v>123</v>
      </c>
      <c r="AF1" s="79" t="s">
        <v>129</v>
      </c>
      <c r="AG1" s="79" t="s">
        <v>135</v>
      </c>
      <c r="AH1" s="79">
        <v>6135833107</v>
      </c>
      <c r="AJ1" s="79" t="s">
        <v>130</v>
      </c>
      <c r="AK1" s="79" t="s">
        <v>100</v>
      </c>
      <c r="AL1" s="79">
        <v>11</v>
      </c>
      <c r="AM1" s="79" t="s">
        <v>131</v>
      </c>
      <c r="AN1" s="79">
        <v>22000</v>
      </c>
      <c r="AO1" s="79">
        <v>35</v>
      </c>
      <c r="AP1" s="79" t="s">
        <v>126</v>
      </c>
      <c r="AQ1" s="79" t="s">
        <v>136</v>
      </c>
      <c r="AS1" s="79" t="s">
        <v>132</v>
      </c>
      <c r="AV1" s="79" t="s">
        <v>100</v>
      </c>
      <c r="AZ1" s="79" t="s">
        <v>100</v>
      </c>
      <c r="BB1" s="79" t="s">
        <v>100</v>
      </c>
      <c r="BG1" s="79" t="s">
        <v>100</v>
      </c>
      <c r="BI1" s="79" t="s">
        <v>100</v>
      </c>
      <c r="BM1" s="79" t="s">
        <v>100</v>
      </c>
      <c r="BP1" s="79" t="s">
        <v>100</v>
      </c>
      <c r="BQ1" s="80">
        <v>822.5</v>
      </c>
      <c r="BR1" s="80">
        <v>75</v>
      </c>
      <c r="BS1" s="80"/>
      <c r="BT1" s="80">
        <v>100</v>
      </c>
      <c r="BU1" s="80">
        <v>50</v>
      </c>
      <c r="BV1" s="80"/>
      <c r="BW1" s="80">
        <v>0</v>
      </c>
      <c r="BX1" s="80"/>
      <c r="BY1" s="80"/>
      <c r="BZ1" s="80" t="e">
        <v>#REF!</v>
      </c>
      <c r="CA1" s="80" t="e">
        <v>#REF!</v>
      </c>
      <c r="CB1" s="80" t="e">
        <v>#REF!</v>
      </c>
      <c r="CC1" s="80" t="e">
        <v>#REF!</v>
      </c>
      <c r="CD1" s="102">
        <v>1414.31</v>
      </c>
      <c r="CE1" s="80"/>
      <c r="CF1" s="80"/>
      <c r="CG1" s="82"/>
    </row>
    <row r="2" spans="2:85" ht="27" thickTop="1" x14ac:dyDescent="0.4">
      <c r="B2" s="23"/>
      <c r="C2" s="24"/>
      <c r="D2" s="24"/>
      <c r="E2" s="24"/>
      <c r="F2" s="54"/>
      <c r="G2" s="54"/>
      <c r="H2" s="55" t="s">
        <v>10</v>
      </c>
      <c r="I2" s="54"/>
      <c r="J2" s="54"/>
      <c r="K2" s="24"/>
      <c r="L2" s="24"/>
      <c r="M2" s="26"/>
      <c r="CD2" s="82"/>
    </row>
    <row r="3" spans="2:85" ht="26.25" x14ac:dyDescent="0.4">
      <c r="B3" s="27"/>
      <c r="C3" s="28"/>
      <c r="D3" s="28"/>
      <c r="E3" s="28"/>
      <c r="F3" s="56"/>
      <c r="G3" s="56"/>
      <c r="H3" s="57" t="s">
        <v>11</v>
      </c>
      <c r="I3" s="35"/>
      <c r="J3" s="56"/>
      <c r="K3" s="28"/>
      <c r="L3" s="28"/>
      <c r="M3" s="30"/>
      <c r="AA3" s="79" t="s">
        <v>125</v>
      </c>
      <c r="AB3" s="79" t="s">
        <v>124</v>
      </c>
      <c r="AC3" s="79">
        <v>6135833107</v>
      </c>
      <c r="AE3" s="79" t="s">
        <v>126</v>
      </c>
      <c r="AF3" s="79" t="s">
        <v>132</v>
      </c>
      <c r="AG3" s="79">
        <v>11</v>
      </c>
      <c r="AH3" s="79" t="s">
        <v>131</v>
      </c>
      <c r="AI3" s="79">
        <v>22000</v>
      </c>
      <c r="AJ3" s="79">
        <v>35</v>
      </c>
      <c r="AL3" s="79" t="s">
        <v>100</v>
      </c>
      <c r="AN3" s="79" t="s">
        <v>100</v>
      </c>
      <c r="AR3" s="79" t="s">
        <v>100</v>
      </c>
      <c r="AU3" s="79" t="s">
        <v>100</v>
      </c>
    </row>
    <row r="4" spans="2:85" ht="26.25" x14ac:dyDescent="0.4">
      <c r="B4" s="27"/>
      <c r="C4" s="28"/>
      <c r="D4" s="28"/>
      <c r="E4" s="28"/>
      <c r="F4" s="28"/>
      <c r="G4" s="28"/>
      <c r="H4" s="135" t="str">
        <f>+Application!G40</f>
        <v>2021/2022</v>
      </c>
      <c r="I4" s="28"/>
      <c r="J4" s="28"/>
      <c r="K4" s="28"/>
      <c r="L4" s="28"/>
      <c r="M4" s="30"/>
    </row>
    <row r="5" spans="2:85" ht="15" x14ac:dyDescent="0.2">
      <c r="B5" s="27"/>
      <c r="C5" s="28"/>
      <c r="D5" s="28"/>
      <c r="E5" s="28"/>
      <c r="F5" s="32"/>
      <c r="G5" s="32"/>
      <c r="H5" s="32"/>
      <c r="I5" s="32"/>
      <c r="J5" s="32"/>
      <c r="K5" s="32"/>
      <c r="L5" s="32"/>
      <c r="M5" s="34"/>
      <c r="N5" s="81"/>
      <c r="AA5" s="79" t="s">
        <v>125</v>
      </c>
      <c r="AB5" s="79" t="s">
        <v>124</v>
      </c>
      <c r="AC5" s="79">
        <v>6135833107</v>
      </c>
      <c r="AD5" s="79" t="s">
        <v>130</v>
      </c>
      <c r="AE5" s="82">
        <v>822.5</v>
      </c>
      <c r="AF5" s="82">
        <v>75</v>
      </c>
      <c r="AH5" s="82">
        <v>100</v>
      </c>
      <c r="AI5" s="82">
        <v>50</v>
      </c>
      <c r="AK5" s="82">
        <v>0</v>
      </c>
      <c r="AN5" s="79" t="e">
        <v>#REF!</v>
      </c>
      <c r="AO5" s="82" t="e">
        <v>#REF!</v>
      </c>
      <c r="AP5" s="82" t="e">
        <v>#REF!</v>
      </c>
      <c r="AQ5" s="82" t="e">
        <v>#REF!</v>
      </c>
      <c r="AR5" s="82">
        <v>1414.31</v>
      </c>
    </row>
    <row r="6" spans="2:85" ht="15.75" x14ac:dyDescent="0.25">
      <c r="B6" s="59" t="s">
        <v>20</v>
      </c>
      <c r="C6" s="28"/>
      <c r="D6" s="60" t="str">
        <f>Application!E7&amp;" "&amp;Application!E8</f>
        <v xml:space="preserve"> </v>
      </c>
      <c r="E6" s="61"/>
      <c r="F6" s="32"/>
      <c r="G6" s="62"/>
      <c r="H6" s="62"/>
      <c r="I6" s="63" t="s">
        <v>18</v>
      </c>
      <c r="J6" s="32" t="s">
        <v>10</v>
      </c>
      <c r="K6" s="32"/>
      <c r="L6" s="32"/>
      <c r="M6" s="34"/>
      <c r="N6" s="81"/>
    </row>
    <row r="7" spans="2:85" ht="14.25" customHeight="1" x14ac:dyDescent="0.2">
      <c r="B7" s="64"/>
      <c r="C7" s="28"/>
      <c r="D7" s="60">
        <f>Application!E9</f>
        <v>0</v>
      </c>
      <c r="E7" s="65"/>
      <c r="F7" s="32"/>
      <c r="G7" s="32"/>
      <c r="H7" s="32"/>
      <c r="I7" s="43"/>
      <c r="J7" s="32" t="s">
        <v>24</v>
      </c>
      <c r="K7" s="32"/>
      <c r="L7" s="32"/>
      <c r="M7" s="34"/>
      <c r="N7" s="81"/>
    </row>
    <row r="8" spans="2:85" ht="15" x14ac:dyDescent="0.2">
      <c r="B8" s="64"/>
      <c r="C8" s="28"/>
      <c r="D8" s="60" t="str">
        <f>Application!E10&amp;", "&amp;Application!E11</f>
        <v xml:space="preserve">, </v>
      </c>
      <c r="E8" s="66"/>
      <c r="F8" s="32"/>
      <c r="G8" s="32"/>
      <c r="H8" s="32"/>
      <c r="I8" s="32"/>
      <c r="J8" s="32" t="s">
        <v>19</v>
      </c>
      <c r="K8" s="32"/>
      <c r="L8" s="28"/>
      <c r="M8" s="34"/>
      <c r="N8" s="81"/>
    </row>
    <row r="9" spans="2:85" ht="15" x14ac:dyDescent="0.2">
      <c r="B9" s="64"/>
      <c r="C9" s="28"/>
      <c r="D9" s="60">
        <f>Application!E12</f>
        <v>0</v>
      </c>
      <c r="E9" s="66"/>
      <c r="F9" s="32"/>
      <c r="G9" s="32"/>
      <c r="H9" s="32"/>
      <c r="I9" s="32"/>
      <c r="J9" s="32" t="s">
        <v>25</v>
      </c>
      <c r="K9" s="32"/>
      <c r="L9" s="32"/>
      <c r="M9" s="34"/>
      <c r="N9" s="81"/>
    </row>
    <row r="10" spans="2:85" ht="15" x14ac:dyDescent="0.2">
      <c r="B10" s="64"/>
      <c r="C10" s="28"/>
      <c r="D10" s="67"/>
      <c r="E10" s="32"/>
      <c r="F10" s="32"/>
      <c r="G10" s="32"/>
      <c r="H10" s="32"/>
      <c r="I10" s="32"/>
      <c r="J10" s="32"/>
      <c r="K10" s="32"/>
      <c r="L10" s="32"/>
      <c r="M10" s="34"/>
      <c r="N10" s="81"/>
    </row>
    <row r="11" spans="2:85" ht="15.75" x14ac:dyDescent="0.25">
      <c r="B11" s="64"/>
      <c r="C11" s="32"/>
      <c r="D11" s="32"/>
      <c r="E11" s="32"/>
      <c r="F11" s="32"/>
      <c r="G11" s="32"/>
      <c r="H11" s="32"/>
      <c r="I11" s="32"/>
      <c r="J11" s="32"/>
      <c r="K11" s="32"/>
      <c r="L11" s="68" t="s">
        <v>16</v>
      </c>
      <c r="M11" s="34"/>
      <c r="N11" s="81"/>
    </row>
    <row r="12" spans="2:85" ht="15.75" x14ac:dyDescent="0.25">
      <c r="B12" s="69"/>
      <c r="C12" s="32"/>
      <c r="D12" s="28"/>
      <c r="E12" s="28"/>
      <c r="F12" s="63" t="s">
        <v>12</v>
      </c>
      <c r="G12" s="32"/>
      <c r="H12" s="67" t="str">
        <f>IF(Application!E22="x","Regular Member",IF(Application!E23="x","Ordinary Member",IF(Application!E24="x","Associate Member",IF(Application!E25="x","Honorary Member",""))))</f>
        <v/>
      </c>
      <c r="I12" s="32"/>
      <c r="J12" s="32"/>
      <c r="K12" s="32"/>
      <c r="L12" s="70" t="str">
        <f>IF(Application!E22="x",110,IF(Application!E23="x",135,IF(Application!E24="x",160,IF(Application!E25="x",0,""))))</f>
        <v/>
      </c>
      <c r="M12" s="34"/>
      <c r="N12" s="81"/>
    </row>
    <row r="13" spans="2:85" ht="15.75" x14ac:dyDescent="0.25">
      <c r="B13" s="64"/>
      <c r="C13" s="32"/>
      <c r="D13" s="32"/>
      <c r="E13" s="32"/>
      <c r="F13" s="32"/>
      <c r="G13" s="32"/>
      <c r="H13" s="32"/>
      <c r="I13" s="32"/>
      <c r="J13" s="32"/>
      <c r="K13" s="32"/>
      <c r="L13" s="70"/>
      <c r="M13" s="34"/>
      <c r="N13" s="81"/>
    </row>
    <row r="14" spans="2:85" ht="15.75" x14ac:dyDescent="0.25">
      <c r="B14" s="27"/>
      <c r="C14" s="28"/>
      <c r="D14" s="32"/>
      <c r="E14" s="63" t="s">
        <v>13</v>
      </c>
      <c r="F14" s="67" t="str">
        <f>IF(AND(Application!E14="",Application!H14=""),"",IF(Application!H14="","Name",Application!H14))</f>
        <v/>
      </c>
      <c r="G14" s="63" t="s">
        <v>17</v>
      </c>
      <c r="H14" s="67" t="str">
        <f>IF(Application!E14="","",Application!E18)</f>
        <v/>
      </c>
      <c r="I14" s="62" t="s">
        <v>21</v>
      </c>
      <c r="J14" s="67" t="str">
        <f>IF(Application!E14="","",IF(Application!H22="",IF(Application!H23="",IF(Application!H24="",IF(Application!H25="","APPLICATION REJECTED",Application!G25),Application!G24),Application!G23),Application!G22))</f>
        <v/>
      </c>
      <c r="K14" s="32"/>
      <c r="L14" s="70"/>
      <c r="M14" s="34"/>
      <c r="N14" s="81"/>
    </row>
    <row r="15" spans="2:85" ht="15.75" x14ac:dyDescent="0.25">
      <c r="B15" s="31"/>
      <c r="C15" s="32"/>
      <c r="D15" s="32"/>
      <c r="E15" s="32"/>
      <c r="F15" s="32"/>
      <c r="G15" s="32"/>
      <c r="H15" s="32"/>
      <c r="I15" s="32"/>
      <c r="J15" s="28"/>
      <c r="K15" s="32"/>
      <c r="L15" s="70"/>
      <c r="M15" s="34"/>
      <c r="N15" s="81"/>
    </row>
    <row r="16" spans="2:85" ht="15.75" x14ac:dyDescent="0.25">
      <c r="B16" s="31"/>
      <c r="C16" s="32"/>
      <c r="D16" s="32"/>
      <c r="E16" s="28"/>
      <c r="F16" s="32"/>
      <c r="G16" s="32"/>
      <c r="H16" s="32"/>
      <c r="I16" s="32"/>
      <c r="J16" s="63" t="str">
        <f>IF(OR(AND(Application!E14&lt;&gt;"",OR(Application!H14="",Application!E18="",)),Application!E18&gt;38), "Which I will keep elsewhere during the boating season","The Club Services Requested by me include:")</f>
        <v>The Club Services Requested by me include:</v>
      </c>
      <c r="K16" s="43"/>
      <c r="L16" s="70"/>
      <c r="M16" s="34"/>
      <c r="N16" s="81"/>
    </row>
    <row r="17" spans="2:23" ht="15.75" x14ac:dyDescent="0.25">
      <c r="B17" s="31"/>
      <c r="C17" s="32"/>
      <c r="D17" s="32"/>
      <c r="E17" s="32"/>
      <c r="F17" s="32"/>
      <c r="G17" s="32"/>
      <c r="H17" s="32"/>
      <c r="I17" s="32"/>
      <c r="J17" s="71" t="str">
        <f>IF(Application!E14="","",IF(Application!H26="","",Application!G26))</f>
        <v/>
      </c>
      <c r="K17" s="32"/>
      <c r="L17" s="70" t="str">
        <f>IF(Application!H26="","",40)</f>
        <v/>
      </c>
      <c r="M17" s="34"/>
      <c r="N17" s="81"/>
    </row>
    <row r="18" spans="2:23" ht="15.75" x14ac:dyDescent="0.25">
      <c r="B18" s="31"/>
      <c r="C18" s="32"/>
      <c r="D18" s="32"/>
      <c r="E18" s="32"/>
      <c r="F18" s="32"/>
      <c r="G18" s="32"/>
      <c r="H18" s="32"/>
      <c r="I18" s="32"/>
      <c r="J18" s="71" t="str">
        <f>IF(Application!E14="","",IF(Application!E29="",IF(Application!E30="","APPLICATION REJECTED",Application!D30),Application!D29))</f>
        <v/>
      </c>
      <c r="K18" s="43"/>
      <c r="L18" s="70" t="str">
        <f>IF(Application!E14="","",IF(Application!E29="",IF(Application!E30&lt;&gt;"",10*H14),23.1*H14))</f>
        <v/>
      </c>
      <c r="M18" s="34"/>
      <c r="N18" s="81"/>
      <c r="W18" s="101"/>
    </row>
    <row r="19" spans="2:23" ht="15.75" x14ac:dyDescent="0.25">
      <c r="B19" s="31"/>
      <c r="C19" s="32"/>
      <c r="D19" s="32"/>
      <c r="E19" s="32"/>
      <c r="F19" s="32"/>
      <c r="G19" s="32"/>
      <c r="H19" s="32"/>
      <c r="I19" s="32"/>
      <c r="J19" s="71" t="str">
        <f>IF(Application!E14="","",IF(Application!E31="","",Application!D31))</f>
        <v/>
      </c>
      <c r="K19" s="32"/>
      <c r="L19" s="70" t="str">
        <f>IF(Application!E14="","",IF(J19="","",75))</f>
        <v/>
      </c>
      <c r="M19" s="34"/>
      <c r="N19" s="81"/>
    </row>
    <row r="20" spans="2:23" ht="15.75" x14ac:dyDescent="0.25">
      <c r="B20" s="31"/>
      <c r="C20" s="32"/>
      <c r="D20" s="32"/>
      <c r="E20" s="32"/>
      <c r="F20" s="32"/>
      <c r="G20" s="32"/>
      <c r="H20" s="32"/>
      <c r="I20" s="32"/>
      <c r="J20" s="71" t="str">
        <f>IF(Application!E14="","",IF(Application!E32="","",Application!D32))</f>
        <v/>
      </c>
      <c r="K20" s="32"/>
      <c r="L20" s="70" t="str">
        <f>IF(Application!E14="","",IF(J20="","",50))</f>
        <v/>
      </c>
      <c r="M20" s="34"/>
      <c r="N20" s="81"/>
    </row>
    <row r="21" spans="2:23" ht="15.75" x14ac:dyDescent="0.25">
      <c r="B21" s="31"/>
      <c r="C21" s="32"/>
      <c r="D21" s="106"/>
      <c r="E21" s="32"/>
      <c r="F21" s="32"/>
      <c r="G21" s="32"/>
      <c r="H21" s="32"/>
      <c r="I21" s="32"/>
      <c r="J21" s="71" t="str">
        <f>IF(Application!E14="","",IF(Application!H33="","",Application!G33))</f>
        <v/>
      </c>
      <c r="K21" s="32"/>
      <c r="L21" s="70" t="str">
        <f>IF(Application!E14="","",IF(Application!H31="",IF(J21="","",IF(Application!H31&lt;&gt;"",50,IF(OR(Application!H23&lt;&gt;"",Application!H25&lt;&gt;""),150,IF(Application!E19&lt;30,100,125)))),50))</f>
        <v/>
      </c>
      <c r="M21" s="34"/>
      <c r="N21" s="81"/>
    </row>
    <row r="22" spans="2:23" ht="15.75" x14ac:dyDescent="0.25">
      <c r="B22" s="31"/>
      <c r="C22" s="32"/>
      <c r="D22" s="32"/>
      <c r="E22" s="32"/>
      <c r="F22" s="32"/>
      <c r="G22" s="32"/>
      <c r="H22" s="32"/>
      <c r="I22" s="32"/>
      <c r="J22" s="71" t="str">
        <f>IF(Application!E33="","","I require Summer storage of my blocks/stands/cradles/trailer")</f>
        <v/>
      </c>
      <c r="K22" s="32"/>
      <c r="L22" s="70" t="str">
        <f>IF(J22&lt;&gt;"",50,"")</f>
        <v/>
      </c>
      <c r="M22" s="34"/>
      <c r="N22" s="81"/>
    </row>
    <row r="23" spans="2:23" ht="15.75" x14ac:dyDescent="0.25">
      <c r="B23" s="31"/>
      <c r="C23" s="32"/>
      <c r="D23" s="32"/>
      <c r="E23" s="32"/>
      <c r="F23" s="32"/>
      <c r="G23" s="32"/>
      <c r="H23" s="32"/>
      <c r="I23" s="32"/>
      <c r="J23" s="71" t="str">
        <f>IF(Application!H34="","","I store my dinghy/tender at the club during the winter")</f>
        <v/>
      </c>
      <c r="K23" s="32"/>
      <c r="L23" s="70" t="str">
        <f>IF(J23&lt;&gt;"",25,"")</f>
        <v/>
      </c>
      <c r="M23" s="34"/>
      <c r="N23" s="81"/>
    </row>
    <row r="24" spans="2:23" ht="15.75" x14ac:dyDescent="0.25">
      <c r="B24" s="31"/>
      <c r="C24" s="32"/>
      <c r="D24" s="32"/>
      <c r="E24" s="32"/>
      <c r="F24" s="32"/>
      <c r="G24" s="32"/>
      <c r="H24" s="32"/>
      <c r="I24" s="32"/>
      <c r="J24" s="71" t="str">
        <f>IF(Application!E35="","",CONCATENATE("I would like ",Application!E35," door cards"))</f>
        <v/>
      </c>
      <c r="K24" s="32"/>
      <c r="L24" s="70">
        <f>+Application!E35*5</f>
        <v>0</v>
      </c>
      <c r="M24" s="34"/>
      <c r="N24" s="81"/>
    </row>
    <row r="25" spans="2:23" ht="15.75" x14ac:dyDescent="0.25">
      <c r="B25" s="31"/>
      <c r="C25" s="32"/>
      <c r="D25" s="32"/>
      <c r="E25" s="32"/>
      <c r="F25" s="32"/>
      <c r="G25" s="32"/>
      <c r="H25" s="32"/>
      <c r="I25" s="32"/>
      <c r="J25" s="71" t="str">
        <f>IF(Application!E37="","","I wish to daysail my dinghy from the beach")</f>
        <v/>
      </c>
      <c r="K25" s="32"/>
      <c r="L25" s="70" t="str">
        <f>IF(J25="","",IF(L12="","",IF(Application!E14&lt;&gt;"",50,100)))</f>
        <v/>
      </c>
      <c r="M25" s="34"/>
      <c r="N25" s="81"/>
    </row>
    <row r="26" spans="2:23" ht="15.75" x14ac:dyDescent="0.25">
      <c r="B26" s="31"/>
      <c r="C26" s="32"/>
      <c r="D26" s="32"/>
      <c r="E26" s="32"/>
      <c r="F26" s="32"/>
      <c r="G26" s="32"/>
      <c r="H26" s="32"/>
      <c r="I26" s="32"/>
      <c r="J26" s="71"/>
      <c r="K26" s="32"/>
      <c r="L26" s="70" t="str">
        <f>IF(J26="","",IF(L12="","",IF(OR(L17&lt;&gt;"",L18&lt;&gt;"",L25&lt;&gt;"",#REF!&lt;&gt;""),50,100)))</f>
        <v/>
      </c>
      <c r="M26" s="34"/>
      <c r="N26" s="81"/>
    </row>
    <row r="27" spans="2:23" ht="15.75" x14ac:dyDescent="0.25">
      <c r="B27" s="31"/>
      <c r="C27" s="32"/>
      <c r="D27" s="32"/>
      <c r="E27" s="32"/>
      <c r="F27" s="32"/>
      <c r="G27" s="32"/>
      <c r="H27" s="32"/>
      <c r="I27" s="32"/>
      <c r="J27" s="71" t="str">
        <f>IF(Application!E14="","",IF(Application!H36="","",Application!G36))</f>
        <v/>
      </c>
      <c r="K27" s="32"/>
      <c r="L27" s="70" t="str">
        <f>IF(Application!H36="","",20)</f>
        <v/>
      </c>
      <c r="M27" s="34"/>
      <c r="N27" s="81"/>
    </row>
    <row r="28" spans="2:23" ht="15.75" thickBot="1" x14ac:dyDescent="0.25">
      <c r="B28" s="31"/>
      <c r="C28" s="32"/>
      <c r="D28" s="32"/>
      <c r="E28" s="32"/>
      <c r="F28" s="32"/>
      <c r="G28" s="32"/>
      <c r="H28" s="32"/>
      <c r="I28" s="32"/>
      <c r="J28" s="28"/>
      <c r="K28" s="32"/>
      <c r="L28" s="72"/>
      <c r="M28" s="34"/>
      <c r="N28" s="81"/>
    </row>
    <row r="29" spans="2:23" ht="16.5" thickTop="1" x14ac:dyDescent="0.25">
      <c r="B29" s="31"/>
      <c r="C29" s="73" t="str">
        <f>IF(Application!E38="","",IF(AND(#REF!=TRUE,#REF!=TRUE,#REF!=TRUE,#REF!=TRUE,#REF!=TRUE,#REF!=TRUE,#REF!=TRUE,#REF!=TRUE,#REF!=TRUE,#REF!=TRUE,#REF!=TRUE,#REF!=TRUE,#REF!=TRUE,#REF!=TRUE,#REF!=TRUE,#REF!=TRUE,#REF!=TRUE,#REF!=TRUE,#REF!=TRUE,#REF!=TRUE),"",IF(OR(Application!H10="",AND(Application!H9="",Application!H8="")),"Complete Contact Info",IF(AND(Application!E14&lt;&gt;"",OR(Application!E15="",Application!E16="",Application!E17="")),"Complete Vessel Spedifications",IF(AND(Application!E14&lt;&gt;"",OR(Application!H15="",Application!H16="")),"Complete Insurance Information",IF(AND(Application!E14&lt;&gt;"",OR(Application!H17="",Application!H18="")),"Complete Make/Model Registration Info",""))))))</f>
        <v/>
      </c>
      <c r="D29" s="32"/>
      <c r="E29" s="35"/>
      <c r="F29" s="32"/>
      <c r="G29" s="32"/>
      <c r="H29" s="32"/>
      <c r="I29" s="32"/>
      <c r="J29" s="63" t="s">
        <v>14</v>
      </c>
      <c r="K29" s="62"/>
      <c r="L29" s="87">
        <f>SUM(L12:L27)</f>
        <v>0</v>
      </c>
      <c r="M29" s="34"/>
      <c r="N29" s="81"/>
    </row>
    <row r="30" spans="2:23" ht="15.75" x14ac:dyDescent="0.25">
      <c r="B30" s="31"/>
      <c r="C30" s="77"/>
      <c r="D30" s="32"/>
      <c r="E30" s="32"/>
      <c r="F30" s="160" t="s">
        <v>97</v>
      </c>
      <c r="G30" s="160"/>
      <c r="H30" s="160"/>
      <c r="I30" s="32"/>
      <c r="J30" s="63" t="s">
        <v>15</v>
      </c>
      <c r="K30" s="62"/>
      <c r="L30" s="74">
        <f>L29*0.13</f>
        <v>0</v>
      </c>
      <c r="M30" s="34"/>
      <c r="N30" s="81"/>
    </row>
    <row r="31" spans="2:23" ht="15.75" x14ac:dyDescent="0.25">
      <c r="B31" s="31"/>
      <c r="C31" s="32"/>
      <c r="D31" s="32"/>
      <c r="E31" s="32"/>
      <c r="F31" s="32"/>
      <c r="G31" s="32"/>
      <c r="H31" s="32"/>
      <c r="I31" s="32"/>
      <c r="J31" s="63" t="s">
        <v>22</v>
      </c>
      <c r="K31" s="62"/>
      <c r="L31" s="74">
        <f>L29+L30</f>
        <v>0</v>
      </c>
      <c r="M31" s="34"/>
      <c r="N31" s="81"/>
    </row>
    <row r="32" spans="2:23" ht="15.75" thickBot="1" x14ac:dyDescent="0.25">
      <c r="B32" s="49"/>
      <c r="C32" s="50"/>
      <c r="D32" s="50"/>
      <c r="E32" s="50"/>
      <c r="F32" s="50"/>
      <c r="G32" s="50"/>
      <c r="H32" s="50"/>
      <c r="I32" s="50"/>
      <c r="J32" s="50"/>
      <c r="K32" s="50"/>
      <c r="L32" s="75"/>
      <c r="M32" s="52"/>
      <c r="N32" s="81"/>
    </row>
    <row r="33" spans="2:14" ht="15.75" thickTop="1" x14ac:dyDescent="0.2">
      <c r="B33" s="58"/>
      <c r="C33" s="58"/>
      <c r="D33" s="58"/>
      <c r="E33" s="58"/>
      <c r="F33" s="58"/>
      <c r="G33" s="58"/>
      <c r="H33" s="58"/>
      <c r="I33" s="58"/>
      <c r="J33" s="58"/>
      <c r="K33" s="58"/>
      <c r="L33" s="76"/>
      <c r="M33" s="58"/>
      <c r="N33" s="81"/>
    </row>
    <row r="34" spans="2:14" ht="15" x14ac:dyDescent="0.2">
      <c r="B34" s="58"/>
      <c r="C34" s="58"/>
      <c r="D34" s="58"/>
      <c r="E34" s="58"/>
      <c r="F34" s="58"/>
      <c r="G34" s="58"/>
      <c r="H34" s="58"/>
      <c r="I34" s="58"/>
      <c r="J34" s="58"/>
      <c r="K34" s="58"/>
      <c r="L34" s="76"/>
      <c r="M34" s="58"/>
      <c r="N34" s="81"/>
    </row>
    <row r="35" spans="2:14" ht="15" x14ac:dyDescent="0.2">
      <c r="B35" s="58"/>
      <c r="C35" s="58"/>
      <c r="D35" s="58"/>
      <c r="E35" s="58"/>
      <c r="F35" s="58"/>
      <c r="G35" s="58"/>
      <c r="H35" s="58"/>
      <c r="I35" s="58"/>
      <c r="J35" s="58"/>
      <c r="K35" s="58"/>
      <c r="L35" s="76"/>
      <c r="M35" s="58"/>
      <c r="N35" s="81"/>
    </row>
    <row r="36" spans="2:14" ht="15" x14ac:dyDescent="0.2">
      <c r="B36" s="58"/>
      <c r="C36" s="58"/>
      <c r="D36" s="58"/>
      <c r="E36" s="58"/>
      <c r="F36" s="58"/>
      <c r="G36" s="58"/>
      <c r="H36" s="58"/>
      <c r="I36" s="58"/>
      <c r="J36" s="58"/>
      <c r="K36" s="58"/>
      <c r="L36" s="76"/>
      <c r="M36" s="58"/>
      <c r="N36" s="81"/>
    </row>
    <row r="37" spans="2:14" ht="15" x14ac:dyDescent="0.2">
      <c r="B37" s="58"/>
      <c r="C37" s="58"/>
      <c r="D37" s="58"/>
      <c r="E37" s="58"/>
      <c r="F37" s="58"/>
      <c r="G37" s="58"/>
      <c r="H37" s="58"/>
      <c r="I37" s="58"/>
      <c r="J37" s="58"/>
      <c r="K37" s="58"/>
      <c r="L37" s="76"/>
      <c r="M37" s="58"/>
      <c r="N37" s="81"/>
    </row>
    <row r="38" spans="2:14" ht="15" x14ac:dyDescent="0.2">
      <c r="B38" s="58"/>
      <c r="C38" s="58"/>
      <c r="D38" s="58"/>
      <c r="E38" s="58"/>
      <c r="F38" s="58"/>
      <c r="G38" s="58"/>
      <c r="H38" s="58"/>
      <c r="I38" s="58"/>
      <c r="J38" s="58"/>
      <c r="K38" s="58"/>
      <c r="L38" s="76"/>
      <c r="M38" s="58"/>
      <c r="N38" s="81"/>
    </row>
    <row r="39" spans="2:14" ht="15" x14ac:dyDescent="0.2">
      <c r="B39" s="58"/>
      <c r="C39" s="58"/>
      <c r="D39" s="58"/>
      <c r="E39" s="58"/>
      <c r="F39" s="58"/>
      <c r="G39" s="58"/>
      <c r="H39" s="58"/>
      <c r="I39" s="58"/>
      <c r="J39" s="58"/>
      <c r="K39" s="58"/>
      <c r="L39" s="76"/>
      <c r="M39" s="58"/>
      <c r="N39" s="81"/>
    </row>
    <row r="40" spans="2:14" ht="15" x14ac:dyDescent="0.2">
      <c r="B40" s="58"/>
      <c r="C40" s="58"/>
      <c r="D40" s="58"/>
      <c r="E40" s="58"/>
      <c r="F40" s="58"/>
      <c r="G40" s="58"/>
      <c r="H40" s="58"/>
      <c r="I40" s="58"/>
      <c r="J40" s="58"/>
      <c r="K40" s="58"/>
      <c r="L40" s="76"/>
      <c r="M40" s="58"/>
      <c r="N40" s="81"/>
    </row>
    <row r="41" spans="2:14" ht="15" x14ac:dyDescent="0.2">
      <c r="B41" s="58"/>
      <c r="C41" s="58"/>
      <c r="D41" s="58"/>
      <c r="E41" s="58"/>
      <c r="F41" s="58"/>
      <c r="G41" s="58"/>
      <c r="H41" s="58"/>
      <c r="I41" s="58"/>
      <c r="J41" s="58"/>
      <c r="K41" s="58"/>
      <c r="L41" s="76"/>
      <c r="M41" s="58"/>
      <c r="N41" s="81"/>
    </row>
    <row r="42" spans="2:14" ht="15" x14ac:dyDescent="0.2">
      <c r="B42" s="58"/>
      <c r="C42" s="58"/>
      <c r="D42" s="58"/>
      <c r="E42" s="58"/>
      <c r="F42" s="58"/>
      <c r="G42" s="58"/>
      <c r="H42" s="58"/>
      <c r="I42" s="58"/>
      <c r="J42" s="58"/>
      <c r="K42" s="58"/>
      <c r="L42" s="76"/>
      <c r="M42" s="58"/>
      <c r="N42" s="81"/>
    </row>
    <row r="43" spans="2:14" ht="15" x14ac:dyDescent="0.2">
      <c r="B43" s="58"/>
      <c r="C43" s="58"/>
      <c r="D43" s="58"/>
      <c r="E43" s="58"/>
      <c r="F43" s="58"/>
      <c r="G43" s="58"/>
      <c r="H43" s="58"/>
      <c r="I43" s="58"/>
      <c r="J43" s="58"/>
      <c r="K43" s="58"/>
      <c r="L43" s="76"/>
      <c r="M43" s="58"/>
      <c r="N43" s="81"/>
    </row>
    <row r="44" spans="2:14" ht="15" x14ac:dyDescent="0.2">
      <c r="B44" s="58"/>
      <c r="C44" s="58"/>
      <c r="D44" s="58"/>
      <c r="E44" s="58"/>
      <c r="F44" s="58"/>
      <c r="G44" s="58"/>
      <c r="H44" s="58"/>
      <c r="I44" s="58"/>
      <c r="J44" s="58"/>
      <c r="K44" s="58"/>
      <c r="L44" s="76"/>
      <c r="M44" s="58"/>
      <c r="N44" s="81"/>
    </row>
    <row r="45" spans="2:14" ht="15" x14ac:dyDescent="0.2">
      <c r="B45" s="58"/>
      <c r="C45" s="58"/>
      <c r="D45" s="58"/>
      <c r="E45" s="58"/>
      <c r="F45" s="58"/>
      <c r="G45" s="58"/>
      <c r="H45" s="58"/>
      <c r="I45" s="58"/>
      <c r="J45" s="58"/>
      <c r="K45" s="58"/>
      <c r="L45" s="76"/>
      <c r="M45" s="58"/>
      <c r="N45" s="81"/>
    </row>
    <row r="46" spans="2:14" ht="15" x14ac:dyDescent="0.2">
      <c r="B46" s="58"/>
      <c r="C46" s="58"/>
      <c r="D46" s="58"/>
      <c r="E46" s="58"/>
      <c r="F46" s="58"/>
      <c r="G46" s="58"/>
      <c r="H46" s="58"/>
      <c r="I46" s="58"/>
      <c r="J46" s="58"/>
      <c r="K46" s="58"/>
      <c r="L46" s="76"/>
      <c r="M46" s="58"/>
      <c r="N46" s="81"/>
    </row>
    <row r="47" spans="2:14" ht="15" x14ac:dyDescent="0.2">
      <c r="B47" s="58"/>
      <c r="C47" s="58"/>
      <c r="D47" s="58"/>
      <c r="E47" s="58"/>
      <c r="F47" s="58"/>
      <c r="G47" s="58"/>
      <c r="H47" s="58"/>
      <c r="I47" s="58"/>
      <c r="J47" s="58"/>
      <c r="K47" s="58"/>
      <c r="L47" s="76"/>
      <c r="M47" s="58"/>
      <c r="N47" s="81"/>
    </row>
    <row r="48" spans="2:14" ht="15" x14ac:dyDescent="0.2">
      <c r="B48" s="58"/>
      <c r="C48" s="58"/>
      <c r="D48" s="58"/>
      <c r="E48" s="58"/>
      <c r="F48" s="58"/>
      <c r="G48" s="58"/>
      <c r="H48" s="58"/>
      <c r="I48" s="58"/>
      <c r="J48" s="58"/>
      <c r="K48" s="58"/>
      <c r="L48" s="76"/>
      <c r="M48" s="58"/>
      <c r="N48" s="81"/>
    </row>
    <row r="49" spans="2:14" ht="15" x14ac:dyDescent="0.2">
      <c r="B49" s="58"/>
      <c r="C49" s="58"/>
      <c r="D49" s="58"/>
      <c r="E49" s="58"/>
      <c r="F49" s="58"/>
      <c r="G49" s="58"/>
      <c r="H49" s="58"/>
      <c r="I49" s="58"/>
      <c r="J49" s="58"/>
      <c r="K49" s="58"/>
      <c r="L49" s="76"/>
      <c r="M49" s="58"/>
      <c r="N49" s="81"/>
    </row>
    <row r="50" spans="2:14" ht="15" x14ac:dyDescent="0.2">
      <c r="B50" s="58"/>
      <c r="C50" s="58"/>
      <c r="D50" s="58"/>
      <c r="E50" s="58"/>
      <c r="F50" s="58"/>
      <c r="G50" s="58"/>
      <c r="H50" s="58"/>
      <c r="I50" s="58"/>
      <c r="J50" s="58"/>
      <c r="K50" s="58"/>
      <c r="L50" s="76"/>
      <c r="M50" s="58"/>
      <c r="N50" s="81"/>
    </row>
    <row r="51" spans="2:14" ht="15" x14ac:dyDescent="0.2">
      <c r="B51" s="58"/>
      <c r="C51" s="58"/>
      <c r="D51" s="58"/>
      <c r="E51" s="58"/>
      <c r="F51" s="58"/>
      <c r="G51" s="58"/>
      <c r="H51" s="58"/>
      <c r="I51" s="58"/>
      <c r="J51" s="58"/>
      <c r="K51" s="58"/>
      <c r="L51" s="76"/>
      <c r="M51" s="58"/>
      <c r="N51" s="81"/>
    </row>
    <row r="52" spans="2:14" ht="15" x14ac:dyDescent="0.2">
      <c r="B52" s="58"/>
      <c r="C52" s="58"/>
      <c r="D52" s="58"/>
      <c r="E52" s="58"/>
      <c r="F52" s="58"/>
      <c r="G52" s="58"/>
      <c r="H52" s="58"/>
      <c r="I52" s="58"/>
      <c r="J52" s="58"/>
      <c r="K52" s="58"/>
      <c r="L52" s="76"/>
      <c r="M52" s="58"/>
      <c r="N52" s="81"/>
    </row>
    <row r="53" spans="2:14" ht="15" x14ac:dyDescent="0.2">
      <c r="B53" s="58"/>
      <c r="C53" s="58"/>
      <c r="D53" s="58"/>
      <c r="E53" s="58"/>
      <c r="F53" s="58"/>
      <c r="G53" s="58"/>
      <c r="H53" s="58"/>
      <c r="I53" s="58"/>
      <c r="J53" s="58"/>
      <c r="K53" s="58"/>
      <c r="L53" s="76"/>
      <c r="M53" s="58"/>
      <c r="N53" s="81"/>
    </row>
    <row r="54" spans="2:14" ht="15" x14ac:dyDescent="0.2">
      <c r="B54" s="58"/>
      <c r="C54" s="58"/>
      <c r="D54" s="58"/>
      <c r="E54" s="58"/>
      <c r="F54" s="58"/>
      <c r="G54" s="58"/>
      <c r="H54" s="58"/>
      <c r="I54" s="58"/>
      <c r="J54" s="58"/>
      <c r="K54" s="58"/>
      <c r="L54" s="76"/>
      <c r="M54" s="58"/>
      <c r="N54" s="81"/>
    </row>
    <row r="55" spans="2:14" ht="15" x14ac:dyDescent="0.2">
      <c r="B55" s="58"/>
      <c r="C55" s="58"/>
      <c r="D55" s="58"/>
      <c r="E55" s="58"/>
      <c r="F55" s="58"/>
      <c r="G55" s="58"/>
      <c r="H55" s="58"/>
      <c r="I55" s="58"/>
      <c r="J55" s="58"/>
      <c r="K55" s="58"/>
      <c r="L55" s="76"/>
      <c r="M55" s="58"/>
      <c r="N55" s="81"/>
    </row>
    <row r="56" spans="2:14" ht="15" x14ac:dyDescent="0.2">
      <c r="B56" s="58"/>
      <c r="C56" s="58"/>
      <c r="D56" s="58"/>
      <c r="E56" s="58"/>
      <c r="F56" s="58"/>
      <c r="G56" s="58"/>
      <c r="H56" s="58"/>
      <c r="I56" s="58"/>
      <c r="J56" s="58"/>
      <c r="K56" s="58"/>
      <c r="L56" s="76"/>
      <c r="M56" s="58"/>
      <c r="N56" s="81"/>
    </row>
    <row r="57" spans="2:14" ht="15" x14ac:dyDescent="0.2">
      <c r="B57" s="58"/>
      <c r="C57" s="58"/>
      <c r="D57" s="58"/>
      <c r="E57" s="58"/>
      <c r="F57" s="58"/>
      <c r="G57" s="58"/>
      <c r="H57" s="58"/>
      <c r="I57" s="58"/>
      <c r="J57" s="58"/>
      <c r="K57" s="58"/>
      <c r="L57" s="76"/>
      <c r="M57" s="58"/>
      <c r="N57" s="81"/>
    </row>
    <row r="58" spans="2:14" ht="15" x14ac:dyDescent="0.2">
      <c r="B58" s="58"/>
      <c r="C58" s="58"/>
      <c r="D58" s="58"/>
      <c r="E58" s="58"/>
      <c r="F58" s="58"/>
      <c r="G58" s="58"/>
      <c r="H58" s="58"/>
      <c r="I58" s="58"/>
      <c r="J58" s="58"/>
      <c r="K58" s="58"/>
      <c r="L58" s="76"/>
      <c r="M58" s="58"/>
      <c r="N58" s="81"/>
    </row>
    <row r="59" spans="2:14" ht="15" x14ac:dyDescent="0.2">
      <c r="B59" s="58"/>
      <c r="C59" s="58"/>
      <c r="D59" s="58"/>
      <c r="E59" s="58"/>
      <c r="F59" s="58"/>
      <c r="G59" s="58"/>
      <c r="H59" s="58"/>
      <c r="I59" s="58"/>
      <c r="J59" s="58"/>
      <c r="K59" s="58"/>
      <c r="L59" s="76"/>
      <c r="M59" s="58"/>
      <c r="N59" s="81"/>
    </row>
    <row r="60" spans="2:14" ht="15" x14ac:dyDescent="0.2">
      <c r="B60" s="58"/>
      <c r="C60" s="58"/>
      <c r="D60" s="58"/>
      <c r="E60" s="58"/>
      <c r="F60" s="58"/>
      <c r="G60" s="58"/>
      <c r="H60" s="58"/>
      <c r="I60" s="58"/>
      <c r="J60" s="58"/>
      <c r="K60" s="58"/>
      <c r="L60" s="76"/>
      <c r="M60" s="58"/>
      <c r="N60" s="81"/>
    </row>
    <row r="61" spans="2:14" ht="15" x14ac:dyDescent="0.2">
      <c r="B61" s="58"/>
      <c r="C61" s="58"/>
      <c r="D61" s="58"/>
      <c r="E61" s="58"/>
      <c r="F61" s="58"/>
      <c r="G61" s="58"/>
      <c r="H61" s="58"/>
      <c r="I61" s="58"/>
      <c r="J61" s="58"/>
      <c r="K61" s="58"/>
      <c r="L61" s="58"/>
      <c r="M61" s="58"/>
      <c r="N61" s="81"/>
    </row>
    <row r="62" spans="2:14" ht="15" x14ac:dyDescent="0.2">
      <c r="B62" s="58"/>
      <c r="C62" s="58"/>
      <c r="D62" s="58"/>
      <c r="E62" s="58"/>
      <c r="F62" s="58"/>
      <c r="G62" s="58"/>
      <c r="H62" s="58"/>
      <c r="I62" s="58"/>
      <c r="J62" s="58"/>
      <c r="K62" s="58"/>
      <c r="L62" s="58"/>
      <c r="M62" s="58"/>
      <c r="N62" s="81"/>
    </row>
    <row r="63" spans="2:14" ht="15" x14ac:dyDescent="0.2">
      <c r="B63" s="58"/>
      <c r="C63" s="58"/>
      <c r="D63" s="58"/>
      <c r="E63" s="58"/>
      <c r="F63" s="58"/>
      <c r="G63" s="58"/>
      <c r="H63" s="58"/>
      <c r="I63" s="58"/>
      <c r="J63" s="58"/>
      <c r="K63" s="58"/>
      <c r="L63" s="58"/>
      <c r="M63" s="58"/>
      <c r="N63" s="81"/>
    </row>
    <row r="64" spans="2:14" ht="15" x14ac:dyDescent="0.2">
      <c r="B64" s="58"/>
      <c r="C64" s="58"/>
      <c r="D64" s="58"/>
      <c r="E64" s="58"/>
      <c r="F64" s="58"/>
      <c r="G64" s="58"/>
      <c r="H64" s="58"/>
      <c r="I64" s="58"/>
      <c r="J64" s="58"/>
      <c r="K64" s="58"/>
      <c r="L64" s="58"/>
      <c r="M64" s="58"/>
      <c r="N64" s="81"/>
    </row>
    <row r="65" spans="2:14" ht="15" x14ac:dyDescent="0.2">
      <c r="B65" s="58"/>
      <c r="C65" s="58"/>
      <c r="D65" s="58"/>
      <c r="E65" s="58"/>
      <c r="F65" s="58"/>
      <c r="G65" s="58"/>
      <c r="H65" s="58"/>
      <c r="I65" s="58"/>
      <c r="J65" s="58"/>
      <c r="K65" s="58"/>
      <c r="L65" s="58"/>
      <c r="M65" s="58"/>
      <c r="N65" s="81"/>
    </row>
    <row r="66" spans="2:14" ht="15" x14ac:dyDescent="0.2">
      <c r="B66" s="58"/>
      <c r="C66" s="58"/>
      <c r="D66" s="58"/>
      <c r="E66" s="58"/>
      <c r="F66" s="58"/>
      <c r="G66" s="58"/>
      <c r="H66" s="58"/>
      <c r="I66" s="58"/>
      <c r="J66" s="58"/>
      <c r="K66" s="58"/>
      <c r="L66" s="58"/>
      <c r="M66" s="58"/>
      <c r="N66" s="81"/>
    </row>
    <row r="67" spans="2:14" ht="15" x14ac:dyDescent="0.2">
      <c r="B67" s="58"/>
      <c r="C67" s="58"/>
      <c r="D67" s="58"/>
      <c r="E67" s="58"/>
      <c r="F67" s="58"/>
      <c r="G67" s="58"/>
      <c r="H67" s="58"/>
      <c r="I67" s="58"/>
      <c r="J67" s="58"/>
      <c r="K67" s="58"/>
      <c r="L67" s="58"/>
      <c r="M67" s="58"/>
      <c r="N67" s="81"/>
    </row>
    <row r="68" spans="2:14" ht="15" x14ac:dyDescent="0.2">
      <c r="B68" s="58"/>
      <c r="C68" s="58"/>
      <c r="D68" s="58"/>
      <c r="E68" s="58"/>
      <c r="F68" s="58"/>
      <c r="G68" s="58"/>
      <c r="H68" s="58"/>
      <c r="I68" s="58"/>
      <c r="J68" s="58"/>
      <c r="K68" s="58"/>
      <c r="L68" s="58"/>
      <c r="M68" s="58"/>
      <c r="N68" s="81"/>
    </row>
    <row r="69" spans="2:14" ht="15" x14ac:dyDescent="0.2">
      <c r="B69" s="58"/>
      <c r="C69" s="58"/>
      <c r="D69" s="58"/>
      <c r="E69" s="58"/>
      <c r="F69" s="58"/>
      <c r="G69" s="58"/>
      <c r="H69" s="58"/>
      <c r="I69" s="58"/>
      <c r="J69" s="58"/>
      <c r="K69" s="58"/>
      <c r="L69" s="58"/>
      <c r="M69" s="58"/>
      <c r="N69" s="81"/>
    </row>
    <row r="70" spans="2:14" ht="15" x14ac:dyDescent="0.2">
      <c r="B70" s="58"/>
      <c r="C70" s="58"/>
      <c r="D70" s="58"/>
      <c r="E70" s="58"/>
      <c r="F70" s="58"/>
      <c r="G70" s="58"/>
      <c r="H70" s="58"/>
      <c r="I70" s="58"/>
      <c r="J70" s="58"/>
      <c r="K70" s="58"/>
      <c r="L70" s="58"/>
      <c r="M70" s="58"/>
      <c r="N70" s="81"/>
    </row>
    <row r="71" spans="2:14" ht="15" x14ac:dyDescent="0.2">
      <c r="B71" s="58"/>
      <c r="C71" s="58"/>
      <c r="D71" s="58"/>
      <c r="E71" s="58"/>
      <c r="F71" s="58"/>
      <c r="G71" s="58"/>
      <c r="H71" s="58"/>
      <c r="I71" s="58"/>
      <c r="J71" s="58"/>
      <c r="K71" s="58"/>
      <c r="L71" s="58"/>
      <c r="M71" s="58"/>
      <c r="N71" s="81"/>
    </row>
    <row r="72" spans="2:14" ht="15" x14ac:dyDescent="0.2">
      <c r="B72" s="58"/>
      <c r="C72" s="58"/>
      <c r="D72" s="58"/>
      <c r="E72" s="58"/>
      <c r="F72" s="58"/>
      <c r="G72" s="58"/>
      <c r="H72" s="58"/>
      <c r="I72" s="58"/>
      <c r="J72" s="58"/>
      <c r="K72" s="58"/>
      <c r="L72" s="58"/>
      <c r="M72" s="58"/>
      <c r="N72" s="81"/>
    </row>
    <row r="73" spans="2:14" ht="15" x14ac:dyDescent="0.2">
      <c r="B73" s="58"/>
      <c r="C73" s="58"/>
      <c r="D73" s="58"/>
      <c r="E73" s="58"/>
      <c r="F73" s="58"/>
      <c r="G73" s="58"/>
      <c r="H73" s="58"/>
      <c r="I73" s="58"/>
      <c r="J73" s="58"/>
      <c r="K73" s="58"/>
      <c r="L73" s="58"/>
      <c r="M73" s="58"/>
      <c r="N73" s="81"/>
    </row>
    <row r="74" spans="2:14" ht="15" x14ac:dyDescent="0.2">
      <c r="B74" s="58"/>
      <c r="C74" s="58"/>
      <c r="D74" s="58"/>
      <c r="E74" s="58"/>
      <c r="F74" s="58"/>
      <c r="G74" s="58"/>
      <c r="H74" s="58"/>
      <c r="I74" s="58"/>
      <c r="J74" s="58"/>
      <c r="K74" s="58"/>
      <c r="L74" s="58"/>
      <c r="M74" s="58"/>
      <c r="N74" s="81"/>
    </row>
    <row r="75" spans="2:14" ht="15" x14ac:dyDescent="0.2">
      <c r="B75" s="58"/>
      <c r="C75" s="58"/>
      <c r="D75" s="58"/>
      <c r="E75" s="58"/>
      <c r="F75" s="58"/>
      <c r="G75" s="58"/>
      <c r="H75" s="58"/>
      <c r="I75" s="58"/>
      <c r="J75" s="58"/>
      <c r="K75" s="58"/>
      <c r="L75" s="58"/>
      <c r="M75" s="58"/>
      <c r="N75" s="81"/>
    </row>
    <row r="76" spans="2:14" ht="15" x14ac:dyDescent="0.2">
      <c r="B76" s="58"/>
      <c r="C76" s="58"/>
      <c r="D76" s="58"/>
      <c r="E76" s="58"/>
      <c r="F76" s="58"/>
      <c r="G76" s="58"/>
      <c r="H76" s="58"/>
      <c r="I76" s="58"/>
      <c r="J76" s="58"/>
      <c r="K76" s="58"/>
      <c r="L76" s="58"/>
      <c r="M76" s="58"/>
      <c r="N76" s="81"/>
    </row>
    <row r="77" spans="2:14" ht="15" x14ac:dyDescent="0.2">
      <c r="B77" s="58"/>
      <c r="C77" s="58"/>
      <c r="D77" s="58"/>
      <c r="E77" s="58"/>
      <c r="F77" s="58"/>
      <c r="G77" s="58"/>
      <c r="H77" s="58"/>
      <c r="I77" s="58"/>
      <c r="J77" s="58"/>
      <c r="K77" s="58"/>
      <c r="L77" s="58"/>
      <c r="M77" s="58"/>
      <c r="N77" s="81"/>
    </row>
    <row r="78" spans="2:14" ht="15" x14ac:dyDescent="0.2">
      <c r="B78" s="58"/>
      <c r="C78" s="58"/>
      <c r="D78" s="58"/>
      <c r="E78" s="58"/>
      <c r="F78" s="58"/>
      <c r="G78" s="58"/>
      <c r="H78" s="58"/>
      <c r="I78" s="58"/>
      <c r="J78" s="58"/>
      <c r="K78" s="58"/>
      <c r="L78" s="58"/>
      <c r="M78" s="58"/>
      <c r="N78" s="81"/>
    </row>
    <row r="79" spans="2:14" ht="15" x14ac:dyDescent="0.2">
      <c r="B79" s="58"/>
      <c r="C79" s="58"/>
      <c r="D79" s="58"/>
      <c r="E79" s="58"/>
      <c r="F79" s="58"/>
      <c r="G79" s="58"/>
      <c r="H79" s="58"/>
      <c r="I79" s="58"/>
      <c r="J79" s="58"/>
      <c r="K79" s="58"/>
      <c r="L79" s="58"/>
      <c r="M79" s="58"/>
      <c r="N79" s="81"/>
    </row>
    <row r="80" spans="2:14" ht="15" x14ac:dyDescent="0.2">
      <c r="B80" s="58"/>
      <c r="C80" s="58"/>
      <c r="D80" s="58"/>
      <c r="E80" s="58"/>
      <c r="F80" s="58"/>
      <c r="G80" s="58"/>
      <c r="H80" s="58"/>
      <c r="I80" s="58"/>
      <c r="J80" s="58"/>
      <c r="K80" s="58"/>
      <c r="L80" s="58"/>
      <c r="M80" s="58"/>
      <c r="N80" s="81"/>
    </row>
    <row r="81" spans="2:14" ht="15" x14ac:dyDescent="0.2">
      <c r="B81" s="58"/>
      <c r="C81" s="58"/>
      <c r="D81" s="58"/>
      <c r="E81" s="58"/>
      <c r="F81" s="58"/>
      <c r="G81" s="58"/>
      <c r="H81" s="58"/>
      <c r="I81" s="58"/>
      <c r="J81" s="58"/>
      <c r="K81" s="58"/>
      <c r="L81" s="58"/>
      <c r="M81" s="58"/>
      <c r="N81" s="81"/>
    </row>
    <row r="82" spans="2:14" ht="15" x14ac:dyDescent="0.2">
      <c r="B82" s="58"/>
      <c r="C82" s="58"/>
      <c r="D82" s="58"/>
      <c r="E82" s="58"/>
      <c r="F82" s="58"/>
      <c r="G82" s="58"/>
      <c r="H82" s="58"/>
      <c r="I82" s="58"/>
      <c r="J82" s="58"/>
      <c r="K82" s="58"/>
      <c r="L82" s="58"/>
      <c r="M82" s="58"/>
      <c r="N82" s="81"/>
    </row>
    <row r="83" spans="2:14" ht="15" x14ac:dyDescent="0.2">
      <c r="B83" s="58"/>
      <c r="C83" s="58"/>
      <c r="D83" s="58"/>
      <c r="E83" s="58"/>
      <c r="F83" s="58"/>
      <c r="G83" s="58"/>
      <c r="H83" s="58"/>
      <c r="I83" s="58"/>
      <c r="J83" s="58"/>
      <c r="K83" s="58"/>
      <c r="L83" s="58"/>
      <c r="M83" s="58"/>
      <c r="N83" s="81"/>
    </row>
    <row r="84" spans="2:14" ht="15" x14ac:dyDescent="0.2">
      <c r="B84" s="58"/>
      <c r="C84" s="58"/>
      <c r="D84" s="58"/>
      <c r="E84" s="58"/>
      <c r="F84" s="58"/>
      <c r="G84" s="58"/>
      <c r="H84" s="58"/>
      <c r="I84" s="58"/>
      <c r="J84" s="58"/>
      <c r="K84" s="58"/>
      <c r="L84" s="58"/>
      <c r="M84" s="58"/>
      <c r="N84" s="81"/>
    </row>
    <row r="85" spans="2:14" ht="15" x14ac:dyDescent="0.2">
      <c r="B85" s="58"/>
      <c r="C85" s="58"/>
      <c r="D85" s="58"/>
      <c r="E85" s="58"/>
      <c r="F85" s="58"/>
      <c r="G85" s="58"/>
      <c r="H85" s="58"/>
      <c r="I85" s="58"/>
      <c r="J85" s="58"/>
      <c r="K85" s="58"/>
      <c r="L85" s="58"/>
      <c r="M85" s="58"/>
      <c r="N85" s="81"/>
    </row>
    <row r="86" spans="2:14" ht="15" x14ac:dyDescent="0.2">
      <c r="B86" s="58"/>
      <c r="C86" s="58"/>
      <c r="D86" s="58"/>
      <c r="E86" s="58"/>
      <c r="F86" s="58"/>
      <c r="G86" s="58"/>
      <c r="H86" s="58"/>
      <c r="I86" s="58"/>
      <c r="J86" s="58"/>
      <c r="K86" s="58"/>
      <c r="L86" s="58"/>
      <c r="M86" s="58"/>
      <c r="N86" s="81"/>
    </row>
    <row r="87" spans="2:14" ht="15" x14ac:dyDescent="0.2">
      <c r="B87" s="58"/>
      <c r="C87" s="58"/>
      <c r="D87" s="58"/>
      <c r="E87" s="58"/>
      <c r="F87" s="58"/>
      <c r="G87" s="58"/>
      <c r="H87" s="58"/>
      <c r="I87" s="58"/>
      <c r="J87" s="58"/>
      <c r="K87" s="58"/>
      <c r="L87" s="58"/>
      <c r="M87" s="58"/>
      <c r="N87" s="81"/>
    </row>
    <row r="88" spans="2:14" ht="15" x14ac:dyDescent="0.2">
      <c r="B88" s="58"/>
      <c r="C88" s="58"/>
      <c r="D88" s="58"/>
      <c r="E88" s="58"/>
      <c r="F88" s="58"/>
      <c r="G88" s="58"/>
      <c r="H88" s="58"/>
      <c r="I88" s="58"/>
      <c r="J88" s="58"/>
      <c r="K88" s="58"/>
      <c r="L88" s="58"/>
      <c r="M88" s="58"/>
      <c r="N88" s="81"/>
    </row>
    <row r="89" spans="2:14" ht="15" x14ac:dyDescent="0.2">
      <c r="B89" s="58"/>
      <c r="C89" s="58"/>
      <c r="D89" s="58"/>
      <c r="E89" s="58"/>
      <c r="F89" s="58"/>
      <c r="G89" s="58"/>
      <c r="H89" s="58"/>
      <c r="I89" s="58"/>
      <c r="J89" s="58"/>
      <c r="K89" s="58"/>
      <c r="L89" s="58"/>
      <c r="M89" s="58"/>
      <c r="N89" s="81"/>
    </row>
    <row r="90" spans="2:14" ht="15" x14ac:dyDescent="0.2">
      <c r="B90" s="58"/>
      <c r="C90" s="58"/>
      <c r="D90" s="58"/>
      <c r="E90" s="58"/>
      <c r="F90" s="58"/>
      <c r="G90" s="58"/>
      <c r="H90" s="58"/>
      <c r="I90" s="58"/>
      <c r="J90" s="58"/>
      <c r="K90" s="58"/>
      <c r="L90" s="58"/>
      <c r="M90" s="58"/>
      <c r="N90" s="81"/>
    </row>
    <row r="91" spans="2:14" ht="15" x14ac:dyDescent="0.2">
      <c r="B91" s="58"/>
      <c r="C91" s="58"/>
      <c r="D91" s="58"/>
      <c r="E91" s="58"/>
      <c r="F91" s="58"/>
      <c r="G91" s="58"/>
      <c r="H91" s="58"/>
      <c r="I91" s="58"/>
      <c r="J91" s="58"/>
      <c r="K91" s="58"/>
      <c r="L91" s="58"/>
      <c r="M91" s="58"/>
      <c r="N91" s="81"/>
    </row>
    <row r="92" spans="2:14" ht="15" x14ac:dyDescent="0.2">
      <c r="B92" s="58"/>
      <c r="C92" s="58"/>
      <c r="D92" s="58"/>
      <c r="E92" s="58"/>
      <c r="F92" s="58"/>
      <c r="G92" s="58"/>
      <c r="H92" s="58"/>
      <c r="I92" s="58"/>
      <c r="J92" s="58"/>
      <c r="K92" s="58"/>
      <c r="L92" s="58"/>
      <c r="M92" s="58"/>
      <c r="N92" s="81"/>
    </row>
    <row r="93" spans="2:14" ht="15" x14ac:dyDescent="0.2">
      <c r="B93" s="58"/>
      <c r="C93" s="58"/>
      <c r="D93" s="58"/>
      <c r="E93" s="58"/>
      <c r="F93" s="58"/>
      <c r="G93" s="58"/>
      <c r="H93" s="58"/>
      <c r="I93" s="58"/>
      <c r="J93" s="58"/>
      <c r="K93" s="58"/>
      <c r="L93" s="58"/>
      <c r="M93" s="58"/>
      <c r="N93" s="81"/>
    </row>
    <row r="94" spans="2:14" ht="15" x14ac:dyDescent="0.2">
      <c r="B94" s="58"/>
      <c r="C94" s="58"/>
      <c r="D94" s="58"/>
      <c r="E94" s="58"/>
      <c r="F94" s="58"/>
      <c r="G94" s="58"/>
      <c r="H94" s="58"/>
      <c r="I94" s="58"/>
      <c r="J94" s="58"/>
      <c r="K94" s="58"/>
      <c r="L94" s="58"/>
      <c r="M94" s="58"/>
      <c r="N94" s="81"/>
    </row>
    <row r="95" spans="2:14" ht="15" x14ac:dyDescent="0.2">
      <c r="B95" s="58"/>
      <c r="C95" s="58"/>
      <c r="D95" s="58"/>
      <c r="E95" s="58"/>
      <c r="F95" s="58"/>
      <c r="G95" s="58"/>
      <c r="H95" s="58"/>
      <c r="I95" s="58"/>
      <c r="J95" s="58"/>
      <c r="K95" s="58"/>
      <c r="L95" s="58"/>
      <c r="M95" s="58"/>
      <c r="N95" s="81"/>
    </row>
    <row r="96" spans="2:14" ht="15" x14ac:dyDescent="0.2">
      <c r="B96" s="58"/>
      <c r="C96" s="58"/>
      <c r="D96" s="58"/>
      <c r="E96" s="58"/>
      <c r="F96" s="58"/>
      <c r="G96" s="58"/>
      <c r="H96" s="58"/>
      <c r="I96" s="58"/>
      <c r="J96" s="58"/>
      <c r="K96" s="58"/>
      <c r="L96" s="58"/>
      <c r="M96" s="58"/>
      <c r="N96" s="81"/>
    </row>
    <row r="97" spans="2:14" ht="15" x14ac:dyDescent="0.2">
      <c r="B97" s="58"/>
      <c r="C97" s="58"/>
      <c r="D97" s="58"/>
      <c r="E97" s="58"/>
      <c r="F97" s="58"/>
      <c r="G97" s="58"/>
      <c r="H97" s="58"/>
      <c r="I97" s="58"/>
      <c r="J97" s="58"/>
      <c r="K97" s="58"/>
      <c r="L97" s="58"/>
      <c r="M97" s="58"/>
      <c r="N97" s="81"/>
    </row>
    <row r="98" spans="2:14" ht="15" x14ac:dyDescent="0.2">
      <c r="B98" s="58"/>
      <c r="C98" s="58"/>
      <c r="D98" s="58"/>
      <c r="E98" s="58"/>
      <c r="F98" s="58"/>
      <c r="G98" s="58"/>
      <c r="H98" s="58"/>
      <c r="I98" s="58"/>
      <c r="J98" s="58"/>
      <c r="K98" s="58"/>
      <c r="L98" s="58"/>
      <c r="M98" s="58"/>
      <c r="N98" s="81"/>
    </row>
    <row r="99" spans="2:14" ht="15" x14ac:dyDescent="0.2">
      <c r="B99" s="58"/>
      <c r="C99" s="58"/>
      <c r="D99" s="58"/>
      <c r="E99" s="58"/>
      <c r="F99" s="58"/>
      <c r="G99" s="58"/>
      <c r="H99" s="58"/>
      <c r="I99" s="58"/>
      <c r="J99" s="58"/>
      <c r="K99" s="58"/>
      <c r="L99" s="58"/>
      <c r="M99" s="58"/>
      <c r="N99" s="81"/>
    </row>
    <row r="100" spans="2:14" ht="15" x14ac:dyDescent="0.2">
      <c r="B100" s="58"/>
      <c r="C100" s="58"/>
      <c r="D100" s="58"/>
      <c r="E100" s="58"/>
      <c r="F100" s="58"/>
      <c r="G100" s="58"/>
      <c r="H100" s="58"/>
      <c r="I100" s="58"/>
      <c r="J100" s="58"/>
      <c r="K100" s="58"/>
      <c r="L100" s="58"/>
      <c r="M100" s="58"/>
      <c r="N100" s="81"/>
    </row>
    <row r="101" spans="2:14" ht="15" x14ac:dyDescent="0.2">
      <c r="B101" s="58"/>
      <c r="C101" s="58"/>
      <c r="D101" s="58"/>
      <c r="E101" s="58"/>
      <c r="F101" s="58"/>
      <c r="G101" s="58"/>
      <c r="H101" s="58"/>
      <c r="I101" s="58"/>
      <c r="J101" s="58"/>
      <c r="K101" s="58"/>
      <c r="L101" s="58"/>
      <c r="M101" s="58"/>
      <c r="N101" s="81"/>
    </row>
    <row r="102" spans="2:14" ht="15" x14ac:dyDescent="0.2">
      <c r="B102" s="58"/>
      <c r="C102" s="58"/>
      <c r="D102" s="58"/>
      <c r="E102" s="58"/>
      <c r="F102" s="58"/>
      <c r="G102" s="58"/>
      <c r="H102" s="58"/>
      <c r="I102" s="58"/>
      <c r="J102" s="58"/>
      <c r="K102" s="58"/>
      <c r="L102" s="58"/>
      <c r="M102" s="58"/>
      <c r="N102" s="81"/>
    </row>
    <row r="103" spans="2:14" ht="15" x14ac:dyDescent="0.2">
      <c r="B103" s="58"/>
      <c r="C103" s="58"/>
      <c r="D103" s="58"/>
      <c r="E103" s="58"/>
      <c r="F103" s="58"/>
      <c r="G103" s="58"/>
      <c r="H103" s="58"/>
      <c r="I103" s="58"/>
      <c r="J103" s="58"/>
      <c r="K103" s="58"/>
      <c r="L103" s="58"/>
      <c r="M103" s="58"/>
      <c r="N103" s="81"/>
    </row>
    <row r="104" spans="2:14" ht="15" x14ac:dyDescent="0.2">
      <c r="B104" s="58"/>
      <c r="C104" s="58"/>
      <c r="D104" s="58"/>
      <c r="E104" s="58"/>
      <c r="F104" s="58"/>
      <c r="G104" s="58"/>
      <c r="H104" s="58"/>
      <c r="I104" s="58"/>
      <c r="J104" s="58"/>
      <c r="K104" s="58"/>
      <c r="L104" s="58"/>
      <c r="M104" s="58"/>
      <c r="N104" s="81"/>
    </row>
    <row r="105" spans="2:14" ht="15" x14ac:dyDescent="0.2">
      <c r="B105" s="58"/>
      <c r="C105" s="58"/>
      <c r="D105" s="58"/>
      <c r="E105" s="58"/>
      <c r="F105" s="58"/>
      <c r="G105" s="58"/>
      <c r="H105" s="58"/>
      <c r="I105" s="58"/>
      <c r="J105" s="58"/>
      <c r="K105" s="58"/>
      <c r="L105" s="58"/>
      <c r="M105" s="58"/>
      <c r="N105" s="81"/>
    </row>
    <row r="106" spans="2:14" ht="15" x14ac:dyDescent="0.2">
      <c r="B106" s="58"/>
      <c r="C106" s="58"/>
      <c r="D106" s="58"/>
      <c r="E106" s="58"/>
      <c r="F106" s="58"/>
      <c r="G106" s="58"/>
      <c r="H106" s="58"/>
      <c r="I106" s="58"/>
      <c r="J106" s="58"/>
      <c r="K106" s="58"/>
      <c r="L106" s="58"/>
      <c r="M106" s="58"/>
      <c r="N106" s="81"/>
    </row>
    <row r="107" spans="2:14" ht="15" x14ac:dyDescent="0.2">
      <c r="B107" s="58"/>
      <c r="C107" s="58"/>
      <c r="D107" s="58"/>
      <c r="E107" s="58"/>
      <c r="F107" s="58"/>
      <c r="G107" s="58"/>
      <c r="H107" s="58"/>
      <c r="I107" s="58"/>
      <c r="J107" s="58"/>
      <c r="K107" s="58"/>
      <c r="L107" s="58"/>
      <c r="M107" s="58"/>
      <c r="N107" s="81"/>
    </row>
    <row r="108" spans="2:14" ht="15" x14ac:dyDescent="0.2">
      <c r="B108" s="58"/>
      <c r="C108" s="58"/>
      <c r="D108" s="58"/>
      <c r="E108" s="58"/>
      <c r="F108" s="58"/>
      <c r="G108" s="58"/>
      <c r="H108" s="58"/>
      <c r="I108" s="58"/>
      <c r="J108" s="58"/>
      <c r="K108" s="58"/>
      <c r="L108" s="58"/>
      <c r="M108" s="58"/>
      <c r="N108" s="81"/>
    </row>
    <row r="109" spans="2:14" ht="15" x14ac:dyDescent="0.2">
      <c r="B109" s="58"/>
      <c r="C109" s="58"/>
      <c r="D109" s="58"/>
      <c r="E109" s="58"/>
      <c r="F109" s="58"/>
      <c r="G109" s="58"/>
      <c r="H109" s="58"/>
      <c r="I109" s="58"/>
      <c r="J109" s="58"/>
      <c r="K109" s="58"/>
      <c r="L109" s="58"/>
      <c r="M109" s="58"/>
      <c r="N109" s="81"/>
    </row>
    <row r="110" spans="2:14" ht="15" x14ac:dyDescent="0.2">
      <c r="B110" s="58"/>
      <c r="C110" s="58"/>
      <c r="D110" s="58"/>
      <c r="E110" s="58"/>
      <c r="F110" s="58"/>
      <c r="G110" s="58"/>
      <c r="H110" s="58"/>
      <c r="I110" s="58"/>
      <c r="J110" s="58"/>
      <c r="K110" s="58"/>
      <c r="L110" s="58"/>
      <c r="M110" s="58"/>
      <c r="N110" s="81"/>
    </row>
    <row r="111" spans="2:14" ht="15" x14ac:dyDescent="0.2">
      <c r="B111" s="58"/>
      <c r="C111" s="58"/>
      <c r="D111" s="58"/>
      <c r="E111" s="58"/>
      <c r="F111" s="58"/>
      <c r="G111" s="58"/>
      <c r="H111" s="58"/>
      <c r="I111" s="58"/>
      <c r="J111" s="58"/>
      <c r="K111" s="58"/>
      <c r="L111" s="58"/>
      <c r="M111" s="58"/>
      <c r="N111" s="81"/>
    </row>
    <row r="112" spans="2:14" ht="15" x14ac:dyDescent="0.2">
      <c r="B112" s="58"/>
      <c r="C112" s="58"/>
      <c r="D112" s="58"/>
      <c r="E112" s="58"/>
      <c r="F112" s="58"/>
      <c r="G112" s="58"/>
      <c r="H112" s="58"/>
      <c r="I112" s="58"/>
      <c r="J112" s="58"/>
      <c r="K112" s="58"/>
      <c r="L112" s="58"/>
      <c r="M112" s="58"/>
      <c r="N112" s="81"/>
    </row>
    <row r="113" spans="2:14" ht="15" x14ac:dyDescent="0.2">
      <c r="B113" s="58"/>
      <c r="C113" s="58"/>
      <c r="D113" s="58"/>
      <c r="E113" s="58"/>
      <c r="F113" s="58"/>
      <c r="G113" s="58"/>
      <c r="H113" s="58"/>
      <c r="I113" s="58"/>
      <c r="J113" s="58"/>
      <c r="K113" s="58"/>
      <c r="L113" s="58"/>
      <c r="M113" s="58"/>
      <c r="N113" s="81"/>
    </row>
    <row r="114" spans="2:14" ht="15" x14ac:dyDescent="0.2">
      <c r="B114" s="58"/>
      <c r="C114" s="58"/>
      <c r="D114" s="58"/>
      <c r="E114" s="58"/>
      <c r="F114" s="58"/>
      <c r="G114" s="58"/>
      <c r="H114" s="58"/>
      <c r="I114" s="58"/>
      <c r="J114" s="58"/>
      <c r="K114" s="58"/>
      <c r="L114" s="58"/>
      <c r="M114" s="58"/>
      <c r="N114" s="81"/>
    </row>
    <row r="115" spans="2:14" ht="15" x14ac:dyDescent="0.2">
      <c r="B115" s="58"/>
      <c r="C115" s="58"/>
      <c r="D115" s="58"/>
      <c r="E115" s="58"/>
      <c r="F115" s="58"/>
      <c r="G115" s="58"/>
      <c r="H115" s="58"/>
      <c r="I115" s="58"/>
      <c r="J115" s="58"/>
      <c r="K115" s="58"/>
      <c r="L115" s="58"/>
      <c r="M115" s="58"/>
      <c r="N115" s="81"/>
    </row>
    <row r="116" spans="2:14" ht="15" x14ac:dyDescent="0.2">
      <c r="B116" s="58"/>
      <c r="C116" s="58"/>
      <c r="D116" s="58"/>
      <c r="E116" s="58"/>
      <c r="F116" s="58"/>
      <c r="G116" s="58"/>
      <c r="H116" s="58"/>
      <c r="I116" s="58"/>
      <c r="J116" s="58"/>
      <c r="K116" s="58"/>
      <c r="L116" s="58"/>
      <c r="M116" s="58"/>
      <c r="N116" s="81"/>
    </row>
    <row r="117" spans="2:14" ht="15" x14ac:dyDescent="0.2">
      <c r="B117" s="58"/>
      <c r="C117" s="58"/>
      <c r="D117" s="58"/>
      <c r="E117" s="58"/>
      <c r="F117" s="58"/>
      <c r="G117" s="58"/>
      <c r="H117" s="58"/>
      <c r="I117" s="58"/>
      <c r="J117" s="58"/>
      <c r="K117" s="58"/>
      <c r="L117" s="58"/>
      <c r="M117" s="58"/>
      <c r="N117" s="81"/>
    </row>
    <row r="118" spans="2:14" ht="15" x14ac:dyDescent="0.2">
      <c r="B118" s="58"/>
      <c r="C118" s="58"/>
      <c r="D118" s="58"/>
      <c r="E118" s="58"/>
      <c r="F118" s="58"/>
      <c r="G118" s="58"/>
      <c r="H118" s="58"/>
      <c r="I118" s="58"/>
      <c r="J118" s="58"/>
      <c r="K118" s="58"/>
      <c r="L118" s="58"/>
      <c r="M118" s="58"/>
      <c r="N118" s="81"/>
    </row>
    <row r="119" spans="2:14" ht="15" x14ac:dyDescent="0.2">
      <c r="B119" s="58"/>
      <c r="C119" s="58"/>
      <c r="D119" s="58"/>
      <c r="E119" s="58"/>
      <c r="F119" s="58"/>
      <c r="G119" s="58"/>
      <c r="H119" s="58"/>
      <c r="I119" s="58"/>
      <c r="J119" s="58"/>
      <c r="K119" s="58"/>
      <c r="L119" s="58"/>
      <c r="M119" s="58"/>
      <c r="N119" s="81"/>
    </row>
    <row r="120" spans="2:14" ht="15" x14ac:dyDescent="0.2">
      <c r="B120" s="58"/>
      <c r="C120" s="58"/>
      <c r="D120" s="58"/>
      <c r="E120" s="58"/>
      <c r="F120" s="58"/>
      <c r="G120" s="58"/>
      <c r="H120" s="58"/>
      <c r="I120" s="58"/>
      <c r="J120" s="58"/>
      <c r="K120" s="58"/>
      <c r="L120" s="58"/>
      <c r="M120" s="58"/>
      <c r="N120" s="81"/>
    </row>
    <row r="121" spans="2:14" ht="15" x14ac:dyDescent="0.2">
      <c r="B121" s="58"/>
      <c r="C121" s="58"/>
      <c r="D121" s="58"/>
      <c r="E121" s="58"/>
      <c r="F121" s="58"/>
      <c r="G121" s="58"/>
      <c r="H121" s="58"/>
      <c r="I121" s="58"/>
      <c r="J121" s="58"/>
      <c r="K121" s="58"/>
      <c r="L121" s="58"/>
      <c r="M121" s="58"/>
      <c r="N121" s="81"/>
    </row>
    <row r="122" spans="2:14" ht="15" x14ac:dyDescent="0.2">
      <c r="B122" s="58"/>
      <c r="C122" s="58"/>
      <c r="D122" s="58"/>
      <c r="E122" s="58"/>
      <c r="F122" s="58"/>
      <c r="G122" s="58"/>
      <c r="H122" s="58"/>
      <c r="I122" s="58"/>
      <c r="J122" s="58"/>
      <c r="K122" s="58"/>
      <c r="L122" s="58"/>
      <c r="M122" s="58"/>
      <c r="N122" s="81"/>
    </row>
    <row r="123" spans="2:14" ht="15" x14ac:dyDescent="0.2">
      <c r="B123" s="58"/>
      <c r="C123" s="58"/>
      <c r="D123" s="58"/>
      <c r="E123" s="58"/>
      <c r="F123" s="58"/>
      <c r="G123" s="58"/>
      <c r="H123" s="58"/>
      <c r="I123" s="58"/>
      <c r="J123" s="58"/>
      <c r="K123" s="58"/>
      <c r="L123" s="58"/>
      <c r="M123" s="58"/>
      <c r="N123" s="81"/>
    </row>
    <row r="124" spans="2:14" ht="15" x14ac:dyDescent="0.2">
      <c r="B124" s="58"/>
      <c r="C124" s="58"/>
      <c r="D124" s="58"/>
      <c r="E124" s="58"/>
      <c r="F124" s="58"/>
      <c r="G124" s="58"/>
      <c r="H124" s="58"/>
      <c r="I124" s="58"/>
      <c r="J124" s="58"/>
      <c r="K124" s="58"/>
      <c r="L124" s="58"/>
      <c r="M124" s="58"/>
      <c r="N124" s="81"/>
    </row>
    <row r="125" spans="2:14" ht="15" x14ac:dyDescent="0.2">
      <c r="B125" s="58"/>
      <c r="C125" s="58"/>
      <c r="D125" s="58"/>
      <c r="E125" s="58"/>
      <c r="F125" s="58"/>
      <c r="G125" s="58"/>
      <c r="H125" s="58"/>
      <c r="I125" s="58"/>
      <c r="J125" s="58"/>
      <c r="K125" s="58"/>
      <c r="L125" s="58"/>
      <c r="M125" s="58"/>
      <c r="N125" s="81"/>
    </row>
    <row r="126" spans="2:14" ht="15" x14ac:dyDescent="0.2">
      <c r="B126" s="58"/>
      <c r="C126" s="58"/>
      <c r="D126" s="58"/>
      <c r="E126" s="58"/>
      <c r="F126" s="58"/>
      <c r="G126" s="58"/>
      <c r="H126" s="58"/>
      <c r="I126" s="58"/>
      <c r="J126" s="58"/>
      <c r="K126" s="58"/>
      <c r="L126" s="58"/>
      <c r="M126" s="58"/>
      <c r="N126" s="81"/>
    </row>
    <row r="127" spans="2:14" ht="15" x14ac:dyDescent="0.2">
      <c r="B127" s="58"/>
      <c r="C127" s="58"/>
      <c r="D127" s="58"/>
      <c r="E127" s="58"/>
      <c r="F127" s="58"/>
      <c r="G127" s="58"/>
      <c r="H127" s="58"/>
      <c r="I127" s="58"/>
      <c r="J127" s="58"/>
      <c r="K127" s="58"/>
      <c r="L127" s="58"/>
      <c r="M127" s="58"/>
      <c r="N127" s="81"/>
    </row>
    <row r="128" spans="2:14" ht="15" x14ac:dyDescent="0.2">
      <c r="B128" s="58"/>
      <c r="C128" s="58"/>
      <c r="D128" s="58"/>
      <c r="E128" s="58"/>
      <c r="F128" s="58"/>
      <c r="G128" s="58"/>
      <c r="H128" s="58"/>
      <c r="I128" s="58"/>
      <c r="J128" s="58"/>
      <c r="K128" s="58"/>
      <c r="L128" s="58"/>
      <c r="M128" s="58"/>
      <c r="N128" s="81"/>
    </row>
    <row r="129" spans="2:14" ht="15" x14ac:dyDescent="0.2">
      <c r="B129" s="58"/>
      <c r="C129" s="58"/>
      <c r="D129" s="58"/>
      <c r="E129" s="58"/>
      <c r="F129" s="58"/>
      <c r="G129" s="58"/>
      <c r="H129" s="58"/>
      <c r="I129" s="58"/>
      <c r="J129" s="58"/>
      <c r="K129" s="58"/>
      <c r="L129" s="58"/>
      <c r="M129" s="58"/>
      <c r="N129" s="81"/>
    </row>
    <row r="130" spans="2:14" ht="15" x14ac:dyDescent="0.2">
      <c r="B130" s="58"/>
      <c r="C130" s="58"/>
      <c r="D130" s="58"/>
      <c r="E130" s="58"/>
      <c r="F130" s="58"/>
      <c r="G130" s="58"/>
      <c r="H130" s="58"/>
      <c r="I130" s="58"/>
      <c r="J130" s="58"/>
      <c r="K130" s="58"/>
      <c r="L130" s="58"/>
      <c r="M130" s="58"/>
      <c r="N130" s="81"/>
    </row>
    <row r="131" spans="2:14" ht="15" x14ac:dyDescent="0.2">
      <c r="B131" s="58"/>
      <c r="C131" s="58"/>
      <c r="D131" s="58"/>
      <c r="E131" s="58"/>
      <c r="F131" s="58"/>
      <c r="G131" s="58"/>
      <c r="H131" s="58"/>
      <c r="I131" s="58"/>
      <c r="J131" s="58"/>
      <c r="K131" s="58"/>
      <c r="L131" s="58"/>
      <c r="M131" s="58"/>
      <c r="N131" s="81"/>
    </row>
    <row r="132" spans="2:14" ht="15" x14ac:dyDescent="0.2">
      <c r="B132" s="58"/>
      <c r="C132" s="58"/>
      <c r="D132" s="58"/>
      <c r="E132" s="58"/>
      <c r="F132" s="58"/>
      <c r="G132" s="58"/>
      <c r="H132" s="58"/>
      <c r="I132" s="58"/>
      <c r="J132" s="58"/>
      <c r="K132" s="58"/>
      <c r="L132" s="58"/>
      <c r="M132" s="58"/>
      <c r="N132" s="81"/>
    </row>
    <row r="133" spans="2:14" ht="15" x14ac:dyDescent="0.2">
      <c r="B133" s="58"/>
      <c r="C133" s="58"/>
      <c r="D133" s="58"/>
      <c r="E133" s="58"/>
      <c r="F133" s="58"/>
      <c r="G133" s="58"/>
      <c r="H133" s="58"/>
      <c r="I133" s="58"/>
      <c r="J133" s="58"/>
      <c r="K133" s="58"/>
      <c r="L133" s="58"/>
      <c r="M133" s="58"/>
      <c r="N133" s="81"/>
    </row>
    <row r="134" spans="2:14" ht="15" x14ac:dyDescent="0.2">
      <c r="B134" s="58"/>
      <c r="C134" s="58"/>
      <c r="D134" s="58"/>
      <c r="E134" s="58"/>
      <c r="F134" s="58"/>
      <c r="G134" s="58"/>
      <c r="H134" s="58"/>
      <c r="I134" s="58"/>
      <c r="J134" s="58"/>
      <c r="K134" s="58"/>
      <c r="L134" s="58"/>
      <c r="M134" s="58"/>
      <c r="N134" s="81"/>
    </row>
    <row r="135" spans="2:14" ht="15" x14ac:dyDescent="0.2">
      <c r="B135" s="58"/>
      <c r="C135" s="58"/>
      <c r="D135" s="58"/>
      <c r="E135" s="58"/>
      <c r="F135" s="58"/>
      <c r="G135" s="58"/>
      <c r="H135" s="58"/>
      <c r="I135" s="58"/>
      <c r="J135" s="58"/>
      <c r="K135" s="58"/>
      <c r="L135" s="58"/>
      <c r="M135" s="58"/>
      <c r="N135" s="81"/>
    </row>
    <row r="136" spans="2:14" ht="15" x14ac:dyDescent="0.2">
      <c r="B136" s="58"/>
      <c r="C136" s="58"/>
      <c r="D136" s="58"/>
      <c r="E136" s="58"/>
      <c r="F136" s="58"/>
      <c r="G136" s="58"/>
      <c r="H136" s="58"/>
      <c r="I136" s="58"/>
      <c r="J136" s="58"/>
      <c r="K136" s="58"/>
      <c r="L136" s="58"/>
      <c r="M136" s="58"/>
      <c r="N136" s="81"/>
    </row>
    <row r="137" spans="2:14" ht="15" x14ac:dyDescent="0.2">
      <c r="B137" s="58"/>
      <c r="C137" s="58"/>
      <c r="D137" s="58"/>
      <c r="E137" s="58"/>
      <c r="F137" s="58"/>
      <c r="G137" s="58"/>
      <c r="H137" s="58"/>
      <c r="I137" s="58"/>
      <c r="J137" s="58"/>
      <c r="K137" s="58"/>
      <c r="L137" s="58"/>
      <c r="M137" s="58"/>
      <c r="N137" s="81"/>
    </row>
    <row r="138" spans="2:14" ht="15" x14ac:dyDescent="0.2">
      <c r="B138" s="58"/>
      <c r="C138" s="58"/>
      <c r="D138" s="58"/>
      <c r="E138" s="58"/>
      <c r="F138" s="58"/>
      <c r="G138" s="58"/>
      <c r="H138" s="58"/>
      <c r="I138" s="58"/>
      <c r="J138" s="58"/>
      <c r="K138" s="58"/>
      <c r="L138" s="58"/>
      <c r="M138" s="58"/>
      <c r="N138" s="81"/>
    </row>
    <row r="139" spans="2:14" ht="15" x14ac:dyDescent="0.2">
      <c r="B139" s="58"/>
      <c r="C139" s="58"/>
      <c r="D139" s="58"/>
      <c r="E139" s="58"/>
      <c r="F139" s="58"/>
      <c r="G139" s="58"/>
      <c r="H139" s="58"/>
      <c r="I139" s="58"/>
      <c r="J139" s="58"/>
      <c r="K139" s="58"/>
      <c r="L139" s="58"/>
      <c r="M139" s="58"/>
      <c r="N139" s="81"/>
    </row>
    <row r="140" spans="2:14" ht="15" x14ac:dyDescent="0.2">
      <c r="B140" s="58"/>
      <c r="C140" s="58"/>
      <c r="D140" s="58"/>
      <c r="E140" s="58"/>
      <c r="F140" s="58"/>
      <c r="G140" s="58"/>
      <c r="H140" s="58"/>
      <c r="I140" s="58"/>
      <c r="J140" s="58"/>
      <c r="K140" s="58"/>
      <c r="L140" s="58"/>
      <c r="M140" s="58"/>
      <c r="N140" s="81"/>
    </row>
    <row r="141" spans="2:14" ht="15" x14ac:dyDescent="0.2">
      <c r="B141" s="58"/>
      <c r="C141" s="58"/>
      <c r="D141" s="58"/>
      <c r="E141" s="58"/>
      <c r="F141" s="58"/>
      <c r="G141" s="58"/>
      <c r="H141" s="58"/>
      <c r="I141" s="58"/>
      <c r="J141" s="58"/>
      <c r="K141" s="58"/>
      <c r="L141" s="58"/>
      <c r="M141" s="58"/>
      <c r="N141" s="81"/>
    </row>
  </sheetData>
  <sheetProtection sheet="1" objects="1" scenarios="1" selectLockedCells="1"/>
  <mergeCells count="1">
    <mergeCell ref="F30:H30"/>
  </mergeCells>
  <phoneticPr fontId="1" type="noConversion"/>
  <conditionalFormatting sqref="L12 H12 J14 J18 L18">
    <cfRule type="cellIs" dxfId="4" priority="1" stopIfTrue="1" operator="equal">
      <formula>"APPLICATION REJECTED"</formula>
    </cfRule>
  </conditionalFormatting>
  <conditionalFormatting sqref="F14">
    <cfRule type="cellIs" dxfId="3" priority="2" stopIfTrue="1" operator="equal">
      <formula>"Name"</formula>
    </cfRule>
  </conditionalFormatting>
  <conditionalFormatting sqref="J16">
    <cfRule type="cellIs" dxfId="2" priority="3" stopIfTrue="1" operator="equal">
      <formula>"Which I will keep elsewhere during the boating season"</formula>
    </cfRule>
  </conditionalFormatting>
  <conditionalFormatting sqref="D6:E6">
    <cfRule type="cellIs" dxfId="1" priority="4" stopIfTrue="1" operator="equal">
      <formula>"Insert Name"</formula>
    </cfRule>
  </conditionalFormatting>
  <conditionalFormatting sqref="D7">
    <cfRule type="cellIs" dxfId="0" priority="5" stopIfTrue="1" operator="equal">
      <formula>"Insert Full Address"</formula>
    </cfRule>
  </conditionalFormatting>
  <pageMargins left="0.45" right="0.45" top="0.5" bottom="0.5" header="0.3" footer="0.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B1:AS39"/>
  <sheetViews>
    <sheetView topLeftCell="A7" zoomScale="140" zoomScaleNormal="140" workbookViewId="0">
      <selection activeCell="C16" sqref="C16:C18"/>
    </sheetView>
  </sheetViews>
  <sheetFormatPr defaultColWidth="9.140625" defaultRowHeight="12.75" x14ac:dyDescent="0.2"/>
  <cols>
    <col min="1" max="1" width="3.7109375" style="136" customWidth="1"/>
    <col min="2" max="2" width="107" style="136" customWidth="1"/>
    <col min="3" max="3" width="13.42578125" style="136" customWidth="1"/>
    <col min="4" max="21" width="9.140625" style="136" customWidth="1"/>
    <col min="22" max="23" width="10.140625" style="136" bestFit="1" customWidth="1"/>
    <col min="24" max="113" width="9.140625" style="136" customWidth="1"/>
    <col min="114" max="16384" width="9.140625" style="136"/>
  </cols>
  <sheetData>
    <row r="1" spans="2:45" ht="11.25" customHeight="1" thickBot="1" x14ac:dyDescent="0.25">
      <c r="U1" s="136" t="s">
        <v>67</v>
      </c>
      <c r="V1" s="136" t="s">
        <v>68</v>
      </c>
      <c r="W1" s="136" t="s">
        <v>54</v>
      </c>
      <c r="X1" s="136" t="s">
        <v>69</v>
      </c>
      <c r="Y1" s="136" t="s">
        <v>70</v>
      </c>
      <c r="Z1" s="162" t="s">
        <v>55</v>
      </c>
      <c r="AA1" s="162"/>
      <c r="AB1" s="162" t="s">
        <v>58</v>
      </c>
      <c r="AC1" s="162"/>
      <c r="AD1" s="162" t="s">
        <v>59</v>
      </c>
      <c r="AE1" s="162"/>
      <c r="AF1" s="162" t="s">
        <v>60</v>
      </c>
      <c r="AG1" s="162"/>
      <c r="AH1" s="163" t="s">
        <v>61</v>
      </c>
      <c r="AI1" s="163"/>
      <c r="AJ1" s="162" t="s">
        <v>62</v>
      </c>
      <c r="AK1" s="162"/>
      <c r="AL1" s="162" t="s">
        <v>63</v>
      </c>
      <c r="AM1" s="162"/>
      <c r="AN1" s="162" t="s">
        <v>64</v>
      </c>
      <c r="AO1" s="162"/>
      <c r="AP1" s="162" t="s">
        <v>65</v>
      </c>
      <c r="AQ1" s="162"/>
      <c r="AR1" s="162" t="s">
        <v>66</v>
      </c>
      <c r="AS1" s="162"/>
    </row>
    <row r="2" spans="2:45" ht="19.5" hidden="1" customHeight="1" x14ac:dyDescent="0.2">
      <c r="B2" s="164" t="s">
        <v>151</v>
      </c>
      <c r="C2" s="164"/>
      <c r="Z2" s="145" t="s">
        <v>56</v>
      </c>
      <c r="AA2" s="145" t="s">
        <v>57</v>
      </c>
      <c r="AB2" s="145" t="s">
        <v>56</v>
      </c>
      <c r="AC2" s="145" t="s">
        <v>57</v>
      </c>
      <c r="AD2" s="145" t="s">
        <v>56</v>
      </c>
      <c r="AE2" s="145" t="s">
        <v>57</v>
      </c>
      <c r="AF2" s="145" t="s">
        <v>56</v>
      </c>
      <c r="AG2" s="145" t="s">
        <v>57</v>
      </c>
      <c r="AH2" s="145" t="s">
        <v>56</v>
      </c>
      <c r="AI2" s="145" t="s">
        <v>57</v>
      </c>
      <c r="AJ2" s="145" t="s">
        <v>56</v>
      </c>
      <c r="AK2" s="145" t="s">
        <v>57</v>
      </c>
      <c r="AL2" s="145" t="s">
        <v>56</v>
      </c>
      <c r="AM2" s="145" t="s">
        <v>57</v>
      </c>
      <c r="AN2" s="145" t="s">
        <v>56</v>
      </c>
      <c r="AO2" s="145" t="s">
        <v>57</v>
      </c>
      <c r="AP2" s="145" t="s">
        <v>56</v>
      </c>
      <c r="AQ2" s="145" t="s">
        <v>57</v>
      </c>
      <c r="AR2" s="145" t="s">
        <v>56</v>
      </c>
      <c r="AS2" s="145" t="s">
        <v>57</v>
      </c>
    </row>
    <row r="3" spans="2:45" ht="77.25" customHeight="1" thickTop="1" x14ac:dyDescent="0.2">
      <c r="B3" s="165" t="s">
        <v>154</v>
      </c>
      <c r="C3" s="166"/>
      <c r="Z3" s="145"/>
      <c r="AA3" s="145"/>
      <c r="AB3" s="145"/>
      <c r="AC3" s="145"/>
      <c r="AD3" s="145"/>
      <c r="AE3" s="145"/>
      <c r="AF3" s="145"/>
      <c r="AG3" s="145"/>
      <c r="AH3" s="145"/>
      <c r="AI3" s="145"/>
      <c r="AJ3" s="145"/>
      <c r="AK3" s="145"/>
      <c r="AL3" s="145"/>
      <c r="AM3" s="145"/>
      <c r="AN3" s="145"/>
      <c r="AO3" s="145"/>
      <c r="AP3" s="145"/>
      <c r="AQ3" s="145"/>
      <c r="AR3" s="145"/>
      <c r="AS3" s="145"/>
    </row>
    <row r="4" spans="2:45" ht="6.75" customHeight="1" x14ac:dyDescent="0.2">
      <c r="B4" s="147"/>
      <c r="C4" s="146"/>
    </row>
    <row r="5" spans="2:45" ht="32.25" customHeight="1" x14ac:dyDescent="0.2">
      <c r="B5" s="167" t="s">
        <v>153</v>
      </c>
      <c r="C5" s="168"/>
    </row>
    <row r="6" spans="2:45" ht="29.25" customHeight="1" x14ac:dyDescent="0.2">
      <c r="B6" s="169" t="s">
        <v>150</v>
      </c>
      <c r="C6" s="170"/>
    </row>
    <row r="7" spans="2:45" ht="15" customHeight="1" x14ac:dyDescent="0.2">
      <c r="B7" s="142" t="s">
        <v>149</v>
      </c>
      <c r="C7" s="161"/>
    </row>
    <row r="8" spans="2:45" ht="18.75" customHeight="1" x14ac:dyDescent="0.2">
      <c r="B8" s="141" t="s">
        <v>164</v>
      </c>
      <c r="C8" s="161"/>
    </row>
    <row r="9" spans="2:45" ht="15" customHeight="1" x14ac:dyDescent="0.2">
      <c r="B9" s="142" t="s">
        <v>155</v>
      </c>
      <c r="C9" s="161"/>
      <c r="E9" s="145">
        <f>COUNTA(C9:C18)</f>
        <v>0</v>
      </c>
    </row>
    <row r="10" spans="2:45" ht="30" customHeight="1" x14ac:dyDescent="0.2">
      <c r="B10" s="141" t="s">
        <v>165</v>
      </c>
      <c r="C10" s="161"/>
    </row>
    <row r="11" spans="2:45" ht="15" customHeight="1" x14ac:dyDescent="0.2">
      <c r="B11" s="142" t="s">
        <v>148</v>
      </c>
      <c r="C11" s="161"/>
    </row>
    <row r="12" spans="2:45" ht="15" customHeight="1" x14ac:dyDescent="0.2">
      <c r="B12" s="141" t="s">
        <v>163</v>
      </c>
      <c r="C12" s="161"/>
    </row>
    <row r="13" spans="2:45" ht="15" customHeight="1" x14ac:dyDescent="0.2">
      <c r="B13" s="142" t="s">
        <v>147</v>
      </c>
      <c r="C13" s="161"/>
    </row>
    <row r="14" spans="2:45" ht="30" customHeight="1" x14ac:dyDescent="0.2">
      <c r="B14" s="141" t="s">
        <v>146</v>
      </c>
      <c r="C14" s="161"/>
    </row>
    <row r="15" spans="2:45" ht="26.25" customHeight="1" x14ac:dyDescent="0.2">
      <c r="B15" s="169" t="s">
        <v>152</v>
      </c>
      <c r="C15" s="170"/>
    </row>
    <row r="16" spans="2:45" ht="15" customHeight="1" x14ac:dyDescent="0.2">
      <c r="B16" s="142" t="s">
        <v>145</v>
      </c>
      <c r="C16" s="171"/>
    </row>
    <row r="17" spans="2:3" ht="15" customHeight="1" x14ac:dyDescent="0.2">
      <c r="B17" s="143" t="s">
        <v>166</v>
      </c>
      <c r="C17" s="171"/>
    </row>
    <row r="18" spans="2:3" ht="30" customHeight="1" x14ac:dyDescent="0.2">
      <c r="B18" s="144" t="s">
        <v>167</v>
      </c>
      <c r="C18" s="171"/>
    </row>
    <row r="19" spans="2:3" ht="15" customHeight="1" x14ac:dyDescent="0.2">
      <c r="B19" s="142" t="s">
        <v>144</v>
      </c>
      <c r="C19" s="161"/>
    </row>
    <row r="20" spans="2:3" ht="45" customHeight="1" x14ac:dyDescent="0.2">
      <c r="B20" s="143" t="s">
        <v>156</v>
      </c>
      <c r="C20" s="161"/>
    </row>
    <row r="21" spans="2:3" ht="30" customHeight="1" x14ac:dyDescent="0.2">
      <c r="B21" s="141" t="s">
        <v>157</v>
      </c>
      <c r="C21" s="161"/>
    </row>
    <row r="22" spans="2:3" ht="15" customHeight="1" x14ac:dyDescent="0.2">
      <c r="B22" s="142" t="s">
        <v>143</v>
      </c>
      <c r="C22" s="161"/>
    </row>
    <row r="23" spans="2:3" ht="45" customHeight="1" x14ac:dyDescent="0.2">
      <c r="B23" s="141" t="s">
        <v>168</v>
      </c>
      <c r="C23" s="161"/>
    </row>
    <row r="24" spans="2:3" ht="15" customHeight="1" x14ac:dyDescent="0.2">
      <c r="B24" s="142" t="s">
        <v>53</v>
      </c>
      <c r="C24" s="161"/>
    </row>
    <row r="25" spans="2:3" ht="45" customHeight="1" x14ac:dyDescent="0.2">
      <c r="B25" s="141" t="s">
        <v>158</v>
      </c>
      <c r="C25" s="161"/>
    </row>
    <row r="26" spans="2:3" x14ac:dyDescent="0.2">
      <c r="B26" s="169" t="s">
        <v>142</v>
      </c>
      <c r="C26" s="170"/>
    </row>
    <row r="27" spans="2:3" ht="15" customHeight="1" x14ac:dyDescent="0.2">
      <c r="B27" s="142" t="s">
        <v>141</v>
      </c>
      <c r="C27" s="161"/>
    </row>
    <row r="28" spans="2:3" ht="15" customHeight="1" x14ac:dyDescent="0.2">
      <c r="B28" s="141" t="s">
        <v>169</v>
      </c>
      <c r="C28" s="161"/>
    </row>
    <row r="29" spans="2:3" x14ac:dyDescent="0.2">
      <c r="B29" s="140"/>
      <c r="C29" s="139"/>
    </row>
    <row r="30" spans="2:3" ht="27" customHeight="1" x14ac:dyDescent="0.2">
      <c r="B30" s="178" t="s">
        <v>140</v>
      </c>
      <c r="C30" s="179"/>
    </row>
    <row r="31" spans="2:3" ht="17.25" customHeight="1" x14ac:dyDescent="0.2">
      <c r="B31" s="174" t="s">
        <v>139</v>
      </c>
      <c r="C31" s="175"/>
    </row>
    <row r="32" spans="2:3" ht="45" customHeight="1" x14ac:dyDescent="0.2">
      <c r="B32" s="172"/>
      <c r="C32" s="173"/>
    </row>
    <row r="33" spans="2:3" ht="14.25" x14ac:dyDescent="0.2">
      <c r="B33" s="174" t="s">
        <v>138</v>
      </c>
      <c r="C33" s="175"/>
    </row>
    <row r="34" spans="2:3" ht="45" customHeight="1" thickBot="1" x14ac:dyDescent="0.25">
      <c r="B34" s="176"/>
      <c r="C34" s="177"/>
    </row>
    <row r="35" spans="2:3" ht="13.5" thickTop="1" x14ac:dyDescent="0.2">
      <c r="B35" s="138" t="b">
        <f>ISBLANK(#REF!)</f>
        <v>0</v>
      </c>
      <c r="C35" s="137"/>
    </row>
    <row r="36" spans="2:3" x14ac:dyDescent="0.2">
      <c r="B36" s="136" t="b">
        <f>ISBLANK(#REF!)</f>
        <v>0</v>
      </c>
    </row>
    <row r="37" spans="2:3" x14ac:dyDescent="0.2">
      <c r="B37" s="136" t="b">
        <f>ISBLANK(#REF!)</f>
        <v>0</v>
      </c>
    </row>
    <row r="38" spans="2:3" x14ac:dyDescent="0.2">
      <c r="B38" s="136" t="b">
        <f>ISBLANK(#REF!)</f>
        <v>0</v>
      </c>
    </row>
    <row r="39" spans="2:3" x14ac:dyDescent="0.2">
      <c r="B39" s="136" t="b">
        <f>ISBLANK(#REF!)</f>
        <v>0</v>
      </c>
    </row>
  </sheetData>
  <sheetProtection sheet="1" objects="1" scenarios="1" selectLockedCells="1"/>
  <mergeCells count="30">
    <mergeCell ref="B32:C32"/>
    <mergeCell ref="B33:C33"/>
    <mergeCell ref="B34:C34"/>
    <mergeCell ref="C22:C23"/>
    <mergeCell ref="C24:C25"/>
    <mergeCell ref="B26:C26"/>
    <mergeCell ref="C27:C28"/>
    <mergeCell ref="B30:C30"/>
    <mergeCell ref="B31:C31"/>
    <mergeCell ref="C9:C10"/>
    <mergeCell ref="C11:C12"/>
    <mergeCell ref="C13:C14"/>
    <mergeCell ref="B15:C15"/>
    <mergeCell ref="C16:C18"/>
    <mergeCell ref="C19:C21"/>
    <mergeCell ref="AR1:AS1"/>
    <mergeCell ref="AH1:AI1"/>
    <mergeCell ref="AF1:AG1"/>
    <mergeCell ref="AD1:AE1"/>
    <mergeCell ref="AB1:AC1"/>
    <mergeCell ref="AJ1:AK1"/>
    <mergeCell ref="AL1:AM1"/>
    <mergeCell ref="AN1:AO1"/>
    <mergeCell ref="AP1:AQ1"/>
    <mergeCell ref="C7:C8"/>
    <mergeCell ref="Z1:AA1"/>
    <mergeCell ref="B2:C2"/>
    <mergeCell ref="B3:C3"/>
    <mergeCell ref="B5:C5"/>
    <mergeCell ref="B6:C6"/>
  </mergeCells>
  <dataValidations count="1">
    <dataValidation type="whole" operator="lessThanOrEqual" allowBlank="1" showInputMessage="1" showErrorMessage="1" error="ONLY ENTER 2 AREAS" sqref="C9:C18">
      <formula1>2</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3" tint="0.39997558519241921"/>
  </sheetPr>
  <dimension ref="F3:J21"/>
  <sheetViews>
    <sheetView topLeftCell="C1" workbookViewId="0">
      <selection activeCell="G33" sqref="G33"/>
    </sheetView>
  </sheetViews>
  <sheetFormatPr defaultColWidth="9.140625" defaultRowHeight="12.75" x14ac:dyDescent="0.2"/>
  <cols>
    <col min="1" max="7" width="9.140625" style="85"/>
    <col min="8" max="8" width="23.28515625" style="85" customWidth="1"/>
    <col min="9" max="16384" width="9.140625" style="85"/>
  </cols>
  <sheetData>
    <row r="3" spans="6:10" ht="12.75" customHeight="1" x14ac:dyDescent="0.2">
      <c r="F3" s="180" t="s">
        <v>71</v>
      </c>
      <c r="G3" s="180"/>
      <c r="H3" s="180"/>
      <c r="I3" s="180"/>
      <c r="J3" s="180"/>
    </row>
    <row r="4" spans="6:10" ht="12.75" customHeight="1" thickBot="1" x14ac:dyDescent="0.25">
      <c r="F4" s="180"/>
      <c r="G4" s="180"/>
      <c r="H4" s="180"/>
      <c r="I4" s="180"/>
      <c r="J4" s="180"/>
    </row>
    <row r="5" spans="6:10" ht="27.75" customHeight="1" thickBot="1" x14ac:dyDescent="0.25">
      <c r="G5" s="86"/>
      <c r="H5" s="84">
        <v>1414.31</v>
      </c>
      <c r="I5" s="86"/>
    </row>
    <row r="6" spans="6:10" ht="13.5" customHeight="1" x14ac:dyDescent="0.2">
      <c r="G6" s="86"/>
      <c r="H6" s="86"/>
      <c r="I6" s="86"/>
    </row>
    <row r="21" ht="18" customHeight="1" x14ac:dyDescent="0.2"/>
  </sheetData>
  <sheetProtection selectLockedCells="1"/>
  <mergeCells count="1">
    <mergeCell ref="F3:J4"/>
  </mergeCells>
  <phoneticPr fontId="21"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Macro4">
                <anchor moveWithCells="1" sizeWithCells="1">
                  <from>
                    <xdr:col>19</xdr:col>
                    <xdr:colOff>161925</xdr:colOff>
                    <xdr:row>19</xdr:row>
                    <xdr:rowOff>19050</xdr:rowOff>
                  </from>
                  <to>
                    <xdr:col>24</xdr:col>
                    <xdr:colOff>304800</xdr:colOff>
                    <xdr:row>24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Application</vt:lpstr>
      <vt:lpstr>Fees</vt:lpstr>
      <vt:lpstr>Invoice</vt:lpstr>
      <vt:lpstr>Volunteer Participation Form</vt:lpstr>
      <vt:lpstr>ADMIN ONLY</vt:lpstr>
      <vt:lpstr>Application!Print_Area</vt:lpstr>
      <vt:lpstr>Invoice!Print_Area</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rwbyers@sympatico.ca</dc:creator>
  <cp:lastModifiedBy>Carol</cp:lastModifiedBy>
  <cp:lastPrinted>2020-03-06T14:31:49Z</cp:lastPrinted>
  <dcterms:created xsi:type="dcterms:W3CDTF">2015-10-11T22:25:14Z</dcterms:created>
  <dcterms:modified xsi:type="dcterms:W3CDTF">2021-03-25T02:16:14Z</dcterms:modified>
</cp:coreProperties>
</file>