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e809e1a4e5c09b/Documents/Blyzo Fish Farms/"/>
    </mc:Choice>
  </mc:AlternateContent>
  <xr:revisionPtr revIDLastSave="412" documentId="13_ncr:1_{AF2C6883-A69C-4132-A074-8FB0E82178FF}" xr6:coauthVersionLast="47" xr6:coauthVersionMax="47" xr10:uidLastSave="{6011F3D2-6C50-439F-AF97-5C447FBE4A2E}"/>
  <bookViews>
    <workbookView xWindow="-120" yWindow="-120" windowWidth="29040" windowHeight="15840" xr2:uid="{175EF9BE-6B59-4990-9B9B-FBC7F6C5A1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G38" i="1"/>
  <c r="E38" i="1"/>
  <c r="D38" i="1"/>
  <c r="J38" i="1"/>
  <c r="I38" i="1"/>
  <c r="H38" i="1"/>
  <c r="C38" i="1"/>
  <c r="L38" i="1" s="1"/>
  <c r="J36" i="1"/>
  <c r="I36" i="1"/>
  <c r="H36" i="1"/>
  <c r="F36" i="1"/>
  <c r="G36" i="1"/>
  <c r="E36" i="1"/>
  <c r="D36" i="1"/>
  <c r="C36" i="1"/>
  <c r="L36" i="1" s="1"/>
  <c r="J34" i="1"/>
  <c r="I34" i="1"/>
  <c r="H34" i="1"/>
  <c r="F34" i="1"/>
  <c r="G34" i="1"/>
  <c r="E34" i="1"/>
  <c r="D34" i="1"/>
  <c r="C34" i="1"/>
  <c r="L34" i="1" s="1"/>
  <c r="J32" i="1"/>
  <c r="I32" i="1"/>
  <c r="H32" i="1"/>
  <c r="F32" i="1"/>
  <c r="G32" i="1"/>
  <c r="E32" i="1"/>
  <c r="D32" i="1"/>
  <c r="C32" i="1"/>
  <c r="L32" i="1" s="1"/>
  <c r="J30" i="1"/>
  <c r="I30" i="1"/>
  <c r="H30" i="1"/>
  <c r="F30" i="1"/>
  <c r="G30" i="1"/>
  <c r="E30" i="1"/>
  <c r="D30" i="1"/>
  <c r="C30" i="1"/>
  <c r="L30" i="1" s="1"/>
  <c r="J28" i="1"/>
  <c r="I28" i="1"/>
  <c r="H28" i="1"/>
  <c r="F28" i="1"/>
  <c r="G28" i="1"/>
  <c r="E28" i="1"/>
  <c r="D28" i="1"/>
  <c r="C28" i="1"/>
  <c r="K28" i="1" s="1"/>
  <c r="I26" i="1"/>
  <c r="J26" i="1"/>
  <c r="H26" i="1"/>
  <c r="F26" i="1"/>
  <c r="G26" i="1"/>
  <c r="E26" i="1"/>
  <c r="D26" i="1"/>
  <c r="C26" i="1"/>
  <c r="L26" i="1" s="1"/>
  <c r="J24" i="1"/>
  <c r="I24" i="1"/>
  <c r="H24" i="1"/>
  <c r="F24" i="1"/>
  <c r="G24" i="1"/>
  <c r="E24" i="1"/>
  <c r="D24" i="1"/>
  <c r="C24" i="1"/>
  <c r="L24" i="1" s="1"/>
  <c r="J22" i="1"/>
  <c r="I22" i="1"/>
  <c r="H22" i="1"/>
  <c r="G22" i="1"/>
  <c r="F22" i="1"/>
  <c r="E22" i="1"/>
  <c r="D22" i="1"/>
  <c r="C22" i="1"/>
  <c r="J20" i="1"/>
  <c r="I20" i="1"/>
  <c r="H20" i="1"/>
  <c r="F20" i="1"/>
  <c r="G20" i="1"/>
  <c r="E20" i="1"/>
  <c r="D20" i="1"/>
  <c r="C20" i="1"/>
  <c r="L20" i="1" s="1"/>
  <c r="J18" i="1"/>
  <c r="I18" i="1"/>
  <c r="H18" i="1"/>
  <c r="F18" i="1"/>
  <c r="G18" i="1"/>
  <c r="E18" i="1"/>
  <c r="D18" i="1"/>
  <c r="C18" i="1"/>
  <c r="L18" i="1" s="1"/>
  <c r="J16" i="1"/>
  <c r="I16" i="1"/>
  <c r="H16" i="1"/>
  <c r="F16" i="1"/>
  <c r="G16" i="1"/>
  <c r="E16" i="1"/>
  <c r="D16" i="1"/>
  <c r="C16" i="1"/>
  <c r="J14" i="1"/>
  <c r="I14" i="1"/>
  <c r="H14" i="1"/>
  <c r="F14" i="1"/>
  <c r="G14" i="1"/>
  <c r="E14" i="1"/>
  <c r="D14" i="1"/>
  <c r="C14" i="1"/>
  <c r="J12" i="1"/>
  <c r="I12" i="1"/>
  <c r="H12" i="1"/>
  <c r="F12" i="1"/>
  <c r="G12" i="1"/>
  <c r="E12" i="1"/>
  <c r="D12" i="1"/>
  <c r="C12" i="1"/>
  <c r="J10" i="1"/>
  <c r="I10" i="1"/>
  <c r="H10" i="1"/>
  <c r="G10" i="1"/>
  <c r="F10" i="1"/>
  <c r="E10" i="1"/>
  <c r="D10" i="1"/>
  <c r="C10" i="1"/>
  <c r="C8" i="1"/>
  <c r="J8" i="1"/>
  <c r="I8" i="1"/>
  <c r="H8" i="1"/>
  <c r="G8" i="1"/>
  <c r="F8" i="1"/>
  <c r="E8" i="1"/>
  <c r="D8" i="1"/>
  <c r="J6" i="1"/>
  <c r="I6" i="1"/>
  <c r="H6" i="1"/>
  <c r="G6" i="1"/>
  <c r="F6" i="1"/>
  <c r="E6" i="1"/>
  <c r="D6" i="1"/>
  <c r="C6" i="1"/>
  <c r="C4" i="1"/>
  <c r="J4" i="1"/>
  <c r="I4" i="1"/>
  <c r="G4" i="1"/>
  <c r="F4" i="1"/>
  <c r="E4" i="1"/>
  <c r="H4" i="1"/>
  <c r="D4" i="1"/>
  <c r="L22" i="1" l="1"/>
  <c r="K20" i="1"/>
  <c r="K24" i="1"/>
  <c r="K32" i="1"/>
  <c r="K36" i="1"/>
  <c r="L28" i="1"/>
  <c r="K12" i="1"/>
  <c r="K14" i="1"/>
  <c r="L16" i="1"/>
  <c r="K18" i="1"/>
  <c r="K22" i="1"/>
  <c r="K26" i="1"/>
  <c r="K30" i="1"/>
  <c r="K34" i="1"/>
  <c r="K38" i="1"/>
  <c r="L12" i="1"/>
  <c r="L14" i="1"/>
  <c r="K4" i="1"/>
  <c r="L6" i="1"/>
  <c r="L10" i="1"/>
  <c r="K16" i="1"/>
  <c r="L4" i="1"/>
  <c r="L8" i="1"/>
  <c r="K8" i="1"/>
  <c r="K10" i="1"/>
  <c r="K6" i="1"/>
</calcChain>
</file>

<file path=xl/sharedStrings.xml><?xml version="1.0" encoding="utf-8"?>
<sst xmlns="http://schemas.openxmlformats.org/spreadsheetml/2006/main" count="12" uniqueCount="12">
  <si>
    <t>Acres</t>
  </si>
  <si>
    <t xml:space="preserve">Grass Carp </t>
  </si>
  <si>
    <t xml:space="preserve">4-6" Catfish </t>
  </si>
  <si>
    <t>Hybrid BG</t>
  </si>
  <si>
    <t>Bluegill</t>
  </si>
  <si>
    <t>Total</t>
  </si>
  <si>
    <t>cost</t>
  </si>
  <si>
    <t>Bass</t>
  </si>
  <si>
    <t>Redear</t>
  </si>
  <si>
    <t>w/Crappie</t>
  </si>
  <si>
    <t>Minnows</t>
  </si>
  <si>
    <t xml:space="preserve">Crappie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</si>
</sst>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164" fontId="2" fillId="0" borderId="0" xfId="0" applyNumberFormat="1" applyFont="1" applyFill="1"/>
    <xf numFmtId="164" fontId="2" fillId="3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2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2" fillId="3" borderId="0" xfId="0" applyNumberFormat="1" applyFont="1" applyFill="1" applyBorder="1"/>
    <xf numFmtId="0" fontId="1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9D2B5-03AC-41FA-9331-05BB5BF98A1D}">
  <dimension ref="A1:AB67"/>
  <sheetViews>
    <sheetView tabSelected="1" view="pageLayout" topLeftCell="A2" zoomScaleNormal="100" workbookViewId="0">
      <selection activeCell="A21" sqref="A21:XFD21"/>
    </sheetView>
  </sheetViews>
  <sheetFormatPr defaultRowHeight="15" x14ac:dyDescent="0.25"/>
  <cols>
    <col min="1" max="1" width="3.85546875" style="3" customWidth="1"/>
    <col min="2" max="2" width="8.42578125" customWidth="1"/>
    <col min="3" max="3" width="11.42578125" customWidth="1"/>
    <col min="4" max="4" width="11.85546875" customWidth="1"/>
    <col min="5" max="6" width="9.85546875" customWidth="1"/>
    <col min="7" max="7" width="10.42578125" bestFit="1" customWidth="1"/>
    <col min="8" max="8" width="9.7109375" customWidth="1"/>
    <col min="9" max="9" width="10.28515625" bestFit="1" customWidth="1"/>
    <col min="10" max="10" width="10.5703125" style="28" customWidth="1"/>
    <col min="11" max="11" width="11.5703125" style="1" bestFit="1" customWidth="1"/>
    <col min="12" max="12" width="12.42578125" style="29" bestFit="1" customWidth="1"/>
    <col min="13" max="13" width="9.140625" style="3"/>
    <col min="14" max="28" width="9.140625" style="2"/>
  </cols>
  <sheetData>
    <row r="1" spans="1:28" s="3" customFormat="1" x14ac:dyDescent="0.25">
      <c r="J1" s="4"/>
      <c r="L1" s="4"/>
    </row>
    <row r="2" spans="1:28" s="25" customFormat="1" ht="13.5" customHeight="1" x14ac:dyDescent="0.25">
      <c r="A2" s="23"/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25" t="s">
        <v>8</v>
      </c>
      <c r="H2" s="25" t="s">
        <v>10</v>
      </c>
      <c r="I2" s="25" t="s">
        <v>7</v>
      </c>
      <c r="J2" s="26" t="s">
        <v>11</v>
      </c>
      <c r="K2" s="25" t="s">
        <v>5</v>
      </c>
      <c r="L2" s="26" t="s">
        <v>9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6" customFormat="1" ht="13.5" customHeight="1" x14ac:dyDescent="0.25">
      <c r="A3" s="5"/>
      <c r="B3" s="7">
        <v>1.5</v>
      </c>
      <c r="C3" s="8">
        <v>8</v>
      </c>
      <c r="D3" s="8">
        <v>150</v>
      </c>
      <c r="E3" s="8">
        <v>300</v>
      </c>
      <c r="F3" s="8">
        <v>300</v>
      </c>
      <c r="G3" s="8">
        <v>150</v>
      </c>
      <c r="H3" s="8">
        <v>7</v>
      </c>
      <c r="I3" s="8">
        <v>150</v>
      </c>
      <c r="J3" s="9">
        <v>150</v>
      </c>
      <c r="K3" s="8"/>
      <c r="L3" s="9"/>
      <c r="M3" s="5"/>
    </row>
    <row r="4" spans="1:28" s="14" customFormat="1" ht="13.5" customHeight="1" x14ac:dyDescent="0.25">
      <c r="A4" s="12"/>
      <c r="B4" s="10" t="s">
        <v>6</v>
      </c>
      <c r="C4" s="10">
        <f>SUM(C3*9)</f>
        <v>72</v>
      </c>
      <c r="D4" s="10">
        <f>SUM(D3*0.65)</f>
        <v>97.5</v>
      </c>
      <c r="E4" s="10">
        <f>SUM(E3*0.7)</f>
        <v>210</v>
      </c>
      <c r="F4" s="10">
        <f>SUM(F3*0.7)</f>
        <v>210</v>
      </c>
      <c r="G4" s="10">
        <f>SUM(G3*0.7)</f>
        <v>105</v>
      </c>
      <c r="H4" s="10">
        <f>SUM(H3*9)</f>
        <v>63</v>
      </c>
      <c r="I4" s="10">
        <f>SUM(I3*1.35)</f>
        <v>202.5</v>
      </c>
      <c r="J4" s="11">
        <f>SUM(J3*1.25)</f>
        <v>187.5</v>
      </c>
      <c r="K4" s="10">
        <f>SUM(C4:I4)*0.95</f>
        <v>912</v>
      </c>
      <c r="L4" s="11">
        <f>SUM(C4:J4)*0.9</f>
        <v>1032.75</v>
      </c>
      <c r="M4" s="1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s="6" customFormat="1" ht="13.5" customHeight="1" x14ac:dyDescent="0.25">
      <c r="A5" s="5"/>
      <c r="B5" s="8">
        <v>2</v>
      </c>
      <c r="C5" s="8">
        <v>10</v>
      </c>
      <c r="D5" s="8">
        <v>200</v>
      </c>
      <c r="E5" s="8">
        <v>400</v>
      </c>
      <c r="F5" s="8">
        <v>400</v>
      </c>
      <c r="G5" s="8">
        <v>200</v>
      </c>
      <c r="H5" s="8">
        <v>10</v>
      </c>
      <c r="I5" s="8">
        <v>200</v>
      </c>
      <c r="J5" s="9">
        <v>200</v>
      </c>
      <c r="K5" s="15"/>
      <c r="L5" s="16"/>
      <c r="M5" s="5"/>
    </row>
    <row r="6" spans="1:28" s="14" customFormat="1" ht="13.5" customHeight="1" x14ac:dyDescent="0.25">
      <c r="A6" s="12"/>
      <c r="B6" s="10"/>
      <c r="C6" s="10">
        <f>C5*9</f>
        <v>90</v>
      </c>
      <c r="D6" s="10">
        <f>D5*0.65</f>
        <v>130</v>
      </c>
      <c r="E6" s="10">
        <f>E5*0.7</f>
        <v>280</v>
      </c>
      <c r="F6" s="10">
        <f>F5*0.7</f>
        <v>280</v>
      </c>
      <c r="G6" s="10">
        <f>G5*0.7</f>
        <v>140</v>
      </c>
      <c r="H6" s="10">
        <f>H5*9</f>
        <v>90</v>
      </c>
      <c r="I6" s="10">
        <f>I5*1.35</f>
        <v>270</v>
      </c>
      <c r="J6" s="11">
        <f>J5*1.25</f>
        <v>250</v>
      </c>
      <c r="K6" s="10">
        <f>SUM(C6:I6)*0.9</f>
        <v>1152</v>
      </c>
      <c r="L6" s="11">
        <f>SUM(C6:J6)*0.9</f>
        <v>1377</v>
      </c>
      <c r="M6" s="1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6" customFormat="1" ht="13.5" customHeight="1" x14ac:dyDescent="0.25">
      <c r="A7" s="5"/>
      <c r="B7" s="8">
        <v>2.5</v>
      </c>
      <c r="C7" s="8">
        <v>12</v>
      </c>
      <c r="D7" s="8">
        <v>250</v>
      </c>
      <c r="E7" s="8">
        <v>500</v>
      </c>
      <c r="F7" s="8">
        <v>500</v>
      </c>
      <c r="G7" s="8">
        <v>250</v>
      </c>
      <c r="H7" s="8">
        <v>12</v>
      </c>
      <c r="I7" s="8">
        <v>250</v>
      </c>
      <c r="J7" s="9">
        <v>250</v>
      </c>
      <c r="K7" s="17"/>
      <c r="L7" s="16"/>
      <c r="M7" s="5"/>
    </row>
    <row r="8" spans="1:28" s="14" customFormat="1" ht="13.5" customHeight="1" x14ac:dyDescent="0.25">
      <c r="A8" s="12"/>
      <c r="B8" s="10"/>
      <c r="C8" s="10">
        <f>C7*9</f>
        <v>108</v>
      </c>
      <c r="D8" s="10">
        <f>D7*0.65</f>
        <v>162.5</v>
      </c>
      <c r="E8" s="10">
        <f>E7*0.7</f>
        <v>350</v>
      </c>
      <c r="F8" s="10">
        <f>F7*0.7</f>
        <v>350</v>
      </c>
      <c r="G8" s="10">
        <f>G7*0.7</f>
        <v>175</v>
      </c>
      <c r="H8" s="10">
        <f>H7*9</f>
        <v>108</v>
      </c>
      <c r="I8" s="10">
        <f>I7*1.35</f>
        <v>337.5</v>
      </c>
      <c r="J8" s="11">
        <f>J7*1.25</f>
        <v>312.5</v>
      </c>
      <c r="K8" s="10">
        <f>SUM(C8:I8)*0.9</f>
        <v>1431.9</v>
      </c>
      <c r="L8" s="11">
        <f>SUM(C8:J8)*0.9</f>
        <v>1713.15</v>
      </c>
      <c r="M8" s="1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 s="6" customFormat="1" ht="13.5" customHeight="1" x14ac:dyDescent="0.25">
      <c r="A9" s="5"/>
      <c r="B9" s="8">
        <v>3</v>
      </c>
      <c r="C9" s="8">
        <v>15</v>
      </c>
      <c r="D9" s="8">
        <v>300</v>
      </c>
      <c r="E9" s="8">
        <v>600</v>
      </c>
      <c r="F9" s="8">
        <v>600</v>
      </c>
      <c r="G9" s="8">
        <v>300</v>
      </c>
      <c r="H9" s="8">
        <v>15</v>
      </c>
      <c r="I9" s="8">
        <v>300</v>
      </c>
      <c r="J9" s="9">
        <v>300</v>
      </c>
      <c r="K9" s="17"/>
      <c r="L9" s="18"/>
      <c r="M9" s="5"/>
    </row>
    <row r="10" spans="1:28" s="14" customFormat="1" ht="13.5" customHeight="1" x14ac:dyDescent="0.25">
      <c r="A10" s="12"/>
      <c r="B10" s="10"/>
      <c r="C10" s="10">
        <f>C9*9</f>
        <v>135</v>
      </c>
      <c r="D10" s="10">
        <f>D9*0.65</f>
        <v>195</v>
      </c>
      <c r="E10" s="10">
        <f>E9*0.7</f>
        <v>420</v>
      </c>
      <c r="F10" s="10">
        <f>F9*0.7</f>
        <v>420</v>
      </c>
      <c r="G10" s="10">
        <f>G9*0.7</f>
        <v>210</v>
      </c>
      <c r="H10" s="10">
        <f>H9*9</f>
        <v>135</v>
      </c>
      <c r="I10" s="10">
        <f>I9*1.35</f>
        <v>405</v>
      </c>
      <c r="J10" s="11">
        <f>J9*1.25</f>
        <v>375</v>
      </c>
      <c r="K10" s="10">
        <f>SUM(C10:I10)*0.9</f>
        <v>1728</v>
      </c>
      <c r="L10" s="11">
        <f>SUM(C10:J10)*0.9</f>
        <v>2065.5</v>
      </c>
      <c r="M10" s="1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22" customFormat="1" ht="13.5" customHeight="1" x14ac:dyDescent="0.25">
      <c r="A11" s="21"/>
      <c r="B11" s="19">
        <v>3.5</v>
      </c>
      <c r="C11" s="19">
        <v>17</v>
      </c>
      <c r="D11" s="19">
        <v>350</v>
      </c>
      <c r="E11" s="19">
        <v>700</v>
      </c>
      <c r="F11" s="19">
        <v>700</v>
      </c>
      <c r="G11" s="19">
        <v>350</v>
      </c>
      <c r="H11" s="19">
        <v>17</v>
      </c>
      <c r="I11" s="19">
        <v>350</v>
      </c>
      <c r="J11" s="20">
        <v>350</v>
      </c>
      <c r="K11" s="17"/>
      <c r="L11" s="18"/>
      <c r="M11" s="21"/>
    </row>
    <row r="12" spans="1:28" s="14" customFormat="1" ht="13.5" customHeight="1" x14ac:dyDescent="0.25">
      <c r="A12" s="12"/>
      <c r="B12" s="10"/>
      <c r="C12" s="10">
        <f>C11*9</f>
        <v>153</v>
      </c>
      <c r="D12" s="10">
        <f>D11*0.65</f>
        <v>227.5</v>
      </c>
      <c r="E12" s="10">
        <f>E11*0.7</f>
        <v>489.99999999999994</v>
      </c>
      <c r="F12" s="10">
        <f t="shared" ref="F12:G12" si="0">F11*0.7</f>
        <v>489.99999999999994</v>
      </c>
      <c r="G12" s="10">
        <f t="shared" si="0"/>
        <v>244.99999999999997</v>
      </c>
      <c r="H12" s="10">
        <f>H11*9</f>
        <v>153</v>
      </c>
      <c r="I12" s="10">
        <f>I11*1.35</f>
        <v>472.50000000000006</v>
      </c>
      <c r="J12" s="11">
        <f>J11*1.25</f>
        <v>437.5</v>
      </c>
      <c r="K12" s="10">
        <f>SUM(C12:I12)*0.9</f>
        <v>2007.9</v>
      </c>
      <c r="L12" s="11">
        <f>SUM(C12:J12)*0.9</f>
        <v>2401.65</v>
      </c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s="6" customFormat="1" ht="13.5" customHeight="1" x14ac:dyDescent="0.25">
      <c r="A13" s="5"/>
      <c r="B13" s="8">
        <v>4</v>
      </c>
      <c r="C13" s="8">
        <v>20</v>
      </c>
      <c r="D13" s="8">
        <v>400</v>
      </c>
      <c r="E13" s="8">
        <v>800</v>
      </c>
      <c r="F13" s="8">
        <v>800</v>
      </c>
      <c r="G13" s="8">
        <v>400</v>
      </c>
      <c r="H13" s="8">
        <v>20</v>
      </c>
      <c r="I13" s="8">
        <v>400</v>
      </c>
      <c r="J13" s="9">
        <v>400</v>
      </c>
      <c r="K13" s="17"/>
      <c r="L13" s="18"/>
      <c r="M13" s="5"/>
    </row>
    <row r="14" spans="1:28" s="14" customFormat="1" ht="13.5" customHeight="1" x14ac:dyDescent="0.25">
      <c r="A14" s="12"/>
      <c r="B14" s="10"/>
      <c r="C14" s="10">
        <f>C13*9</f>
        <v>180</v>
      </c>
      <c r="D14" s="10">
        <f>D13*0.65</f>
        <v>260</v>
      </c>
      <c r="E14" s="10">
        <f>E13*0.7</f>
        <v>560</v>
      </c>
      <c r="F14" s="10">
        <f t="shared" ref="F14:G14" si="1">F13*0.7</f>
        <v>560</v>
      </c>
      <c r="G14" s="10">
        <f t="shared" si="1"/>
        <v>280</v>
      </c>
      <c r="H14" s="10">
        <f>H13*9</f>
        <v>180</v>
      </c>
      <c r="I14" s="10">
        <f>I13*1.35</f>
        <v>540</v>
      </c>
      <c r="J14" s="11">
        <f>J13*1.25</f>
        <v>500</v>
      </c>
      <c r="K14" s="10">
        <f>SUM(C14:I14)*0.9</f>
        <v>2304</v>
      </c>
      <c r="L14" s="11">
        <f>SUM(C14:J14)*0.9</f>
        <v>2754</v>
      </c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28" s="6" customFormat="1" ht="13.5" customHeight="1" x14ac:dyDescent="0.25">
      <c r="A15" s="5"/>
      <c r="B15" s="8">
        <v>4.5</v>
      </c>
      <c r="C15" s="8">
        <v>23</v>
      </c>
      <c r="D15" s="8">
        <v>450</v>
      </c>
      <c r="E15" s="8">
        <v>900</v>
      </c>
      <c r="F15" s="8">
        <v>900</v>
      </c>
      <c r="G15" s="8">
        <v>450</v>
      </c>
      <c r="H15" s="8">
        <v>23</v>
      </c>
      <c r="I15" s="8">
        <v>450</v>
      </c>
      <c r="J15" s="9">
        <v>450</v>
      </c>
      <c r="K15" s="17"/>
      <c r="L15" s="18"/>
      <c r="M15" s="5"/>
    </row>
    <row r="16" spans="1:28" s="14" customFormat="1" ht="13.5" customHeight="1" x14ac:dyDescent="0.25">
      <c r="A16" s="12"/>
      <c r="B16" s="10"/>
      <c r="C16" s="10">
        <f>C15*9</f>
        <v>207</v>
      </c>
      <c r="D16" s="10">
        <f>D15*0.65</f>
        <v>292.5</v>
      </c>
      <c r="E16" s="10">
        <f>E15*0.7</f>
        <v>630</v>
      </c>
      <c r="F16" s="10">
        <f t="shared" ref="F16:G16" si="2">F15*0.7</f>
        <v>630</v>
      </c>
      <c r="G16" s="10">
        <f t="shared" si="2"/>
        <v>315</v>
      </c>
      <c r="H16" s="10">
        <f>H15*9</f>
        <v>207</v>
      </c>
      <c r="I16" s="10">
        <f>I15*1.35</f>
        <v>607.5</v>
      </c>
      <c r="J16" s="11">
        <f>J15*1.25</f>
        <v>562.5</v>
      </c>
      <c r="K16" s="10">
        <f>SUM(C16:I16)*0.9</f>
        <v>2600.1</v>
      </c>
      <c r="L16" s="11">
        <f>SUM(C16:J16)*0.9</f>
        <v>3106.35</v>
      </c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28" s="6" customFormat="1" ht="13.5" customHeight="1" x14ac:dyDescent="0.25">
      <c r="A17" s="5"/>
      <c r="B17" s="8">
        <v>5</v>
      </c>
      <c r="C17" s="8">
        <v>25</v>
      </c>
      <c r="D17" s="8">
        <v>500</v>
      </c>
      <c r="E17" s="8">
        <v>1000</v>
      </c>
      <c r="F17" s="8">
        <v>1000</v>
      </c>
      <c r="G17" s="8">
        <v>500</v>
      </c>
      <c r="H17" s="8">
        <v>25</v>
      </c>
      <c r="I17" s="8">
        <v>500</v>
      </c>
      <c r="J17" s="9">
        <v>500</v>
      </c>
      <c r="K17" s="17"/>
      <c r="L17" s="18"/>
      <c r="M17" s="5"/>
    </row>
    <row r="18" spans="1:28" s="14" customFormat="1" ht="13.5" customHeight="1" x14ac:dyDescent="0.25">
      <c r="A18" s="12"/>
      <c r="B18" s="10"/>
      <c r="C18" s="10">
        <f>C17*9</f>
        <v>225</v>
      </c>
      <c r="D18" s="10">
        <f>D17*0.65</f>
        <v>325</v>
      </c>
      <c r="E18" s="10">
        <f>E17*0.7</f>
        <v>700</v>
      </c>
      <c r="F18" s="10">
        <f t="shared" ref="F18:G18" si="3">F17*0.7</f>
        <v>700</v>
      </c>
      <c r="G18" s="10">
        <f t="shared" si="3"/>
        <v>350</v>
      </c>
      <c r="H18" s="10">
        <f>H17*9</f>
        <v>225</v>
      </c>
      <c r="I18" s="10">
        <f>I17*1.35</f>
        <v>675</v>
      </c>
      <c r="J18" s="11">
        <f>J17*1.25</f>
        <v>625</v>
      </c>
      <c r="K18" s="10">
        <f>SUM(C18:I18)*0.9</f>
        <v>2880</v>
      </c>
      <c r="L18" s="11">
        <f>SUM(C18:J18)*0.9</f>
        <v>3442.5</v>
      </c>
      <c r="M18" s="1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s="6" customFormat="1" ht="13.5" customHeight="1" x14ac:dyDescent="0.25">
      <c r="A19" s="5"/>
      <c r="B19" s="8">
        <v>5.5</v>
      </c>
      <c r="C19" s="8">
        <v>28</v>
      </c>
      <c r="D19" s="8">
        <v>550</v>
      </c>
      <c r="E19" s="8">
        <v>1100</v>
      </c>
      <c r="F19" s="8">
        <v>1100</v>
      </c>
      <c r="G19" s="8">
        <v>550</v>
      </c>
      <c r="H19" s="8">
        <v>28</v>
      </c>
      <c r="I19" s="8">
        <v>550</v>
      </c>
      <c r="J19" s="9">
        <v>550</v>
      </c>
      <c r="K19" s="17"/>
      <c r="L19" s="18"/>
      <c r="M19" s="5"/>
    </row>
    <row r="20" spans="1:28" s="14" customFormat="1" ht="13.5" customHeight="1" x14ac:dyDescent="0.25">
      <c r="A20" s="12"/>
      <c r="B20" s="10"/>
      <c r="C20" s="10">
        <f>C19*9</f>
        <v>252</v>
      </c>
      <c r="D20" s="10">
        <f>D19*0.65</f>
        <v>357.5</v>
      </c>
      <c r="E20" s="10">
        <f>E19*0.7</f>
        <v>770</v>
      </c>
      <c r="F20" s="10">
        <f t="shared" ref="F20:G20" si="4">F19*0.7</f>
        <v>770</v>
      </c>
      <c r="G20" s="10">
        <f t="shared" si="4"/>
        <v>385</v>
      </c>
      <c r="H20" s="10">
        <f>H19*9</f>
        <v>252</v>
      </c>
      <c r="I20" s="10">
        <f>I19*1.35</f>
        <v>742.5</v>
      </c>
      <c r="J20" s="11">
        <f>J19*1.25</f>
        <v>687.5</v>
      </c>
      <c r="K20" s="10">
        <f>SUM(C20:I20)*0.9</f>
        <v>3176.1</v>
      </c>
      <c r="L20" s="11">
        <f>SUM(C20:J20)*0.9</f>
        <v>3794.85</v>
      </c>
      <c r="M20" s="1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s="6" customFormat="1" ht="13.5" customHeight="1" x14ac:dyDescent="0.25">
      <c r="A21" s="5"/>
      <c r="B21" s="8">
        <v>6</v>
      </c>
      <c r="C21" s="8">
        <v>30</v>
      </c>
      <c r="D21" s="8">
        <v>600</v>
      </c>
      <c r="E21" s="8">
        <v>1200</v>
      </c>
      <c r="F21" s="8">
        <v>1200</v>
      </c>
      <c r="G21" s="8">
        <v>600</v>
      </c>
      <c r="H21" s="8">
        <v>30</v>
      </c>
      <c r="I21" s="8">
        <v>600</v>
      </c>
      <c r="J21" s="9">
        <v>600</v>
      </c>
      <c r="K21" s="17"/>
      <c r="L21" s="18"/>
      <c r="M21" s="5"/>
    </row>
    <row r="22" spans="1:28" s="14" customFormat="1" ht="13.5" customHeight="1" x14ac:dyDescent="0.25">
      <c r="A22" s="12"/>
      <c r="B22" s="10"/>
      <c r="C22" s="10">
        <f>C21*9</f>
        <v>270</v>
      </c>
      <c r="D22" s="10">
        <f>D21*0.65</f>
        <v>390</v>
      </c>
      <c r="E22" s="10">
        <f>E21*0.7</f>
        <v>840</v>
      </c>
      <c r="F22" s="10">
        <f>F21*0.7</f>
        <v>840</v>
      </c>
      <c r="G22" s="10">
        <f>G21*0.7</f>
        <v>420</v>
      </c>
      <c r="H22" s="10">
        <f>H21*9</f>
        <v>270</v>
      </c>
      <c r="I22" s="10">
        <f>I21*1.35</f>
        <v>810</v>
      </c>
      <c r="J22" s="11">
        <f>J21*1.25</f>
        <v>750</v>
      </c>
      <c r="K22" s="10">
        <f>SUM(C22:H22)*0.9</f>
        <v>2727</v>
      </c>
      <c r="L22" s="11">
        <f>SUM(C22:J22)*0.9</f>
        <v>4131</v>
      </c>
      <c r="M22" s="12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s="6" customFormat="1" ht="13.5" customHeight="1" x14ac:dyDescent="0.25">
      <c r="A23" s="5"/>
      <c r="B23" s="8">
        <v>6.5</v>
      </c>
      <c r="C23" s="8">
        <v>33</v>
      </c>
      <c r="D23" s="8">
        <v>650</v>
      </c>
      <c r="E23" s="8">
        <v>1300</v>
      </c>
      <c r="F23" s="8">
        <v>1300</v>
      </c>
      <c r="G23" s="8">
        <v>650</v>
      </c>
      <c r="H23" s="8">
        <v>33</v>
      </c>
      <c r="I23" s="8">
        <v>650</v>
      </c>
      <c r="J23" s="9">
        <v>650</v>
      </c>
      <c r="K23" s="17"/>
      <c r="L23" s="18"/>
      <c r="M23" s="5"/>
    </row>
    <row r="24" spans="1:28" s="14" customFormat="1" ht="13.5" customHeight="1" x14ac:dyDescent="0.25">
      <c r="A24" s="12"/>
      <c r="B24" s="10"/>
      <c r="C24" s="10">
        <f>C23*9</f>
        <v>297</v>
      </c>
      <c r="D24" s="10">
        <f>D23*0.65</f>
        <v>422.5</v>
      </c>
      <c r="E24" s="10">
        <f>E23*0.7</f>
        <v>909.99999999999989</v>
      </c>
      <c r="F24" s="10">
        <f t="shared" ref="F24:G24" si="5">F23*0.7</f>
        <v>909.99999999999989</v>
      </c>
      <c r="G24" s="10">
        <f t="shared" si="5"/>
        <v>454.99999999999994</v>
      </c>
      <c r="H24" s="10">
        <f>H23*9</f>
        <v>297</v>
      </c>
      <c r="I24" s="10">
        <f>I23*1.35</f>
        <v>877.50000000000011</v>
      </c>
      <c r="J24" s="11">
        <f>J23*1.25</f>
        <v>812.5</v>
      </c>
      <c r="K24" s="10">
        <f>SUM(C24:I24)*0.9</f>
        <v>3752.1</v>
      </c>
      <c r="L24" s="11">
        <f>SUM(C24:J24)*0.9</f>
        <v>4483.3500000000004</v>
      </c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s="6" customFormat="1" ht="13.5" customHeight="1" x14ac:dyDescent="0.25">
      <c r="A25" s="5"/>
      <c r="B25" s="8">
        <v>7</v>
      </c>
      <c r="C25" s="8">
        <v>35</v>
      </c>
      <c r="D25" s="8">
        <v>700</v>
      </c>
      <c r="E25" s="8">
        <v>1400</v>
      </c>
      <c r="F25" s="8">
        <v>1400</v>
      </c>
      <c r="G25" s="8">
        <v>700</v>
      </c>
      <c r="H25" s="8">
        <v>35</v>
      </c>
      <c r="I25" s="8">
        <v>700</v>
      </c>
      <c r="J25" s="9">
        <v>700</v>
      </c>
      <c r="K25" s="17"/>
      <c r="L25" s="18"/>
      <c r="M25" s="5"/>
    </row>
    <row r="26" spans="1:28" s="14" customFormat="1" ht="13.5" customHeight="1" x14ac:dyDescent="0.25">
      <c r="A26" s="12"/>
      <c r="B26" s="10"/>
      <c r="C26" s="10">
        <f>C25*9</f>
        <v>315</v>
      </c>
      <c r="D26" s="10">
        <f>D25*0.65</f>
        <v>455</v>
      </c>
      <c r="E26" s="10">
        <f>E25*0.7</f>
        <v>979.99999999999989</v>
      </c>
      <c r="F26" s="10">
        <f t="shared" ref="F26:G26" si="6">F25*0.7</f>
        <v>979.99999999999989</v>
      </c>
      <c r="G26" s="10">
        <f t="shared" si="6"/>
        <v>489.99999999999994</v>
      </c>
      <c r="H26" s="10">
        <f>H25*9</f>
        <v>315</v>
      </c>
      <c r="I26" s="10">
        <f>I25*1.35</f>
        <v>945.00000000000011</v>
      </c>
      <c r="J26" s="11">
        <f>J25*1.25</f>
        <v>875</v>
      </c>
      <c r="K26" s="10">
        <f>SUM(C26:I26)*0.9</f>
        <v>4032</v>
      </c>
      <c r="L26" s="11">
        <f>SUM(C26:J26)*0.9</f>
        <v>4819.5</v>
      </c>
      <c r="M26" s="1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s="6" customFormat="1" ht="13.5" customHeight="1" x14ac:dyDescent="0.25">
      <c r="A27" s="5"/>
      <c r="B27" s="8">
        <v>7.5</v>
      </c>
      <c r="C27" s="8">
        <v>38</v>
      </c>
      <c r="D27" s="8">
        <v>750</v>
      </c>
      <c r="E27" s="8">
        <v>1500</v>
      </c>
      <c r="F27" s="8">
        <v>1500</v>
      </c>
      <c r="G27" s="8">
        <v>750</v>
      </c>
      <c r="H27" s="8">
        <v>38</v>
      </c>
      <c r="I27" s="8">
        <v>750</v>
      </c>
      <c r="J27" s="9">
        <v>750</v>
      </c>
      <c r="K27" s="17"/>
      <c r="L27" s="18"/>
      <c r="M27" s="5"/>
    </row>
    <row r="28" spans="1:28" s="14" customFormat="1" ht="13.5" customHeight="1" x14ac:dyDescent="0.25">
      <c r="A28" s="12"/>
      <c r="B28" s="10"/>
      <c r="C28" s="10">
        <f>C27*9</f>
        <v>342</v>
      </c>
      <c r="D28" s="10">
        <f>D27*0.65</f>
        <v>487.5</v>
      </c>
      <c r="E28" s="10">
        <f>E27*0.7</f>
        <v>1050</v>
      </c>
      <c r="F28" s="10">
        <f t="shared" ref="F28:G28" si="7">F27*0.7</f>
        <v>1050</v>
      </c>
      <c r="G28" s="10">
        <f t="shared" si="7"/>
        <v>525</v>
      </c>
      <c r="H28" s="10">
        <f>H27*9</f>
        <v>342</v>
      </c>
      <c r="I28" s="10">
        <f>I27*1.35</f>
        <v>1012.5000000000001</v>
      </c>
      <c r="J28" s="11">
        <f>J27*1.25</f>
        <v>937.5</v>
      </c>
      <c r="K28" s="10">
        <f>SUM(C28:I28)*0.9</f>
        <v>4328.1000000000004</v>
      </c>
      <c r="L28" s="11">
        <f>SUM(C28:J28)*0.9</f>
        <v>5171.8500000000004</v>
      </c>
      <c r="M28" s="12"/>
    </row>
    <row r="29" spans="1:28" s="5" customFormat="1" ht="13.5" customHeight="1" x14ac:dyDescent="0.25">
      <c r="B29" s="8">
        <v>8</v>
      </c>
      <c r="C29" s="8">
        <v>40</v>
      </c>
      <c r="D29" s="8">
        <v>800</v>
      </c>
      <c r="E29" s="8">
        <v>1600</v>
      </c>
      <c r="F29" s="8">
        <v>1600</v>
      </c>
      <c r="G29" s="8">
        <v>800</v>
      </c>
      <c r="H29" s="8">
        <v>40</v>
      </c>
      <c r="I29" s="8">
        <v>800</v>
      </c>
      <c r="J29" s="9">
        <v>800</v>
      </c>
      <c r="K29" s="17"/>
      <c r="L29" s="18"/>
    </row>
    <row r="30" spans="1:28" s="27" customFormat="1" ht="13.5" customHeight="1" x14ac:dyDescent="0.25">
      <c r="A30" s="12"/>
      <c r="B30" s="10"/>
      <c r="C30" s="10">
        <f>C29*9</f>
        <v>360</v>
      </c>
      <c r="D30" s="10">
        <f>D29*0.65</f>
        <v>520</v>
      </c>
      <c r="E30" s="10">
        <f>E29*0.7</f>
        <v>1120</v>
      </c>
      <c r="F30" s="10">
        <f t="shared" ref="F30:G30" si="8">F29*0.7</f>
        <v>1120</v>
      </c>
      <c r="G30" s="10">
        <f t="shared" si="8"/>
        <v>560</v>
      </c>
      <c r="H30" s="10">
        <f>H29*9</f>
        <v>360</v>
      </c>
      <c r="I30" s="10">
        <f>I29*1.35</f>
        <v>1080</v>
      </c>
      <c r="J30" s="11">
        <f>J29*1.25</f>
        <v>1000</v>
      </c>
      <c r="K30" s="10">
        <f>SUM(C30:I30)*0.9</f>
        <v>4608</v>
      </c>
      <c r="L30" s="11">
        <f>SUM(C30:J30)*0.9</f>
        <v>5508</v>
      </c>
      <c r="M30" s="12"/>
    </row>
    <row r="31" spans="1:28" s="5" customFormat="1" ht="13.5" customHeight="1" x14ac:dyDescent="0.25">
      <c r="B31" s="8">
        <v>8.5</v>
      </c>
      <c r="C31" s="8">
        <v>43</v>
      </c>
      <c r="D31" s="8">
        <v>850</v>
      </c>
      <c r="E31" s="8">
        <v>1700</v>
      </c>
      <c r="F31" s="8">
        <v>1700</v>
      </c>
      <c r="G31" s="8">
        <v>850</v>
      </c>
      <c r="H31" s="8">
        <v>43</v>
      </c>
      <c r="I31" s="8">
        <v>850</v>
      </c>
      <c r="J31" s="9">
        <v>850</v>
      </c>
      <c r="K31" s="17"/>
      <c r="L31" s="18"/>
    </row>
    <row r="32" spans="1:28" s="27" customFormat="1" ht="13.5" customHeight="1" x14ac:dyDescent="0.25">
      <c r="A32" s="12"/>
      <c r="B32" s="10"/>
      <c r="C32" s="10">
        <f>C31*9</f>
        <v>387</v>
      </c>
      <c r="D32" s="10">
        <f>D31*0.65</f>
        <v>552.5</v>
      </c>
      <c r="E32" s="10">
        <f>E31*0.7</f>
        <v>1190</v>
      </c>
      <c r="F32" s="10">
        <f t="shared" ref="F32:G32" si="9">F31*0.7</f>
        <v>1190</v>
      </c>
      <c r="G32" s="10">
        <f t="shared" si="9"/>
        <v>595</v>
      </c>
      <c r="H32" s="10">
        <f>H31*9</f>
        <v>387</v>
      </c>
      <c r="I32" s="10">
        <f>I31*1.35</f>
        <v>1147.5</v>
      </c>
      <c r="J32" s="11">
        <f>J31*1.25</f>
        <v>1062.5</v>
      </c>
      <c r="K32" s="10">
        <f>SUM(C32:I32)*0.9</f>
        <v>4904.1000000000004</v>
      </c>
      <c r="L32" s="11">
        <f>SUM(C32:J32)*0.9</f>
        <v>5860.35</v>
      </c>
      <c r="M32" s="12"/>
    </row>
    <row r="33" spans="2:12" s="5" customFormat="1" ht="13.5" customHeight="1" x14ac:dyDescent="0.25">
      <c r="B33" s="8">
        <v>9</v>
      </c>
      <c r="C33" s="8">
        <v>45</v>
      </c>
      <c r="D33" s="8">
        <v>900</v>
      </c>
      <c r="E33" s="8">
        <v>1800</v>
      </c>
      <c r="F33" s="8">
        <v>1800</v>
      </c>
      <c r="G33" s="8">
        <v>900</v>
      </c>
      <c r="H33" s="8">
        <v>45</v>
      </c>
      <c r="I33" s="8">
        <v>900</v>
      </c>
      <c r="J33" s="9">
        <v>900</v>
      </c>
      <c r="K33" s="15"/>
      <c r="L33" s="16"/>
    </row>
    <row r="34" spans="2:12" s="12" customFormat="1" ht="13.5" customHeight="1" x14ac:dyDescent="0.25">
      <c r="B34" s="10"/>
      <c r="C34" s="10">
        <f>C33*9</f>
        <v>405</v>
      </c>
      <c r="D34" s="10">
        <f>D33*0.65</f>
        <v>585</v>
      </c>
      <c r="E34" s="10">
        <f>E33*0.7</f>
        <v>1260</v>
      </c>
      <c r="F34" s="10">
        <f t="shared" ref="F34:G34" si="10">F33*0.7</f>
        <v>1260</v>
      </c>
      <c r="G34" s="10">
        <f t="shared" si="10"/>
        <v>630</v>
      </c>
      <c r="H34" s="10">
        <f>H33*9</f>
        <v>405</v>
      </c>
      <c r="I34" s="10">
        <f>I33*1.35</f>
        <v>1215</v>
      </c>
      <c r="J34" s="11">
        <f>J33*1.25</f>
        <v>1125</v>
      </c>
      <c r="K34" s="10">
        <f>SUM(C34:I34)*0.9</f>
        <v>5184</v>
      </c>
      <c r="L34" s="11">
        <f>SUM(C34:J34)*0.9</f>
        <v>6196.5</v>
      </c>
    </row>
    <row r="35" spans="2:12" s="5" customFormat="1" ht="13.5" customHeight="1" x14ac:dyDescent="0.25">
      <c r="B35" s="8">
        <v>9.5</v>
      </c>
      <c r="C35" s="8">
        <v>48</v>
      </c>
      <c r="D35" s="8">
        <v>950</v>
      </c>
      <c r="E35" s="8">
        <v>1900</v>
      </c>
      <c r="F35" s="8">
        <v>1900</v>
      </c>
      <c r="G35" s="8">
        <v>950</v>
      </c>
      <c r="H35" s="8">
        <v>48</v>
      </c>
      <c r="I35" s="8">
        <v>950</v>
      </c>
      <c r="J35" s="9">
        <v>950</v>
      </c>
      <c r="K35" s="15"/>
      <c r="L35" s="16"/>
    </row>
    <row r="36" spans="2:12" s="12" customFormat="1" ht="13.5" customHeight="1" x14ac:dyDescent="0.25">
      <c r="B36" s="10"/>
      <c r="C36" s="10">
        <f>C35*9</f>
        <v>432</v>
      </c>
      <c r="D36" s="10">
        <f>D35*0.65</f>
        <v>617.5</v>
      </c>
      <c r="E36" s="10">
        <f>E35*0.7</f>
        <v>1330</v>
      </c>
      <c r="F36" s="10">
        <f t="shared" ref="F36:G36" si="11">F35*0.7</f>
        <v>1330</v>
      </c>
      <c r="G36" s="10">
        <f t="shared" si="11"/>
        <v>665</v>
      </c>
      <c r="H36" s="10">
        <f>H35*9</f>
        <v>432</v>
      </c>
      <c r="I36" s="10">
        <f>I35*1.35</f>
        <v>1282.5</v>
      </c>
      <c r="J36" s="11">
        <f>J35*1.25</f>
        <v>1187.5</v>
      </c>
      <c r="K36" s="10">
        <f>SUM(C36:I36)*0.9</f>
        <v>5480.1</v>
      </c>
      <c r="L36" s="11">
        <f>SUM(C36:J36)*0.9</f>
        <v>6548.85</v>
      </c>
    </row>
    <row r="37" spans="2:12" s="5" customFormat="1" ht="13.5" customHeight="1" x14ac:dyDescent="0.25">
      <c r="B37" s="8">
        <v>10</v>
      </c>
      <c r="C37" s="8">
        <v>50</v>
      </c>
      <c r="D37" s="8">
        <v>1000</v>
      </c>
      <c r="E37" s="8">
        <v>2000</v>
      </c>
      <c r="F37" s="8">
        <v>2000</v>
      </c>
      <c r="G37" s="8">
        <v>1000</v>
      </c>
      <c r="H37" s="8">
        <v>50</v>
      </c>
      <c r="I37" s="8">
        <v>1000</v>
      </c>
      <c r="J37" s="9">
        <v>1000</v>
      </c>
      <c r="K37" s="15"/>
      <c r="L37" s="16"/>
    </row>
    <row r="38" spans="2:12" s="24" customFormat="1" ht="13.5" customHeight="1" x14ac:dyDescent="0.25">
      <c r="B38" s="10"/>
      <c r="C38" s="10">
        <f>C37*9</f>
        <v>450</v>
      </c>
      <c r="D38" s="10">
        <f>D37*0.65</f>
        <v>650</v>
      </c>
      <c r="E38" s="10">
        <f>E37*0.7</f>
        <v>1400</v>
      </c>
      <c r="F38" s="10">
        <f t="shared" ref="F38:G38" si="12">F37*0.7</f>
        <v>1400</v>
      </c>
      <c r="G38" s="10">
        <f t="shared" si="12"/>
        <v>700</v>
      </c>
      <c r="H38" s="10">
        <f>H37*9</f>
        <v>450</v>
      </c>
      <c r="I38" s="10">
        <f>I37*1.35</f>
        <v>1350</v>
      </c>
      <c r="J38" s="11">
        <f>J37*1.25</f>
        <v>1250</v>
      </c>
      <c r="K38" s="10">
        <f>SUM(C38:I38)*0.9</f>
        <v>5760</v>
      </c>
      <c r="L38" s="11">
        <f>SUM(C38:J38)*0.9</f>
        <v>6885</v>
      </c>
    </row>
    <row r="39" spans="2:12" s="3" customFormat="1" x14ac:dyDescent="0.25">
      <c r="J39" s="4"/>
      <c r="L39" s="4"/>
    </row>
    <row r="40" spans="2:12" s="3" customFormat="1" x14ac:dyDescent="0.25">
      <c r="J40" s="4"/>
      <c r="L40" s="4"/>
    </row>
    <row r="41" spans="2:12" s="3" customFormat="1" x14ac:dyDescent="0.25">
      <c r="J41" s="4"/>
      <c r="L41" s="4"/>
    </row>
    <row r="42" spans="2:12" s="3" customFormat="1" x14ac:dyDescent="0.25">
      <c r="J42" s="4"/>
      <c r="L42" s="4"/>
    </row>
    <row r="43" spans="2:12" s="3" customFormat="1" x14ac:dyDescent="0.25">
      <c r="J43" s="4"/>
      <c r="L43" s="4"/>
    </row>
    <row r="44" spans="2:12" s="3" customFormat="1" x14ac:dyDescent="0.25">
      <c r="J44" s="4"/>
      <c r="L44" s="4"/>
    </row>
    <row r="45" spans="2:12" s="3" customFormat="1" x14ac:dyDescent="0.25">
      <c r="J45" s="4"/>
      <c r="L45" s="4"/>
    </row>
    <row r="46" spans="2:12" s="3" customFormat="1" x14ac:dyDescent="0.25">
      <c r="J46" s="4"/>
      <c r="L46" s="4"/>
    </row>
    <row r="47" spans="2:12" s="3" customFormat="1" x14ac:dyDescent="0.25">
      <c r="J47" s="4"/>
      <c r="L47" s="4"/>
    </row>
    <row r="48" spans="2:12" s="3" customFormat="1" x14ac:dyDescent="0.25">
      <c r="J48" s="4"/>
      <c r="L48" s="4"/>
    </row>
    <row r="49" spans="10:12" s="3" customFormat="1" x14ac:dyDescent="0.25">
      <c r="J49" s="4"/>
      <c r="L49" s="4"/>
    </row>
    <row r="50" spans="10:12" s="3" customFormat="1" x14ac:dyDescent="0.25">
      <c r="J50" s="4"/>
      <c r="L50" s="4"/>
    </row>
    <row r="51" spans="10:12" s="3" customFormat="1" x14ac:dyDescent="0.25">
      <c r="J51" s="4"/>
      <c r="L51" s="4"/>
    </row>
    <row r="52" spans="10:12" s="3" customFormat="1" x14ac:dyDescent="0.25">
      <c r="J52" s="4"/>
      <c r="L52" s="4"/>
    </row>
    <row r="53" spans="10:12" s="3" customFormat="1" x14ac:dyDescent="0.25">
      <c r="J53" s="4"/>
      <c r="L53" s="4"/>
    </row>
    <row r="54" spans="10:12" s="3" customFormat="1" x14ac:dyDescent="0.25">
      <c r="J54" s="4"/>
      <c r="L54" s="4"/>
    </row>
    <row r="55" spans="10:12" s="3" customFormat="1" x14ac:dyDescent="0.25">
      <c r="J55" s="4"/>
      <c r="L55" s="4"/>
    </row>
    <row r="56" spans="10:12" s="3" customFormat="1" x14ac:dyDescent="0.25">
      <c r="J56" s="4"/>
      <c r="L56" s="4"/>
    </row>
    <row r="57" spans="10:12" s="3" customFormat="1" x14ac:dyDescent="0.25">
      <c r="J57" s="4"/>
      <c r="L57" s="4"/>
    </row>
    <row r="58" spans="10:12" s="3" customFormat="1" x14ac:dyDescent="0.25">
      <c r="J58" s="4"/>
      <c r="L58" s="4"/>
    </row>
    <row r="59" spans="10:12" s="3" customFormat="1" x14ac:dyDescent="0.25">
      <c r="J59" s="4"/>
      <c r="L59" s="4"/>
    </row>
    <row r="60" spans="10:12" s="3" customFormat="1" x14ac:dyDescent="0.25">
      <c r="J60" s="4"/>
      <c r="L60" s="4"/>
    </row>
    <row r="61" spans="10:12" s="3" customFormat="1" x14ac:dyDescent="0.25">
      <c r="J61" s="4"/>
      <c r="L61" s="4"/>
    </row>
    <row r="62" spans="10:12" s="3" customFormat="1" x14ac:dyDescent="0.25">
      <c r="J62" s="4"/>
      <c r="L62" s="4"/>
    </row>
    <row r="63" spans="10:12" s="3" customFormat="1" x14ac:dyDescent="0.25">
      <c r="J63" s="4"/>
      <c r="L63" s="4"/>
    </row>
    <row r="64" spans="10:12" s="3" customFormat="1" x14ac:dyDescent="0.25">
      <c r="J64" s="4"/>
      <c r="L64" s="4"/>
    </row>
    <row r="65" spans="10:12" s="3" customFormat="1" x14ac:dyDescent="0.25">
      <c r="J65" s="4"/>
      <c r="L65" s="4"/>
    </row>
    <row r="66" spans="10:12" s="3" customFormat="1" x14ac:dyDescent="0.25">
      <c r="J66" s="4"/>
      <c r="L66" s="4"/>
    </row>
    <row r="67" spans="10:12" s="3" customFormat="1" x14ac:dyDescent="0.25">
      <c r="J67" s="4"/>
      <c r="L67" s="4"/>
    </row>
  </sheetData>
  <pageMargins left="0.7" right="0.7" top="0.75" bottom="0.75" header="0.3" footer="0.3"/>
  <pageSetup orientation="landscape" horizontalDpi="360" verticalDpi="360" r:id="rId1"/>
  <headerFooter>
    <oddHeader>&amp;LBlyzo Fish Farm LLC
22178 255th St, Leon, IA 50144&amp;C&amp;24Large Pond Prices&amp;Rwww.BlyzoFishFarm.com
blyzofishfarm@gmail.com</oddHeader>
    <oddFooter xml:space="preserve">&amp;C**Discounts are included in total - delivery costs are not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nrbos</dc:creator>
  <cp:lastModifiedBy>Nicole Boswell</cp:lastModifiedBy>
  <cp:lastPrinted>2022-07-30T14:59:03Z</cp:lastPrinted>
  <dcterms:created xsi:type="dcterms:W3CDTF">2021-03-10T21:40:02Z</dcterms:created>
  <dcterms:modified xsi:type="dcterms:W3CDTF">2022-08-02T19:49:47Z</dcterms:modified>
</cp:coreProperties>
</file>