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ssica_raybon\Documents\"/>
    </mc:Choice>
  </mc:AlternateContent>
  <bookViews>
    <workbookView xWindow="0" yWindow="0" windowWidth="18870" windowHeight="7725" tabRatio="500"/>
  </bookViews>
  <sheets>
    <sheet name="Summary" sheetId="6" r:id="rId1"/>
    <sheet name="52" sheetId="38" r:id="rId2"/>
    <sheet name="ddConsortia" sheetId="11" state="hidden" r:id="rId3"/>
    <sheet name="Cuesta" sheetId="13" r:id="rId4"/>
    <sheet name="LMUSD" sheetId="37" r:id="rId5"/>
    <sheet name="SLCUSD" sheetId="19" r:id="rId6"/>
    <sheet name="TUSD" sheetId="20" r:id="rId7"/>
    <sheet name="Sheet5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3">Cuesta!$A$1:$L$55</definedName>
    <definedName name="_xlnm.Print_Area" localSheetId="4">LMUSD!$A$1:$L$55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22">Sheet20!$A$1:$L$55</definedName>
    <definedName name="_xlnm.Print_Area" localSheetId="7">Sheet5!$A$1:$L$55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5">SLCUSD!$A$1:$L$55</definedName>
    <definedName name="_xlnm.Print_Area" localSheetId="0">Summary!$A$1:$L$53</definedName>
    <definedName name="_xlnm.Print_Area" localSheetId="6">TUSD!$A$1:$L$55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G49" i="6"/>
  <c r="I49" i="6"/>
  <c r="K49" i="6"/>
  <c r="K47" i="6"/>
  <c r="G45" i="6"/>
  <c r="I45" i="6"/>
  <c r="K45" i="6"/>
  <c r="I43" i="6"/>
  <c r="K43" i="6"/>
  <c r="I41" i="6"/>
  <c r="G41" i="6"/>
  <c r="K41" i="6"/>
  <c r="K39" i="6"/>
  <c r="G37" i="6"/>
  <c r="I37" i="6"/>
  <c r="K37" i="6"/>
  <c r="G28" i="6"/>
  <c r="K28" i="6"/>
  <c r="G26" i="6"/>
  <c r="I26" i="6"/>
  <c r="K26" i="6"/>
  <c r="G24" i="6"/>
  <c r="I24" i="6"/>
  <c r="K24" i="6"/>
  <c r="G22" i="6"/>
  <c r="K22" i="6"/>
  <c r="G20" i="6"/>
  <c r="I20" i="6"/>
  <c r="K20" i="6"/>
  <c r="G18" i="6"/>
  <c r="I18" i="6"/>
  <c r="K18" i="6"/>
  <c r="G16" i="6"/>
  <c r="I16" i="6"/>
  <c r="K16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47" i="6"/>
  <c r="I39" i="6"/>
  <c r="G47" i="6"/>
  <c r="G43" i="6"/>
  <c r="G39" i="6"/>
  <c r="I28" i="6"/>
  <c r="I22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<sst xmlns="http://schemas.openxmlformats.org/spreadsheetml/2006/main" count="713" uniqueCount="111">
  <si>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</si>
  <si>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</si>
  <si>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</si>
  <si>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</si>
  <si>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</si>
  <si>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</si>
  <si>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</si>
  <si>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</si>
  <si>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</si>
  <si>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</si>
  <si>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</si>
  <si>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</si>
  <si>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</si>
  <si>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</si>
  <si>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</si>
  <si>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</si>
  <si>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</si>
  <si>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</si>
  <si>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</si>
  <si>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</si>
  <si>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</si>
  <si>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</si>
  <si>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</si>
  <si>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</si>
  <si>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</si>
  <si>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</si>
  <si>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</si>
  <si>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</si>
  <si>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</si>
  <si>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</si>
  <si>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</si>
  <si>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</si>
  <si>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</si>
  <si>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</si>
  <si>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</si>
  <si>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</si>
  <si>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</si>
  <si>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</si>
  <si>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</si>
  <si>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</si>
  <si>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</si>
  <si>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</si>
  <si>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</si>
  <si>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</si>
  <si>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</si>
  <si>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</si>
  <si>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</si>
  <si>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</si>
  <si>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</si>
  <si>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</si>
  <si>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</si>
  <si>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</si>
  <si>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</si>
  <si>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</si>
  <si>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</si>
  <si>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</si>
  <si>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</si>
  <si>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</si>
  <si>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</si>
  <si>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</si>
  <si>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</si>
  <si>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</si>
  <si>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</si>
  <si>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</si>
  <si>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</si>
  <si>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</si>
  <si>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</si>
  <si>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</si>
  <si>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</si>
  <si>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</si>
  <si>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</si>
  <si>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</si>
  <si>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</si>
  <si>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</si>
  <si>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</si>
  <si>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</si>
  <si>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</si>
  <si>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</si>
  <si>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</si>
  <si>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</si>
  <si>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</si>
  <si>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</si>
  <si>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</si>
  <si>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</si>
  <si>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</si>
  <si>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</si>
  <si>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</si>
  <si>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</si>
  <si>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</si>
  <si>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</si>
  <si>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</si>
  <si>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</si>
  <si>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</si>
  <si>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</si>
  <si>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</si>
  <si>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</si>
  <si>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</si>
  <si>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</si>
  <si>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</si>
  <si>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</si>
  <si>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Templeton Unified School District</t>
  </si>
  <si>
    <t>San Luis Coastal Unified School District</t>
  </si>
  <si>
    <t>San Luis Obispo County Community College District, Cuesta College</t>
  </si>
  <si>
    <t>Lucia Mar Unified School District</t>
  </si>
  <si>
    <t>TUSD joined consortium in October, 2015. District did not report
 student enrollment in final AB86 plan</t>
  </si>
  <si>
    <t>Cuesta College apportionment has expanded to offer ESL for 
all K-12 districts in the San Luis Obispo County</t>
  </si>
  <si>
    <t>Not previously tracked. Tracking will begin January 2016</t>
  </si>
  <si>
    <t>17 year olds were included in the 2013-14 data</t>
  </si>
  <si>
    <t>This population was formerly CTE</t>
  </si>
  <si>
    <t>Devloping programs to meet the needs of local employers</t>
  </si>
  <si>
    <t xml:space="preserve">In 2015, HSE student were not tracked. Tracking will begin January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</si>
</sst>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9" fontId="28" fillId="3" borderId="1" xfId="2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874475</xdr:colOff>
      <xdr:row>4</xdr:row>
      <xdr:rowOff>73025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493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3426" y="1016000"/>
          <a:ext cx="12572999" cy="860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/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14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14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90" t="s">
        <v>13</v>
      </c>
      <c r="C8" s="90"/>
      <c r="D8" s="15"/>
      <c r="E8" s="86" t="s">
        <v>66</v>
      </c>
      <c r="F8" s="87"/>
      <c r="G8" s="87"/>
      <c r="H8" s="87"/>
      <c r="I8" s="87"/>
      <c r="J8" s="87"/>
      <c r="K8" s="88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91" t="s">
        <v>87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76"/>
      <c r="D12" s="76"/>
      <c r="E12" s="76"/>
      <c r="F12" s="16"/>
      <c r="G12" s="77" t="s">
        <v>11</v>
      </c>
      <c r="H12" s="24"/>
      <c r="I12" s="77" t="s">
        <v>12</v>
      </c>
      <c r="J12" s="24"/>
      <c r="K12" s="73" t="s">
        <v>90</v>
      </c>
      <c r="L12" s="24"/>
      <c r="M12" s="77" t="s">
        <v>92</v>
      </c>
      <c r="N12" s="25"/>
    </row>
    <row r="13" spans="1:14" ht="15.95" customHeight="1" x14ac:dyDescent="0.2">
      <c r="A13" s="17"/>
      <c r="B13" s="23"/>
      <c r="C13" s="76"/>
      <c r="D13" s="76"/>
      <c r="E13" s="76"/>
      <c r="F13" s="16"/>
      <c r="G13" s="78"/>
      <c r="H13" s="16"/>
      <c r="I13" s="78"/>
      <c r="J13" s="16"/>
      <c r="K13" s="74"/>
      <c r="L13" s="16"/>
      <c r="M13" s="78"/>
      <c r="N13" s="25"/>
    </row>
    <row r="14" spans="1:14" ht="15.95" customHeight="1" x14ac:dyDescent="0.2">
      <c r="A14" s="26"/>
      <c r="B14" s="27"/>
      <c r="C14" s="76"/>
      <c r="D14" s="76"/>
      <c r="E14" s="76"/>
      <c r="F14" s="28"/>
      <c r="G14" s="79"/>
      <c r="H14" s="28"/>
      <c r="I14" s="79"/>
      <c r="J14" s="28"/>
      <c r="K14" s="75"/>
      <c r="L14" s="28"/>
      <c r="M14" s="79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80" t="s">
        <v>94</v>
      </c>
      <c r="D16" s="81"/>
      <c r="E16" s="82"/>
      <c r="F16" s="36"/>
      <c r="G16" s="37">
        <f>SUM(Cuesta!G18,LMUSD!G18,SLCUSD!G18,TUSD!G18,Sheet5!G18,Sheet6!G18,Sheet7!G18,Sheet8!G18,Sheet9!G18,Sheet10!G18,Sheet11!G18,Sheet12!G18,Sheet13!G18,Sheet14!G18,Sheet15!G18,Sheet16!G18,Sheet17!G18,Sheet18!G18,Sheet19!G18,Sheet20!G18)</f>
        <v>451</v>
      </c>
      <c r="H16" s="38"/>
      <c r="I16" s="37">
        <f>SUM(Cuesta!I18,LMUSD!I18,SLCUSD!I18,TUSD!I18,Sheet5!I18,Sheet6!I18,Sheet7!I18,Sheet8!I18,Sheet9!I18,Sheet10!I18,Sheet11!I18,Sheet12!I18,Sheet13!I18,Sheet14!I18,Sheet15!I18,Sheet16!I18,Sheet17!I18,Sheet18!I18,Sheet19!I18,Sheet20!I18)</f>
        <v>544</v>
      </c>
      <c r="J16" s="36"/>
      <c r="K16" s="39">
        <f>IFERROR((I16-G16)/G16,0)</f>
        <v>0.20620842572062084</v>
      </c>
      <c r="L16" s="36"/>
      <c r="M16" s="64"/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" customHeight="1" x14ac:dyDescent="0.2">
      <c r="A18" s="34"/>
      <c r="B18" s="35"/>
      <c r="C18" s="80" t="s">
        <v>89</v>
      </c>
      <c r="D18" s="81"/>
      <c r="E18" s="82"/>
      <c r="F18" s="36"/>
      <c r="G18" s="37">
        <f>SUM(Cuesta!G20,LMUSD!G20,SLCUSD!G20,TUSD!G20,Sheet5!G20,Sheet6!G20,Sheet7!G20,Sheet8!G20,Sheet9!G20,Sheet10!G20,Sheet11!G20,Sheet12!G20,Sheet13!G20,Sheet14!G20,Sheet15!G20,Sheet16!G20,Sheet17!G20,Sheet18!G20,Sheet19!G20,Sheet20!G20)</f>
        <v>532</v>
      </c>
      <c r="H18" s="38"/>
      <c r="I18" s="37">
        <f>SUM(Cuesta!I20,LMUSD!I20,SLCUSD!I20,TUSD!I20,Sheet5!I20,Sheet6!I20,Sheet7!I20,Sheet8!I20,Sheet9!I20,Sheet10!I20,Sheet11!I20,Sheet12!I20,Sheet13!I20,Sheet14!I20,Sheet15!I20,Sheet16!I20,Sheet17!I20,Sheet18!I20,Sheet19!I20,Sheet20!I20)</f>
        <v>655</v>
      </c>
      <c r="J18" s="36"/>
      <c r="K18" s="39">
        <f>IFERROR((I18-G18)/G18,0)</f>
        <v>0.23120300751879699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95</v>
      </c>
      <c r="D20" s="81"/>
      <c r="E20" s="82"/>
      <c r="F20" s="36"/>
      <c r="G20" s="37">
        <f>SUM(Cuesta!G22,LMUSD!G22,SLCUSD!G22,TUSD!G22,Sheet5!G22,Sheet6!G22,Sheet7!G22,Sheet8!G22,Sheet9!G22,Sheet10!G22,Sheet11!G22,Sheet12!G22,Sheet13!G22,Sheet14!G22,Sheet15!G22,Sheet16!G22,Sheet17!G22,Sheet18!G22,Sheet19!G22,Sheet20!G22)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SUM(Cuesta!I22,LMUSD!I22,SLCUSD!I22,TUSD!I22,Sheet5!I22,Sheet6!I22,Sheet7!I22,Sheet8!I22,Sheet9!I22,Sheet10!I22,Sheet11!I22,Sheet12!I22,Sheet13!I22,Sheet14!I22,Sheet15!I22,Sheet16!I22,Sheet17!I22,Sheet18!I22,Sheet19!I22,Sheet20!I22)</f>
        <v>50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96</v>
      </c>
      <c r="D22" s="81"/>
      <c r="E22" s="82"/>
      <c r="F22" s="36"/>
      <c r="G22" s="37">
        <f>SUM(Cuesta!G24,LMUSD!G24,SLCUSD!G24,TUSD!G24,Sheet5!G24,Sheet6!G24,Sheet7!G24,Sheet8!G24,Sheet9!G24,Sheet10!G24,Sheet11!G24,Sheet12!G24,Sheet13!G24,Sheet14!G24,Sheet15!G24,Sheet16!G24,Sheet17!G24,Sheet18!G24,Sheet19!G24,Sheet20!G24)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SUM(Cuesta!I24,LMUSD!I24,SLCUSD!I24,TUSD!I24,Sheet5!I24,Sheet6!I24,Sheet7!I24,Sheet8!I24,Sheet9!I24,Sheet10!I24,Sheet11!I24,Sheet12!I24,Sheet13!I24,Sheet14!I24,Sheet15!I24,Sheet16!I24,Sheet17!I24,Sheet18!I24,Sheet19!I24,Sheet20!I24)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97</v>
      </c>
      <c r="D24" s="81"/>
      <c r="E24" s="82"/>
      <c r="F24" s="36"/>
      <c r="G24" s="37">
        <f>SUM(Cuesta!G26,LMUSD!G26,SLCUSD!G26,TUSD!G26,Sheet5!G26,Sheet6!G26,Sheet7!G26,Sheet8!G26,Sheet9!G26,Sheet10!G26,Sheet11!G26,Sheet12!G26,Sheet13!G26,Sheet14!G26,Sheet15!G26,Sheet16!G26,Sheet17!G26,Sheet18!G26,Sheet19!G26,Sheet20!G26)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SUM(Cuesta!I26,LMUSD!I26,SLCUSD!I26,TUSD!I26,Sheet5!I26,Sheet6!I26,Sheet7!I26,Sheet8!I26,Sheet9!I26,Sheet10!I26,Sheet11!I26,Sheet12!I26,Sheet13!I26,Sheet14!I26,Sheet15!I26,Sheet16!I26,Sheet17!I26,Sheet18!I26,Sheet19!I26,Sheet20!I26)</f>
        <v>20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98</v>
      </c>
      <c r="D26" s="81"/>
      <c r="E26" s="82"/>
      <c r="F26" s="36"/>
      <c r="G26" s="37">
        <f>SUM(Cuesta!G28,LMUSD!G28,SLCUSD!G28,TUSD!G28,Sheet5!G28,Sheet6!G28,Sheet7!G28,Sheet8!G28,Sheet9!G28,Sheet10!G28,Sheet11!G28,Sheet12!G28,Sheet13!G28,Sheet14!G28,Sheet15!G28,Sheet16!G28,Sheet17!G28,Sheet18!G28,Sheet19!G28,Sheet20!G28)</f>
        <v>82</v>
      </c>
      <c r="H26" s="38"/>
      <c r="I26" s="37">
        <f>SUM(Cuesta!I28,LMUSD!I28,SLCUSD!I28,TUSD!I28,Sheet5!I28,Sheet6!I28,Sheet7!I28,Sheet8!I28,Sheet9!I28,Sheet10!I28,Sheet11!I28,Sheet12!I28,Sheet13!I28,Sheet14!I28,Sheet15!I28,Sheet16!I28,Sheet17!I28,Sheet18!I28,Sheet19!I28,Sheet20!I28)</f>
        <v>0</v>
      </c>
      <c r="J26" s="36"/>
      <c r="K26" s="39">
        <f>IFERROR((I26-G26)/G26,0)</f>
        <v>-1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99</v>
      </c>
      <c r="D28" s="81"/>
      <c r="E28" s="82"/>
      <c r="F28" s="36"/>
      <c r="G28" s="37">
        <f>SUM(Cuesta!G30,LMUSD!G30,SLCUSD!G30,TUSD!G30,Sheet5!G30,Sheet6!G30,Sheet7!G30,Sheet8!G30,Sheet9!G30,Sheet10!G30,Sheet11!G30,Sheet12!G30,Sheet13!G30,Sheet14!G30,Sheet15!G30,Sheet16!G30,Sheet17!G30,Sheet18!G30,Sheet19!G30,Sheet20!G30)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SUM(Cuesta!I30,LMUSD!I30,SLCUSD!I30,TUSD!I30,Sheet5!I30,Sheet6!I30,Sheet7!I30,Sheet8!I30,Sheet9!I30,Sheet10!I30,Sheet11!I30,Sheet12!I30,Sheet13!I30,Sheet14!I30,Sheet15!I30,Sheet16!I30,Sheet17!I30,Sheet18!I30,Sheet19!I30,Sheet20!I30)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" customHeight="1" x14ac:dyDescent="0.2">
      <c r="A31" s="41"/>
      <c r="B31" s="92" t="s">
        <v>88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76"/>
      <c r="D33" s="76"/>
      <c r="E33" s="76"/>
      <c r="F33" s="16"/>
      <c r="G33" s="77" t="s">
        <v>1</v>
      </c>
      <c r="H33" s="24"/>
      <c r="I33" s="77" t="s">
        <v>2</v>
      </c>
      <c r="J33" s="24"/>
      <c r="K33" s="73" t="s">
        <v>0</v>
      </c>
      <c r="L33" s="24"/>
      <c r="M33" s="77" t="s">
        <v>92</v>
      </c>
      <c r="N33" s="25"/>
    </row>
    <row r="34" spans="1:33" ht="5.0999999999999996" customHeight="1" x14ac:dyDescent="0.2">
      <c r="A34" s="17"/>
      <c r="B34" s="23"/>
      <c r="C34" s="76"/>
      <c r="D34" s="76"/>
      <c r="E34" s="76"/>
      <c r="F34" s="16"/>
      <c r="G34" s="78"/>
      <c r="H34" s="16"/>
      <c r="I34" s="78"/>
      <c r="J34" s="16"/>
      <c r="K34" s="74"/>
      <c r="L34" s="16"/>
      <c r="M34" s="78"/>
      <c r="N34" s="25"/>
    </row>
    <row r="35" spans="1:33" x14ac:dyDescent="0.2">
      <c r="A35" s="26"/>
      <c r="B35" s="27"/>
      <c r="C35" s="76"/>
      <c r="D35" s="76"/>
      <c r="E35" s="76"/>
      <c r="F35" s="28"/>
      <c r="G35" s="79"/>
      <c r="H35" s="28"/>
      <c r="I35" s="79"/>
      <c r="J35" s="28"/>
      <c r="K35" s="75"/>
      <c r="L35" s="28"/>
      <c r="M35" s="79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83" t="s">
        <v>3</v>
      </c>
      <c r="D37" s="84"/>
      <c r="E37" s="85"/>
      <c r="F37" s="36"/>
      <c r="G37" s="37">
        <f>SUM(Cuesta!G39,LMUSD!G39,SLCUSD!G39,TUSD!G39,Sheet5!G39,Sheet6!G39,Sheet7!G39,Sheet8!G39,Sheet9!G39,Sheet10!G39,Sheet11!G39,Sheet12!G39,Sheet13!G39,Sheet14!G39,Sheet15!G39,Sheet16!G39,Sheet17!G39,Sheet18!G39,Sheet19!G39,Sheet20!G39)</f>
        <v>423</v>
      </c>
      <c r="H37" s="38"/>
      <c r="I37" s="37">
        <f>SUM(Cuesta!I39,LMUSD!I39,SLCUSD!I39,TUSD!I39,Sheet5!I39,Sheet6!I39,Sheet7!I39,Sheet8!I39,Sheet9!I39,Sheet10!I39,Sheet11!I39,Sheet12!I39,Sheet13!I39,Sheet14!I39,Sheet15!I39,Sheet16!I39,Sheet17!I39,Sheet18!I39,Sheet19!I39,Sheet20!I39)</f>
        <v>262</v>
      </c>
      <c r="J37" s="36"/>
      <c r="K37" s="39">
        <f>IFERROR((I37-G37)/G37,0)</f>
        <v>-0.38061465721040189</v>
      </c>
      <c r="L37" s="36"/>
      <c r="M37" s="64"/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" customHeight="1" x14ac:dyDescent="0.2">
      <c r="A39" s="34"/>
      <c r="B39" s="35"/>
      <c r="C39" s="83" t="s">
        <v>4</v>
      </c>
      <c r="D39" s="84"/>
      <c r="E39" s="85"/>
      <c r="F39" s="36"/>
      <c r="G39" s="37">
        <f>SUM(Cuesta!G41,LMUSD!G41,SLCUSD!G41,TUSD!G41,Sheet5!G41,Sheet6!G41,Sheet7!G41,Sheet8!G41,Sheet9!G41,Sheet10!G41,Sheet11!G41,Sheet12!G41,Sheet13!G41,Sheet14!G41,Sheet15!G41,Sheet16!G41,Sheet17!G41,Sheet18!G41,Sheet19!G41,Sheet20!G41)</f>
        <v>0</v>
      </c>
      <c r="H39" s="38"/>
      <c r="I39" s="37">
        <f>SUM(Cuesta!I41,LMUSD!I41,SLCUSD!I41,TUSD!I41,Sheet5!I41,Sheet6!I41,Sheet7!I41,Sheet8!I41,Sheet9!I41,Sheet10!I41,Sheet11!I41,Sheet12!I41,Sheet13!I41,Sheet14!I41,Sheet15!I41,Sheet16!I41,Sheet17!I41,Sheet18!I41,Sheet19!I41,Sheet20!I41)</f>
        <v>0</v>
      </c>
      <c r="J39" s="36"/>
      <c r="K39" s="39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5</v>
      </c>
      <c r="D41" s="84"/>
      <c r="E41" s="85"/>
      <c r="F41" s="36"/>
      <c r="G41" s="37">
        <f>SUM(Cuesta!G43,LMUSD!G43,SLCUSD!G43,TUSD!G43,Sheet5!G43,Sheet6!G43,Sheet7!G43,Sheet8!G43,Sheet9!G43,Sheet10!G43,Sheet11!G43,Sheet12!G43,Sheet13!G43,Sheet14!G43,Sheet15!G43,Sheet16!G43,Sheet17!G43,Sheet18!G43,Sheet19!G43,Sheet20!G43)</f>
        <v>248</v>
      </c>
      <c r="H41" s="38"/>
      <c r="I41" s="37">
        <f>SUM(Cuesta!I43,LMUSD!I43,SLCUSD!I43,TUSD!I43,Sheet5!I43,Sheet6!I43,Sheet7!I43,Sheet8!I43,Sheet9!I43,Sheet10!I43,Sheet11!I43,Sheet12!I43,Sheet13!I43,Sheet14!I43,Sheet15!I43,Sheet16!I43,Sheet17!I43,Sheet18!I43,Sheet19!I43,Sheet20!I43)</f>
        <v>107</v>
      </c>
      <c r="J41" s="36"/>
      <c r="K41" s="39">
        <f>IFERROR((I41-G41)/G41,0)</f>
        <v>-0.56854838709677424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6</v>
      </c>
      <c r="D43" s="84"/>
      <c r="E43" s="85"/>
      <c r="F43" s="36"/>
      <c r="G43" s="37">
        <f>SUM(Cuesta!G45,LMUSD!G45,SLCUSD!G45,TUSD!G45,Sheet5!G45,Sheet6!G45,Sheet7!G45,Sheet8!G45,Sheet9!G45,Sheet10!G45,Sheet11!G45,Sheet12!G45,Sheet13!G45,Sheet14!G45,Sheet15!G45,Sheet16!G45,Sheet17!G45,Sheet18!G45,Sheet19!G45,Sheet20!G45)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SUM(Cuesta!I45,LMUSD!I45,SLCUSD!I45,TUSD!I45,Sheet5!I45,Sheet6!I45,Sheet7!I45,Sheet8!I45,Sheet9!I45,Sheet10!I45,Sheet11!I45,Sheet12!I45,Sheet13!I45,Sheet14!I45,Sheet15!I45,Sheet16!I45,Sheet17!I45,Sheet18!I45,Sheet19!I45,Sheet20!I45)</f>
        <v>0</v>
      </c>
      <c r="J43" s="36"/>
      <c r="K43" s="39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7</v>
      </c>
      <c r="D45" s="84"/>
      <c r="E45" s="85"/>
      <c r="F45" s="36"/>
      <c r="G45" s="37">
        <f>SUM(Cuesta!G47,LMUSD!G47,SLCUSD!G47,TUSD!G47,Sheet5!G47,Sheet6!G47,Sheet7!G47,Sheet8!G47,Sheet9!G47,Sheet10!G47,Sheet11!G47,Sheet12!G47,Sheet13!G47,Sheet14!G47,Sheet15!G47,Sheet16!G47,Sheet17!G47,Sheet18!G47,Sheet19!G47,Sheet20!G47)</f>
        <v>52</v>
      </c>
      <c r="H45" s="38"/>
      <c r="I45" s="37">
        <f>SUM(Cuesta!I47,LMUSD!I47,SLCUSD!I47,TUSD!I47,Sheet5!I47,Sheet6!I47,Sheet7!I47,Sheet8!I47,Sheet9!I47,Sheet10!I47,Sheet11!I47,Sheet12!I47,Sheet13!I47,Sheet14!I47,Sheet15!I47,Sheet16!I47,Sheet17!I47,Sheet18!I47,Sheet19!I47,Sheet20!I47)</f>
        <v>10</v>
      </c>
      <c r="J45" s="36"/>
      <c r="K45" s="39">
        <f>IFERROR((I45-G45)/G45,0)</f>
        <v>-0.80769230769230771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8</v>
      </c>
      <c r="D47" s="84"/>
      <c r="E47" s="85"/>
      <c r="F47" s="36"/>
      <c r="G47" s="37">
        <f>SUM(Cuesta!G49,LMUSD!G49,SLCUSD!G49,TUSD!G49,Sheet5!G49,Sheet6!G49,Sheet7!G49,Sheet8!G49,Sheet9!G49,Sheet10!G49,Sheet11!G49,Sheet12!G49,Sheet13!G49,Sheet14!G49,Sheet15!G49,Sheet16!G49,Sheet17!G49,Sheet18!G49,Sheet19!G49,Sheet20!G49)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SUM(Cuesta!I49,LMUSD!I49,SLCUSD!I49,TUSD!I49,Sheet5!I49,Sheet6!I49,Sheet7!I49,Sheet8!I49,Sheet9!I49,Sheet10!I49,Sheet11!I49,Sheet12!I49,Sheet13!I49,Sheet14!I49,Sheet15!I49,Sheet16!I49,Sheet17!I49,Sheet18!I49,Sheet19!I49,Sheet20!I49)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9</v>
      </c>
      <c r="D49" s="84"/>
      <c r="E49" s="85"/>
      <c r="F49" s="36"/>
      <c r="G49" s="37">
        <f>SUM(Cuesta!G51,LMUSD!G51,SLCUSD!G51,TUSD!G51,Sheet5!G51,Sheet6!G51,Sheet7!G51,Sheet8!G51,Sheet9!G51,Sheet10!G51,Sheet11!G51,Sheet12!G51,Sheet13!G51,Sheet14!G51,Sheet15!G51,Sheet16!G51,Sheet17!G51,Sheet18!G51,Sheet19!G51,Sheet20!G51)</f>
        <v>65</v>
      </c>
      <c r="H49" s="38"/>
      <c r="I49" s="37">
        <f>SUM(Cuesta!I51,LMUSD!I51,SLCUSD!I51,TUSD!I51,Sheet5!I51,Sheet6!I51,Sheet7!I51,Sheet8!I51,Sheet9!I51,Sheet10!I51,Sheet11!I51,Sheet12!I51,Sheet13!I51,Sheet14!I51,Sheet15!I51,Sheet16!I51,Sheet17!I51,Sheet18!I51,Sheet19!I51,Sheet20!I51)</f>
        <v>26</v>
      </c>
      <c r="J49" s="36"/>
      <c r="K49" s="39">
        <f>IFERROR((I49-G49)/G49,0)</f>
        <v>-0.6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10</v>
      </c>
      <c r="D51" s="84"/>
      <c r="E51" s="85"/>
      <c r="F51" s="36"/>
      <c r="G51" s="37">
        <f>SUM(Cuesta!G53,LMUSD!G53,SLCUSD!G53,TUSD!G53,Sheet5!G53,Sheet6!G53,Sheet7!G53,Sheet8!G53,Sheet9!G53,Sheet10!G53,Sheet11!G53,Sheet12!G53,Sheet13!G53,Sheet14!G53,Sheet15!G53,Sheet16!G53,Sheet17!G53,Sheet18!G53,Sheet19!G53,Sheet20!G53)</f>
        <v>78</v>
      </c>
      <c r="H51" s="38"/>
      <c r="I51" s="37">
        <f>SUM(Cuesta!I53,LMUSD!I53,SLCUSD!I53,TUSD!I53,Sheet5!I53,Sheet6!I53,Sheet7!I53,Sheet8!I53,Sheet9!I53,Sheet10!I53,Sheet11!I53,Sheet12!I53,Sheet13!I53,Sheet14!I53,Sheet15!I53,Sheet16!I53,Sheet17!I53,Sheet18!I53,Sheet19!I53,Sheet20!I53)</f>
        <v>46</v>
      </c>
      <c r="J51" s="36"/>
      <c r="K51" s="39">
        <f>IFERROR((I51-G51)/G51,0)</f>
        <v>-0.41025641025641024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14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14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90" t="s">
        <v>13</v>
      </c>
      <c r="C8" s="90"/>
      <c r="D8" s="15"/>
      <c r="E8" s="86" t="s">
        <v>66</v>
      </c>
      <c r="F8" s="87"/>
      <c r="G8" s="87"/>
      <c r="H8" s="87"/>
      <c r="I8" s="87"/>
      <c r="J8" s="87"/>
      <c r="K8" s="88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91" t="s">
        <v>87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76"/>
      <c r="D12" s="76"/>
      <c r="E12" s="76"/>
      <c r="F12" s="16"/>
      <c r="G12" s="77" t="s">
        <v>11</v>
      </c>
      <c r="H12" s="24"/>
      <c r="I12" s="77" t="s">
        <v>12</v>
      </c>
      <c r="J12" s="24"/>
      <c r="K12" s="73" t="s">
        <v>90</v>
      </c>
      <c r="L12" s="24"/>
      <c r="M12" s="77" t="s">
        <v>92</v>
      </c>
      <c r="N12" s="25"/>
    </row>
    <row r="13" spans="1:14" ht="15.95" customHeight="1" x14ac:dyDescent="0.2">
      <c r="A13" s="17"/>
      <c r="B13" s="23"/>
      <c r="C13" s="76"/>
      <c r="D13" s="76"/>
      <c r="E13" s="76"/>
      <c r="F13" s="16"/>
      <c r="G13" s="78"/>
      <c r="H13" s="16"/>
      <c r="I13" s="78"/>
      <c r="J13" s="16"/>
      <c r="K13" s="74"/>
      <c r="L13" s="16"/>
      <c r="M13" s="78"/>
      <c r="N13" s="25"/>
    </row>
    <row r="14" spans="1:14" ht="15.95" customHeight="1" x14ac:dyDescent="0.2">
      <c r="A14" s="26"/>
      <c r="B14" s="27"/>
      <c r="C14" s="76"/>
      <c r="D14" s="76"/>
      <c r="E14" s="76"/>
      <c r="F14" s="28"/>
      <c r="G14" s="79"/>
      <c r="H14" s="28"/>
      <c r="I14" s="79"/>
      <c r="J14" s="28"/>
      <c r="K14" s="75"/>
      <c r="L14" s="28"/>
      <c r="M14" s="79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80" t="s">
        <v>94</v>
      </c>
      <c r="D16" s="81"/>
      <c r="E16" s="82"/>
      <c r="F16" s="36"/>
      <c r="G16" s="37">
        <v>451</v>
      </c>
      <c r="H16" s="38"/>
      <c r="I16" s="37">
        <v>544</v>
      </c>
      <c r="J16" s="36"/>
      <c r="K16" s="39">
        <v>0.20620842572062084</v>
      </c>
      <c r="L16" s="36"/>
      <c r="M16" s="64"/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" customHeight="1" x14ac:dyDescent="0.2">
      <c r="A18" s="34"/>
      <c r="B18" s="35"/>
      <c r="C18" s="80" t="s">
        <v>89</v>
      </c>
      <c r="D18" s="81"/>
      <c r="E18" s="82"/>
      <c r="F18" s="36"/>
      <c r="G18" s="37">
        <v>532</v>
      </c>
      <c r="H18" s="38"/>
      <c r="I18" s="37">
        <v>655</v>
      </c>
      <c r="J18" s="36"/>
      <c r="K18" s="39">
        <v>0.23120300751879699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95</v>
      </c>
      <c r="D20" s="81"/>
      <c r="E20" s="82"/>
      <c r="F20" s="36"/>
      <c r="G20" s="37">
        <v>0</v>
      </c>
      <c r="H20" s="38"/>
      <c r="I20" s="37">
        <v>50</v>
      </c>
      <c r="J20" s="36"/>
      <c r="K20" s="39"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96</v>
      </c>
      <c r="D22" s="81"/>
      <c r="E22" s="82"/>
      <c r="F22" s="36"/>
      <c r="G22" s="37">
        <v>0</v>
      </c>
      <c r="H22" s="38"/>
      <c r="I22" s="37">
        <v>0</v>
      </c>
      <c r="J22" s="36"/>
      <c r="K22" s="39"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97</v>
      </c>
      <c r="D24" s="81"/>
      <c r="E24" s="82"/>
      <c r="F24" s="36"/>
      <c r="G24" s="37">
        <v>0</v>
      </c>
      <c r="H24" s="38"/>
      <c r="I24" s="37">
        <v>20</v>
      </c>
      <c r="J24" s="36"/>
      <c r="K24" s="39"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98</v>
      </c>
      <c r="D26" s="81"/>
      <c r="E26" s="82"/>
      <c r="F26" s="36"/>
      <c r="G26" s="37">
        <v>82</v>
      </c>
      <c r="H26" s="38"/>
      <c r="I26" s="37">
        <v>0</v>
      </c>
      <c r="J26" s="36"/>
      <c r="K26" s="39">
        <v>-1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99</v>
      </c>
      <c r="D28" s="81"/>
      <c r="E28" s="82"/>
      <c r="F28" s="36"/>
      <c r="G28" s="37">
        <v>0</v>
      </c>
      <c r="H28" s="38"/>
      <c r="I28" s="37">
        <v>0</v>
      </c>
      <c r="J28" s="36"/>
      <c r="K28" s="39">
        <v>0</v>
      </c>
      <c r="L28" s="36"/>
      <c r="M28" s="64"/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" customHeight="1" x14ac:dyDescent="0.2">
      <c r="A31" s="41"/>
      <c r="B31" s="92" t="s">
        <v>88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76"/>
      <c r="D33" s="76"/>
      <c r="E33" s="76"/>
      <c r="F33" s="16"/>
      <c r="G33" s="77" t="s">
        <v>1</v>
      </c>
      <c r="H33" s="24"/>
      <c r="I33" s="77" t="s">
        <v>2</v>
      </c>
      <c r="J33" s="24"/>
      <c r="K33" s="73" t="s">
        <v>0</v>
      </c>
      <c r="L33" s="24"/>
      <c r="M33" s="77" t="s">
        <v>92</v>
      </c>
      <c r="N33" s="25"/>
    </row>
    <row r="34" spans="1:33" ht="5.0999999999999996" customHeight="1" x14ac:dyDescent="0.2">
      <c r="A34" s="17"/>
      <c r="B34" s="23"/>
      <c r="C34" s="76"/>
      <c r="D34" s="76"/>
      <c r="E34" s="76"/>
      <c r="F34" s="16"/>
      <c r="G34" s="78"/>
      <c r="H34" s="16"/>
      <c r="I34" s="78"/>
      <c r="J34" s="16"/>
      <c r="K34" s="74"/>
      <c r="L34" s="16"/>
      <c r="M34" s="78"/>
      <c r="N34" s="25"/>
    </row>
    <row r="35" spans="1:33" x14ac:dyDescent="0.2">
      <c r="A35" s="26"/>
      <c r="B35" s="27"/>
      <c r="C35" s="76"/>
      <c r="D35" s="76"/>
      <c r="E35" s="76"/>
      <c r="F35" s="28"/>
      <c r="G35" s="79"/>
      <c r="H35" s="28"/>
      <c r="I35" s="79"/>
      <c r="J35" s="28"/>
      <c r="K35" s="75"/>
      <c r="L35" s="28"/>
      <c r="M35" s="79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83" t="s">
        <v>3</v>
      </c>
      <c r="D37" s="84"/>
      <c r="E37" s="85"/>
      <c r="F37" s="36"/>
      <c r="G37" s="37">
        <v>423</v>
      </c>
      <c r="H37" s="38"/>
      <c r="I37" s="37">
        <v>262</v>
      </c>
      <c r="J37" s="36"/>
      <c r="K37" s="39">
        <v>-0.38061465721040189</v>
      </c>
      <c r="L37" s="36"/>
      <c r="M37" s="64"/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" customHeight="1" x14ac:dyDescent="0.2">
      <c r="A39" s="34"/>
      <c r="B39" s="35"/>
      <c r="C39" s="83" t="s">
        <v>4</v>
      </c>
      <c r="D39" s="84"/>
      <c r="E39" s="85"/>
      <c r="F39" s="36"/>
      <c r="G39" s="37">
        <v>0</v>
      </c>
      <c r="H39" s="38"/>
      <c r="I39" s="37">
        <v>0</v>
      </c>
      <c r="J39" s="36"/>
      <c r="K39" s="39"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5</v>
      </c>
      <c r="D41" s="84"/>
      <c r="E41" s="85"/>
      <c r="F41" s="36"/>
      <c r="G41" s="37">
        <v>248</v>
      </c>
      <c r="H41" s="38"/>
      <c r="I41" s="37">
        <v>107</v>
      </c>
      <c r="J41" s="36"/>
      <c r="K41" s="39">
        <v>-0.56854838709677424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6</v>
      </c>
      <c r="D43" s="84"/>
      <c r="E43" s="85"/>
      <c r="F43" s="36"/>
      <c r="G43" s="37">
        <v>0</v>
      </c>
      <c r="H43" s="38"/>
      <c r="I43" s="37">
        <v>0</v>
      </c>
      <c r="J43" s="36"/>
      <c r="K43" s="39"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7</v>
      </c>
      <c r="D45" s="84"/>
      <c r="E45" s="85"/>
      <c r="F45" s="36"/>
      <c r="G45" s="37">
        <v>52</v>
      </c>
      <c r="H45" s="38"/>
      <c r="I45" s="37">
        <v>10</v>
      </c>
      <c r="J45" s="36"/>
      <c r="K45" s="39">
        <v>-0.80769230769230771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8</v>
      </c>
      <c r="D47" s="84"/>
      <c r="E47" s="85"/>
      <c r="F47" s="36"/>
      <c r="G47" s="37">
        <v>0</v>
      </c>
      <c r="H47" s="38"/>
      <c r="I47" s="37">
        <v>0</v>
      </c>
      <c r="J47" s="36"/>
      <c r="K47" s="39"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9</v>
      </c>
      <c r="D49" s="84"/>
      <c r="E49" s="85"/>
      <c r="F49" s="36"/>
      <c r="G49" s="37">
        <v>65</v>
      </c>
      <c r="H49" s="38"/>
      <c r="I49" s="37">
        <v>26</v>
      </c>
      <c r="J49" s="36"/>
      <c r="K49" s="39">
        <v>-0.6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10</v>
      </c>
      <c r="D51" s="84"/>
      <c r="E51" s="85"/>
      <c r="F51" s="36"/>
      <c r="G51" s="37">
        <v>78</v>
      </c>
      <c r="H51" s="38"/>
      <c r="I51" s="37">
        <v>46</v>
      </c>
      <c r="J51" s="36"/>
      <c r="K51" s="39">
        <v>-0.41025641025641024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mergeCells count="31">
    <mergeCell ref="C49:E49"/>
    <mergeCell ref="C51:E51"/>
    <mergeCell ref="C37:E37"/>
    <mergeCell ref="C39:E39"/>
    <mergeCell ref="C41:E41"/>
    <mergeCell ref="C43:E43"/>
    <mergeCell ref="C45:E45"/>
    <mergeCell ref="C47:E47"/>
    <mergeCell ref="C28:E28"/>
    <mergeCell ref="B31:N31"/>
    <mergeCell ref="C33:E35"/>
    <mergeCell ref="G33:G35"/>
    <mergeCell ref="I33:I35"/>
    <mergeCell ref="K33:K35"/>
    <mergeCell ref="M33:M35"/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75" x14ac:dyDescent="0.25"/>
  <cols>
    <col min="1" max="1" width="18.8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7" workbookViewId="0">
      <selection activeCell="M28" sqref="M28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 t="s">
        <v>102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>
        <v>100</v>
      </c>
      <c r="H18" s="70"/>
      <c r="I18" s="66">
        <v>110</v>
      </c>
      <c r="J18" s="36"/>
      <c r="K18" s="62">
        <f>IFERROR((I18-G18)/G18,0)</f>
        <v>0.1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>
        <v>450</v>
      </c>
      <c r="H20" s="70"/>
      <c r="I20" s="66">
        <v>650</v>
      </c>
      <c r="J20" s="36"/>
      <c r="K20" s="62">
        <f>IFERROR((I20-G20)/G20,0)</f>
        <v>0.44444444444444442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>
        <v>0</v>
      </c>
      <c r="H26" s="70"/>
      <c r="I26" s="66">
        <v>20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>
        <v>423</v>
      </c>
      <c r="H39" s="61"/>
      <c r="I39" s="66">
        <v>262</v>
      </c>
      <c r="J39" s="36"/>
      <c r="K39" s="62">
        <f>IFERROR((I39-G39)/G39,0)</f>
        <v>-0.38061465721040189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>
        <v>32</v>
      </c>
      <c r="H43" s="61"/>
      <c r="I43" s="66">
        <v>8</v>
      </c>
      <c r="J43" s="36"/>
      <c r="K43" s="62">
        <f>IFERROR((I43-G43)/G43,0)</f>
        <v>-0.75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>
        <v>52</v>
      </c>
      <c r="H47" s="61"/>
      <c r="I47" s="66">
        <v>10</v>
      </c>
      <c r="J47" s="36"/>
      <c r="K47" s="62">
        <f>IFERROR((I47-G47)/G47,0)</f>
        <v>-0.80769230769230771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>
        <v>65</v>
      </c>
      <c r="H51" s="61"/>
      <c r="I51" s="66">
        <v>26</v>
      </c>
      <c r="J51" s="36"/>
      <c r="K51" s="62">
        <f>IFERROR((I51-G51)/G51,0)</f>
        <v>-0.6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>
        <v>78</v>
      </c>
      <c r="H53" s="61"/>
      <c r="I53" s="66">
        <v>46</v>
      </c>
      <c r="J53" s="36"/>
      <c r="K53" s="62">
        <f>IFERROR((I53-G53)/G53,0)</f>
        <v>-0.41025641025641024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7" workbookViewId="0">
      <selection activeCell="M45" sqref="M45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 t="s">
        <v>103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>
        <v>179</v>
      </c>
      <c r="H18" s="70"/>
      <c r="I18" s="66">
        <v>188</v>
      </c>
      <c r="J18" s="36"/>
      <c r="K18" s="62">
        <f>IFERROR((I18-G18)/G18,0)</f>
        <v>5.027932960893855E-2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>
        <v>82</v>
      </c>
      <c r="H20" s="70"/>
      <c r="I20" s="66">
        <v>5</v>
      </c>
      <c r="J20" s="36"/>
      <c r="K20" s="62">
        <f>IFERROR((I20-G20)/G20,0)</f>
        <v>-0.93902439024390238</v>
      </c>
      <c r="L20" s="36"/>
      <c r="M20" s="71" t="s">
        <v>105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>
        <v>35</v>
      </c>
      <c r="H43" s="61"/>
      <c r="I43" s="66">
        <v>25</v>
      </c>
      <c r="J43" s="36"/>
      <c r="K43" s="62">
        <f>IFERROR((I43-G43)/G43,0)</f>
        <v>-0.2857142857142857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 t="s">
        <v>106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 t="s">
        <v>106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25" right="0.25" top="0.75" bottom="0.75" header="0.3" footer="0.3"/>
  <pageSetup scale="63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F40" workbookViewId="0">
      <selection activeCell="M53" sqref="M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 t="s">
        <v>101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>
        <v>172</v>
      </c>
      <c r="H18" s="70"/>
      <c r="I18" s="66">
        <v>181</v>
      </c>
      <c r="J18" s="36"/>
      <c r="K18" s="62">
        <f>IFERROR((I18-G18)/G18,0)</f>
        <v>5.232558139534884E-2</v>
      </c>
      <c r="L18" s="36"/>
      <c r="M18" s="64" t="s">
        <v>107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>
        <v>0</v>
      </c>
      <c r="H22" s="70"/>
      <c r="I22" s="66">
        <v>50</v>
      </c>
      <c r="J22" s="36"/>
      <c r="K22" s="62">
        <f>IFERROR((I22-G22)/G22,0)</f>
        <v>0</v>
      </c>
      <c r="L22" s="36"/>
      <c r="M22" s="64" t="s">
        <v>108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>
        <v>82</v>
      </c>
      <c r="H28" s="70"/>
      <c r="I28" s="66">
        <v>0</v>
      </c>
      <c r="J28" s="36"/>
      <c r="K28" s="62">
        <f>IFERROR((I28-G28)/G28,0)</f>
        <v>-1</v>
      </c>
      <c r="L28" s="36"/>
      <c r="M28" s="64" t="s">
        <v>109</v>
      </c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>
        <v>181</v>
      </c>
      <c r="H43" s="61"/>
      <c r="I43" s="66">
        <v>54</v>
      </c>
      <c r="J43" s="36"/>
      <c r="K43" s="62">
        <f>IFERROR((I43-G43)/G43,0)</f>
        <v>-0.7016574585635359</v>
      </c>
      <c r="L43" s="36"/>
      <c r="M43" s="64" t="s">
        <v>110</v>
      </c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 t="s">
        <v>106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 t="s">
        <v>106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22" workbookViewId="0">
      <selection activeCell="M53" sqref="M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 t="s">
        <v>100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>
        <v>0</v>
      </c>
      <c r="H18" s="70"/>
      <c r="I18" s="66">
        <v>65</v>
      </c>
      <c r="J18" s="36"/>
      <c r="K18" s="62">
        <f>IFERROR((I18-G18)/G18,0)</f>
        <v>0</v>
      </c>
      <c r="L18" s="36"/>
      <c r="M18" s="71" t="s">
        <v>104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>
        <v>20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 t="s">
        <v>106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 t="s">
        <v>106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2" t="s">
        <v>91</v>
      </c>
      <c r="F2" s="72"/>
      <c r="G2" s="72"/>
      <c r="H2" s="72"/>
      <c r="I2" s="72"/>
      <c r="J2" s="72"/>
      <c r="K2" s="72"/>
    </row>
    <row r="3" spans="1:37" ht="15.75" x14ac:dyDescent="0.2">
      <c r="C3" s="8"/>
      <c r="D3" s="8"/>
      <c r="E3" s="72"/>
      <c r="F3" s="72"/>
      <c r="G3" s="72"/>
      <c r="H3" s="72"/>
      <c r="I3" s="72"/>
      <c r="J3" s="72"/>
      <c r="K3" s="72"/>
    </row>
    <row r="4" spans="1:37" ht="15.75" x14ac:dyDescent="0.2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2" t="s">
        <v>93</v>
      </c>
      <c r="C8" s="102"/>
      <c r="E8" s="99" t="str">
        <f>Summary!E8</f>
        <v>San Luis Obispo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2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2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0999999999999996" customHeight="1" x14ac:dyDescent="0.2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2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52</vt:lpstr>
      <vt:lpstr>ddConsortia</vt:lpstr>
      <vt:lpstr>Cuesta</vt:lpstr>
      <vt:lpstr>LMUSD</vt:lpstr>
      <vt:lpstr>SLCUSD</vt:lpstr>
      <vt:lpstr>TUSD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Cuesta!Print_Area</vt:lpstr>
      <vt:lpstr>LMUSD!Print_Area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SLCUSD!Print_Area</vt:lpstr>
      <vt:lpstr>Summary!Print_Area</vt:lpstr>
      <vt:lpstr>TUSD!Print_Area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Raybon</cp:lastModifiedBy>
  <cp:lastPrinted>2015-10-29T20:02:34Z</cp:lastPrinted>
  <dcterms:created xsi:type="dcterms:W3CDTF">2015-10-06T00:58:22Z</dcterms:created>
  <dcterms:modified xsi:type="dcterms:W3CDTF">2018-03-28T22:58:39Z</dcterms:modified>
</cp:coreProperties>
</file>