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144c71670538ec/Documents/ESaT Ltd/Driver CPC/"/>
    </mc:Choice>
  </mc:AlternateContent>
  <xr:revisionPtr revIDLastSave="10" documentId="8_{C0AC30EE-D600-4356-A512-82D6A21DDE74}" xr6:coauthVersionLast="47" xr6:coauthVersionMax="47" xr10:uidLastSave="{B5D591A5-DEEB-4EA9-927B-B282C8DD6796}"/>
  <bookViews>
    <workbookView xWindow="-28920" yWindow="-120" windowWidth="29040" windowHeight="15720" activeTab="11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JANUARY!$C$2</definedName>
    <definedName name="ColumnTitleRegion1..H15.10">OCTOBER!$B$3</definedName>
    <definedName name="ColumnTitleRegion1..H15.11">NOVEMBER!#REF!</definedName>
    <definedName name="ColumnTitleRegion1..H15.12">DECEMBER!$B$3</definedName>
    <definedName name="ColumnTitleRegion1..H15.2">FEBRUARY!$B$3</definedName>
    <definedName name="ColumnTitleRegion1..H15.3">MARCH!$B$3</definedName>
    <definedName name="ColumnTitleRegion1..H15.4">APRIL!$B$3</definedName>
    <definedName name="ColumnTitleRegion1..H15.5">MAY!$B$3</definedName>
    <definedName name="ColumnTitleRegion1..H15.6">JUNE!$B$3</definedName>
    <definedName name="ColumnTitleRegion1..H15.7">JULY!$B$3</definedName>
    <definedName name="ColumnTitleRegion1..H15.8">AUGUST!$B$3</definedName>
    <definedName name="ColumnTitleRegion1..H15.9">SEPTEMBER!$B$3</definedName>
    <definedName name="ColumnTitleRegion1..H17.1">JANUARY!$B$5</definedName>
    <definedName name="DaysAndWeeks">{0,1,2,3,4,5,6} + {0;1;2;3;4;5}*7</definedName>
    <definedName name="_xlnm.Print_Area" localSheetId="0">JANUARY!$A$3:$H$15</definedName>
    <definedName name="RowTitleRegion1..C2">JANUARY!$B$2</definedName>
    <definedName name="RowTitleRegion2..E2">JANUARY!$D$2</definedName>
    <definedName name="WeekStart">JANUARY!$E$2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2" l="1" a="1"/>
  <c r="H4" i="12" s="1"/>
  <c r="H3" i="12" s="1"/>
  <c r="B3" i="12"/>
  <c r="B14" i="13" a="1"/>
  <c r="H14" i="13" s="1"/>
  <c r="B12" i="13" a="1"/>
  <c r="H12" i="13" s="1"/>
  <c r="B10" i="13" a="1"/>
  <c r="H10" i="13" s="1"/>
  <c r="B8" i="13" a="1"/>
  <c r="F8" i="13" s="1"/>
  <c r="B6" i="13" a="1"/>
  <c r="H6" i="13" s="1"/>
  <c r="B12" i="12" a="1"/>
  <c r="H12" i="12" s="1"/>
  <c r="B10" i="12" a="1"/>
  <c r="H10" i="12" s="1"/>
  <c r="B8" i="12" a="1"/>
  <c r="H8" i="12" s="1"/>
  <c r="B12" i="11" a="1"/>
  <c r="H12" i="11" s="1"/>
  <c r="B10" i="11" a="1"/>
  <c r="C10" i="11" s="1"/>
  <c r="B8" i="11" a="1"/>
  <c r="H8" i="11" s="1"/>
  <c r="B6" i="11" a="1"/>
  <c r="F6" i="11" s="1"/>
  <c r="B12" i="10" a="1"/>
  <c r="H12" i="10" s="1"/>
  <c r="B10" i="10" a="1"/>
  <c r="H10" i="10" s="1"/>
  <c r="B8" i="10" a="1"/>
  <c r="H8" i="10" s="1"/>
  <c r="B6" i="10" a="1"/>
  <c r="H6" i="10" s="1"/>
  <c r="B12" i="9" a="1"/>
  <c r="H12" i="9" s="1"/>
  <c r="B10" i="9" a="1"/>
  <c r="H10" i="9" s="1"/>
  <c r="B8" i="9" a="1"/>
  <c r="H8" i="9" s="1"/>
  <c r="B6" i="9" a="1"/>
  <c r="H6" i="9" s="1"/>
  <c r="B12" i="8" a="1"/>
  <c r="H12" i="8" s="1"/>
  <c r="B10" i="8" a="1"/>
  <c r="H10" i="8" s="1"/>
  <c r="B8" i="8" a="1"/>
  <c r="H8" i="8" s="1"/>
  <c r="B6" i="8" a="1"/>
  <c r="H6" i="8" s="1"/>
  <c r="B12" i="7" a="1"/>
  <c r="H12" i="7" s="1"/>
  <c r="B10" i="7" a="1"/>
  <c r="H10" i="7" s="1"/>
  <c r="B8" i="7" a="1"/>
  <c r="H8" i="7" s="1"/>
  <c r="B6" i="7" a="1"/>
  <c r="H6" i="7" s="1"/>
  <c r="B14" i="7" a="1"/>
  <c r="B14" i="7" s="1"/>
  <c r="B12" i="6" a="1"/>
  <c r="H12" i="6" s="1"/>
  <c r="B10" i="6" a="1"/>
  <c r="G10" i="6" s="1"/>
  <c r="B8" i="6" a="1"/>
  <c r="H8" i="6" s="1"/>
  <c r="B6" i="6" a="1"/>
  <c r="H6" i="6" s="1"/>
  <c r="B12" i="5" a="1"/>
  <c r="H12" i="5" s="1"/>
  <c r="B10" i="5" a="1"/>
  <c r="H10" i="5" s="1"/>
  <c r="B8" i="5" a="1"/>
  <c r="H8" i="5" s="1"/>
  <c r="B6" i="5" a="1"/>
  <c r="H6" i="5" s="1"/>
  <c r="B14" i="4" a="1"/>
  <c r="H14" i="4" s="1"/>
  <c r="B12" i="4" a="1"/>
  <c r="H12" i="4" s="1"/>
  <c r="B10" i="4" a="1"/>
  <c r="H10" i="4" s="1"/>
  <c r="B8" i="4" a="1"/>
  <c r="H8" i="4" s="1"/>
  <c r="B6" i="4" a="1"/>
  <c r="H6" i="4" s="1"/>
  <c r="B4" i="4" a="1"/>
  <c r="B4" i="4" s="1"/>
  <c r="B12" i="3" a="1"/>
  <c r="H12" i="3" s="1"/>
  <c r="B10" i="3" a="1"/>
  <c r="H10" i="3" s="1"/>
  <c r="B8" i="3" a="1"/>
  <c r="H8" i="3" s="1"/>
  <c r="B6" i="3" a="1"/>
  <c r="H6" i="3" s="1"/>
  <c r="B14" i="2" a="1"/>
  <c r="H14" i="2" s="1"/>
  <c r="B12" i="2" a="1"/>
  <c r="H12" i="2" s="1"/>
  <c r="B10" i="2" a="1"/>
  <c r="H10" i="2" s="1"/>
  <c r="B8" i="2" a="1"/>
  <c r="H8" i="2" s="1"/>
  <c r="E4" i="12" l="1"/>
  <c r="E3" i="12" s="1"/>
  <c r="F4" i="12"/>
  <c r="F3" i="12" s="1"/>
  <c r="G4" i="12"/>
  <c r="G3" i="12" s="1"/>
  <c r="B4" i="12"/>
  <c r="C4" i="12"/>
  <c r="C3" i="12" s="1"/>
  <c r="D4" i="12"/>
  <c r="D3" i="12" s="1"/>
  <c r="B12" i="13"/>
  <c r="C8" i="13"/>
  <c r="D8" i="13"/>
  <c r="E8" i="13"/>
  <c r="G8" i="13"/>
  <c r="C14" i="13"/>
  <c r="D6" i="13"/>
  <c r="D10" i="13"/>
  <c r="D14" i="13"/>
  <c r="B8" i="13"/>
  <c r="C12" i="13"/>
  <c r="E12" i="13"/>
  <c r="F12" i="13"/>
  <c r="H8" i="13"/>
  <c r="E14" i="13"/>
  <c r="D12" i="13"/>
  <c r="G12" i="13"/>
  <c r="F14" i="13"/>
  <c r="B6" i="13"/>
  <c r="B14" i="13"/>
  <c r="C6" i="13"/>
  <c r="E10" i="13"/>
  <c r="F6" i="13"/>
  <c r="G6" i="13"/>
  <c r="G10" i="13"/>
  <c r="G14" i="13"/>
  <c r="B10" i="13"/>
  <c r="C10" i="13"/>
  <c r="E6" i="13"/>
  <c r="F10" i="13"/>
  <c r="D12" i="12"/>
  <c r="B12" i="12"/>
  <c r="C12" i="12"/>
  <c r="E8" i="12"/>
  <c r="E12" i="12"/>
  <c r="D8" i="12"/>
  <c r="F8" i="12"/>
  <c r="F12" i="12"/>
  <c r="D10" i="12"/>
  <c r="E10" i="12"/>
  <c r="F10" i="12"/>
  <c r="G10" i="12"/>
  <c r="B8" i="12"/>
  <c r="C8" i="12"/>
  <c r="G8" i="12"/>
  <c r="G12" i="12"/>
  <c r="B10" i="12"/>
  <c r="C10" i="12"/>
  <c r="B6" i="11"/>
  <c r="C6" i="11"/>
  <c r="D10" i="11"/>
  <c r="H10" i="11"/>
  <c r="B8" i="11"/>
  <c r="B12" i="11"/>
  <c r="C8" i="11"/>
  <c r="C12" i="11"/>
  <c r="E12" i="11"/>
  <c r="F10" i="11"/>
  <c r="G6" i="11"/>
  <c r="H6" i="11"/>
  <c r="D12" i="11"/>
  <c r="F8" i="11"/>
  <c r="F12" i="11"/>
  <c r="B10" i="11"/>
  <c r="D6" i="11"/>
  <c r="E10" i="11"/>
  <c r="G10" i="11"/>
  <c r="D8" i="11"/>
  <c r="E8" i="11"/>
  <c r="G8" i="11"/>
  <c r="G12" i="11"/>
  <c r="E6" i="11"/>
  <c r="F6" i="10"/>
  <c r="B6" i="10"/>
  <c r="B10" i="10"/>
  <c r="C6" i="10"/>
  <c r="C10" i="10"/>
  <c r="D6" i="10"/>
  <c r="D10" i="10"/>
  <c r="E6" i="10"/>
  <c r="E10" i="10"/>
  <c r="F10" i="10"/>
  <c r="G6" i="10"/>
  <c r="G10" i="10"/>
  <c r="E8" i="10"/>
  <c r="E12" i="10"/>
  <c r="B8" i="10"/>
  <c r="C8" i="10"/>
  <c r="F8" i="10"/>
  <c r="G8" i="10"/>
  <c r="G12" i="10"/>
  <c r="B12" i="10"/>
  <c r="C12" i="10"/>
  <c r="D8" i="10"/>
  <c r="D12" i="10"/>
  <c r="F12" i="10"/>
  <c r="D10" i="9"/>
  <c r="B6" i="9"/>
  <c r="B10" i="9"/>
  <c r="C6" i="9"/>
  <c r="C10" i="9"/>
  <c r="D6" i="9"/>
  <c r="E6" i="9"/>
  <c r="E10" i="9"/>
  <c r="F6" i="9"/>
  <c r="F10" i="9"/>
  <c r="G6" i="9"/>
  <c r="G10" i="9"/>
  <c r="F12" i="9"/>
  <c r="B8" i="9"/>
  <c r="C12" i="9"/>
  <c r="D8" i="9"/>
  <c r="F8" i="9"/>
  <c r="G8" i="9"/>
  <c r="G12" i="9"/>
  <c r="B12" i="9"/>
  <c r="C8" i="9"/>
  <c r="D12" i="9"/>
  <c r="E8" i="9"/>
  <c r="E12" i="9"/>
  <c r="E10" i="8"/>
  <c r="B10" i="8"/>
  <c r="D12" i="8"/>
  <c r="E12" i="8"/>
  <c r="B6" i="8"/>
  <c r="C6" i="8"/>
  <c r="C10" i="8"/>
  <c r="D6" i="8"/>
  <c r="D10" i="8"/>
  <c r="E6" i="8"/>
  <c r="F6" i="8"/>
  <c r="F10" i="8"/>
  <c r="G6" i="8"/>
  <c r="G10" i="8"/>
  <c r="B8" i="8"/>
  <c r="E8" i="8"/>
  <c r="F8" i="8"/>
  <c r="F12" i="8"/>
  <c r="B12" i="8"/>
  <c r="C12" i="8"/>
  <c r="G8" i="8"/>
  <c r="G12" i="8"/>
  <c r="C8" i="8"/>
  <c r="D8" i="8"/>
  <c r="B10" i="7"/>
  <c r="D10" i="7"/>
  <c r="B6" i="7"/>
  <c r="C6" i="7"/>
  <c r="C10" i="7"/>
  <c r="D6" i="7"/>
  <c r="E6" i="7"/>
  <c r="E12" i="7"/>
  <c r="E10" i="7"/>
  <c r="F6" i="7"/>
  <c r="F10" i="7"/>
  <c r="G6" i="7"/>
  <c r="G10" i="7"/>
  <c r="F12" i="7"/>
  <c r="B12" i="7"/>
  <c r="C8" i="7"/>
  <c r="C12" i="7"/>
  <c r="D8" i="7"/>
  <c r="G8" i="7"/>
  <c r="G12" i="7"/>
  <c r="B8" i="7"/>
  <c r="D12" i="7"/>
  <c r="E8" i="7"/>
  <c r="F8" i="7"/>
  <c r="H14" i="7"/>
  <c r="G14" i="7"/>
  <c r="F14" i="7"/>
  <c r="D14" i="7"/>
  <c r="C14" i="7"/>
  <c r="E14" i="7"/>
  <c r="B6" i="6"/>
  <c r="B10" i="6"/>
  <c r="C10" i="6"/>
  <c r="E10" i="6"/>
  <c r="F6" i="6"/>
  <c r="F10" i="6"/>
  <c r="G6" i="6"/>
  <c r="H10" i="6"/>
  <c r="E8" i="6"/>
  <c r="E12" i="6"/>
  <c r="B8" i="6"/>
  <c r="C12" i="6"/>
  <c r="F8" i="6"/>
  <c r="F12" i="6"/>
  <c r="C6" i="6"/>
  <c r="D6" i="6"/>
  <c r="D10" i="6"/>
  <c r="E6" i="6"/>
  <c r="C8" i="6"/>
  <c r="D12" i="6"/>
  <c r="G8" i="6"/>
  <c r="G12" i="6"/>
  <c r="B12" i="6"/>
  <c r="D8" i="6"/>
  <c r="B6" i="5"/>
  <c r="B10" i="5"/>
  <c r="C6" i="5"/>
  <c r="C10" i="5"/>
  <c r="D6" i="5"/>
  <c r="D10" i="5"/>
  <c r="E6" i="5"/>
  <c r="F6" i="5"/>
  <c r="F10" i="5"/>
  <c r="G6" i="5"/>
  <c r="G10" i="5"/>
  <c r="D12" i="5"/>
  <c r="E10" i="5"/>
  <c r="C12" i="5"/>
  <c r="E12" i="5"/>
  <c r="F12" i="5"/>
  <c r="G8" i="5"/>
  <c r="G12" i="5"/>
  <c r="B8" i="5"/>
  <c r="B12" i="5"/>
  <c r="C8" i="5"/>
  <c r="D8" i="5"/>
  <c r="E8" i="5"/>
  <c r="F8" i="5"/>
  <c r="B12" i="4"/>
  <c r="E12" i="4"/>
  <c r="E10" i="4"/>
  <c r="B8" i="4"/>
  <c r="C8" i="4"/>
  <c r="C12" i="4"/>
  <c r="D8" i="4"/>
  <c r="D12" i="4"/>
  <c r="E8" i="4"/>
  <c r="F8" i="4"/>
  <c r="F12" i="4"/>
  <c r="G8" i="4"/>
  <c r="G12" i="4"/>
  <c r="F14" i="4"/>
  <c r="B6" i="4"/>
  <c r="B10" i="4"/>
  <c r="B14" i="4"/>
  <c r="C10" i="4"/>
  <c r="C14" i="4"/>
  <c r="D6" i="4"/>
  <c r="D10" i="4"/>
  <c r="E6" i="4"/>
  <c r="F10" i="4"/>
  <c r="G6" i="4"/>
  <c r="G10" i="4"/>
  <c r="G14" i="4"/>
  <c r="C6" i="4"/>
  <c r="D14" i="4"/>
  <c r="E14" i="4"/>
  <c r="F6" i="4"/>
  <c r="H4" i="4"/>
  <c r="E4" i="4"/>
  <c r="D4" i="4"/>
  <c r="F4" i="4"/>
  <c r="C4" i="4"/>
  <c r="G4" i="4"/>
  <c r="B6" i="3"/>
  <c r="B10" i="3"/>
  <c r="C6" i="3"/>
  <c r="C10" i="3"/>
  <c r="D6" i="3"/>
  <c r="D10" i="3"/>
  <c r="E6" i="3"/>
  <c r="E10" i="3"/>
  <c r="F6" i="3"/>
  <c r="F10" i="3"/>
  <c r="G6" i="3"/>
  <c r="G10" i="3"/>
  <c r="F12" i="3"/>
  <c r="B8" i="3"/>
  <c r="B12" i="3"/>
  <c r="C8" i="3"/>
  <c r="C12" i="3"/>
  <c r="D12" i="3"/>
  <c r="E8" i="3"/>
  <c r="E12" i="3"/>
  <c r="G8" i="3"/>
  <c r="G12" i="3"/>
  <c r="D8" i="3"/>
  <c r="F8" i="3"/>
  <c r="F8" i="2"/>
  <c r="G8" i="2"/>
  <c r="B8" i="2"/>
  <c r="B12" i="2"/>
  <c r="C8" i="2"/>
  <c r="C12" i="2"/>
  <c r="D8" i="2"/>
  <c r="D12" i="2"/>
  <c r="E8" i="2"/>
  <c r="E12" i="2"/>
  <c r="F12" i="2"/>
  <c r="G12" i="2"/>
  <c r="F14" i="2"/>
  <c r="G14" i="2"/>
  <c r="B10" i="2"/>
  <c r="B14" i="2"/>
  <c r="C10" i="2"/>
  <c r="C14" i="2"/>
  <c r="D10" i="2"/>
  <c r="D14" i="2"/>
  <c r="E10" i="2"/>
  <c r="E14" i="2"/>
  <c r="F10" i="2"/>
  <c r="G10" i="2"/>
  <c r="B6" i="12" l="1" a="1"/>
  <c r="H6" i="12" s="1"/>
  <c r="G6" i="12" l="1"/>
  <c r="B6" i="12"/>
  <c r="C6" i="12"/>
  <c r="D6" i="12"/>
  <c r="E6" i="12"/>
  <c r="F6" i="12"/>
  <c r="B4" i="13" a="1"/>
  <c r="B4" i="13" s="1"/>
  <c r="B4" i="11" a="1"/>
  <c r="C4" i="11" s="1"/>
  <c r="B4" i="10" a="1"/>
  <c r="C4" i="10" s="1"/>
  <c r="B4" i="9" a="1"/>
  <c r="C4" i="9" s="1"/>
  <c r="B4" i="8" a="1"/>
  <c r="B4" i="7" a="1"/>
  <c r="B4" i="6" a="1"/>
  <c r="B4" i="5" a="1"/>
  <c r="B4" i="3" a="1"/>
  <c r="B6" i="2" a="1"/>
  <c r="B1" i="9"/>
  <c r="B1" i="11"/>
  <c r="B1" i="10"/>
  <c r="B1" i="7"/>
  <c r="B1" i="8"/>
  <c r="H4" i="13" l="1"/>
  <c r="E4" i="13"/>
  <c r="D4" i="13"/>
  <c r="G4" i="13"/>
  <c r="F4" i="13"/>
  <c r="C4" i="13"/>
  <c r="H4" i="11"/>
  <c r="B4" i="11"/>
  <c r="E4" i="11"/>
  <c r="D4" i="11"/>
  <c r="G4" i="11"/>
  <c r="F4" i="11"/>
  <c r="H4" i="10"/>
  <c r="B4" i="10"/>
  <c r="E4" i="10"/>
  <c r="D4" i="10"/>
  <c r="G4" i="10"/>
  <c r="F4" i="10"/>
  <c r="H4" i="9"/>
  <c r="B4" i="9"/>
  <c r="E4" i="9"/>
  <c r="D4" i="9"/>
  <c r="G4" i="9"/>
  <c r="F4" i="9"/>
  <c r="C4" i="8"/>
  <c r="G4" i="8"/>
  <c r="E4" i="8"/>
  <c r="B4" i="8"/>
  <c r="F4" i="8"/>
  <c r="D4" i="8"/>
  <c r="H4" i="8"/>
  <c r="E4" i="7"/>
  <c r="D4" i="7"/>
  <c r="H4" i="7"/>
  <c r="B4" i="7"/>
  <c r="F4" i="7"/>
  <c r="C4" i="7"/>
  <c r="G4" i="7"/>
  <c r="B4" i="6"/>
  <c r="F4" i="6"/>
  <c r="C4" i="6"/>
  <c r="G4" i="6"/>
  <c r="H4" i="6"/>
  <c r="D4" i="6"/>
  <c r="E4" i="6"/>
  <c r="C4" i="5"/>
  <c r="G4" i="5"/>
  <c r="E4" i="5"/>
  <c r="B4" i="5"/>
  <c r="F4" i="5"/>
  <c r="D4" i="5"/>
  <c r="H4" i="5"/>
  <c r="B4" i="3"/>
  <c r="F4" i="3"/>
  <c r="C4" i="3"/>
  <c r="G4" i="3"/>
  <c r="H4" i="3"/>
  <c r="D4" i="3"/>
  <c r="E4" i="3"/>
  <c r="B6" i="2"/>
  <c r="F6" i="2"/>
  <c r="C6" i="2"/>
  <c r="G6" i="2"/>
  <c r="H6" i="2"/>
  <c r="D6" i="2"/>
  <c r="E6" i="2"/>
  <c r="B1" i="12"/>
  <c r="B1" i="13"/>
  <c r="B1" i="6"/>
  <c r="B1" i="5"/>
  <c r="B1" i="4"/>
  <c r="B1" i="3"/>
  <c r="C3" i="4" l="1"/>
  <c r="F5" i="2"/>
  <c r="G3" i="13" l="1"/>
  <c r="H3" i="13"/>
  <c r="F3" i="13"/>
  <c r="E3" i="13"/>
  <c r="D3" i="13"/>
  <c r="C3" i="13"/>
  <c r="G3" i="11"/>
  <c r="H3" i="11"/>
  <c r="F3" i="11"/>
  <c r="E3" i="11"/>
  <c r="D3" i="11"/>
  <c r="C3" i="11"/>
  <c r="G3" i="10"/>
  <c r="F3" i="10"/>
  <c r="E3" i="10"/>
  <c r="D3" i="10"/>
  <c r="H3" i="10"/>
  <c r="C3" i="10"/>
  <c r="H3" i="9"/>
  <c r="G3" i="9"/>
  <c r="F3" i="9"/>
  <c r="E3" i="9"/>
  <c r="D3" i="9"/>
  <c r="C3" i="9"/>
  <c r="G3" i="8"/>
  <c r="H3" i="8"/>
  <c r="F3" i="8"/>
  <c r="E3" i="8"/>
  <c r="D3" i="8"/>
  <c r="C3" i="8"/>
  <c r="G3" i="7"/>
  <c r="H3" i="7"/>
  <c r="F3" i="7"/>
  <c r="E3" i="7"/>
  <c r="D3" i="7"/>
  <c r="C3" i="7"/>
  <c r="G3" i="6"/>
  <c r="H3" i="6"/>
  <c r="F3" i="6"/>
  <c r="E3" i="6"/>
  <c r="D3" i="6"/>
  <c r="C3" i="6"/>
  <c r="G3" i="5"/>
  <c r="H3" i="5"/>
  <c r="F3" i="5"/>
  <c r="E3" i="5"/>
  <c r="D3" i="5"/>
  <c r="C3" i="5"/>
  <c r="H3" i="4"/>
  <c r="G3" i="4"/>
  <c r="F3" i="4"/>
  <c r="E3" i="4"/>
  <c r="D3" i="4"/>
  <c r="G3" i="3"/>
  <c r="H3" i="3"/>
  <c r="F3" i="3"/>
  <c r="E3" i="3"/>
  <c r="D3" i="3"/>
  <c r="C3" i="3"/>
  <c r="E5" i="2"/>
  <c r="H5" i="2"/>
  <c r="G5" i="2"/>
  <c r="D5" i="2"/>
  <c r="C5" i="2"/>
  <c r="B3" i="13" l="1"/>
  <c r="B3" i="11"/>
  <c r="B3" i="10"/>
  <c r="B3" i="9"/>
  <c r="B3" i="8"/>
  <c r="B3" i="7"/>
  <c r="B3" i="6"/>
  <c r="B3" i="5"/>
  <c r="B3" i="4"/>
  <c r="B3" i="3"/>
  <c r="B5" i="2"/>
  <c r="B3" i="2"/>
</calcChain>
</file>

<file path=xl/sharedStrings.xml><?xml version="1.0" encoding="utf-8"?>
<sst xmlns="http://schemas.openxmlformats.org/spreadsheetml/2006/main" count="493" uniqueCount="71">
  <si>
    <t>MAY</t>
  </si>
  <si>
    <t>FEBRUARY</t>
  </si>
  <si>
    <t>JANUARY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</si>
  <si>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</si>
  <si>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</si>
  <si>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</si>
  <si>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</si>
  <si>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</si>
  <si>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</si>
  <si>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</si>
  <si>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</si>
  <si>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</si>
  <si>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Enter year:</t>
  </si>
  <si>
    <t>Week start:</t>
  </si>
  <si>
    <t>FEBRUARY -&gt;</t>
  </si>
  <si>
    <t>MARCH -&gt;</t>
  </si>
  <si>
    <t>&lt;- JANUARY</t>
  </si>
  <si>
    <t>APRIL -&gt;</t>
  </si>
  <si>
    <t>&lt;- FEBRUARY</t>
  </si>
  <si>
    <t>&lt;- NOVEMBER</t>
  </si>
  <si>
    <t>&lt;- OCTOBER</t>
  </si>
  <si>
    <t>DECEMBER -&gt;</t>
  </si>
  <si>
    <t>&lt;- MARCH</t>
  </si>
  <si>
    <t>MAY -&gt;</t>
  </si>
  <si>
    <t>&lt;- APRIL</t>
  </si>
  <si>
    <t>JUNE -&gt;</t>
  </si>
  <si>
    <t>&lt;- MAY</t>
  </si>
  <si>
    <t>JULY -&gt;</t>
  </si>
  <si>
    <t>&lt;-JUNE</t>
  </si>
  <si>
    <t>AUGUST -&gt;</t>
  </si>
  <si>
    <t>&lt;- JULY</t>
  </si>
  <si>
    <t>SEPTEMBER -&gt;</t>
  </si>
  <si>
    <t>&lt;- AUGUST</t>
  </si>
  <si>
    <t>OCTOBER -&gt;</t>
  </si>
  <si>
    <t>&lt;- SEPTEMBER</t>
  </si>
  <si>
    <t>NOVEMBER -&gt;</t>
  </si>
  <si>
    <t>JANUARY -&gt;</t>
  </si>
  <si>
    <t>Start the calendar on either a Sunday or a Monday by selecting Su or Mo in the Week Start cell, E2</t>
  </si>
  <si>
    <t>Mo</t>
  </si>
  <si>
    <t xml:space="preserve">Fuel Efficient Driving </t>
  </si>
  <si>
    <t>Traffic Law Incidents and Vulnerable Road Users</t>
  </si>
  <si>
    <t xml:space="preserve">Driver Welfare Customer Care and Security </t>
  </si>
  <si>
    <t xml:space="preserve">Transport Manager 2 day refresher course </t>
  </si>
  <si>
    <t xml:space="preserve">Introduction to Health and Safety and Driver Risk Awareness </t>
  </si>
  <si>
    <t xml:space="preserve">New Years Eve Introduction to Health and Safety and Driver Risk Awareness </t>
  </si>
  <si>
    <t xml:space="preserve">New Years Day 
Fuel Efficient Driving </t>
  </si>
  <si>
    <t>Driver Essentials - Hours, Tachographs and Working Time Directive</t>
  </si>
  <si>
    <t xml:space="preserve">Safe Loading of Goods Vehicles - HGV Only </t>
  </si>
  <si>
    <t xml:space="preserve">
Driver Compliance </t>
  </si>
  <si>
    <t>Additional courses running in March</t>
  </si>
  <si>
    <t>23rd</t>
  </si>
  <si>
    <t xml:space="preserve">Course Full 
Fuel Efficient Driving </t>
  </si>
  <si>
    <t xml:space="preserve">March 22nd &amp; 23rd </t>
  </si>
  <si>
    <t xml:space="preserve">Course Full Fuel Efficient Driving </t>
  </si>
  <si>
    <t>Good Friday 
Traffic Law Incidents and Vulnerable Road Users</t>
  </si>
  <si>
    <t xml:space="preserve">Closed Easter Weekend 
Safe Loading of Goods Vehicles </t>
  </si>
  <si>
    <t xml:space="preserve">Closed Easter Weekend </t>
  </si>
  <si>
    <t xml:space="preserve">Bank Holiday 
Fuel Efficient Driving </t>
  </si>
  <si>
    <t xml:space="preserve">Bank Holiday Weekend
Fuel Efficient Driving </t>
  </si>
  <si>
    <t>Closed Bank Holiday Weekend
Driver Essentials - Hours, Tachographs and Working Time Directive</t>
  </si>
  <si>
    <t xml:space="preserve">Holiday Weekend
Fuel Efficient Driving </t>
  </si>
  <si>
    <t xml:space="preserve">Closed Bank Holiday Weekend
Introduction to Health and Safety and Driver Risk Awareness </t>
  </si>
  <si>
    <t xml:space="preserve">Bank Holiday 
Fuel Efficient Driving 
</t>
  </si>
  <si>
    <t>Holiday</t>
  </si>
  <si>
    <t>FULL
Traffic Law Incidents and Vulnerable Road Users</t>
  </si>
  <si>
    <t xml:space="preserve">FULL Introduction to Health and Safety and Driver Risk Awareness </t>
  </si>
  <si>
    <t xml:space="preserve">FULL 
Fuel Efficient Driving </t>
  </si>
  <si>
    <t>FULL Driver Essentials - Hours, Tachographs and Working Time Directive</t>
  </si>
  <si>
    <t xml:space="preserve">FULL 
Safe Loading of Goods Vehicles - HGV Only </t>
  </si>
  <si>
    <t>Additional courses running in June</t>
  </si>
  <si>
    <t>Return to Driving for Goods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</si>
</sst>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"/>
  </numFmts>
  <fonts count="11" x14ac:knownFonts="1">
    <font>
      <b/>
      <sz val="11"/>
      <color theme="1" tint="0.34998626667073579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11"/>
      <color theme="2" tint="-0.749961851863155"/>
      <name val="Trebuchet MS"/>
      <family val="2"/>
      <scheme val="minor"/>
    </font>
    <font>
      <b/>
      <u/>
      <sz val="11"/>
      <color theme="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i/>
      <sz val="11"/>
      <color theme="1" tint="0.34998626667073579"/>
      <name val="Trebuchet MS"/>
      <family val="2"/>
      <scheme val="minor"/>
    </font>
    <font>
      <b/>
      <sz val="22"/>
      <color theme="1" tint="0.34998626667073579"/>
      <name val="Trebuchet MS"/>
      <family val="2"/>
      <scheme val="major"/>
    </font>
    <font>
      <b/>
      <u/>
      <sz val="11"/>
      <color theme="8" tint="-0.499984740745262"/>
      <name val="Trebuchet MS"/>
      <family val="2"/>
      <scheme val="minor"/>
    </font>
    <font>
      <b/>
      <sz val="10"/>
      <color theme="1"/>
      <name val="Trebuchet MS"/>
      <family val="2"/>
      <scheme val="major"/>
    </font>
    <font>
      <b/>
      <sz val="10"/>
      <color theme="1" tint="0.34998626667073579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31">
    <xf numFmtId="0" fontId="0" fillId="0" borderId="0" xfId="0">
      <alignment horizontal="left" vertical="top" wrapText="1" indent="1"/>
    </xf>
    <xf numFmtId="0" fontId="3" fillId="0" borderId="0" xfId="3" applyAlignment="1">
      <alignment horizontal="left" vertical="top"/>
    </xf>
    <xf numFmtId="0" fontId="2" fillId="0" borderId="0" xfId="1" applyAlignment="1">
      <alignment horizontal="center" vertical="top"/>
    </xf>
    <xf numFmtId="164" fontId="1" fillId="0" borderId="1" xfId="4">
      <alignment horizontal="left" indent="1"/>
    </xf>
    <xf numFmtId="0" fontId="1" fillId="0" borderId="0" xfId="2">
      <alignment vertical="top"/>
    </xf>
    <xf numFmtId="0" fontId="4" fillId="0" borderId="0" xfId="5">
      <alignment horizontal="center" vertical="top"/>
    </xf>
    <xf numFmtId="0" fontId="7" fillId="0" borderId="0" xfId="7">
      <alignment horizontal="left"/>
    </xf>
    <xf numFmtId="164" fontId="2" fillId="0" borderId="0" xfId="1" applyNumberFormat="1">
      <alignment horizontal="left" vertical="top"/>
    </xf>
    <xf numFmtId="0" fontId="6" fillId="0" borderId="0" xfId="9" applyAlignment="1">
      <alignment horizontal="left" vertical="top"/>
    </xf>
    <xf numFmtId="0" fontId="5" fillId="0" borderId="0" xfId="10">
      <alignment horizontal="left" vertical="top"/>
    </xf>
    <xf numFmtId="0" fontId="5" fillId="0" borderId="1" xfId="11">
      <alignment horizontal="left" vertical="top" wrapText="1" indent="1"/>
    </xf>
    <xf numFmtId="164" fontId="1" fillId="0" borderId="1" xfId="4" applyFill="1">
      <alignment horizontal="left" indent="1"/>
    </xf>
    <xf numFmtId="14" fontId="0" fillId="0" borderId="0" xfId="0" applyNumberFormat="1">
      <alignment horizontal="left" vertical="top" wrapText="1" indent="1"/>
    </xf>
    <xf numFmtId="0" fontId="5" fillId="0" borderId="0" xfId="11" applyBorder="1">
      <alignment horizontal="left" vertical="top" wrapText="1" indent="1"/>
    </xf>
    <xf numFmtId="0" fontId="9" fillId="0" borderId="0" xfId="1" applyFont="1" applyAlignment="1">
      <alignment horizontal="center" vertical="top"/>
    </xf>
    <xf numFmtId="0" fontId="10" fillId="0" borderId="0" xfId="0" applyFont="1">
      <alignment horizontal="left" vertical="top" wrapText="1" indent="1"/>
    </xf>
    <xf numFmtId="0" fontId="5" fillId="3" borderId="1" xfId="11" applyFill="1">
      <alignment horizontal="left" vertical="top" wrapText="1" indent="1"/>
    </xf>
    <xf numFmtId="6" fontId="0" fillId="0" borderId="0" xfId="0" applyNumberFormat="1">
      <alignment horizontal="left" vertical="top" wrapText="1" indent="1"/>
    </xf>
    <xf numFmtId="6" fontId="0" fillId="4" borderId="0" xfId="0" applyNumberFormat="1" applyFill="1">
      <alignment horizontal="left" vertical="top" wrapText="1" indent="1"/>
    </xf>
    <xf numFmtId="164" fontId="1" fillId="2" borderId="1" xfId="4" applyFill="1">
      <alignment horizontal="left" indent="1"/>
    </xf>
    <xf numFmtId="0" fontId="0" fillId="0" borderId="0" xfId="0" applyAlignment="1">
      <alignment horizontal="left" vertical="center" wrapText="1" indent="1"/>
    </xf>
    <xf numFmtId="0" fontId="0" fillId="5" borderId="0" xfId="0" applyFill="1">
      <alignment horizontal="left" vertical="top" wrapText="1" indent="1"/>
    </xf>
    <xf numFmtId="0" fontId="5" fillId="3" borderId="2" xfId="11" applyFill="1" applyBorder="1" applyAlignment="1">
      <alignment horizontal="center" vertical="top" wrapText="1"/>
    </xf>
    <xf numFmtId="0" fontId="5" fillId="3" borderId="0" xfId="11" applyFill="1" applyBorder="1" applyAlignment="1">
      <alignment horizontal="center" vertical="top" wrapText="1"/>
    </xf>
    <xf numFmtId="0" fontId="5" fillId="2" borderId="1" xfId="11" applyFill="1">
      <alignment horizontal="left" vertical="top" wrapText="1" indent="1"/>
    </xf>
    <xf numFmtId="0" fontId="0" fillId="6" borderId="0" xfId="0" applyFill="1">
      <alignment horizontal="left" vertical="top" wrapText="1" indent="1"/>
    </xf>
    <xf numFmtId="0" fontId="5" fillId="3" borderId="2" xfId="11" applyFill="1" applyBorder="1" applyAlignment="1">
      <alignment horizontal="center" vertical="top" wrapText="1"/>
    </xf>
    <xf numFmtId="0" fontId="5" fillId="3" borderId="0" xfId="11" applyFill="1" applyBorder="1" applyAlignment="1">
      <alignment horizontal="center" vertical="top" wrapText="1"/>
    </xf>
    <xf numFmtId="0" fontId="5" fillId="0" borderId="2" xfId="11" applyBorder="1" applyAlignment="1">
      <alignment horizontal="center" vertical="top" wrapText="1"/>
    </xf>
    <xf numFmtId="0" fontId="5" fillId="0" borderId="0" xfId="11" applyBorder="1" applyAlignment="1">
      <alignment horizontal="center" vertical="top" wrapText="1"/>
    </xf>
    <xf numFmtId="0" fontId="5" fillId="0" borderId="1" xfId="11" applyFill="1">
      <alignment horizontal="left" vertical="top" wrapText="1" inden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3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1:H15"/>
  <sheetViews>
    <sheetView showGridLines="0" topLeftCell="A3" zoomScaleNormal="100" workbookViewId="0">
      <selection activeCell="B7" sqref="B7:H15"/>
    </sheetView>
  </sheetViews>
  <sheetFormatPr defaultRowHeight="16.5" x14ac:dyDescent="0.3"/>
  <cols>
    <col min="1" max="1" width="2.77734375" customWidth="1"/>
    <col min="2" max="8" width="13.77734375" customWidth="1"/>
  </cols>
  <sheetData>
    <row r="1" spans="2:8" ht="15" customHeight="1" x14ac:dyDescent="0.3">
      <c r="B1" s="8" t="s">
        <v>37</v>
      </c>
      <c r="C1" s="1"/>
      <c r="D1" s="1"/>
      <c r="E1" s="1"/>
      <c r="F1" s="1"/>
      <c r="G1" s="1"/>
      <c r="H1" s="1"/>
    </row>
    <row r="2" spans="2:8" ht="36" customHeight="1" x14ac:dyDescent="0.3">
      <c r="B2" s="9" t="s">
        <v>12</v>
      </c>
      <c r="C2" s="9">
        <v>2025</v>
      </c>
      <c r="D2" s="9" t="s">
        <v>13</v>
      </c>
      <c r="E2" s="9" t="s">
        <v>38</v>
      </c>
    </row>
    <row r="3" spans="2:8" ht="30" customHeight="1" x14ac:dyDescent="0.45">
      <c r="B3" s="6">
        <f>CalendarYear</f>
        <v>2025</v>
      </c>
      <c r="D3" s="5" t="s">
        <v>14</v>
      </c>
      <c r="E3" s="1"/>
      <c r="G3" s="5"/>
      <c r="H3" s="5"/>
    </row>
    <row r="4" spans="2:8" ht="45" customHeight="1" x14ac:dyDescent="0.3">
      <c r="B4" s="7" t="s">
        <v>2</v>
      </c>
      <c r="C4" s="7"/>
      <c r="D4" s="7"/>
      <c r="E4" s="7"/>
      <c r="F4" s="2"/>
    </row>
    <row r="5" spans="2:8" ht="18.75" customHeight="1" x14ac:dyDescent="0.3">
      <c r="B5" s="4" t="str">
        <f>WeekStart</f>
        <v>Mo</v>
      </c>
      <c r="C5" s="4" t="str">
        <f t="shared" ref="C5:H5" si="0">LEFT(TEXT(C6,"ddd"),2)</f>
        <v>Tu</v>
      </c>
      <c r="D5" s="4" t="str">
        <f t="shared" si="0"/>
        <v>We</v>
      </c>
      <c r="E5" s="4" t="str">
        <f t="shared" si="0"/>
        <v>Th</v>
      </c>
      <c r="F5" s="4" t="str">
        <f t="shared" si="0"/>
        <v>Fr</v>
      </c>
      <c r="G5" s="4" t="str">
        <f t="shared" si="0"/>
        <v>Sa</v>
      </c>
      <c r="H5" s="4" t="str">
        <f t="shared" si="0"/>
        <v>Su</v>
      </c>
    </row>
    <row r="6" spans="2:8" ht="16.5" customHeight="1" x14ac:dyDescent="0.3">
      <c r="B6" s="11">
        <f t="array" ref="B6:H6">DaysAndWeeks+DATE(CalendarYear,1,1)-WEEKDAY(DATE(CalendarYear,1,1),(WeekStart="Mo")+1)+1</f>
        <v>45656</v>
      </c>
      <c r="C6" s="11">
        <v>45657</v>
      </c>
      <c r="D6" s="11">
        <v>45658</v>
      </c>
      <c r="E6" s="11">
        <v>45659</v>
      </c>
      <c r="F6" s="11">
        <v>45660</v>
      </c>
      <c r="G6" s="3">
        <v>45661</v>
      </c>
      <c r="H6" s="3">
        <v>45662</v>
      </c>
    </row>
    <row r="7" spans="2:8" ht="39.75" customHeight="1" x14ac:dyDescent="0.3">
      <c r="B7" s="10" t="s">
        <v>41</v>
      </c>
      <c r="C7" s="10" t="s">
        <v>44</v>
      </c>
      <c r="D7" s="10" t="s">
        <v>45</v>
      </c>
      <c r="E7" s="10" t="s">
        <v>46</v>
      </c>
      <c r="F7" s="10" t="s">
        <v>40</v>
      </c>
      <c r="G7" s="10" t="s">
        <v>47</v>
      </c>
      <c r="H7" s="10" t="s">
        <v>48</v>
      </c>
    </row>
    <row r="8" spans="2:8" ht="15" customHeight="1" x14ac:dyDescent="0.3">
      <c r="B8" s="11">
        <f t="array" ref="B8:H8">DaysAndWeeks+DATE(CalendarYear,1,1)-WEEKDAY(DATE(CalendarYear,1,1),(WeekStart="Mo")+1)+8</f>
        <v>45663</v>
      </c>
      <c r="C8" s="11">
        <v>45664</v>
      </c>
      <c r="D8" s="11">
        <v>45665</v>
      </c>
      <c r="E8" s="11">
        <v>45666</v>
      </c>
      <c r="F8" s="11">
        <v>45667</v>
      </c>
      <c r="G8" s="11">
        <v>45668</v>
      </c>
      <c r="H8" s="11">
        <v>45669</v>
      </c>
    </row>
    <row r="9" spans="2:8" ht="39.75" customHeight="1" x14ac:dyDescent="0.3">
      <c r="B9" s="10" t="s">
        <v>39</v>
      </c>
      <c r="C9" s="10" t="s">
        <v>46</v>
      </c>
      <c r="D9" s="10" t="s">
        <v>40</v>
      </c>
      <c r="E9" s="10" t="s">
        <v>47</v>
      </c>
      <c r="F9" s="10" t="s">
        <v>48</v>
      </c>
      <c r="G9" s="10" t="s">
        <v>41</v>
      </c>
      <c r="H9" s="10" t="s">
        <v>43</v>
      </c>
    </row>
    <row r="10" spans="2:8" ht="15" customHeight="1" x14ac:dyDescent="0.3">
      <c r="B10" s="11">
        <f t="array" ref="B10:H10">DaysAndWeeks+DATE(CalendarYear,1,1)-WEEKDAY(DATE(CalendarYear,1,1),(WeekStart="Mo")+1)+15</f>
        <v>45670</v>
      </c>
      <c r="C10" s="11">
        <v>45671</v>
      </c>
      <c r="D10" s="11">
        <v>45672</v>
      </c>
      <c r="E10" s="11">
        <v>45673</v>
      </c>
      <c r="F10" s="11">
        <v>45674</v>
      </c>
      <c r="G10" s="11">
        <v>45675</v>
      </c>
      <c r="H10" s="11">
        <v>45676</v>
      </c>
    </row>
    <row r="11" spans="2:8" ht="115.5" x14ac:dyDescent="0.3">
      <c r="B11" s="10" t="s">
        <v>40</v>
      </c>
      <c r="C11" s="10" t="s">
        <v>47</v>
      </c>
      <c r="D11" s="10" t="s">
        <v>48</v>
      </c>
      <c r="E11" s="10" t="s">
        <v>41</v>
      </c>
      <c r="F11" s="10" t="s">
        <v>43</v>
      </c>
      <c r="G11" s="10" t="s">
        <v>39</v>
      </c>
      <c r="H11" s="10" t="s">
        <v>46</v>
      </c>
    </row>
    <row r="12" spans="2:8" ht="15" customHeight="1" x14ac:dyDescent="0.3">
      <c r="B12" s="11">
        <f t="array" ref="B12:H12">DaysAndWeeks+DATE(CalendarYear,1,1)-WEEKDAY(DATE(CalendarYear,1,1),(WeekStart="Mo")+1)+22</f>
        <v>45677</v>
      </c>
      <c r="C12" s="11">
        <v>45678</v>
      </c>
      <c r="D12" s="11">
        <v>45679</v>
      </c>
      <c r="E12" s="11">
        <v>45680</v>
      </c>
      <c r="F12" s="11">
        <v>45681</v>
      </c>
      <c r="G12" s="11">
        <v>45682</v>
      </c>
      <c r="H12" s="11">
        <v>45683</v>
      </c>
    </row>
    <row r="13" spans="2:8" ht="40.5" customHeight="1" x14ac:dyDescent="0.3">
      <c r="B13" s="10" t="s">
        <v>48</v>
      </c>
      <c r="C13" s="10" t="s">
        <v>41</v>
      </c>
      <c r="D13" s="10" t="s">
        <v>43</v>
      </c>
      <c r="E13" s="10" t="s">
        <v>39</v>
      </c>
      <c r="F13" s="10" t="s">
        <v>46</v>
      </c>
      <c r="G13" s="10" t="s">
        <v>40</v>
      </c>
      <c r="H13" s="10" t="s">
        <v>47</v>
      </c>
    </row>
    <row r="14" spans="2:8" ht="15" customHeight="1" x14ac:dyDescent="0.3">
      <c r="B14" s="11">
        <f t="array" ref="B14:H14">DaysAndWeeks+DATE(CalendarYear,1,1)-WEEKDAY(DATE(CalendarYear,1,1),(WeekStart="Mo")+1)+29</f>
        <v>45684</v>
      </c>
      <c r="C14" s="11">
        <v>45685</v>
      </c>
      <c r="D14" s="11">
        <v>45686</v>
      </c>
      <c r="E14" s="11">
        <v>45687</v>
      </c>
      <c r="F14" s="11">
        <v>45688</v>
      </c>
      <c r="G14" s="11">
        <v>45689</v>
      </c>
      <c r="H14" s="11">
        <v>45690</v>
      </c>
    </row>
    <row r="15" spans="2:8" ht="81.599999999999994" customHeight="1" x14ac:dyDescent="0.3">
      <c r="B15" s="10" t="s">
        <v>43</v>
      </c>
      <c r="C15" s="10" t="s">
        <v>39</v>
      </c>
      <c r="D15" s="10" t="s">
        <v>46</v>
      </c>
      <c r="E15" s="10" t="s">
        <v>40</v>
      </c>
      <c r="F15" s="10" t="s">
        <v>47</v>
      </c>
      <c r="G15" s="10" t="s">
        <v>48</v>
      </c>
      <c r="H15" s="10" t="s">
        <v>41</v>
      </c>
    </row>
  </sheetData>
  <dataConsolidate/>
  <conditionalFormatting sqref="B6:G6">
    <cfRule type="expression" dxfId="32" priority="11">
      <formula>DAY(B6)&gt;8</formula>
    </cfRule>
  </conditionalFormatting>
  <conditionalFormatting sqref="B14:H14">
    <cfRule type="expression" dxfId="31" priority="1">
      <formula>AND(DAY(B14)&gt;=1,DAY(B14)&lt;=15)</formula>
    </cfRule>
  </conditionalFormatting>
  <dataValidations xWindow="40" yWindow="320" count="11">
    <dataValidation type="list" errorStyle="warning" allowBlank="1" showInputMessage="1" showErrorMessage="1" errorTitle="Calendar cannot use this value." error="Select a day from the entries in the list. Select CANCEL, then ALT+DOWN ARROW to pick from the dropdown list" prompt="Select the starting day of the week from the dropdown list. Press ALT+DOWN ARROW to open the dropdown list then press ENTER to choose one of the items" sqref="E2" xr:uid="{00000000-0002-0000-0000-000000000000}">
      <formula1>"Mo, Su"</formula1>
    </dataValidation>
    <dataValidation allowBlank="1" showInputMessage="1" prompt="Enter calendar year in this cell" sqref="C2" xr:uid="{00000000-0002-0000-0000-000001000000}"/>
    <dataValidation allowBlank="1" showInputMessage="1" prompt="Automatically determined starting day of the week. To change weekdays, select a new starting day of the week in cell E2" sqref="B5" xr:uid="{00000000-0002-0000-0000-000002000000}"/>
    <dataValidation allowBlank="1" showInputMessage="1" prompt="Automatically determined weekday" sqref="C5:H5" xr:uid="{00000000-0002-0000-0000-000003000000}"/>
    <dataValidation allowBlank="1" showInputMessage="1" showErrorMessage="1" prompt="Calendar year, automatically determined by the year input in C2" sqref="B3" xr:uid="{00000000-0002-0000-0000-000004000000}"/>
    <dataValidation allowBlank="1" showInputMessage="1" prompt="Navigation link to the next month" sqref="D3" xr:uid="{00000000-0002-0000-0000-000005000000}"/>
    <dataValidation allowBlank="1" showInputMessage="1" prompt="Create a 12-month calendar in this worksheet. Customize calendar year in cell C2 &amp; Week Start Day in cell E2 to automatically update calendar for each month in separate worksheets" sqref="A1" xr:uid="{00000000-0002-0000-0000-000006000000}"/>
    <dataValidation allowBlank="1" showInputMessage="1" prompt="Rows 6, 8, 10, 12, 14, and 16 contain dates of the month, including the previous and next month, if applicable" sqref="B6" xr:uid="{00000000-0002-0000-0000-000007000000}"/>
    <dataValidation allowBlank="1" showInputMessage="1" showErrorMessage="1" prompt="Enter calendar year in cell at right" sqref="B2" xr:uid="{00000000-0002-0000-0000-000009000000}"/>
    <dataValidation allowBlank="1" showInputMessage="1" showErrorMessage="1" prompt="Select Week Start day in cell at right" sqref="D2" xr:uid="{00000000-0002-0000-0000-00000A000000}"/>
    <dataValidation allowBlank="1" showInputMessage="1" showErrorMessage="1" prompt="Month for this worksheet is in this cell. Calendar starts in cell below and contains dates from previous, current and next month" sqref="B4" xr:uid="{00000000-0002-0000-0000-00000B000000}"/>
  </dataValidations>
  <hyperlinks>
    <hyperlink ref="D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1:M15"/>
  <sheetViews>
    <sheetView showGridLines="0" zoomScale="80" zoomScaleNormal="80" workbookViewId="0">
      <selection activeCell="I1" sqref="I1:I1048576"/>
    </sheetView>
  </sheetViews>
  <sheetFormatPr defaultRowHeight="16.5" x14ac:dyDescent="0.3"/>
  <cols>
    <col min="1" max="1" width="2.77734375" customWidth="1"/>
    <col min="2" max="5" width="13.77734375" customWidth="1"/>
    <col min="6" max="6" width="17.88671875" customWidth="1"/>
    <col min="7" max="8" width="13.77734375" customWidth="1"/>
    <col min="12" max="12" width="12.21875" bestFit="1" customWidth="1"/>
    <col min="13" max="13" width="30.6640625" customWidth="1"/>
  </cols>
  <sheetData>
    <row r="1" spans="2:13" ht="30" customHeight="1" x14ac:dyDescent="0.45">
      <c r="B1" s="6">
        <f>CalendarYear</f>
        <v>2025</v>
      </c>
      <c r="C1" s="5" t="s">
        <v>16</v>
      </c>
      <c r="D1" s="5" t="s">
        <v>15</v>
      </c>
      <c r="E1" s="1"/>
    </row>
    <row r="2" spans="2:13" ht="45" customHeight="1" x14ac:dyDescent="0.3">
      <c r="B2" s="7" t="s">
        <v>1</v>
      </c>
      <c r="C2" s="7"/>
      <c r="D2" s="7"/>
      <c r="E2" s="7"/>
      <c r="F2" s="2"/>
    </row>
    <row r="3" spans="2:13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3" ht="16.5" customHeight="1" x14ac:dyDescent="0.3">
      <c r="B4" s="11">
        <f t="array" ref="B4:H4">DaysAndWeeks+DATE(CalendarYear,2,1)-WEEKDAY(DATE(CalendarYear,2,1),(WeekStart="Mo")+1)+1</f>
        <v>45684</v>
      </c>
      <c r="C4" s="11">
        <v>45685</v>
      </c>
      <c r="D4" s="11">
        <v>45686</v>
      </c>
      <c r="E4" s="11">
        <v>45687</v>
      </c>
      <c r="F4" s="11">
        <v>45688</v>
      </c>
      <c r="G4" s="11">
        <v>45689</v>
      </c>
      <c r="H4" s="11">
        <v>45690</v>
      </c>
    </row>
    <row r="5" spans="2:13" ht="115.5" x14ac:dyDescent="0.3">
      <c r="B5" s="10" t="s">
        <v>43</v>
      </c>
      <c r="C5" s="10" t="s">
        <v>39</v>
      </c>
      <c r="D5" s="10" t="s">
        <v>46</v>
      </c>
      <c r="E5" s="10" t="s">
        <v>40</v>
      </c>
      <c r="F5" s="10" t="s">
        <v>47</v>
      </c>
      <c r="G5" s="10" t="s">
        <v>48</v>
      </c>
      <c r="H5" s="10" t="s">
        <v>41</v>
      </c>
    </row>
    <row r="6" spans="2:13" ht="15" customHeight="1" x14ac:dyDescent="0.3">
      <c r="B6" s="11">
        <f t="array" ref="B6:H6">DaysAndWeeks+DATE(CalendarYear,2,1)-WEEKDAY(DATE(CalendarYear,2,1),(WeekStart="Mo")+1)+8</f>
        <v>45691</v>
      </c>
      <c r="C6" s="11">
        <v>45692</v>
      </c>
      <c r="D6" s="11">
        <v>45693</v>
      </c>
      <c r="E6" s="11">
        <v>45694</v>
      </c>
      <c r="F6" s="11">
        <v>45695</v>
      </c>
      <c r="G6" s="11">
        <v>45696</v>
      </c>
      <c r="H6" s="11">
        <v>45697</v>
      </c>
    </row>
    <row r="7" spans="2:13" ht="78.599999999999994" customHeight="1" x14ac:dyDescent="0.3">
      <c r="B7" s="10" t="s">
        <v>46</v>
      </c>
      <c r="C7" s="10" t="s">
        <v>40</v>
      </c>
      <c r="D7" s="10" t="s">
        <v>47</v>
      </c>
      <c r="E7" s="10" t="s">
        <v>48</v>
      </c>
      <c r="F7" s="10" t="s">
        <v>41</v>
      </c>
      <c r="G7" s="10" t="s">
        <v>43</v>
      </c>
      <c r="H7" s="10" t="s">
        <v>39</v>
      </c>
      <c r="L7" s="12"/>
      <c r="M7" s="13"/>
    </row>
    <row r="8" spans="2:13" ht="15" customHeight="1" x14ac:dyDescent="0.3">
      <c r="B8" s="11">
        <f t="array" ref="B8:H8">DaysAndWeeks+DATE(CalendarYear,2,1)-WEEKDAY(DATE(CalendarYear,2,1),(WeekStart="Mo")+1)+15</f>
        <v>45698</v>
      </c>
      <c r="C8" s="11">
        <v>45699</v>
      </c>
      <c r="D8" s="11">
        <v>45700</v>
      </c>
      <c r="E8" s="11">
        <v>45701</v>
      </c>
      <c r="F8" s="11">
        <v>45702</v>
      </c>
      <c r="G8" s="11">
        <v>45703</v>
      </c>
      <c r="H8" s="11">
        <v>45704</v>
      </c>
      <c r="L8" s="12"/>
      <c r="M8" s="13"/>
    </row>
    <row r="9" spans="2:13" ht="78" customHeight="1" x14ac:dyDescent="0.3">
      <c r="B9" s="10" t="s">
        <v>47</v>
      </c>
      <c r="C9" s="10" t="s">
        <v>48</v>
      </c>
      <c r="D9" s="10" t="s">
        <v>41</v>
      </c>
      <c r="E9" s="10" t="s">
        <v>43</v>
      </c>
      <c r="F9" s="10" t="s">
        <v>39</v>
      </c>
      <c r="G9" s="10" t="s">
        <v>46</v>
      </c>
      <c r="H9" s="10" t="s">
        <v>40</v>
      </c>
      <c r="L9" s="12"/>
      <c r="M9" s="13"/>
    </row>
    <row r="10" spans="2:13" ht="15" customHeight="1" x14ac:dyDescent="0.3">
      <c r="B10" s="11">
        <f t="array" ref="B10:H10">DaysAndWeeks+DATE(CalendarYear,2,1)-WEEKDAY(DATE(CalendarYear,2,1),(WeekStart="Mo")+1)+22</f>
        <v>45705</v>
      </c>
      <c r="C10" s="11">
        <v>45706</v>
      </c>
      <c r="D10" s="11">
        <v>45707</v>
      </c>
      <c r="E10" s="11">
        <v>45708</v>
      </c>
      <c r="F10" s="11">
        <v>45709</v>
      </c>
      <c r="G10" s="11">
        <v>45710</v>
      </c>
      <c r="H10" s="11">
        <v>45711</v>
      </c>
      <c r="L10" s="12"/>
      <c r="M10" s="13"/>
    </row>
    <row r="11" spans="2:13" ht="81.599999999999994" customHeight="1" x14ac:dyDescent="0.3">
      <c r="B11" s="10" t="s">
        <v>41</v>
      </c>
      <c r="C11" s="10" t="s">
        <v>43</v>
      </c>
      <c r="D11" s="10" t="s">
        <v>39</v>
      </c>
      <c r="E11" s="10" t="s">
        <v>46</v>
      </c>
      <c r="F11" s="10" t="s">
        <v>40</v>
      </c>
      <c r="G11" s="10" t="s">
        <v>47</v>
      </c>
      <c r="H11" s="10" t="s">
        <v>48</v>
      </c>
      <c r="L11" s="12"/>
      <c r="M11" s="13"/>
    </row>
    <row r="12" spans="2:13" ht="15" customHeight="1" x14ac:dyDescent="0.3">
      <c r="B12" s="11">
        <f t="array" ref="B12:H12">DaysAndWeeks+DATE(CalendarYear,2,1)-WEEKDAY(DATE(CalendarYear,2,1),(WeekStart="Mo")+1)+29</f>
        <v>45712</v>
      </c>
      <c r="C12" s="11">
        <v>45713</v>
      </c>
      <c r="D12" s="11">
        <v>45714</v>
      </c>
      <c r="E12" s="11">
        <v>45715</v>
      </c>
      <c r="F12" s="11">
        <v>45716</v>
      </c>
      <c r="G12" s="11">
        <v>45717</v>
      </c>
      <c r="H12" s="11">
        <v>45718</v>
      </c>
      <c r="L12" s="12"/>
      <c r="M12" s="13"/>
    </row>
    <row r="13" spans="2:13" ht="74.45" customHeight="1" x14ac:dyDescent="0.3">
      <c r="B13" s="10" t="s">
        <v>39</v>
      </c>
      <c r="C13" s="10" t="s">
        <v>46</v>
      </c>
      <c r="D13" s="10" t="s">
        <v>40</v>
      </c>
      <c r="E13" s="10" t="s">
        <v>47</v>
      </c>
      <c r="F13" s="10" t="s">
        <v>48</v>
      </c>
      <c r="G13" s="10" t="s">
        <v>41</v>
      </c>
      <c r="H13" s="10" t="s">
        <v>43</v>
      </c>
      <c r="L13" s="12"/>
      <c r="M13" s="13"/>
    </row>
    <row r="14" spans="2:13" x14ac:dyDescent="0.3">
      <c r="L14" s="12"/>
    </row>
    <row r="15" spans="2:13" x14ac:dyDescent="0.3">
      <c r="L15" s="12"/>
    </row>
  </sheetData>
  <conditionalFormatting sqref="B4:G4">
    <cfRule type="expression" dxfId="30" priority="10">
      <formula>DAY(B4)&gt;8</formula>
    </cfRule>
  </conditionalFormatting>
  <conditionalFormatting sqref="B12:H12">
    <cfRule type="expression" dxfId="29" priority="1">
      <formula>AND(DAY(B12)&gt;=1,DAY(B12)&lt;=15)</formula>
    </cfRule>
  </conditionalFormatting>
  <conditionalFormatting sqref="M9">
    <cfRule type="expression" dxfId="28" priority="2">
      <formula>AND(DAY(M9)&gt;=1,DAY(M9)&lt;=15)</formula>
    </cfRule>
  </conditionalFormatting>
  <dataValidations count="8">
    <dataValidation allowBlank="1" showInputMessage="1" prompt="Automatically determined weekday" sqref="C3:H3" xr:uid="{00000000-0002-0000-0100-000000000000}"/>
    <dataValidation allowBlank="1" showInputMessage="1" prompt="Automatically determined starting day of the week. To change weekdays, select a new starting day of the week in E2 of 'JANUARY' worksheet" sqref="B3" xr:uid="{00000000-0002-0000-0100-000001000000}"/>
    <dataValidation allowBlank="1" showInputMessage="1" prompt="Calendar year, automatically determined by the year set in C2 of the January worksheet" sqref="B1" xr:uid="{00000000-0002-0000-0100-000002000000}"/>
    <dataValidation allowBlank="1" showInputMessage="1" prompt="Rows 4, 6, 8, 10, 12, and 14 contain dates of the month, including the previous and next month, if applicable" sqref="B4" xr:uid="{00000000-0002-0000-0100-000003000000}"/>
    <dataValidation allowBlank="1" showInputMessage="1" prompt="Navigation link to the previous month" sqref="C1" xr:uid="{00000000-0002-0000-0100-000005000000}"/>
    <dataValidation allowBlank="1" showInputMessage="1" prompt="Navigation link to the next month" sqref="D1" xr:uid="{00000000-0002-0000-0100-000006000000}"/>
    <dataValidation allowBlank="1" showInputMessage="1" showErrorMessage="1" prompt="Plan the month of February in this worksheet. Navigation links to the previous and next months are in C1 and D1" sqref="A1" xr:uid="{00000000-0002-0000-0100-000007000000}"/>
    <dataValidation allowBlank="1" showInputMessage="1" showErrorMessage="1" prompt="Month for this worksheet is in this cell. Calendar starts in cell below and contains dates from previous, current, and next month" sqref="B2" xr:uid="{00000000-0002-0000-0100-000008000000}"/>
  </dataValidations>
  <hyperlinks>
    <hyperlink ref="D1" location="MARCH!A1" tooltip="Navigation link to the next month" display="MARCH" xr:uid="{00000000-0004-0000-0100-000000000000}"/>
    <hyperlink ref="C1" location="JANUARY!A1" tooltip="Navigation link to the previous month" display="JANUARY" xr:uid="{00000000-0004-0000-01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1:J15"/>
  <sheetViews>
    <sheetView showGridLines="0" topLeftCell="B3" zoomScaleNormal="100" workbookViewId="0">
      <selection activeCell="B5" sqref="B5:H15"/>
    </sheetView>
  </sheetViews>
  <sheetFormatPr defaultRowHeight="16.5" x14ac:dyDescent="0.3"/>
  <cols>
    <col min="1" max="1" width="2.77734375" customWidth="1"/>
    <col min="2" max="2" width="17.33203125" customWidth="1"/>
    <col min="3" max="3" width="17.21875" customWidth="1"/>
    <col min="4" max="4" width="16.5546875" customWidth="1"/>
    <col min="5" max="5" width="13.77734375" customWidth="1"/>
    <col min="6" max="6" width="18.5546875" customWidth="1"/>
    <col min="7" max="7" width="15.5546875" customWidth="1"/>
    <col min="8" max="8" width="18.77734375" customWidth="1"/>
    <col min="9" max="9" width="22.6640625" customWidth="1"/>
    <col min="10" max="10" width="28.5546875" customWidth="1"/>
  </cols>
  <sheetData>
    <row r="1" spans="2:10" ht="30" customHeight="1" x14ac:dyDescent="0.45">
      <c r="B1" s="6">
        <f>CalendarYear</f>
        <v>2025</v>
      </c>
      <c r="C1" s="5" t="s">
        <v>18</v>
      </c>
      <c r="D1" s="5" t="s">
        <v>17</v>
      </c>
      <c r="E1" s="1"/>
      <c r="F1" s="1"/>
      <c r="G1" s="1"/>
      <c r="H1" s="5"/>
    </row>
    <row r="2" spans="2:10" ht="45" customHeight="1" x14ac:dyDescent="0.3">
      <c r="B2" s="7" t="s">
        <v>3</v>
      </c>
      <c r="C2" s="7"/>
      <c r="D2" s="7"/>
      <c r="E2" s="7"/>
      <c r="F2" s="2"/>
    </row>
    <row r="3" spans="2:10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0" ht="16.5" customHeight="1" x14ac:dyDescent="0.3">
      <c r="B4" s="3">
        <f t="array" ref="B4:H4">DaysAndWeeks+DATE(CalendarYear,3,1)-WEEKDAY(DATE(CalendarYear,3,1),(WeekStart="Mo")+1)+1</f>
        <v>45712</v>
      </c>
      <c r="C4" s="3">
        <v>45713</v>
      </c>
      <c r="D4" s="3">
        <v>45714</v>
      </c>
      <c r="E4" s="3">
        <v>45715</v>
      </c>
      <c r="F4" s="3">
        <v>45716</v>
      </c>
      <c r="G4" s="3">
        <v>45717</v>
      </c>
      <c r="H4" s="3">
        <v>45718</v>
      </c>
    </row>
    <row r="5" spans="2:10" ht="53.45" customHeight="1" x14ac:dyDescent="0.3">
      <c r="B5" s="10" t="s">
        <v>39</v>
      </c>
      <c r="C5" s="10" t="s">
        <v>46</v>
      </c>
      <c r="D5" s="10" t="s">
        <v>40</v>
      </c>
      <c r="E5" s="10" t="s">
        <v>47</v>
      </c>
      <c r="F5" s="10" t="s">
        <v>48</v>
      </c>
      <c r="G5" s="10" t="s">
        <v>41</v>
      </c>
      <c r="H5" s="10" t="s">
        <v>43</v>
      </c>
    </row>
    <row r="6" spans="2:10" ht="15" customHeight="1" x14ac:dyDescent="0.3">
      <c r="B6" s="11">
        <f t="array" ref="B6:H6">DaysAndWeeks+DATE(CalendarYear,3,1)-WEEKDAY(DATE(CalendarYear,3,1),(WeekStart="Mo")+1)+8</f>
        <v>45719</v>
      </c>
      <c r="C6" s="11">
        <v>45720</v>
      </c>
      <c r="D6" s="11">
        <v>45721</v>
      </c>
      <c r="E6" s="11">
        <v>45722</v>
      </c>
      <c r="F6" s="11">
        <v>45723</v>
      </c>
      <c r="G6" s="11">
        <v>45724</v>
      </c>
      <c r="H6" s="11">
        <v>45725</v>
      </c>
    </row>
    <row r="7" spans="2:10" ht="63" customHeight="1" x14ac:dyDescent="0.3">
      <c r="B7" s="10" t="s">
        <v>40</v>
      </c>
      <c r="C7" s="10" t="s">
        <v>47</v>
      </c>
      <c r="D7" s="10" t="s">
        <v>48</v>
      </c>
      <c r="E7" s="10" t="s">
        <v>41</v>
      </c>
      <c r="F7" s="10" t="s">
        <v>43</v>
      </c>
      <c r="G7" s="10" t="s">
        <v>39</v>
      </c>
      <c r="H7" s="10" t="s">
        <v>46</v>
      </c>
    </row>
    <row r="8" spans="2:10" ht="15" customHeight="1" x14ac:dyDescent="0.3">
      <c r="B8" s="11">
        <f t="array" ref="B8:H8">DaysAndWeeks+DATE(CalendarYear,3,1)-WEEKDAY(DATE(CalendarYear,3,1),(WeekStart="Mo")+1)+15</f>
        <v>45726</v>
      </c>
      <c r="C8" s="11">
        <v>45727</v>
      </c>
      <c r="D8" s="11">
        <v>45728</v>
      </c>
      <c r="E8" s="11">
        <v>45729</v>
      </c>
      <c r="F8" s="11">
        <v>45730</v>
      </c>
      <c r="G8" s="11">
        <v>45731</v>
      </c>
      <c r="H8" s="11">
        <v>45732</v>
      </c>
    </row>
    <row r="9" spans="2:10" ht="79.150000000000006" customHeight="1" x14ac:dyDescent="0.3">
      <c r="B9" s="10" t="s">
        <v>48</v>
      </c>
      <c r="C9" s="10" t="s">
        <v>41</v>
      </c>
      <c r="D9" s="10" t="s">
        <v>43</v>
      </c>
      <c r="E9" s="10" t="s">
        <v>39</v>
      </c>
      <c r="F9" s="10" t="s">
        <v>46</v>
      </c>
      <c r="G9" s="10" t="s">
        <v>40</v>
      </c>
      <c r="H9" s="10" t="s">
        <v>47</v>
      </c>
      <c r="I9" s="26" t="s">
        <v>49</v>
      </c>
      <c r="J9" s="27"/>
    </row>
    <row r="10" spans="2:10" ht="15" customHeight="1" x14ac:dyDescent="0.3">
      <c r="B10" s="11">
        <f t="array" ref="B10:H10">DaysAndWeeks+DATE(CalendarYear,3,1)-WEEKDAY(DATE(CalendarYear,3,1),(WeekStart="Mo")+1)+22</f>
        <v>45733</v>
      </c>
      <c r="C10" s="11">
        <v>45734</v>
      </c>
      <c r="D10" s="11">
        <v>45735</v>
      </c>
      <c r="E10" s="11">
        <v>45736</v>
      </c>
      <c r="F10" s="11">
        <v>45737</v>
      </c>
      <c r="G10" s="11">
        <v>45738</v>
      </c>
      <c r="H10" s="11">
        <v>45739</v>
      </c>
      <c r="I10">
        <v>22</v>
      </c>
      <c r="J10" t="s">
        <v>50</v>
      </c>
    </row>
    <row r="11" spans="2:10" ht="40.5" customHeight="1" x14ac:dyDescent="0.3">
      <c r="B11" s="10" t="s">
        <v>43</v>
      </c>
      <c r="C11" s="10" t="s">
        <v>39</v>
      </c>
      <c r="D11" s="10" t="s">
        <v>46</v>
      </c>
      <c r="E11" s="10" t="s">
        <v>40</v>
      </c>
      <c r="F11" s="10" t="s">
        <v>47</v>
      </c>
      <c r="G11" s="10" t="s">
        <v>48</v>
      </c>
      <c r="H11" s="10" t="s">
        <v>41</v>
      </c>
      <c r="I11" s="16" t="s">
        <v>42</v>
      </c>
      <c r="J11" s="16" t="s">
        <v>42</v>
      </c>
    </row>
    <row r="12" spans="2:10" ht="15" customHeight="1" x14ac:dyDescent="0.3">
      <c r="B12" s="11">
        <f t="array" ref="B12:H12">DaysAndWeeks+DATE(CalendarYear,3,1)-WEEKDAY(DATE(CalendarYear,3,1),(WeekStart="Mo")+1)+29</f>
        <v>45740</v>
      </c>
      <c r="C12" s="11">
        <v>45741</v>
      </c>
      <c r="D12" s="11">
        <v>45742</v>
      </c>
      <c r="E12" s="11">
        <v>45743</v>
      </c>
      <c r="F12" s="11">
        <v>45744</v>
      </c>
      <c r="G12" s="11">
        <v>45745</v>
      </c>
      <c r="H12" s="11">
        <v>45746</v>
      </c>
    </row>
    <row r="13" spans="2:10" ht="53.45" customHeight="1" x14ac:dyDescent="0.3">
      <c r="B13" s="10" t="s">
        <v>46</v>
      </c>
      <c r="C13" s="10" t="s">
        <v>40</v>
      </c>
      <c r="D13" s="10" t="s">
        <v>47</v>
      </c>
      <c r="E13" s="10" t="s">
        <v>48</v>
      </c>
      <c r="F13" s="10" t="s">
        <v>41</v>
      </c>
      <c r="G13" s="10" t="s">
        <v>43</v>
      </c>
      <c r="H13" s="10" t="s">
        <v>51</v>
      </c>
      <c r="J13" t="s">
        <v>52</v>
      </c>
    </row>
    <row r="14" spans="2:10" ht="15" customHeight="1" x14ac:dyDescent="0.3">
      <c r="B14" s="11">
        <f t="array" ref="B14:H14">DaysAndWeeks+DATE(CalendarYear,4,1)-WEEKDAY(DATE(CalendarYear,4,1),(WeekStart="Mo")+1)+1</f>
        <v>45747</v>
      </c>
      <c r="C14" s="11">
        <v>45748</v>
      </c>
      <c r="D14" s="11">
        <v>45749</v>
      </c>
      <c r="E14" s="11">
        <v>45750</v>
      </c>
      <c r="F14" s="11">
        <v>45751</v>
      </c>
      <c r="G14" s="11">
        <v>45752</v>
      </c>
      <c r="H14" s="11">
        <v>45753</v>
      </c>
    </row>
    <row r="15" spans="2:10" ht="64.150000000000006" customHeight="1" x14ac:dyDescent="0.3">
      <c r="B15" s="10" t="s">
        <v>46</v>
      </c>
      <c r="C15" s="10" t="s">
        <v>40</v>
      </c>
      <c r="D15" s="10" t="s">
        <v>47</v>
      </c>
      <c r="E15" s="10" t="s">
        <v>48</v>
      </c>
      <c r="F15" s="10" t="s">
        <v>41</v>
      </c>
      <c r="G15" s="10" t="s">
        <v>43</v>
      </c>
      <c r="H15" s="10" t="s">
        <v>51</v>
      </c>
    </row>
  </sheetData>
  <mergeCells count="1">
    <mergeCell ref="I9:J9"/>
  </mergeCells>
  <conditionalFormatting sqref="B4:G4">
    <cfRule type="expression" dxfId="27" priority="10">
      <formula>DAY(B4)&gt;8</formula>
    </cfRule>
  </conditionalFormatting>
  <conditionalFormatting sqref="B14:G14">
    <cfRule type="expression" dxfId="26" priority="1">
      <formula>DAY(B14)&gt;8</formula>
    </cfRule>
  </conditionalFormatting>
  <conditionalFormatting sqref="B12:H12">
    <cfRule type="expression" dxfId="25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200-000000000000}"/>
    <dataValidation allowBlank="1" showInputMessage="1" prompt="Automatically determined starting day of the week. To change weekdays, select a new starting day of the week in E2 of 'JANUARY' worksheet" sqref="B3" xr:uid="{00000000-0002-0000-0200-000001000000}"/>
    <dataValidation allowBlank="1" showInputMessage="1" prompt="Calendar year, automatically determined by the year set in C2 of the January worksheet" sqref="B1" xr:uid="{00000000-0002-0000-0200-000002000000}"/>
    <dataValidation allowBlank="1" showInputMessage="1" prompt="Rows 4, 6, 8, 10, 12, and 14 contain dates of the month, including the previous and next month, if applicable" sqref="B4 B14" xr:uid="{B8969E96-A638-493A-9318-6395E651C603}"/>
    <dataValidation allowBlank="1" showInputMessage="1" prompt="Navigation link to the next month" sqref="D1" xr:uid="{00000000-0002-0000-0200-000005000000}"/>
    <dataValidation allowBlank="1" showInputMessage="1" prompt="Navigation link to the previous month" sqref="C1" xr:uid="{00000000-0002-0000-0200-000006000000}"/>
    <dataValidation allowBlank="1" showInputMessage="1" showErrorMessage="1" prompt="Plan the month of March in this worksheet. Navigation links to the previous and next months are in C1 and D1 " sqref="A1" xr:uid="{00000000-0002-0000-0200-000007000000}"/>
    <dataValidation allowBlank="1" showInputMessage="1" showErrorMessage="1" prompt="Month for this worksheet is in this cell. Calendar starts in cell below and contains dates from previous, current, and next month" sqref="B2" xr:uid="{00000000-0002-0000-0200-000008000000}"/>
  </dataValidations>
  <hyperlinks>
    <hyperlink ref="D1" location="APRIL!A1" tooltip="Navigation link to the next month" display="APRIL -&gt;" xr:uid="{00000000-0004-0000-0200-000000000000}"/>
    <hyperlink ref="C1" location="FEBRUARY!A1" tooltip="Navigation link to the previous month" display="&lt;- FEBRUARY" xr:uid="{00000000-0004-0000-02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1:H13"/>
  <sheetViews>
    <sheetView showGridLines="0" topLeftCell="A2" zoomScaleNormal="100" workbookViewId="0">
      <selection activeCell="I7" sqref="I7:L10"/>
    </sheetView>
  </sheetViews>
  <sheetFormatPr defaultRowHeight="16.5" x14ac:dyDescent="0.3"/>
  <cols>
    <col min="1" max="1" width="2.77734375" customWidth="1"/>
    <col min="2" max="7" width="13.77734375" customWidth="1"/>
    <col min="8" max="8" width="22.6640625" customWidth="1"/>
    <col min="9" max="9" width="17.21875" bestFit="1" customWidth="1"/>
    <col min="10" max="10" width="22.88671875" bestFit="1" customWidth="1"/>
  </cols>
  <sheetData>
    <row r="1" spans="2:8" ht="30" customHeight="1" x14ac:dyDescent="0.45">
      <c r="B1" s="6">
        <f>CalendarYear</f>
        <v>2025</v>
      </c>
      <c r="C1" s="5" t="s">
        <v>22</v>
      </c>
      <c r="D1" s="5" t="s">
        <v>23</v>
      </c>
      <c r="E1" s="1"/>
      <c r="F1" s="1"/>
      <c r="G1" s="1"/>
      <c r="H1" s="5"/>
    </row>
    <row r="2" spans="2:8" ht="45" customHeight="1" x14ac:dyDescent="0.3">
      <c r="B2" s="7" t="s">
        <v>4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11">
        <f t="array" ref="B4:H4">DaysAndWeeks+DATE(CalendarYear,4,1)-WEEKDAY(DATE(CalendarYear,4,1),(WeekStart="Mo")+1)+1</f>
        <v>45747</v>
      </c>
      <c r="C4" s="11">
        <v>45748</v>
      </c>
      <c r="D4" s="11">
        <v>45749</v>
      </c>
      <c r="E4" s="11">
        <v>45750</v>
      </c>
      <c r="F4" s="11">
        <v>45751</v>
      </c>
      <c r="G4" s="11">
        <v>45752</v>
      </c>
      <c r="H4" s="11">
        <v>45753</v>
      </c>
    </row>
    <row r="5" spans="2:8" ht="39.75" customHeight="1" x14ac:dyDescent="0.3">
      <c r="B5" s="10" t="s">
        <v>46</v>
      </c>
      <c r="C5" s="10" t="s">
        <v>40</v>
      </c>
      <c r="D5" s="10" t="s">
        <v>47</v>
      </c>
      <c r="E5" s="10" t="s">
        <v>48</v>
      </c>
      <c r="F5" s="10" t="s">
        <v>41</v>
      </c>
      <c r="G5" s="10" t="s">
        <v>43</v>
      </c>
      <c r="H5" s="10" t="s">
        <v>53</v>
      </c>
    </row>
    <row r="6" spans="2:8" ht="15" customHeight="1" x14ac:dyDescent="0.3">
      <c r="B6" s="11">
        <f t="array" ref="B6:H6">DaysAndWeeks+DATE(CalendarYear,4,1)-WEEKDAY(DATE(CalendarYear,4,1),(WeekStart="Mo")+1)+8</f>
        <v>45754</v>
      </c>
      <c r="C6" s="11">
        <v>45755</v>
      </c>
      <c r="D6" s="11">
        <v>45756</v>
      </c>
      <c r="E6" s="11">
        <v>45757</v>
      </c>
      <c r="F6" s="11">
        <v>45758</v>
      </c>
      <c r="G6" s="11">
        <v>45759</v>
      </c>
      <c r="H6" s="11">
        <v>45760</v>
      </c>
    </row>
    <row r="7" spans="2:8" ht="79.900000000000006" customHeight="1" x14ac:dyDescent="0.3">
      <c r="B7" s="10" t="s">
        <v>47</v>
      </c>
      <c r="C7" s="10" t="s">
        <v>48</v>
      </c>
      <c r="D7" s="10" t="s">
        <v>41</v>
      </c>
      <c r="E7" s="10" t="s">
        <v>43</v>
      </c>
      <c r="F7" s="10" t="s">
        <v>39</v>
      </c>
      <c r="G7" s="10" t="s">
        <v>46</v>
      </c>
      <c r="H7" s="10" t="s">
        <v>40</v>
      </c>
    </row>
    <row r="8" spans="2:8" ht="15" customHeight="1" x14ac:dyDescent="0.3">
      <c r="B8" s="11">
        <f t="array" ref="B8:H8">DaysAndWeeks+DATE(CalendarYear,4,1)-WEEKDAY(DATE(CalendarYear,4,1),(WeekStart="Mo")+1)+15</f>
        <v>45761</v>
      </c>
      <c r="C8" s="11">
        <v>45762</v>
      </c>
      <c r="D8" s="11">
        <v>45763</v>
      </c>
      <c r="E8" s="11">
        <v>45764</v>
      </c>
      <c r="F8" s="11">
        <v>45765</v>
      </c>
      <c r="G8" s="11">
        <v>45766</v>
      </c>
      <c r="H8" s="11">
        <v>45767</v>
      </c>
    </row>
    <row r="9" spans="2:8" ht="64.150000000000006" customHeight="1" x14ac:dyDescent="0.3">
      <c r="B9" s="10" t="s">
        <v>41</v>
      </c>
      <c r="C9" s="10" t="s">
        <v>43</v>
      </c>
      <c r="D9" s="10" t="s">
        <v>39</v>
      </c>
      <c r="E9" s="10" t="s">
        <v>46</v>
      </c>
      <c r="F9" s="10" t="s">
        <v>54</v>
      </c>
      <c r="G9" s="10" t="s">
        <v>55</v>
      </c>
      <c r="H9" s="10" t="s">
        <v>56</v>
      </c>
    </row>
    <row r="10" spans="2:8" ht="15" customHeight="1" x14ac:dyDescent="0.3">
      <c r="B10" s="11">
        <f t="array" ref="B10:H10">DaysAndWeeks+DATE(CalendarYear,4,1)-WEEKDAY(DATE(CalendarYear,4,1),(WeekStart="Mo")+1)+22</f>
        <v>45768</v>
      </c>
      <c r="C10" s="11">
        <v>45769</v>
      </c>
      <c r="D10" s="11">
        <v>45770</v>
      </c>
      <c r="E10" s="11">
        <v>45771</v>
      </c>
      <c r="F10" s="11">
        <v>45772</v>
      </c>
      <c r="G10" s="11">
        <v>45773</v>
      </c>
      <c r="H10" s="11">
        <v>45774</v>
      </c>
    </row>
    <row r="11" spans="2:8" ht="40.5" customHeight="1" x14ac:dyDescent="0.3">
      <c r="B11" s="10" t="s">
        <v>57</v>
      </c>
      <c r="C11" s="10" t="s">
        <v>46</v>
      </c>
      <c r="D11" s="10" t="s">
        <v>40</v>
      </c>
      <c r="E11" s="10" t="s">
        <v>47</v>
      </c>
      <c r="F11" s="10" t="s">
        <v>48</v>
      </c>
      <c r="G11" s="10" t="s">
        <v>41</v>
      </c>
      <c r="H11" s="10" t="s">
        <v>43</v>
      </c>
    </row>
    <row r="12" spans="2:8" ht="15" customHeight="1" x14ac:dyDescent="0.3">
      <c r="B12" s="11">
        <f t="array" ref="B12:H12">DaysAndWeeks+DATE(CalendarYear,4,1)-WEEKDAY(DATE(CalendarYear,4,1),(WeekStart="Mo")+1)+29</f>
        <v>45775</v>
      </c>
      <c r="C12" s="11">
        <v>45776</v>
      </c>
      <c r="D12" s="11">
        <v>45777</v>
      </c>
      <c r="E12" s="11">
        <v>45778</v>
      </c>
      <c r="F12" s="11">
        <v>45779</v>
      </c>
      <c r="G12" s="11">
        <v>45780</v>
      </c>
      <c r="H12" s="11">
        <v>45781</v>
      </c>
    </row>
    <row r="13" spans="2:8" ht="82.5" x14ac:dyDescent="0.3">
      <c r="B13" s="10" t="s">
        <v>40</v>
      </c>
      <c r="C13" s="10" t="s">
        <v>47</v>
      </c>
      <c r="D13" s="10" t="s">
        <v>48</v>
      </c>
      <c r="E13" s="10" t="s">
        <v>41</v>
      </c>
      <c r="F13" s="10" t="s">
        <v>43</v>
      </c>
      <c r="G13" s="10" t="s">
        <v>58</v>
      </c>
      <c r="H13" s="10" t="s">
        <v>59</v>
      </c>
    </row>
  </sheetData>
  <conditionalFormatting sqref="B4:G4">
    <cfRule type="expression" dxfId="24" priority="10">
      <formula>DAY(B4)&gt;8</formula>
    </cfRule>
  </conditionalFormatting>
  <conditionalFormatting sqref="B12:H12">
    <cfRule type="expression" dxfId="23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300-000000000000}"/>
    <dataValidation allowBlank="1" showInputMessage="1" prompt="Automatically determined starting day of the week. To change weekdays, select a new starting day of the week in E2 of 'JANUARY' worksheet" sqref="B3" xr:uid="{00000000-0002-0000-0300-000001000000}"/>
    <dataValidation allowBlank="1" showInputMessage="1" prompt="Calendar year, automatically determined by the year set in C2 of the January worksheet" sqref="B1" xr:uid="{00000000-0002-0000-0300-000002000000}"/>
    <dataValidation allowBlank="1" showInputMessage="1" prompt="Rows 4, 6, 8, 10, 12, and 14 contain dates of the month, including the previous and next month, if applicable" sqref="B4" xr:uid="{00000000-0002-0000-0300-000003000000}"/>
    <dataValidation allowBlank="1" showInputMessage="1" prompt="Navigation link to the previous month" sqref="C1" xr:uid="{00000000-0002-0000-0300-000005000000}"/>
    <dataValidation allowBlank="1" showInputMessage="1" prompt="Navigation link to the next month" sqref="D1" xr:uid="{00000000-0002-0000-0300-000006000000}"/>
    <dataValidation allowBlank="1" showInputMessage="1" showErrorMessage="1" prompt="Plan the month of April in this worksheet. Navigation links to the previous and next months are in C1 and D1 " sqref="A1" xr:uid="{00000000-0002-0000-0300-000007000000}"/>
    <dataValidation allowBlank="1" showInputMessage="1" showErrorMessage="1" prompt="Month for this worksheet is in this cell. Calendar starts in cell below and contains dates from previous, current, and next month" sqref="B2" xr:uid="{00000000-0002-0000-0300-000008000000}"/>
  </dataValidations>
  <hyperlinks>
    <hyperlink ref="D1" location="MAY!A1" tooltip="Navigation link to the next month" display="MAY -&gt;" xr:uid="{00000000-0004-0000-0300-000000000000}"/>
    <hyperlink ref="C1" location="MARCH!A1" tooltip="Navigation link to the previous month" display="&lt;- MARCH" xr:uid="{00000000-0004-0000-03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B1:J13"/>
  <sheetViews>
    <sheetView showGridLines="0" zoomScaleNormal="100" workbookViewId="0">
      <selection activeCell="H11" sqref="H11"/>
    </sheetView>
  </sheetViews>
  <sheetFormatPr defaultColWidth="25.109375" defaultRowHeight="16.5" x14ac:dyDescent="0.3"/>
  <cols>
    <col min="1" max="1" width="2.21875" customWidth="1"/>
  </cols>
  <sheetData>
    <row r="1" spans="2:10" ht="30" customHeight="1" x14ac:dyDescent="0.45">
      <c r="B1" s="6">
        <f>CalendarYear</f>
        <v>2025</v>
      </c>
      <c r="C1" s="5" t="s">
        <v>24</v>
      </c>
      <c r="D1" s="5" t="s">
        <v>25</v>
      </c>
      <c r="E1" s="1"/>
      <c r="F1" s="1"/>
      <c r="G1" s="1"/>
      <c r="H1" s="5"/>
    </row>
    <row r="2" spans="2:10" ht="45" customHeight="1" x14ac:dyDescent="0.3">
      <c r="B2" s="7" t="s">
        <v>0</v>
      </c>
      <c r="C2" s="7"/>
      <c r="D2" s="14"/>
      <c r="E2" s="14"/>
      <c r="F2" s="14"/>
      <c r="G2" s="15"/>
    </row>
    <row r="3" spans="2:10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0" ht="16.5" customHeight="1" x14ac:dyDescent="0.3">
      <c r="B4" s="11">
        <f t="array" ref="B4:H4">DaysAndWeeks+DATE(CalendarYear,5,1)-WEEKDAY(DATE(CalendarYear,5,1),(WeekStart="Mo")+1)+1</f>
        <v>45775</v>
      </c>
      <c r="C4" s="11">
        <v>45776</v>
      </c>
      <c r="D4" s="11">
        <v>45777</v>
      </c>
      <c r="E4" s="11">
        <v>45778</v>
      </c>
      <c r="F4" s="11">
        <v>45779</v>
      </c>
      <c r="G4" s="11">
        <v>45780</v>
      </c>
      <c r="H4" s="11">
        <v>45781</v>
      </c>
    </row>
    <row r="5" spans="2:10" ht="39.75" customHeight="1" x14ac:dyDescent="0.3">
      <c r="B5" s="10" t="s">
        <v>40</v>
      </c>
      <c r="C5" s="10" t="s">
        <v>47</v>
      </c>
      <c r="D5" s="10" t="s">
        <v>48</v>
      </c>
      <c r="E5" s="10" t="s">
        <v>41</v>
      </c>
      <c r="F5" s="10" t="s">
        <v>43</v>
      </c>
      <c r="G5" s="10" t="s">
        <v>60</v>
      </c>
      <c r="H5" s="10" t="s">
        <v>59</v>
      </c>
      <c r="J5" s="20"/>
    </row>
    <row r="6" spans="2:10" ht="15" customHeight="1" x14ac:dyDescent="0.3">
      <c r="B6" s="11">
        <f t="array" ref="B6:H6">DaysAndWeeks+DATE(CalendarYear,4,1)-WEEKDAY(DATE(CalendarYear,4,1),(WeekStart="Mo")+1)+36</f>
        <v>45782</v>
      </c>
      <c r="C6" s="11">
        <v>45783</v>
      </c>
      <c r="D6" s="11">
        <v>45784</v>
      </c>
      <c r="E6" s="11">
        <v>45785</v>
      </c>
      <c r="F6" s="11">
        <v>45786</v>
      </c>
      <c r="G6" s="11">
        <v>45787</v>
      </c>
      <c r="H6" s="11">
        <v>45788</v>
      </c>
      <c r="J6" s="20"/>
    </row>
    <row r="7" spans="2:10" ht="39.75" customHeight="1" x14ac:dyDescent="0.3">
      <c r="B7" s="10" t="s">
        <v>48</v>
      </c>
      <c r="C7" s="10" t="s">
        <v>41</v>
      </c>
      <c r="D7" s="10" t="s">
        <v>43</v>
      </c>
      <c r="E7" s="10" t="s">
        <v>39</v>
      </c>
      <c r="F7" s="10" t="s">
        <v>46</v>
      </c>
      <c r="G7" s="10" t="s">
        <v>40</v>
      </c>
      <c r="H7" s="10" t="s">
        <v>47</v>
      </c>
      <c r="J7" s="20"/>
    </row>
    <row r="8" spans="2:10" ht="15" customHeight="1" x14ac:dyDescent="0.3">
      <c r="B8" s="11">
        <f t="array" ref="B8:H8">DaysAndWeeks+DATE(CalendarYear,5,1)-WEEKDAY(DATE(CalendarYear,5,1),(WeekStart="Mo")+1)+15</f>
        <v>45789</v>
      </c>
      <c r="C8" s="11">
        <v>45790</v>
      </c>
      <c r="D8" s="11">
        <v>45791</v>
      </c>
      <c r="E8" s="11">
        <v>45792</v>
      </c>
      <c r="F8" s="11">
        <v>45793</v>
      </c>
      <c r="G8" s="11">
        <v>45794</v>
      </c>
      <c r="H8" s="11">
        <v>45795</v>
      </c>
      <c r="J8" s="20"/>
    </row>
    <row r="9" spans="2:10" ht="39.75" customHeight="1" x14ac:dyDescent="0.3">
      <c r="B9" s="10" t="s">
        <v>43</v>
      </c>
      <c r="C9" s="10" t="s">
        <v>39</v>
      </c>
      <c r="D9" s="10" t="s">
        <v>46</v>
      </c>
      <c r="E9" s="10" t="s">
        <v>40</v>
      </c>
      <c r="F9" s="10" t="s">
        <v>47</v>
      </c>
      <c r="G9" s="10" t="s">
        <v>48</v>
      </c>
      <c r="H9" s="10" t="s">
        <v>41</v>
      </c>
      <c r="J9" s="20"/>
    </row>
    <row r="10" spans="2:10" ht="15" customHeight="1" x14ac:dyDescent="0.3">
      <c r="B10" s="11">
        <f t="array" ref="B10:H10">DaysAndWeeks+DATE(CalendarYear,5,1)-WEEKDAY(DATE(CalendarYear,5,1),(WeekStart="Mo")+1)+22</f>
        <v>45796</v>
      </c>
      <c r="C10" s="11">
        <v>45797</v>
      </c>
      <c r="D10" s="11">
        <v>45798</v>
      </c>
      <c r="E10" s="11">
        <v>45799</v>
      </c>
      <c r="F10" s="11">
        <v>45800</v>
      </c>
      <c r="G10" s="11">
        <v>45801</v>
      </c>
      <c r="H10" s="11">
        <v>45802</v>
      </c>
      <c r="J10" s="20"/>
    </row>
    <row r="11" spans="2:10" ht="53.25" customHeight="1" x14ac:dyDescent="0.3">
      <c r="B11" s="10" t="s">
        <v>46</v>
      </c>
      <c r="C11" s="10" t="s">
        <v>40</v>
      </c>
      <c r="D11" s="10" t="s">
        <v>47</v>
      </c>
      <c r="E11" s="10" t="s">
        <v>48</v>
      </c>
      <c r="F11" s="10" t="s">
        <v>41</v>
      </c>
      <c r="G11" s="10" t="s">
        <v>61</v>
      </c>
      <c r="H11" s="24" t="s">
        <v>62</v>
      </c>
    </row>
    <row r="12" spans="2:10" ht="15" customHeight="1" x14ac:dyDescent="0.3">
      <c r="B12" s="11">
        <f t="array" ref="B12:H12">DaysAndWeeks+DATE(CalendarYear,5,1)-WEEKDAY(DATE(CalendarYear,5,1),(WeekStart="Mo")+1)+29</f>
        <v>45803</v>
      </c>
      <c r="C12" s="11">
        <v>45804</v>
      </c>
      <c r="D12" s="11">
        <v>45805</v>
      </c>
      <c r="E12" s="11">
        <v>45806</v>
      </c>
      <c r="F12" s="11">
        <v>45807</v>
      </c>
      <c r="G12" s="11">
        <v>45808</v>
      </c>
      <c r="H12" s="11">
        <v>45809</v>
      </c>
    </row>
    <row r="13" spans="2:10" ht="54" customHeight="1" x14ac:dyDescent="0.3">
      <c r="B13" s="30" t="s">
        <v>47</v>
      </c>
      <c r="C13" s="30" t="s">
        <v>48</v>
      </c>
      <c r="D13" s="10" t="s">
        <v>41</v>
      </c>
      <c r="E13" s="10" t="s">
        <v>43</v>
      </c>
      <c r="F13" s="10" t="s">
        <v>39</v>
      </c>
      <c r="G13" s="10" t="s">
        <v>46</v>
      </c>
      <c r="H13" s="10" t="s">
        <v>40</v>
      </c>
    </row>
  </sheetData>
  <conditionalFormatting sqref="B4:G4">
    <cfRule type="expression" dxfId="22" priority="15">
      <formula>DAY(B4)&gt;8</formula>
    </cfRule>
  </conditionalFormatting>
  <conditionalFormatting sqref="B6:H6">
    <cfRule type="expression" dxfId="21" priority="1">
      <formula>AND(DAY(B6)&gt;=1,DAY(B6)&lt;=15)</formula>
    </cfRule>
  </conditionalFormatting>
  <conditionalFormatting sqref="B12:H12">
    <cfRule type="expression" dxfId="20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400-000000000000}"/>
    <dataValidation allowBlank="1" showInputMessage="1" prompt="Automatically determined starting day of the week. To change weekdays, select a new starting day of the week in E2 of 'JANUARY' worksheet" sqref="B3" xr:uid="{00000000-0002-0000-0400-000001000000}"/>
    <dataValidation allowBlank="1" showInputMessage="1" prompt="Calendar year, automatically determined by the year set in C2 of the January worksheet" sqref="B1" xr:uid="{00000000-0002-0000-0400-000002000000}"/>
    <dataValidation allowBlank="1" showInputMessage="1" prompt="Rows 4, 6, 8, 10, 12, and 14 contain dates of the month, including the previous and next month, if applicable" sqref="B4" xr:uid="{00000000-0002-0000-0400-000003000000}"/>
    <dataValidation allowBlank="1" showInputMessage="1" prompt="Plan the month of May in this worksheet. Navigation links to the previous and next months are in C1 and D1 " sqref="A1" xr:uid="{00000000-0002-0000-0400-000005000000}"/>
    <dataValidation allowBlank="1" showInputMessage="1" prompt="Navigation link to the next month" sqref="D1" xr:uid="{00000000-0002-0000-0400-000006000000}"/>
    <dataValidation allowBlank="1" showInputMessage="1" prompt="Navigation link to the previous month" sqref="C1" xr:uid="{00000000-0002-0000-0400-000007000000}"/>
    <dataValidation allowBlank="1" showInputMessage="1" showErrorMessage="1" prompt="Month for this worksheet is in this cell. Calendar starts in cell below and contains dates from previous, current, and next month" sqref="B2" xr:uid="{00000000-0002-0000-0400-000008000000}"/>
  </dataValidations>
  <hyperlinks>
    <hyperlink ref="D1" location="JUNE!A1" tooltip="Navigation link to the next month" display="JUNE -&gt;" xr:uid="{00000000-0004-0000-0400-000000000000}"/>
    <hyperlink ref="C1" location="APRIL!A1" tooltip="Navigation link to the previous month" display="&lt;- APRIL" xr:uid="{00000000-0004-0000-04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B1:L15"/>
  <sheetViews>
    <sheetView showGridLines="0" zoomScale="90" zoomScaleNormal="90" workbookViewId="0">
      <selection activeCell="G11" sqref="G11"/>
    </sheetView>
  </sheetViews>
  <sheetFormatPr defaultColWidth="20.77734375" defaultRowHeight="16.5" x14ac:dyDescent="0.3"/>
  <cols>
    <col min="1" max="1" width="4" customWidth="1"/>
  </cols>
  <sheetData>
    <row r="1" spans="2:12" ht="28.5" x14ac:dyDescent="0.45">
      <c r="B1" s="6">
        <f>CalendarYear</f>
        <v>2025</v>
      </c>
      <c r="C1" s="5" t="s">
        <v>26</v>
      </c>
      <c r="D1" s="5" t="s">
        <v>27</v>
      </c>
      <c r="E1" s="1"/>
      <c r="F1" s="1"/>
      <c r="G1" s="1"/>
      <c r="H1" s="5"/>
    </row>
    <row r="2" spans="2:12" ht="43.5" x14ac:dyDescent="0.3">
      <c r="B2" s="7" t="s">
        <v>5</v>
      </c>
      <c r="C2" s="7"/>
      <c r="D2" s="7"/>
      <c r="E2" s="7"/>
      <c r="F2" s="2"/>
    </row>
    <row r="3" spans="2:12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2" x14ac:dyDescent="0.3">
      <c r="B4" s="3">
        <f t="array" ref="B4:H4">DaysAndWeeks+DATE(CalendarYear,6,1)-WEEKDAY(DATE(CalendarYear,6,1),(WeekStart="Mo")+1)+1</f>
        <v>45803</v>
      </c>
      <c r="C4" s="3">
        <v>45804</v>
      </c>
      <c r="D4" s="3">
        <v>45805</v>
      </c>
      <c r="E4" s="3">
        <v>45806</v>
      </c>
      <c r="F4" s="3">
        <v>45807</v>
      </c>
      <c r="G4" s="3">
        <v>45808</v>
      </c>
      <c r="H4" s="3">
        <v>45809</v>
      </c>
    </row>
    <row r="5" spans="2:12" ht="66" x14ac:dyDescent="0.3">
      <c r="B5" s="30" t="s">
        <v>47</v>
      </c>
      <c r="C5" s="30" t="s">
        <v>48</v>
      </c>
      <c r="D5" s="30" t="s">
        <v>41</v>
      </c>
      <c r="E5" s="30" t="s">
        <v>43</v>
      </c>
      <c r="F5" s="30" t="s">
        <v>39</v>
      </c>
      <c r="G5" s="30" t="s">
        <v>46</v>
      </c>
      <c r="H5" s="30" t="s">
        <v>40</v>
      </c>
    </row>
    <row r="6" spans="2:12" x14ac:dyDescent="0.3">
      <c r="B6" s="11">
        <f t="array" ref="B6:H6">DaysAndWeeks+DATE(CalendarYear,5,1)-WEEKDAY(DATE(CalendarYear,5,1),(WeekStart="Mo")+1)+36</f>
        <v>45810</v>
      </c>
      <c r="C6" s="11">
        <v>45811</v>
      </c>
      <c r="D6" s="11">
        <v>45812</v>
      </c>
      <c r="E6" s="11">
        <v>45813</v>
      </c>
      <c r="F6" s="11">
        <v>45814</v>
      </c>
      <c r="G6" s="11">
        <v>45815</v>
      </c>
      <c r="H6" s="11">
        <v>45816</v>
      </c>
    </row>
    <row r="7" spans="2:12" ht="66" x14ac:dyDescent="0.3">
      <c r="B7" s="30" t="s">
        <v>41</v>
      </c>
      <c r="C7" s="30" t="s">
        <v>43</v>
      </c>
      <c r="D7" s="30" t="s">
        <v>39</v>
      </c>
      <c r="E7" s="30" t="s">
        <v>46</v>
      </c>
      <c r="F7" s="30" t="s">
        <v>40</v>
      </c>
      <c r="G7" s="30" t="s">
        <v>47</v>
      </c>
      <c r="H7" s="30" t="s">
        <v>48</v>
      </c>
    </row>
    <row r="8" spans="2:12" x14ac:dyDescent="0.3">
      <c r="B8" s="11">
        <f t="array" ref="B8:H8">DaysAndWeeks+DATE(CalendarYear,6,1)-WEEKDAY(DATE(CalendarYear,6,1),(WeekStart="Mo")+1)+15</f>
        <v>45817</v>
      </c>
      <c r="C8" s="11">
        <v>45818</v>
      </c>
      <c r="D8" s="11">
        <v>45819</v>
      </c>
      <c r="E8" s="11">
        <v>45820</v>
      </c>
      <c r="F8" s="11">
        <v>45821</v>
      </c>
      <c r="G8" s="11">
        <v>45822</v>
      </c>
      <c r="H8" s="11">
        <v>45823</v>
      </c>
      <c r="K8" s="21"/>
      <c r="L8" t="s">
        <v>63</v>
      </c>
    </row>
    <row r="9" spans="2:12" ht="66" x14ac:dyDescent="0.3">
      <c r="B9" s="30" t="s">
        <v>39</v>
      </c>
      <c r="C9" s="30" t="s">
        <v>46</v>
      </c>
      <c r="D9" s="30" t="s">
        <v>40</v>
      </c>
      <c r="E9" s="30" t="s">
        <v>47</v>
      </c>
      <c r="F9" s="30" t="s">
        <v>48</v>
      </c>
      <c r="G9" s="30" t="s">
        <v>41</v>
      </c>
      <c r="H9" s="30" t="s">
        <v>43</v>
      </c>
      <c r="I9" s="22" t="s">
        <v>69</v>
      </c>
      <c r="J9" s="23"/>
    </row>
    <row r="10" spans="2:12" x14ac:dyDescent="0.3">
      <c r="B10" s="11">
        <f t="array" ref="B10:H10">DaysAndWeeks+DATE(CalendarYear,6,1)-WEEKDAY(DATE(CalendarYear,6,1),(WeekStart="Mo")+1)+22</f>
        <v>45824</v>
      </c>
      <c r="C10" s="11">
        <v>45825</v>
      </c>
      <c r="D10" s="11">
        <v>45826</v>
      </c>
      <c r="E10" s="11">
        <v>45827</v>
      </c>
      <c r="F10" s="11">
        <v>45828</v>
      </c>
      <c r="G10" s="11">
        <v>45829</v>
      </c>
      <c r="H10" s="11">
        <v>45830</v>
      </c>
      <c r="I10" s="25">
        <v>21</v>
      </c>
      <c r="J10" s="25">
        <v>22</v>
      </c>
    </row>
    <row r="11" spans="2:12" ht="66" x14ac:dyDescent="0.3">
      <c r="B11" s="30" t="s">
        <v>40</v>
      </c>
      <c r="C11" s="30" t="s">
        <v>47</v>
      </c>
      <c r="D11" s="30" t="s">
        <v>48</v>
      </c>
      <c r="E11" s="30" t="s">
        <v>41</v>
      </c>
      <c r="F11" s="30" t="s">
        <v>43</v>
      </c>
      <c r="G11" s="30" t="s">
        <v>70</v>
      </c>
      <c r="H11" s="24" t="s">
        <v>67</v>
      </c>
      <c r="I11" s="16" t="s">
        <v>42</v>
      </c>
      <c r="J11" s="16" t="s">
        <v>42</v>
      </c>
    </row>
    <row r="12" spans="2:12" x14ac:dyDescent="0.3">
      <c r="B12" s="11">
        <f t="array" ref="B12:H12">DaysAndWeeks+DATE(CalendarYear,6,1)-WEEKDAY(DATE(CalendarYear,6,1),(WeekStart="Mo")+1)+29</f>
        <v>45831</v>
      </c>
      <c r="C12" s="11">
        <v>45832</v>
      </c>
      <c r="D12" s="11">
        <v>45833</v>
      </c>
      <c r="E12" s="11">
        <v>45834</v>
      </c>
      <c r="F12" s="11">
        <v>45835</v>
      </c>
      <c r="G12" s="11">
        <v>45836</v>
      </c>
      <c r="H12" s="11">
        <v>45837</v>
      </c>
    </row>
    <row r="13" spans="2:12" ht="66" x14ac:dyDescent="0.3">
      <c r="B13" s="30" t="s">
        <v>48</v>
      </c>
      <c r="C13" s="30" t="s">
        <v>41</v>
      </c>
      <c r="D13" s="30" t="s">
        <v>43</v>
      </c>
      <c r="E13" s="30" t="s">
        <v>39</v>
      </c>
      <c r="F13" s="30" t="s">
        <v>46</v>
      </c>
      <c r="G13" s="24" t="s">
        <v>64</v>
      </c>
      <c r="H13" s="30" t="s">
        <v>47</v>
      </c>
    </row>
    <row r="14" spans="2:12" x14ac:dyDescent="0.3">
      <c r="B14" s="11">
        <f t="array" ref="B14:H14">DaysAndWeeks+DATE(CalendarYear,6,1)-WEEKDAY(DATE(CalendarYear,6,1),(WeekStart="Mo")+1)+36</f>
        <v>45838</v>
      </c>
      <c r="C14" s="11">
        <v>45839</v>
      </c>
      <c r="D14" s="11">
        <v>45840</v>
      </c>
      <c r="E14" s="11">
        <v>45841</v>
      </c>
      <c r="F14" s="11">
        <v>45842</v>
      </c>
      <c r="G14" s="11">
        <v>45843</v>
      </c>
      <c r="H14" s="11">
        <v>45844</v>
      </c>
    </row>
    <row r="15" spans="2:12" ht="66" x14ac:dyDescent="0.3">
      <c r="B15" s="24" t="s">
        <v>65</v>
      </c>
      <c r="C15" s="24" t="s">
        <v>66</v>
      </c>
      <c r="D15" s="24" t="s">
        <v>67</v>
      </c>
      <c r="E15" s="24" t="s">
        <v>64</v>
      </c>
      <c r="F15" s="24" t="s">
        <v>68</v>
      </c>
      <c r="G15" s="10" t="s">
        <v>48</v>
      </c>
      <c r="H15" s="10" t="s">
        <v>41</v>
      </c>
    </row>
  </sheetData>
  <conditionalFormatting sqref="B4:G4">
    <cfRule type="expression" dxfId="19" priority="11">
      <formula>DAY(B4)&gt;8</formula>
    </cfRule>
  </conditionalFormatting>
  <conditionalFormatting sqref="B6:H6">
    <cfRule type="expression" dxfId="18" priority="1">
      <formula>AND(DAY(B6)&gt;=1,DAY(B6)&lt;=15)</formula>
    </cfRule>
  </conditionalFormatting>
  <conditionalFormatting sqref="B12:H12">
    <cfRule type="expression" dxfId="17" priority="2">
      <formula>AND(DAY(B12)&gt;=1,DAY(B12)&lt;=15)</formula>
    </cfRule>
  </conditionalFormatting>
  <conditionalFormatting sqref="B14:H14">
    <cfRule type="expression" dxfId="16" priority="10">
      <formula>AND(DAY(B14)&gt;=1,DAY(B14)&lt;=15)</formula>
    </cfRule>
  </conditionalFormatting>
  <dataValidations count="8">
    <dataValidation allowBlank="1" showInputMessage="1" prompt="Automatically determined weekday" sqref="C3:H3" xr:uid="{00000000-0002-0000-0500-000000000000}"/>
    <dataValidation allowBlank="1" showInputMessage="1" prompt="Automatically determined starting day of the week. To change weekdays, select a new starting day of the week in E2 of 'JANUARY' worksheet" sqref="B3" xr:uid="{00000000-0002-0000-0500-000001000000}"/>
    <dataValidation allowBlank="1" showInputMessage="1" prompt="Calendar year, automatically determined by the year set in C2 of the January worksheet" sqref="B1" xr:uid="{00000000-0002-0000-0500-000002000000}"/>
    <dataValidation allowBlank="1" showInputMessage="1" prompt="Rows 4, 6, 8, 10, 12, and 14 contain dates of the month, including the previous and next month, if applicable" sqref="B4" xr:uid="{00000000-0002-0000-0500-000003000000}"/>
    <dataValidation allowBlank="1" showInputMessage="1" prompt="Navigation link to the previous month" sqref="C1" xr:uid="{00000000-0002-0000-0500-000005000000}"/>
    <dataValidation allowBlank="1" showInputMessage="1" prompt="Navigation link to the next month" sqref="D1" xr:uid="{00000000-0002-0000-0500-000006000000}"/>
    <dataValidation allowBlank="1" showInputMessage="1" prompt="Plan the month of June in this worksheet. Navigation links to the previous and next months are in C1 and D1 " sqref="A1" xr:uid="{00000000-0002-0000-0500-000007000000}"/>
    <dataValidation allowBlank="1" showInputMessage="1" showErrorMessage="1" prompt="Month for this worksheet is in this cell. Calendar starts in cell below and contains dates from previous, current, and next month" sqref="B2" xr:uid="{00000000-0002-0000-0500-000008000000}"/>
  </dataValidations>
  <hyperlinks>
    <hyperlink ref="D1" location="JULY!A1" tooltip="Navigation link to the next month" display="JULY -&gt;" xr:uid="{00000000-0004-0000-0500-000000000000}"/>
    <hyperlink ref="C1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B1:H14"/>
  <sheetViews>
    <sheetView showGridLines="0" zoomScale="90" zoomScaleNormal="90" workbookViewId="0">
      <selection activeCell="G9" sqref="G9"/>
    </sheetView>
  </sheetViews>
  <sheetFormatPr defaultColWidth="19.109375" defaultRowHeight="16.5" x14ac:dyDescent="0.3"/>
  <cols>
    <col min="1" max="1" width="4.77734375" customWidth="1"/>
    <col min="2" max="2" width="17.33203125" customWidth="1"/>
    <col min="3" max="3" width="19.33203125" customWidth="1"/>
    <col min="5" max="5" width="16.6640625" customWidth="1"/>
    <col min="6" max="6" width="18" customWidth="1"/>
    <col min="7" max="7" width="19" customWidth="1"/>
    <col min="8" max="8" width="17.109375" customWidth="1"/>
  </cols>
  <sheetData>
    <row r="1" spans="2:8" ht="30" customHeight="1" x14ac:dyDescent="0.45">
      <c r="B1" s="6">
        <f>CalendarYear</f>
        <v>2025</v>
      </c>
      <c r="C1" s="5" t="s">
        <v>28</v>
      </c>
      <c r="D1" s="5" t="s">
        <v>29</v>
      </c>
      <c r="E1" s="1"/>
      <c r="F1" s="1"/>
      <c r="G1" s="1"/>
      <c r="H1" s="5"/>
    </row>
    <row r="2" spans="2:8" ht="45" customHeight="1" x14ac:dyDescent="0.3">
      <c r="B2" s="7" t="s">
        <v>6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DaysAndWeeks+DATE(CalendarYear,7,1)-WEEKDAY(DATE(CalendarYear,7,1),(WeekStart="Mo")+1)+1</f>
        <v>45838</v>
      </c>
      <c r="C4" s="3">
        <v>45839</v>
      </c>
      <c r="D4" s="3">
        <v>45840</v>
      </c>
      <c r="E4" s="3">
        <v>45841</v>
      </c>
      <c r="F4" s="3">
        <v>45842</v>
      </c>
      <c r="G4" s="3">
        <v>45843</v>
      </c>
      <c r="H4" s="3">
        <v>45844</v>
      </c>
    </row>
    <row r="5" spans="2:8" ht="73.150000000000006" customHeight="1" x14ac:dyDescent="0.3">
      <c r="B5" s="10" t="s">
        <v>43</v>
      </c>
      <c r="C5" s="10" t="s">
        <v>39</v>
      </c>
      <c r="D5" s="10" t="s">
        <v>46</v>
      </c>
      <c r="E5" s="10" t="s">
        <v>40</v>
      </c>
      <c r="F5" s="10" t="s">
        <v>47</v>
      </c>
      <c r="G5" s="10" t="s">
        <v>48</v>
      </c>
      <c r="H5" s="10" t="s">
        <v>41</v>
      </c>
    </row>
    <row r="6" spans="2:8" ht="15" customHeight="1" x14ac:dyDescent="0.3">
      <c r="B6" s="3">
        <f t="array" ref="B6:H6">DaysAndWeeks+DATE(CalendarYear,7,1)-WEEKDAY(DATE(CalendarYear,7,1),(WeekStart="Mo")+1)+8</f>
        <v>45845</v>
      </c>
      <c r="C6" s="3">
        <v>45846</v>
      </c>
      <c r="D6" s="3">
        <v>45847</v>
      </c>
      <c r="E6" s="3">
        <v>45848</v>
      </c>
      <c r="F6" s="3">
        <v>45849</v>
      </c>
      <c r="G6" s="3">
        <v>45850</v>
      </c>
      <c r="H6" s="3">
        <v>45851</v>
      </c>
    </row>
    <row r="7" spans="2:8" ht="87" customHeight="1" x14ac:dyDescent="0.3">
      <c r="B7" s="10" t="s">
        <v>46</v>
      </c>
      <c r="C7" s="10" t="s">
        <v>40</v>
      </c>
      <c r="D7" s="10" t="s">
        <v>47</v>
      </c>
      <c r="E7" s="10" t="s">
        <v>48</v>
      </c>
      <c r="F7" s="10" t="s">
        <v>41</v>
      </c>
      <c r="G7" s="10" t="s">
        <v>43</v>
      </c>
      <c r="H7" s="10" t="s">
        <v>39</v>
      </c>
    </row>
    <row r="8" spans="2:8" ht="15" customHeight="1" x14ac:dyDescent="0.3">
      <c r="B8" s="3">
        <f t="array" ref="B8:H8">DaysAndWeeks+DATE(CalendarYear,7,1)-WEEKDAY(DATE(CalendarYear,7,1),(WeekStart="Mo")+1)+15</f>
        <v>45852</v>
      </c>
      <c r="C8" s="3">
        <v>45853</v>
      </c>
      <c r="D8" s="11">
        <v>45854</v>
      </c>
      <c r="E8" s="11">
        <v>45855</v>
      </c>
      <c r="F8" s="11">
        <v>45856</v>
      </c>
      <c r="G8" s="11">
        <v>45857</v>
      </c>
      <c r="H8" s="11">
        <v>45858</v>
      </c>
    </row>
    <row r="9" spans="2:8" ht="66" x14ac:dyDescent="0.3">
      <c r="B9" s="10" t="s">
        <v>47</v>
      </c>
      <c r="C9" s="10" t="s">
        <v>48</v>
      </c>
      <c r="D9" s="10" t="s">
        <v>41</v>
      </c>
      <c r="E9" s="10" t="s">
        <v>43</v>
      </c>
      <c r="F9" s="10" t="s">
        <v>39</v>
      </c>
      <c r="G9" s="30" t="s">
        <v>70</v>
      </c>
      <c r="H9" s="10" t="s">
        <v>40</v>
      </c>
    </row>
    <row r="10" spans="2:8" ht="15" customHeight="1" x14ac:dyDescent="0.3">
      <c r="B10" s="3">
        <f t="array" ref="B10:H10">DaysAndWeeks+DATE(CalendarYear,7,1)-WEEKDAY(DATE(CalendarYear,7,1),(WeekStart="Mo")+1)+22</f>
        <v>45859</v>
      </c>
      <c r="C10" s="3">
        <v>45860</v>
      </c>
      <c r="D10" s="3">
        <v>45861</v>
      </c>
      <c r="E10" s="3">
        <v>45862</v>
      </c>
      <c r="F10" s="3">
        <v>45863</v>
      </c>
      <c r="G10" s="3">
        <v>45864</v>
      </c>
      <c r="H10" s="3">
        <v>45865</v>
      </c>
    </row>
    <row r="11" spans="2:8" ht="82.5" x14ac:dyDescent="0.3">
      <c r="B11" s="10" t="s">
        <v>41</v>
      </c>
      <c r="C11" s="10" t="s">
        <v>43</v>
      </c>
      <c r="D11" s="10" t="s">
        <v>39</v>
      </c>
      <c r="E11" s="10" t="s">
        <v>46</v>
      </c>
      <c r="F11" s="10" t="s">
        <v>40</v>
      </c>
      <c r="G11" s="10" t="s">
        <v>47</v>
      </c>
      <c r="H11" s="10" t="s">
        <v>48</v>
      </c>
    </row>
    <row r="12" spans="2:8" ht="15" customHeight="1" x14ac:dyDescent="0.3">
      <c r="B12" s="3">
        <f t="array" ref="B12:H12">DaysAndWeeks+DATE(CalendarYear,7,1)-WEEKDAY(DATE(CalendarYear,7,1),(WeekStart="Mo")+1)+29</f>
        <v>45866</v>
      </c>
      <c r="C12" s="3">
        <v>45867</v>
      </c>
      <c r="D12" s="3">
        <v>45868</v>
      </c>
      <c r="E12" s="11">
        <v>45869</v>
      </c>
      <c r="F12" s="11">
        <v>45870</v>
      </c>
      <c r="G12" s="11">
        <v>45871</v>
      </c>
      <c r="H12" s="11">
        <v>45872</v>
      </c>
    </row>
    <row r="13" spans="2:8" ht="66" x14ac:dyDescent="0.3">
      <c r="B13" s="10" t="s">
        <v>39</v>
      </c>
      <c r="C13" s="10" t="s">
        <v>46</v>
      </c>
      <c r="D13" s="10" t="s">
        <v>40</v>
      </c>
      <c r="E13" s="10" t="s">
        <v>47</v>
      </c>
      <c r="F13" s="10" t="s">
        <v>48</v>
      </c>
      <c r="G13" s="10" t="s">
        <v>41</v>
      </c>
      <c r="H13" s="10" t="s">
        <v>43</v>
      </c>
    </row>
    <row r="14" spans="2:8" x14ac:dyDescent="0.3">
      <c r="E14" s="10"/>
    </row>
  </sheetData>
  <conditionalFormatting sqref="B4:G4">
    <cfRule type="expression" dxfId="15" priority="9">
      <formula>DAY(B4)&gt;8</formula>
    </cfRule>
  </conditionalFormatting>
  <conditionalFormatting sqref="B12:H12">
    <cfRule type="expression" dxfId="14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600-000000000000}"/>
    <dataValidation allowBlank="1" showInputMessage="1" prompt="Automatically determined starting day of the week. To change weekdays, select a new starting day of the week in E2 of 'JANUARY' worksheet" sqref="B3" xr:uid="{00000000-0002-0000-0600-000001000000}"/>
    <dataValidation allowBlank="1" showInputMessage="1" prompt="Calendar year, automatically determined by the year set in C2 of the January worksheet" sqref="B1" xr:uid="{00000000-0002-0000-0600-000002000000}"/>
    <dataValidation allowBlank="1" showInputMessage="1" prompt="Rows 4, 6, 8, 10, 12, and 14 contain dates of the month, including the previous and next month, if applicable" sqref="B4" xr:uid="{00000000-0002-0000-0600-000003000000}"/>
    <dataValidation allowBlank="1" showInputMessage="1" prompt="Plan the month of July in this worksheet. Navigation links to the previous and next months are in C1 and D1 " sqref="A1" xr:uid="{00000000-0002-0000-0600-000005000000}"/>
    <dataValidation allowBlank="1" showInputMessage="1" prompt="Navigation link to the next month" sqref="D1" xr:uid="{00000000-0002-0000-0600-000006000000}"/>
    <dataValidation allowBlank="1" showInputMessage="1" prompt="Navigation link to the previous month" sqref="C1" xr:uid="{00000000-0002-0000-0600-000007000000}"/>
    <dataValidation allowBlank="1" showInputMessage="1" showErrorMessage="1" prompt="Month for this worksheet is in this cell. Calendar starts in cell below and contains dates from previous, current, and next month" sqref="B2" xr:uid="{00000000-0002-0000-0600-000008000000}"/>
  </dataValidations>
  <hyperlinks>
    <hyperlink ref="D1" location="AUGUST!A1" tooltip="Navigation link to the next month" display="JULY -&gt;" xr:uid="{00000000-0004-0000-0600-000000000000}"/>
    <hyperlink ref="C1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B1:J15"/>
  <sheetViews>
    <sheetView showGridLines="0" zoomScaleNormal="100" workbookViewId="0">
      <selection activeCell="G9" sqref="G9"/>
    </sheetView>
  </sheetViews>
  <sheetFormatPr defaultColWidth="20.109375" defaultRowHeight="16.5" x14ac:dyDescent="0.3"/>
  <cols>
    <col min="1" max="1" width="2.44140625" customWidth="1"/>
  </cols>
  <sheetData>
    <row r="1" spans="2:10" ht="30" customHeight="1" x14ac:dyDescent="0.45">
      <c r="B1" s="6">
        <f>CalendarYear</f>
        <v>2025</v>
      </c>
      <c r="C1" s="5" t="s">
        <v>30</v>
      </c>
      <c r="D1" s="5" t="s">
        <v>31</v>
      </c>
      <c r="E1" s="1"/>
      <c r="F1" s="1"/>
      <c r="G1" s="1"/>
      <c r="H1" s="5"/>
    </row>
    <row r="2" spans="2:10" ht="45" customHeight="1" x14ac:dyDescent="0.3">
      <c r="B2" s="7" t="s">
        <v>7</v>
      </c>
      <c r="C2" s="7"/>
      <c r="D2" s="7"/>
      <c r="E2" s="7"/>
      <c r="F2" s="2"/>
    </row>
    <row r="3" spans="2:10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10" ht="16.5" customHeight="1" x14ac:dyDescent="0.3">
      <c r="B4" s="3">
        <f t="array" ref="B4:H4">DaysAndWeeks+DATE(CalendarYear,8,1)-WEEKDAY(DATE(CalendarYear,8,1),(WeekStart="Mo")+1)+1</f>
        <v>45866</v>
      </c>
      <c r="C4" s="3">
        <v>45867</v>
      </c>
      <c r="D4" s="3">
        <v>45868</v>
      </c>
      <c r="E4" s="3">
        <v>45869</v>
      </c>
      <c r="F4" s="3">
        <v>45870</v>
      </c>
      <c r="G4" s="3">
        <v>45871</v>
      </c>
      <c r="H4" s="3">
        <v>45872</v>
      </c>
    </row>
    <row r="5" spans="2:10" ht="66" x14ac:dyDescent="0.3">
      <c r="B5" s="10" t="s">
        <v>39</v>
      </c>
      <c r="C5" s="10" t="s">
        <v>46</v>
      </c>
      <c r="D5" s="10" t="s">
        <v>40</v>
      </c>
      <c r="E5" s="10" t="s">
        <v>47</v>
      </c>
      <c r="F5" s="10" t="s">
        <v>48</v>
      </c>
      <c r="G5" s="10" t="s">
        <v>41</v>
      </c>
      <c r="H5" s="10" t="s">
        <v>43</v>
      </c>
      <c r="I5" s="22" t="s">
        <v>69</v>
      </c>
      <c r="J5" s="23"/>
    </row>
    <row r="6" spans="2:10" ht="15" customHeight="1" x14ac:dyDescent="0.3">
      <c r="B6" s="3">
        <f t="array" ref="B6:H6">DaysAndWeeks+DATE(CalendarYear,7,1)-WEEKDAY(DATE(CalendarYear,7,1),(WeekStart="Mo")+1)+36</f>
        <v>45873</v>
      </c>
      <c r="C6" s="3">
        <v>45874</v>
      </c>
      <c r="D6" s="3">
        <v>45875</v>
      </c>
      <c r="E6" s="3">
        <v>45876</v>
      </c>
      <c r="F6" s="3">
        <v>45877</v>
      </c>
      <c r="G6" s="3">
        <v>45878</v>
      </c>
      <c r="H6" s="3">
        <v>45879</v>
      </c>
      <c r="I6" s="25">
        <v>9</v>
      </c>
      <c r="J6" s="25">
        <v>10</v>
      </c>
    </row>
    <row r="7" spans="2:10" ht="66" x14ac:dyDescent="0.3">
      <c r="B7" s="10" t="s">
        <v>40</v>
      </c>
      <c r="C7" s="10" t="s">
        <v>47</v>
      </c>
      <c r="D7" s="10" t="s">
        <v>48</v>
      </c>
      <c r="E7" s="10" t="s">
        <v>41</v>
      </c>
      <c r="F7" s="10" t="s">
        <v>43</v>
      </c>
      <c r="G7" s="10" t="s">
        <v>39</v>
      </c>
      <c r="H7" s="10" t="s">
        <v>46</v>
      </c>
      <c r="I7" s="16" t="s">
        <v>42</v>
      </c>
      <c r="J7" s="16" t="s">
        <v>42</v>
      </c>
    </row>
    <row r="8" spans="2:10" ht="15" customHeight="1" x14ac:dyDescent="0.3">
      <c r="B8" s="3">
        <f t="array" ref="B8:H8">DaysAndWeeks+DATE(CalendarYear,8,1)-WEEKDAY(DATE(CalendarYear,8,1),(WeekStart="Mo")+1)+15</f>
        <v>45880</v>
      </c>
      <c r="C8" s="3">
        <v>45881</v>
      </c>
      <c r="D8" s="3">
        <v>45882</v>
      </c>
      <c r="E8" s="3">
        <v>45883</v>
      </c>
      <c r="F8" s="3">
        <v>45884</v>
      </c>
      <c r="G8" s="3">
        <v>45885</v>
      </c>
      <c r="H8" s="3">
        <v>45886</v>
      </c>
    </row>
    <row r="9" spans="2:10" ht="66" x14ac:dyDescent="0.3">
      <c r="B9" s="10" t="s">
        <v>48</v>
      </c>
      <c r="C9" s="10" t="s">
        <v>41</v>
      </c>
      <c r="D9" s="10" t="s">
        <v>43</v>
      </c>
      <c r="E9" s="10" t="s">
        <v>39</v>
      </c>
      <c r="F9" s="10" t="s">
        <v>46</v>
      </c>
      <c r="G9" s="30" t="s">
        <v>70</v>
      </c>
      <c r="H9" s="10" t="s">
        <v>47</v>
      </c>
    </row>
    <row r="10" spans="2:10" ht="15" customHeight="1" x14ac:dyDescent="0.3">
      <c r="B10" s="3">
        <f t="array" ref="B10:H10">DaysAndWeeks+DATE(CalendarYear,8,1)-WEEKDAY(DATE(CalendarYear,8,1),(WeekStart="Mo")+1)+22</f>
        <v>45887</v>
      </c>
      <c r="C10" s="3">
        <v>45888</v>
      </c>
      <c r="D10" s="3">
        <v>45889</v>
      </c>
      <c r="E10" s="3">
        <v>45890</v>
      </c>
      <c r="F10" s="3">
        <v>45891</v>
      </c>
      <c r="G10" s="11">
        <v>45892</v>
      </c>
      <c r="H10" s="11">
        <v>45893</v>
      </c>
    </row>
    <row r="11" spans="2:10" ht="70.150000000000006" customHeight="1" x14ac:dyDescent="0.3">
      <c r="B11" s="10" t="s">
        <v>43</v>
      </c>
      <c r="C11" s="10" t="s">
        <v>39</v>
      </c>
      <c r="D11" s="10" t="s">
        <v>46</v>
      </c>
      <c r="E11" s="10" t="s">
        <v>40</v>
      </c>
      <c r="F11" s="10" t="s">
        <v>47</v>
      </c>
      <c r="G11" s="10" t="s">
        <v>48</v>
      </c>
      <c r="H11" s="10" t="s">
        <v>41</v>
      </c>
    </row>
    <row r="12" spans="2:10" ht="15" customHeight="1" x14ac:dyDescent="0.3">
      <c r="B12" s="11">
        <f t="array" ref="B12:H12">DaysAndWeeks+DATE(CalendarYear,8,1)-WEEKDAY(DATE(CalendarYear,8,1),(WeekStart="Mo")+1)+29</f>
        <v>45894</v>
      </c>
      <c r="C12" s="3">
        <v>45895</v>
      </c>
      <c r="D12" s="3">
        <v>45896</v>
      </c>
      <c r="E12" s="3">
        <v>45897</v>
      </c>
      <c r="F12" s="3">
        <v>45898</v>
      </c>
      <c r="G12" s="3">
        <v>45899</v>
      </c>
      <c r="H12" s="11">
        <v>45900</v>
      </c>
    </row>
    <row r="13" spans="2:10" ht="66" x14ac:dyDescent="0.3">
      <c r="B13" s="10" t="s">
        <v>46</v>
      </c>
      <c r="C13" s="10" t="s">
        <v>40</v>
      </c>
      <c r="D13" s="10" t="s">
        <v>47</v>
      </c>
      <c r="E13" s="10" t="s">
        <v>48</v>
      </c>
      <c r="F13" s="10" t="s">
        <v>41</v>
      </c>
      <c r="G13" s="10" t="s">
        <v>43</v>
      </c>
      <c r="H13" s="10" t="s">
        <v>39</v>
      </c>
    </row>
    <row r="14" spans="2:10" ht="15" customHeight="1" x14ac:dyDescent="0.3"/>
    <row r="15" spans="2:10" ht="39.75" customHeight="1" x14ac:dyDescent="0.3"/>
  </sheetData>
  <conditionalFormatting sqref="B4:G4">
    <cfRule type="expression" dxfId="13" priority="10">
      <formula>DAY(B4)&gt;8</formula>
    </cfRule>
  </conditionalFormatting>
  <conditionalFormatting sqref="B6:H6">
    <cfRule type="expression" dxfId="12" priority="1">
      <formula>AND(DAY(B6)&gt;=1,DAY(B6)&lt;=15)</formula>
    </cfRule>
  </conditionalFormatting>
  <conditionalFormatting sqref="B12:H12">
    <cfRule type="expression" dxfId="11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700-000000000000}"/>
    <dataValidation allowBlank="1" showInputMessage="1" prompt="Automatically determined starting day of the week. To change weekdays, select a new starting day of the week in E2 of 'JANUARY' worksheet" sqref="B3" xr:uid="{00000000-0002-0000-0700-000001000000}"/>
    <dataValidation allowBlank="1" showInputMessage="1" prompt="Calendar year, automatically determined by the year set in C2 of the January worksheet" sqref="B1" xr:uid="{00000000-0002-0000-0700-000002000000}"/>
    <dataValidation allowBlank="1" showInputMessage="1" prompt="Rows 4, 6, 8, 10, 12, and 14 contain dates of the month, including the previous and next month, if applicable" sqref="B4" xr:uid="{00000000-0002-0000-0700-000003000000}"/>
    <dataValidation allowBlank="1" showInputMessage="1" prompt="Plan the month of August in this worksheet. Navigation links to the previous and next months are in C1 and D1 " sqref="A1" xr:uid="{00000000-0002-0000-0700-000005000000}"/>
    <dataValidation allowBlank="1" showInputMessage="1" prompt="Navigation link to the next month" sqref="D1" xr:uid="{00000000-0002-0000-0700-000006000000}"/>
    <dataValidation allowBlank="1" showInputMessage="1" prompt="Navigation link to the previous month" sqref="C1" xr:uid="{00000000-0002-0000-0700-000007000000}"/>
    <dataValidation allowBlank="1" showInputMessage="1" showErrorMessage="1" prompt="Month for this worksheet is in this cell. Calendar starts in cell below and contains dates from previous, current, and next month" sqref="B2" xr:uid="{00000000-0002-0000-0700-000008000000}"/>
  </dataValidations>
  <hyperlinks>
    <hyperlink ref="D1" location="SEPTEMBER!A1" tooltip="Navigation link to the next month" display="JULY -&gt;" xr:uid="{00000000-0004-0000-0700-000000000000}"/>
    <hyperlink ref="C1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B1:H15"/>
  <sheetViews>
    <sheetView showGridLines="0" zoomScaleNormal="100" workbookViewId="0">
      <selection activeCell="G9" sqref="G9"/>
    </sheetView>
  </sheetViews>
  <sheetFormatPr defaultColWidth="22.88671875" defaultRowHeight="16.5" x14ac:dyDescent="0.3"/>
  <cols>
    <col min="1" max="1" width="2.44140625" customWidth="1"/>
  </cols>
  <sheetData>
    <row r="1" spans="2:8" ht="30" customHeight="1" x14ac:dyDescent="0.45">
      <c r="B1" s="6">
        <f>CalendarYear</f>
        <v>2025</v>
      </c>
      <c r="C1" s="5" t="s">
        <v>32</v>
      </c>
      <c r="D1" s="5" t="s">
        <v>33</v>
      </c>
      <c r="E1" s="1"/>
      <c r="F1" s="1"/>
      <c r="G1" s="1"/>
      <c r="H1" s="5"/>
    </row>
    <row r="2" spans="2:8" ht="45" customHeight="1" x14ac:dyDescent="0.3">
      <c r="B2" s="7" t="s">
        <v>8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6.5" customHeight="1" x14ac:dyDescent="0.3">
      <c r="B4" s="3">
        <f t="array" ref="B4:H4">DaysAndWeeks+DATE(CalendarYear,9,1)-WEEKDAY(DATE(CalendarYear,9,1),(WeekStart="Mo")+1)+1</f>
        <v>45901</v>
      </c>
      <c r="C4" s="3">
        <v>45902</v>
      </c>
      <c r="D4" s="3">
        <v>45903</v>
      </c>
      <c r="E4" s="3">
        <v>45904</v>
      </c>
      <c r="F4" s="11">
        <v>45905</v>
      </c>
      <c r="G4" s="3">
        <v>45906</v>
      </c>
      <c r="H4" s="3">
        <v>45907</v>
      </c>
    </row>
    <row r="5" spans="2:8" ht="49.5" x14ac:dyDescent="0.3">
      <c r="B5" s="10" t="s">
        <v>47</v>
      </c>
      <c r="C5" s="10" t="s">
        <v>48</v>
      </c>
      <c r="D5" s="10" t="s">
        <v>41</v>
      </c>
      <c r="E5" s="10" t="s">
        <v>43</v>
      </c>
      <c r="F5" s="10" t="s">
        <v>39</v>
      </c>
      <c r="G5" s="10" t="s">
        <v>46</v>
      </c>
      <c r="H5" s="10" t="s">
        <v>40</v>
      </c>
    </row>
    <row r="6" spans="2:8" ht="15" customHeight="1" x14ac:dyDescent="0.3">
      <c r="B6" s="3">
        <f t="array" ref="B6:H6">DaysAndWeeks+DATE(CalendarYear,8,1)-WEEKDAY(DATE(CalendarYear,8,1),(WeekStart="Mo")+1)+36</f>
        <v>45901</v>
      </c>
      <c r="C6" s="11">
        <v>45902</v>
      </c>
      <c r="D6" s="11">
        <v>45903</v>
      </c>
      <c r="E6" s="11">
        <v>45904</v>
      </c>
      <c r="F6" s="11">
        <v>45905</v>
      </c>
      <c r="G6" s="11">
        <v>45906</v>
      </c>
      <c r="H6" s="11">
        <v>45907</v>
      </c>
    </row>
    <row r="7" spans="2:8" ht="57.75" customHeight="1" x14ac:dyDescent="0.3">
      <c r="B7" s="10" t="s">
        <v>41</v>
      </c>
      <c r="C7" s="10" t="s">
        <v>43</v>
      </c>
      <c r="D7" s="10" t="s">
        <v>39</v>
      </c>
      <c r="E7" s="10" t="s">
        <v>46</v>
      </c>
      <c r="F7" s="10" t="s">
        <v>40</v>
      </c>
      <c r="G7" s="10" t="s">
        <v>47</v>
      </c>
      <c r="H7" s="10" t="s">
        <v>48</v>
      </c>
    </row>
    <row r="8" spans="2:8" ht="15" customHeight="1" x14ac:dyDescent="0.3">
      <c r="B8" s="3">
        <f t="array" ref="B8:H8">DaysAndWeeks+DATE(CalendarYear,9,1)-WEEKDAY(DATE(CalendarYear,9,1),(WeekStart="Mo")+1)+15</f>
        <v>45915</v>
      </c>
      <c r="C8" s="11">
        <v>45916</v>
      </c>
      <c r="D8" s="11">
        <v>45917</v>
      </c>
      <c r="E8" s="11">
        <v>45918</v>
      </c>
      <c r="F8" s="11">
        <v>45919</v>
      </c>
      <c r="G8" s="11">
        <v>45920</v>
      </c>
      <c r="H8" s="11">
        <v>45921</v>
      </c>
    </row>
    <row r="9" spans="2:8" ht="62.25" customHeight="1" x14ac:dyDescent="0.3">
      <c r="B9" s="10" t="s">
        <v>39</v>
      </c>
      <c r="C9" s="10" t="s">
        <v>46</v>
      </c>
      <c r="D9" s="10" t="s">
        <v>40</v>
      </c>
      <c r="E9" s="10" t="s">
        <v>47</v>
      </c>
      <c r="F9" s="10" t="s">
        <v>48</v>
      </c>
      <c r="G9" s="30" t="s">
        <v>70</v>
      </c>
      <c r="H9" s="10" t="s">
        <v>43</v>
      </c>
    </row>
    <row r="10" spans="2:8" ht="15" customHeight="1" x14ac:dyDescent="0.3">
      <c r="B10" s="3">
        <f t="array" ref="B10:H10">DaysAndWeeks+DATE(CalendarYear,9,1)-WEEKDAY(DATE(CalendarYear,9,1),(WeekStart="Mo")+1)+22</f>
        <v>45922</v>
      </c>
      <c r="C10" s="11">
        <v>45923</v>
      </c>
      <c r="D10" s="11">
        <v>45924</v>
      </c>
      <c r="E10" s="11">
        <v>45925</v>
      </c>
      <c r="F10" s="11">
        <v>45926</v>
      </c>
      <c r="G10" s="11">
        <v>45927</v>
      </c>
      <c r="H10" s="11">
        <v>45928</v>
      </c>
    </row>
    <row r="11" spans="2:8" ht="49.5" x14ac:dyDescent="0.3">
      <c r="B11" s="10" t="s">
        <v>40</v>
      </c>
      <c r="C11" s="10" t="s">
        <v>47</v>
      </c>
      <c r="D11" s="10" t="s">
        <v>48</v>
      </c>
      <c r="E11" s="10" t="s">
        <v>41</v>
      </c>
      <c r="F11" s="10" t="s">
        <v>43</v>
      </c>
      <c r="G11" s="10" t="s">
        <v>39</v>
      </c>
      <c r="H11" s="10" t="s">
        <v>46</v>
      </c>
    </row>
    <row r="12" spans="2:8" ht="15" customHeight="1" x14ac:dyDescent="0.3">
      <c r="B12" s="3">
        <f t="array" ref="B12:H12">DaysAndWeeks+DATE(CalendarYear,9,1)-WEEKDAY(DATE(CalendarYear,9,1),(WeekStart="Mo")+1)+29</f>
        <v>45929</v>
      </c>
      <c r="C12" s="11">
        <v>45930</v>
      </c>
      <c r="D12" s="11">
        <v>45931</v>
      </c>
      <c r="E12" s="11">
        <v>45932</v>
      </c>
      <c r="F12" s="11">
        <v>45933</v>
      </c>
      <c r="G12" s="11">
        <v>45934</v>
      </c>
      <c r="H12" s="11">
        <v>45935</v>
      </c>
    </row>
    <row r="13" spans="2:8" ht="66" customHeight="1" x14ac:dyDescent="0.3">
      <c r="B13" s="10" t="s">
        <v>48</v>
      </c>
      <c r="C13" s="10" t="s">
        <v>41</v>
      </c>
      <c r="D13" s="10" t="s">
        <v>43</v>
      </c>
      <c r="E13" s="10" t="s">
        <v>39</v>
      </c>
      <c r="F13" s="10" t="s">
        <v>46</v>
      </c>
      <c r="G13" s="10" t="s">
        <v>40</v>
      </c>
      <c r="H13" s="10" t="s">
        <v>47</v>
      </c>
    </row>
    <row r="14" spans="2:8" ht="15" customHeight="1" x14ac:dyDescent="0.3"/>
    <row r="15" spans="2:8" ht="39.75" customHeight="1" x14ac:dyDescent="0.3"/>
  </sheetData>
  <conditionalFormatting sqref="B4:G4">
    <cfRule type="expression" dxfId="10" priority="12">
      <formula>DAY(B4)&gt;8</formula>
    </cfRule>
  </conditionalFormatting>
  <conditionalFormatting sqref="B6:H6">
    <cfRule type="expression" dxfId="9" priority="1">
      <formula>AND(DAY(B6)&gt;=1,DAY(B6)&lt;=15)</formula>
    </cfRule>
  </conditionalFormatting>
  <conditionalFormatting sqref="B12:H12">
    <cfRule type="expression" dxfId="8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800-000000000000}"/>
    <dataValidation allowBlank="1" showInputMessage="1" prompt="Automatically determined starting day of the week. To change weekdays, select a new starting day of the week in E2 of 'JANUARY' worksheet" sqref="B3" xr:uid="{00000000-0002-0000-0800-000001000000}"/>
    <dataValidation allowBlank="1" showInputMessage="1" prompt="Calendar year, automatically determined by the year set in C2 of the January worksheet" sqref="B1" xr:uid="{00000000-0002-0000-0800-000002000000}"/>
    <dataValidation allowBlank="1" showInputMessage="1" prompt="Rows 4, 6, 8, 10, 12, and 14 contain dates of the month, including the previous and next month, if applicable" sqref="B4" xr:uid="{00000000-0002-0000-0800-000003000000}"/>
    <dataValidation allowBlank="1" showInputMessage="1" prompt="Plan the month of September in this worksheet. Navigation links to the previous and next months are in C1 and D1 " sqref="A1" xr:uid="{00000000-0002-0000-0800-000005000000}"/>
    <dataValidation allowBlank="1" showInputMessage="1" prompt="Navigation link to the next month" sqref="D1" xr:uid="{00000000-0002-0000-0800-000006000000}"/>
    <dataValidation allowBlank="1" showInputMessage="1" prompt="Navigation link to the previous month" sqref="C1" xr:uid="{00000000-0002-0000-0800-000007000000}"/>
    <dataValidation allowBlank="1" showInputMessage="1" showErrorMessage="1" prompt="Month for this worksheet is in this cell. Calendar starts in cell below and contains dates from previous, current, and next month" sqref="B2" xr:uid="{00000000-0002-0000-0800-000008000000}"/>
  </dataValidations>
  <hyperlinks>
    <hyperlink ref="D1" location="OCTOBER!A1" tooltip="Navigation link to the next month" display="JULY -&gt;" xr:uid="{00000000-0004-0000-0800-000000000000}"/>
    <hyperlink ref="C1" location="AUGUST!A1" tooltip="Navigation link to the previous month" display="&lt;- MAY" xr:uid="{00000000-0004-0000-08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B1:N13"/>
  <sheetViews>
    <sheetView showGridLines="0" zoomScaleNormal="100" workbookViewId="0">
      <selection activeCell="G9" sqref="G9"/>
    </sheetView>
  </sheetViews>
  <sheetFormatPr defaultColWidth="18.88671875" defaultRowHeight="16.5" x14ac:dyDescent="0.3"/>
  <cols>
    <col min="1" max="1" width="1.6640625" customWidth="1"/>
  </cols>
  <sheetData>
    <row r="1" spans="2:14" ht="30" customHeight="1" x14ac:dyDescent="0.45">
      <c r="B1" s="6">
        <f>CalendarYear</f>
        <v>2025</v>
      </c>
      <c r="C1" s="5" t="s">
        <v>34</v>
      </c>
      <c r="D1" s="5" t="s">
        <v>35</v>
      </c>
      <c r="E1" s="1"/>
      <c r="F1" s="1"/>
      <c r="G1" s="1"/>
      <c r="H1" s="5"/>
    </row>
    <row r="2" spans="2:14" ht="45" customHeight="1" x14ac:dyDescent="0.3">
      <c r="B2" s="7" t="s">
        <v>9</v>
      </c>
      <c r="C2" s="7"/>
      <c r="D2" s="7"/>
      <c r="E2" s="7"/>
      <c r="F2" s="2"/>
    </row>
    <row r="3" spans="2:14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  <c r="I3" s="28"/>
      <c r="J3" s="29"/>
    </row>
    <row r="4" spans="2:14" ht="16.5" customHeight="1" x14ac:dyDescent="0.3">
      <c r="B4" s="3">
        <f t="array" ref="B4:H4">DaysAndWeeks+DATE(CalendarYear,10,1)-WEEKDAY(DATE(CalendarYear,10,1),(WeekStart="Mo")+1)+1</f>
        <v>45929</v>
      </c>
      <c r="C4" s="3">
        <v>45930</v>
      </c>
      <c r="D4" s="3">
        <v>45931</v>
      </c>
      <c r="E4" s="3">
        <v>45932</v>
      </c>
      <c r="F4" s="3">
        <v>45933</v>
      </c>
      <c r="G4" s="3">
        <v>45934</v>
      </c>
      <c r="H4" s="3">
        <v>45935</v>
      </c>
    </row>
    <row r="5" spans="2:14" ht="66" x14ac:dyDescent="0.3">
      <c r="B5" s="10" t="s">
        <v>48</v>
      </c>
      <c r="C5" s="10" t="s">
        <v>41</v>
      </c>
      <c r="D5" s="10" t="s">
        <v>43</v>
      </c>
      <c r="E5" s="10" t="s">
        <v>39</v>
      </c>
      <c r="F5" s="10" t="s">
        <v>46</v>
      </c>
      <c r="G5" s="10" t="s">
        <v>40</v>
      </c>
      <c r="H5" s="10" t="s">
        <v>47</v>
      </c>
    </row>
    <row r="6" spans="2:14" ht="15" customHeight="1" x14ac:dyDescent="0.3">
      <c r="B6" s="11">
        <f t="array" ref="B6:H6">DaysAndWeeks+DATE(CalendarYear,10,1)-WEEKDAY(DATE(CalendarYear,10,1),(WeekStart="Mo")+1)+8</f>
        <v>45936</v>
      </c>
      <c r="C6" s="11">
        <v>45937</v>
      </c>
      <c r="D6" s="11">
        <v>45938</v>
      </c>
      <c r="E6" s="11">
        <v>45939</v>
      </c>
      <c r="F6" s="11">
        <v>45940</v>
      </c>
      <c r="G6" s="11">
        <v>45941</v>
      </c>
      <c r="H6" s="11">
        <v>45942</v>
      </c>
    </row>
    <row r="7" spans="2:14" ht="66" x14ac:dyDescent="0.3">
      <c r="B7" s="10" t="s">
        <v>43</v>
      </c>
      <c r="C7" s="10" t="s">
        <v>39</v>
      </c>
      <c r="D7" s="10" t="s">
        <v>46</v>
      </c>
      <c r="E7" s="10" t="s">
        <v>40</v>
      </c>
      <c r="F7" s="10" t="s">
        <v>47</v>
      </c>
      <c r="G7" s="10" t="s">
        <v>48</v>
      </c>
      <c r="H7" s="10" t="s">
        <v>41</v>
      </c>
    </row>
    <row r="8" spans="2:14" ht="15" customHeight="1" x14ac:dyDescent="0.3">
      <c r="B8" s="11">
        <f t="array" ref="B8:H8">DaysAndWeeks+DATE(CalendarYear,10,1)-WEEKDAY(DATE(CalendarYear,10,1),(WeekStart="Mo")+1)+15</f>
        <v>45943</v>
      </c>
      <c r="C8" s="11">
        <v>45944</v>
      </c>
      <c r="D8" s="11">
        <v>45945</v>
      </c>
      <c r="E8" s="11">
        <v>45946</v>
      </c>
      <c r="F8" s="11">
        <v>45947</v>
      </c>
      <c r="G8" s="11">
        <v>45948</v>
      </c>
      <c r="H8" s="11">
        <v>45949</v>
      </c>
    </row>
    <row r="9" spans="2:14" ht="66" x14ac:dyDescent="0.3">
      <c r="B9" s="10" t="s">
        <v>46</v>
      </c>
      <c r="C9" s="10" t="s">
        <v>40</v>
      </c>
      <c r="D9" s="10" t="s">
        <v>47</v>
      </c>
      <c r="E9" s="10" t="s">
        <v>48</v>
      </c>
      <c r="F9" s="10" t="s">
        <v>41</v>
      </c>
      <c r="G9" s="30" t="s">
        <v>70</v>
      </c>
      <c r="H9" s="10" t="s">
        <v>39</v>
      </c>
    </row>
    <row r="10" spans="2:14" ht="15" customHeight="1" x14ac:dyDescent="0.3">
      <c r="B10" s="11">
        <f t="array" ref="B10:H10">DaysAndWeeks+DATE(CalendarYear,10,1)-WEEKDAY(DATE(CalendarYear,10,1),(WeekStart="Mo")+1)+22</f>
        <v>45950</v>
      </c>
      <c r="C10" s="11">
        <v>45951</v>
      </c>
      <c r="D10" s="11">
        <v>45952</v>
      </c>
      <c r="E10" s="11">
        <v>45953</v>
      </c>
      <c r="F10" s="11">
        <v>45954</v>
      </c>
      <c r="G10" s="11">
        <v>45955</v>
      </c>
      <c r="H10" s="11">
        <v>45956</v>
      </c>
      <c r="M10" s="17">
        <v>1400</v>
      </c>
    </row>
    <row r="11" spans="2:14" ht="75" customHeight="1" x14ac:dyDescent="0.3">
      <c r="B11" s="10" t="s">
        <v>47</v>
      </c>
      <c r="C11" s="10" t="s">
        <v>48</v>
      </c>
      <c r="D11" s="10" t="s">
        <v>41</v>
      </c>
      <c r="E11" s="10" t="s">
        <v>43</v>
      </c>
      <c r="F11" s="10" t="s">
        <v>39</v>
      </c>
      <c r="G11" s="10" t="s">
        <v>46</v>
      </c>
      <c r="H11" s="10" t="s">
        <v>40</v>
      </c>
      <c r="M11" s="17">
        <v>175</v>
      </c>
      <c r="N11" s="18">
        <v>1225</v>
      </c>
    </row>
    <row r="12" spans="2:14" ht="15" customHeight="1" x14ac:dyDescent="0.3">
      <c r="B12" s="11">
        <f t="array" ref="B12:H12">DaysAndWeeks+DATE(CalendarYear,10,1)-WEEKDAY(DATE(CalendarYear,10,1),(WeekStart="Mo")+1)+29</f>
        <v>45957</v>
      </c>
      <c r="C12" s="11">
        <v>45958</v>
      </c>
      <c r="D12" s="11">
        <v>45959</v>
      </c>
      <c r="E12" s="11">
        <v>45960</v>
      </c>
      <c r="F12" s="11">
        <v>45961</v>
      </c>
      <c r="G12" s="11">
        <v>45962</v>
      </c>
      <c r="H12" s="11">
        <v>45963</v>
      </c>
    </row>
    <row r="13" spans="2:14" ht="66" x14ac:dyDescent="0.3">
      <c r="B13" s="10" t="s">
        <v>41</v>
      </c>
      <c r="C13" s="10" t="s">
        <v>43</v>
      </c>
      <c r="D13" s="10" t="s">
        <v>39</v>
      </c>
      <c r="E13" s="10" t="s">
        <v>46</v>
      </c>
      <c r="F13" s="10" t="s">
        <v>40</v>
      </c>
      <c r="G13" s="10" t="s">
        <v>47</v>
      </c>
      <c r="H13" s="10" t="s">
        <v>48</v>
      </c>
    </row>
  </sheetData>
  <mergeCells count="1">
    <mergeCell ref="I3:J3"/>
  </mergeCells>
  <conditionalFormatting sqref="B4:G4">
    <cfRule type="expression" dxfId="7" priority="10">
      <formula>DAY(B4)&gt;8</formula>
    </cfRule>
  </conditionalFormatting>
  <conditionalFormatting sqref="B12:H12">
    <cfRule type="expression" dxfId="6" priority="1">
      <formula>AND(DAY(B12)&gt;=1,DAY(B12)&lt;=15)</formula>
    </cfRule>
  </conditionalFormatting>
  <dataValidations count="8">
    <dataValidation allowBlank="1" showInputMessage="1" prompt="Automatically determined weekday" sqref="C3:H3" xr:uid="{00000000-0002-0000-0900-000000000000}"/>
    <dataValidation allowBlank="1" showInputMessage="1" prompt="Automatically determined starting day of the week. To change weekdays, select a new starting day of the week in E2 of 'JANUARY' worksheet" sqref="B3" xr:uid="{00000000-0002-0000-0900-000001000000}"/>
    <dataValidation allowBlank="1" showInputMessage="1" prompt="Calendar year, automatically determined by the year set in C2 of the January worksheet" sqref="B1" xr:uid="{00000000-0002-0000-0900-000002000000}"/>
    <dataValidation allowBlank="1" showInputMessage="1" prompt="Rows 4, 6, 8, 10, 12, and 14 contain dates of the month, including the previous and next month, if applicable" sqref="B4" xr:uid="{00000000-0002-0000-0900-000003000000}"/>
    <dataValidation allowBlank="1" showInputMessage="1" prompt="Plan the month of October in this worksheet. Navigation links to the previous and next months are in C1 and D1 " sqref="A1" xr:uid="{00000000-0002-0000-0900-000005000000}"/>
    <dataValidation allowBlank="1" showInputMessage="1" prompt="Navigation link to the next month" sqref="D1" xr:uid="{00000000-0002-0000-0900-000006000000}"/>
    <dataValidation allowBlank="1" showInputMessage="1" prompt="Navigation link to the previous month" sqref="C1" xr:uid="{00000000-0002-0000-0900-000007000000}"/>
    <dataValidation allowBlank="1" showInputMessage="1" showErrorMessage="1" prompt="Month for this worksheet is in this cell. Calendar starts in cell below and contains dates from previous, current, and next month" sqref="B2" xr:uid="{00000000-0002-0000-0900-000008000000}"/>
  </dataValidations>
  <hyperlinks>
    <hyperlink ref="D1" location="NOVEMBER!A1" tooltip="Navigation link to the next month" display="JULY -&gt;" xr:uid="{00000000-0004-0000-0900-000000000000}"/>
    <hyperlink ref="C1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B1:H15"/>
  <sheetViews>
    <sheetView showGridLines="0" topLeftCell="A2" zoomScaleNormal="100" workbookViewId="0">
      <selection activeCell="G9" sqref="G9"/>
    </sheetView>
  </sheetViews>
  <sheetFormatPr defaultColWidth="19.88671875" defaultRowHeight="16.5" x14ac:dyDescent="0.3"/>
  <cols>
    <col min="1" max="1" width="1.33203125" customWidth="1"/>
  </cols>
  <sheetData>
    <row r="1" spans="2:8" ht="30" customHeight="1" x14ac:dyDescent="0.45">
      <c r="B1" s="6">
        <f>CalendarYear</f>
        <v>2025</v>
      </c>
      <c r="C1" s="5" t="s">
        <v>20</v>
      </c>
      <c r="D1" s="5" t="s">
        <v>21</v>
      </c>
      <c r="E1" s="1"/>
      <c r="F1" s="1"/>
      <c r="G1" s="1"/>
      <c r="H1" s="5"/>
    </row>
    <row r="2" spans="2:8" ht="45" customHeight="1" x14ac:dyDescent="0.3">
      <c r="B2" s="7" t="s">
        <v>10</v>
      </c>
      <c r="C2" s="7"/>
      <c r="D2" s="7"/>
      <c r="E2" s="7"/>
      <c r="F2" s="2"/>
    </row>
    <row r="3" spans="2:8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8" ht="15" customHeight="1" x14ac:dyDescent="0.3">
      <c r="B4" s="11">
        <f t="array" ref="B4:H4">DaysAndWeeks+DATE(CalendarYear,10,1)-WEEKDAY(DATE(CalendarYear,10,1),(WeekStart="Mo")+1)+29</f>
        <v>45957</v>
      </c>
      <c r="C4" s="11">
        <v>45958</v>
      </c>
      <c r="D4" s="11">
        <v>45959</v>
      </c>
      <c r="E4" s="11">
        <v>45960</v>
      </c>
      <c r="F4" s="11">
        <v>45961</v>
      </c>
      <c r="G4" s="11">
        <v>45962</v>
      </c>
      <c r="H4" s="11">
        <v>45963</v>
      </c>
    </row>
    <row r="5" spans="2:8" ht="66" x14ac:dyDescent="0.3">
      <c r="B5" s="10" t="s">
        <v>41</v>
      </c>
      <c r="C5" s="10" t="s">
        <v>43</v>
      </c>
      <c r="D5" s="10" t="s">
        <v>39</v>
      </c>
      <c r="E5" s="10" t="s">
        <v>46</v>
      </c>
      <c r="F5" s="10" t="s">
        <v>40</v>
      </c>
      <c r="G5" s="10" t="s">
        <v>47</v>
      </c>
      <c r="H5" s="10" t="s">
        <v>48</v>
      </c>
    </row>
    <row r="6" spans="2:8" ht="16.5" customHeight="1" x14ac:dyDescent="0.3">
      <c r="B6" s="3">
        <f t="array" ref="B6:H6">DaysAndWeeks+DATE(CalendarYear,10,1)-WEEKDAY(DATE(CalendarYear,10,1),(WeekStart="Mo")+1)+36</f>
        <v>45964</v>
      </c>
      <c r="C6" s="3">
        <v>45965</v>
      </c>
      <c r="D6" s="3">
        <v>45966</v>
      </c>
      <c r="E6" s="3">
        <v>45967</v>
      </c>
      <c r="F6" s="3">
        <v>45968</v>
      </c>
      <c r="G6" s="3">
        <v>45969</v>
      </c>
      <c r="H6" s="3">
        <v>45970</v>
      </c>
    </row>
    <row r="7" spans="2:8" ht="70.5" customHeight="1" x14ac:dyDescent="0.3">
      <c r="B7" s="10" t="s">
        <v>39</v>
      </c>
      <c r="C7" s="10" t="s">
        <v>46</v>
      </c>
      <c r="D7" s="10" t="s">
        <v>40</v>
      </c>
      <c r="E7" s="10" t="s">
        <v>47</v>
      </c>
      <c r="F7" s="10" t="s">
        <v>48</v>
      </c>
      <c r="G7" s="10" t="s">
        <v>41</v>
      </c>
      <c r="H7" s="10" t="s">
        <v>43</v>
      </c>
    </row>
    <row r="8" spans="2:8" ht="15" customHeight="1" x14ac:dyDescent="0.3">
      <c r="B8" s="11">
        <f t="array" ref="B8:H8">DaysAndWeeks+DATE(CalendarYear,11,1)-WEEKDAY(DATE(CalendarYear,11,1),(WeekStart="Mo")+1)+15</f>
        <v>45971</v>
      </c>
      <c r="C8" s="11">
        <v>45972</v>
      </c>
      <c r="D8" s="11">
        <v>45973</v>
      </c>
      <c r="E8" s="11">
        <v>45974</v>
      </c>
      <c r="F8" s="11">
        <v>45975</v>
      </c>
      <c r="G8" s="11">
        <v>45976</v>
      </c>
      <c r="H8" s="11">
        <v>45977</v>
      </c>
    </row>
    <row r="9" spans="2:8" ht="66" x14ac:dyDescent="0.3">
      <c r="B9" s="10" t="s">
        <v>40</v>
      </c>
      <c r="C9" s="10" t="s">
        <v>47</v>
      </c>
      <c r="D9" s="10" t="s">
        <v>48</v>
      </c>
      <c r="E9" s="10" t="s">
        <v>41</v>
      </c>
      <c r="F9" s="10" t="s">
        <v>43</v>
      </c>
      <c r="G9" s="30" t="s">
        <v>70</v>
      </c>
      <c r="H9" s="10" t="s">
        <v>46</v>
      </c>
    </row>
    <row r="10" spans="2:8" ht="15" customHeight="1" x14ac:dyDescent="0.3">
      <c r="B10" s="11">
        <f t="array" ref="B10:H10">DaysAndWeeks+DATE(CalendarYear,11,1)-WEEKDAY(DATE(CalendarYear,11,1),(WeekStart="Mo")+1)+22</f>
        <v>45978</v>
      </c>
      <c r="C10" s="11">
        <v>45979</v>
      </c>
      <c r="D10" s="11">
        <v>45980</v>
      </c>
      <c r="E10" s="11">
        <v>45981</v>
      </c>
      <c r="F10" s="11">
        <v>45982</v>
      </c>
      <c r="G10" s="11">
        <v>45983</v>
      </c>
      <c r="H10" s="11">
        <v>45984</v>
      </c>
    </row>
    <row r="11" spans="2:8" ht="66" x14ac:dyDescent="0.3">
      <c r="B11" s="10" t="s">
        <v>48</v>
      </c>
      <c r="C11" s="10" t="s">
        <v>41</v>
      </c>
      <c r="D11" s="10" t="s">
        <v>43</v>
      </c>
      <c r="E11" s="10" t="s">
        <v>39</v>
      </c>
      <c r="F11" s="10" t="s">
        <v>46</v>
      </c>
      <c r="G11" s="10" t="s">
        <v>40</v>
      </c>
      <c r="H11" s="10" t="s">
        <v>47</v>
      </c>
    </row>
    <row r="12" spans="2:8" ht="15" customHeight="1" x14ac:dyDescent="0.3">
      <c r="B12" s="11">
        <f t="array" ref="B12:H12">DaysAndWeeks+DATE(CalendarYear,11,1)-WEEKDAY(DATE(CalendarYear,11,1),(WeekStart="Mo")+1)+29</f>
        <v>45985</v>
      </c>
      <c r="C12" s="11">
        <v>45986</v>
      </c>
      <c r="D12" s="11">
        <v>45987</v>
      </c>
      <c r="E12" s="11">
        <v>45988</v>
      </c>
      <c r="F12" s="11">
        <v>45989</v>
      </c>
      <c r="G12" s="11">
        <v>45990</v>
      </c>
      <c r="H12" s="11">
        <v>45991</v>
      </c>
    </row>
    <row r="13" spans="2:8" ht="66" x14ac:dyDescent="0.3">
      <c r="B13" s="10" t="s">
        <v>43</v>
      </c>
      <c r="C13" s="10" t="s">
        <v>39</v>
      </c>
      <c r="D13" s="10" t="s">
        <v>46</v>
      </c>
      <c r="E13" s="10" t="s">
        <v>40</v>
      </c>
      <c r="F13" s="10" t="s">
        <v>47</v>
      </c>
      <c r="G13" s="10" t="s">
        <v>48</v>
      </c>
      <c r="H13" s="10" t="s">
        <v>41</v>
      </c>
    </row>
    <row r="14" spans="2:8" ht="15" customHeight="1" x14ac:dyDescent="0.3"/>
    <row r="15" spans="2:8" ht="39.75" customHeight="1" x14ac:dyDescent="0.3"/>
  </sheetData>
  <conditionalFormatting sqref="B4:H4">
    <cfRule type="expression" dxfId="5" priority="1">
      <formula>AND(DAY(B4)&gt;=1,DAY(B4)&lt;=15)</formula>
    </cfRule>
  </conditionalFormatting>
  <conditionalFormatting sqref="B6:H6">
    <cfRule type="expression" dxfId="4" priority="11">
      <formula>AND(DAY(B6)&gt;=1,DAY(B6)&lt;=15)</formula>
    </cfRule>
  </conditionalFormatting>
  <conditionalFormatting sqref="B12:H12">
    <cfRule type="expression" dxfId="3" priority="3">
      <formula>AND(DAY(B12)&gt;=1,DAY(B12)&lt;=15)</formula>
    </cfRule>
  </conditionalFormatting>
  <dataValidations count="7">
    <dataValidation allowBlank="1" showInputMessage="1" prompt="Automatically determined weekday" sqref="C3:H3" xr:uid="{00000000-0002-0000-0A00-000000000000}"/>
    <dataValidation allowBlank="1" showInputMessage="1" prompt="Automatically determined starting day of the week. To change weekdays, select a new starting day of the week in E2 of 'JANUARY' worksheet" sqref="B3" xr:uid="{00000000-0002-0000-0A00-000001000000}"/>
    <dataValidation allowBlank="1" showInputMessage="1" prompt="Calendar year, automatically determined by the year set in C2 of the January worksheet" sqref="B1" xr:uid="{00000000-0002-0000-0A00-000002000000}"/>
    <dataValidation allowBlank="1" showInputMessage="1" prompt="Navigation link to the previous month" sqref="C1" xr:uid="{00000000-0002-0000-0A00-000005000000}"/>
    <dataValidation allowBlank="1" showInputMessage="1" prompt="Navigation link to the next month" sqref="D1" xr:uid="{00000000-0002-0000-0A00-000006000000}"/>
    <dataValidation allowBlank="1" showInputMessage="1" prompt="Plan the month of November in this worksheet. Navigation links to the previous and next months are in C1 and D1 " sqref="A1" xr:uid="{00000000-0002-0000-0A00-000007000000}"/>
    <dataValidation allowBlank="1" showInputMessage="1" showErrorMessage="1" prompt="Month for this worksheet is in this cell. Calendar starts in cell below and contains dates from previous, current, and next month" sqref="B2" xr:uid="{00000000-0002-0000-0A00-000008000000}"/>
  </dataValidations>
  <hyperlinks>
    <hyperlink ref="D1" location="DECEMBER!A1" tooltip="Navigation link to the next month" display="DECEMBER -&gt;" xr:uid="{00000000-0004-0000-0A00-000000000000}"/>
    <hyperlink ref="C1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B1:I15"/>
  <sheetViews>
    <sheetView showGridLines="0" tabSelected="1" topLeftCell="B1" zoomScaleNormal="100" workbookViewId="0">
      <selection activeCell="I9" sqref="I9"/>
    </sheetView>
  </sheetViews>
  <sheetFormatPr defaultColWidth="20.33203125" defaultRowHeight="16.5" x14ac:dyDescent="0.3"/>
  <sheetData>
    <row r="1" spans="2:9" ht="30" customHeight="1" x14ac:dyDescent="0.45">
      <c r="B1" s="6">
        <f>CalendarYear</f>
        <v>2025</v>
      </c>
      <c r="C1" s="5" t="s">
        <v>19</v>
      </c>
      <c r="D1" s="5" t="s">
        <v>36</v>
      </c>
      <c r="E1" s="1"/>
      <c r="F1" s="1"/>
      <c r="G1" s="1"/>
      <c r="H1" s="5"/>
    </row>
    <row r="2" spans="2:9" ht="45" customHeight="1" x14ac:dyDescent="0.3">
      <c r="B2" s="7" t="s">
        <v>11</v>
      </c>
      <c r="C2" s="7"/>
      <c r="D2" s="7"/>
      <c r="E2" s="7"/>
      <c r="F2" s="2"/>
    </row>
    <row r="3" spans="2:9" ht="18.75" customHeight="1" x14ac:dyDescent="0.3">
      <c r="B3" s="4" t="str">
        <f>WeekStart</f>
        <v>Mo</v>
      </c>
      <c r="C3" s="4" t="str">
        <f t="shared" ref="C3:H3" si="0">LEFT(TEXT(C4,"ddd"),2)</f>
        <v>Tu</v>
      </c>
      <c r="D3" s="4" t="str">
        <f t="shared" si="0"/>
        <v>We</v>
      </c>
      <c r="E3" s="4" t="str">
        <f t="shared" si="0"/>
        <v>Th</v>
      </c>
      <c r="F3" s="4" t="str">
        <f t="shared" si="0"/>
        <v>Fr</v>
      </c>
      <c r="G3" s="4" t="str">
        <f t="shared" si="0"/>
        <v>Sa</v>
      </c>
      <c r="H3" s="4" t="str">
        <f t="shared" si="0"/>
        <v>Su</v>
      </c>
    </row>
    <row r="4" spans="2:9" ht="16.5" customHeight="1" x14ac:dyDescent="0.3">
      <c r="B4" s="3">
        <f t="array" ref="B4:H4">DaysAndWeeks+DATE(CalendarYear,12,1)-WEEKDAY(DATE(CalendarYear,12,1),(WeekStart="Mo")+1)+1</f>
        <v>45992</v>
      </c>
      <c r="C4" s="3">
        <v>45993</v>
      </c>
      <c r="D4" s="11">
        <v>45994</v>
      </c>
      <c r="E4" s="11">
        <v>45995</v>
      </c>
      <c r="F4" s="11">
        <v>45996</v>
      </c>
      <c r="G4" s="11">
        <v>45997</v>
      </c>
      <c r="H4" s="11">
        <v>45998</v>
      </c>
    </row>
    <row r="5" spans="2:9" ht="66" x14ac:dyDescent="0.3">
      <c r="B5" s="10" t="s">
        <v>46</v>
      </c>
      <c r="C5" s="10" t="s">
        <v>40</v>
      </c>
      <c r="D5" s="10" t="s">
        <v>47</v>
      </c>
      <c r="E5" s="10" t="s">
        <v>48</v>
      </c>
      <c r="F5" s="10" t="s">
        <v>41</v>
      </c>
      <c r="G5" s="10" t="s">
        <v>43</v>
      </c>
      <c r="H5" s="10" t="s">
        <v>39</v>
      </c>
    </row>
    <row r="6" spans="2:9" ht="15" customHeight="1" x14ac:dyDescent="0.3">
      <c r="B6" s="3">
        <f t="array" ref="B6:H6">DaysAndWeeks+DATE(CalendarYear,11,1)-WEEKDAY(DATE(CalendarYear,11,1),(WeekStart="Mo")+1)+36</f>
        <v>45992</v>
      </c>
      <c r="C6" s="3">
        <v>45993</v>
      </c>
      <c r="D6" s="3">
        <v>45994</v>
      </c>
      <c r="E6" s="3">
        <v>45995</v>
      </c>
      <c r="F6" s="3">
        <v>45996</v>
      </c>
      <c r="G6" s="3">
        <v>45997</v>
      </c>
      <c r="H6" s="3">
        <v>45998</v>
      </c>
    </row>
    <row r="7" spans="2:9" ht="66" x14ac:dyDescent="0.3">
      <c r="B7" s="10" t="s">
        <v>47</v>
      </c>
      <c r="C7" s="10" t="s">
        <v>48</v>
      </c>
      <c r="D7" s="10" t="s">
        <v>41</v>
      </c>
      <c r="E7" s="10" t="s">
        <v>43</v>
      </c>
      <c r="F7" s="10" t="s">
        <v>39</v>
      </c>
      <c r="G7" s="10" t="s">
        <v>46</v>
      </c>
      <c r="H7" s="10" t="s">
        <v>40</v>
      </c>
    </row>
    <row r="8" spans="2:9" ht="15" customHeight="1" x14ac:dyDescent="0.3">
      <c r="B8" s="3">
        <f t="array" ref="B8:H8">DaysAndWeeks+DATE(CalendarYear,12,1)-WEEKDAY(DATE(CalendarYear,12,1),(WeekStart="Mo")+1)+15</f>
        <v>46006</v>
      </c>
      <c r="C8" s="3">
        <v>46007</v>
      </c>
      <c r="D8" s="3">
        <v>46008</v>
      </c>
      <c r="E8" s="3">
        <v>46009</v>
      </c>
      <c r="F8" s="3">
        <v>46010</v>
      </c>
      <c r="G8" s="3">
        <v>46011</v>
      </c>
      <c r="H8" s="3">
        <v>46012</v>
      </c>
      <c r="I8">
        <v>20</v>
      </c>
    </row>
    <row r="9" spans="2:9" ht="66" x14ac:dyDescent="0.3">
      <c r="B9" s="10" t="s">
        <v>41</v>
      </c>
      <c r="C9" s="10" t="s">
        <v>43</v>
      </c>
      <c r="D9" s="10" t="s">
        <v>39</v>
      </c>
      <c r="E9" s="10" t="s">
        <v>46</v>
      </c>
      <c r="F9" s="10" t="s">
        <v>40</v>
      </c>
      <c r="G9" s="10" t="s">
        <v>47</v>
      </c>
      <c r="H9" s="10" t="s">
        <v>48</v>
      </c>
      <c r="I9" s="30" t="s">
        <v>70</v>
      </c>
    </row>
    <row r="10" spans="2:9" ht="15" customHeight="1" x14ac:dyDescent="0.3">
      <c r="B10" s="3">
        <f t="array" ref="B10:H10">DaysAndWeeks+DATE(CalendarYear,12,1)-WEEKDAY(DATE(CalendarYear,12,1),(WeekStart="Mo")+1)+22</f>
        <v>46013</v>
      </c>
      <c r="C10" s="19">
        <v>46014</v>
      </c>
      <c r="D10" s="19">
        <v>46015</v>
      </c>
      <c r="E10" s="19">
        <v>46016</v>
      </c>
      <c r="F10" s="19">
        <v>46017</v>
      </c>
      <c r="G10" s="19">
        <v>46018</v>
      </c>
      <c r="H10" s="11">
        <v>46019</v>
      </c>
    </row>
    <row r="11" spans="2:9" ht="66" x14ac:dyDescent="0.3">
      <c r="B11" s="10" t="s">
        <v>39</v>
      </c>
      <c r="C11" s="10" t="s">
        <v>46</v>
      </c>
      <c r="D11" s="10" t="s">
        <v>40</v>
      </c>
      <c r="E11" s="10" t="s">
        <v>47</v>
      </c>
      <c r="F11" s="10" t="s">
        <v>48</v>
      </c>
      <c r="G11" s="10" t="s">
        <v>41</v>
      </c>
      <c r="H11" s="10" t="s">
        <v>43</v>
      </c>
    </row>
    <row r="12" spans="2:9" ht="15" customHeight="1" x14ac:dyDescent="0.3">
      <c r="B12" s="11">
        <f t="array" ref="B12:H12">DaysAndWeeks+DATE(CalendarYear,12,1)-WEEKDAY(DATE(CalendarYear,12,1),(WeekStart="Mo")+1)+29</f>
        <v>46020</v>
      </c>
      <c r="C12" s="11">
        <v>46021</v>
      </c>
      <c r="D12" s="19">
        <v>46022</v>
      </c>
      <c r="E12" s="19">
        <v>46023</v>
      </c>
      <c r="F12" s="11">
        <v>46024</v>
      </c>
      <c r="G12" s="3">
        <v>46025</v>
      </c>
      <c r="H12" s="3">
        <v>46026</v>
      </c>
    </row>
    <row r="13" spans="2:9" ht="66" x14ac:dyDescent="0.3">
      <c r="B13" s="10" t="s">
        <v>40</v>
      </c>
      <c r="C13" s="10" t="s">
        <v>47</v>
      </c>
      <c r="D13" s="10" t="s">
        <v>48</v>
      </c>
      <c r="E13" s="10" t="s">
        <v>41</v>
      </c>
      <c r="F13" s="10" t="s">
        <v>43</v>
      </c>
      <c r="G13" s="10" t="s">
        <v>39</v>
      </c>
      <c r="H13" s="10" t="s">
        <v>46</v>
      </c>
    </row>
    <row r="14" spans="2:9" x14ac:dyDescent="0.3">
      <c r="B14" s="11">
        <f t="array" ref="B14:H14">DaysAndWeeks+DATE(CalendarYear,12,1)-WEEKDAY(DATE(CalendarYear,12,1),(WeekStart="Mo")+1)+36</f>
        <v>46027</v>
      </c>
      <c r="C14" s="11">
        <v>46028</v>
      </c>
      <c r="D14" s="11">
        <v>46029</v>
      </c>
      <c r="E14" s="11">
        <v>46030</v>
      </c>
      <c r="F14" s="11">
        <v>46031</v>
      </c>
      <c r="G14" s="11">
        <v>46032</v>
      </c>
      <c r="H14" s="11">
        <v>46033</v>
      </c>
    </row>
    <row r="15" spans="2:9" ht="66" x14ac:dyDescent="0.3">
      <c r="B15" s="10" t="s">
        <v>48</v>
      </c>
      <c r="C15" s="10" t="s">
        <v>41</v>
      </c>
      <c r="D15" s="10" t="s">
        <v>43</v>
      </c>
      <c r="E15" s="10" t="s">
        <v>39</v>
      </c>
      <c r="F15" s="10" t="s">
        <v>46</v>
      </c>
      <c r="G15" s="10" t="s">
        <v>40</v>
      </c>
      <c r="H15" s="10" t="s">
        <v>47</v>
      </c>
    </row>
  </sheetData>
  <conditionalFormatting sqref="B4:G4">
    <cfRule type="expression" dxfId="2" priority="26">
      <formula>DAY(B4)&gt;8</formula>
    </cfRule>
  </conditionalFormatting>
  <conditionalFormatting sqref="B6:H6">
    <cfRule type="expression" dxfId="1" priority="1">
      <formula>AND(DAY(B6)&gt;=1,DAY(B6)&lt;=15)</formula>
    </cfRule>
  </conditionalFormatting>
  <conditionalFormatting sqref="B12:H12 B14:H14">
    <cfRule type="expression" dxfId="0" priority="2">
      <formula>AND(DAY(B12)&gt;=1,DAY(B12)&lt;=15)</formula>
    </cfRule>
  </conditionalFormatting>
  <dataValidations count="8">
    <dataValidation allowBlank="1" showInputMessage="1" prompt="Automatically determined weekday" sqref="C3:H3" xr:uid="{00000000-0002-0000-0B00-000000000000}"/>
    <dataValidation allowBlank="1" showInputMessage="1" prompt="Automatically determined starting day of the week. To change weekdays, select a new starting day of the week in E2 of 'JANUARY' worksheet" sqref="B3" xr:uid="{00000000-0002-0000-0B00-000001000000}"/>
    <dataValidation allowBlank="1" showInputMessage="1" prompt="Calendar year, automatically determined by the year set in C2 of the January worksheet" sqref="B1" xr:uid="{00000000-0002-0000-0B00-000002000000}"/>
    <dataValidation allowBlank="1" showInputMessage="1" prompt="Rows 4, 6, 8, 10, 12, and 14 contain dates of the month, including the previous and next month, if applicable" sqref="B4" xr:uid="{00000000-0002-0000-0B00-000003000000}"/>
    <dataValidation allowBlank="1" showInputMessage="1" prompt="Navigation link to the previous month" sqref="C1" xr:uid="{00000000-0002-0000-0B00-000005000000}"/>
    <dataValidation allowBlank="1" showInputMessage="1" prompt="Navigation link back to January worksheet" sqref="D1" xr:uid="{00000000-0002-0000-0B00-000006000000}"/>
    <dataValidation allowBlank="1" showInputMessage="1" prompt="Plan the month of December in this worksheet. Navigation links to the previous and next months are in C1 and D1 " sqref="A1" xr:uid="{00000000-0002-0000-0B00-000007000000}"/>
    <dataValidation allowBlank="1" showInputMessage="1" showErrorMessage="1" prompt="Month for this worksheet is in this cell. Calendar starts in cell below and contains dates from previous, current, and next month" sqref="B2" xr:uid="{00000000-0002-0000-0B00-000008000000}"/>
  </dataValidations>
  <hyperlinks>
    <hyperlink ref="C1" location="NOVEMBER!A1" tooltip="Navigation link to the previous month" display="&lt;- NOVEMBER" xr:uid="{00000000-0004-0000-0B00-000000000000}"/>
    <hyperlink ref="D1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fitToHeight="0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TM16390962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ColumnTitleRegion1..H15.10</vt:lpstr>
      <vt:lpstr>ColumnTitleRegion1..H15.12</vt:lpstr>
      <vt:lpstr>ColumnTitleRegion1..H15.2</vt:lpstr>
      <vt:lpstr>ColumnTitleRegion1..H15.3</vt:lpstr>
      <vt:lpstr>ColumnTitleRegion1..H15.4</vt:lpstr>
      <vt:lpstr>ColumnTitleRegion1..H15.5</vt:lpstr>
      <vt:lpstr>ColumnTitleRegion1..H15.6</vt:lpstr>
      <vt:lpstr>ColumnTitleRegion1..H15.7</vt:lpstr>
      <vt:lpstr>ColumnTitleRegion1..H15.8</vt:lpstr>
      <vt:lpstr>ColumnTitleRegion1..H15.9</vt:lpstr>
      <vt:lpstr>ColumnTitleRegion1..H17.1</vt:lpstr>
      <vt:lpstr>JANUARY!Print_Area</vt:lpstr>
      <vt:lpstr>RowTitleRegion1..C2</vt:lpstr>
      <vt:lpstr>RowTitleRegion2..E2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Julian Herriott</dc:creator>
  <cp:lastModifiedBy>Julian Herriott</cp:lastModifiedBy>
  <dcterms:created xsi:type="dcterms:W3CDTF">2017-11-22T01:16:26Z</dcterms:created>
  <dcterms:modified xsi:type="dcterms:W3CDTF">2025-05-19T14:42:11Z</dcterms:modified>
</cp:coreProperties>
</file>