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4144C71670538EC/Documents/ESaT Ltd/Driver CPC/"/>
    </mc:Choice>
  </mc:AlternateContent>
  <xr:revisionPtr revIDLastSave="593" documentId="8_{324DE95C-87FF-47DB-AE73-B4B881F18325}" xr6:coauthVersionLast="47" xr6:coauthVersionMax="47" xr10:uidLastSave="{D593815C-447B-4252-A37B-305147BAEB20}"/>
  <bookViews>
    <workbookView xWindow="28680" yWindow="-120" windowWidth="29040" windowHeight="15720" activeTab="11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4" r:id="rId9"/>
    <sheet name="OCTOBER" sheetId="11" r:id="rId10"/>
    <sheet name="NOVEMBER" sheetId="12" r:id="rId11"/>
    <sheet name="DECEMBER" sheetId="13" r:id="rId12"/>
  </sheets>
  <externalReferences>
    <externalReference r:id="rId13"/>
  </externalReferences>
  <definedNames>
    <definedName name="CalendarYear" localSheetId="8">JANUARY!$C$2</definedName>
    <definedName name="CalendarYear">JANUARY!$C$2</definedName>
    <definedName name="ColumnTitleRegion1..H15.10">OCTOBER!$B$3</definedName>
    <definedName name="ColumnTitleRegion1..H15.11" localSheetId="8">NOVEMBER!#REF!</definedName>
    <definedName name="ColumnTitleRegion1..H15.11">NOVEMBER!#REF!</definedName>
    <definedName name="ColumnTitleRegion1..H15.12">DECEMBER!$B$3</definedName>
    <definedName name="ColumnTitleRegion1..H15.2">FEBRUARY!$B$3</definedName>
    <definedName name="ColumnTitleRegion1..H15.3">MARCH!$B$3</definedName>
    <definedName name="ColumnTitleRegion1..H15.4">APRIL!$B$3</definedName>
    <definedName name="ColumnTitleRegion1..H15.5">MAY!$B$3</definedName>
    <definedName name="ColumnTitleRegion1..H15.6">JUNE!$B$3</definedName>
    <definedName name="ColumnTitleRegion1..H15.7">JULY!$B$3</definedName>
    <definedName name="ColumnTitleRegion1..H15.8">AUGUST!$B$3</definedName>
    <definedName name="ColumnTitleRegion1..H15.9" localSheetId="8">SEPTEMBER!$B$3</definedName>
    <definedName name="ColumnTitleRegion1..H15.9">'[1]SEPTEMBER (2)'!$B$3</definedName>
    <definedName name="ColumnTitleRegion1..H17.1">JANUARY!$B$5</definedName>
    <definedName name="DaysAndWeeks" localSheetId="8">{0,1,2,3,4,5,6} + {0;1;2;3;4;5}*7</definedName>
    <definedName name="DaysAndWeeks">{0,1,2,3,4,5,6} + {0;1;2;3;4;5}*7</definedName>
    <definedName name="_xlnm.Print_Area" localSheetId="0">JANUARY!$A$3:$H$15</definedName>
    <definedName name="RowTitleRegion1..C2">JANUARY!$B$2</definedName>
    <definedName name="RowTitleRegion2..E2">JANUARY!$D$2</definedName>
    <definedName name="WeekStart" localSheetId="8">JANUARY!$E$2</definedName>
    <definedName name="WeekStart">JANUARY!$E$2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2" l="1" a="1"/>
  <c r="H14" i="12" s="1"/>
  <c r="B12" i="14" a="1"/>
  <c r="H12" i="14" s="1"/>
  <c r="B10" i="14" a="1"/>
  <c r="B10" i="14" s="1"/>
  <c r="B8" i="14" a="1"/>
  <c r="H8" i="14" s="1"/>
  <c r="B4" i="14" a="1"/>
  <c r="H4" i="14" s="1"/>
  <c r="H3" i="14" s="1"/>
  <c r="B3" i="14"/>
  <c r="B1" i="14"/>
  <c r="E14" i="12" l="1"/>
  <c r="C14" i="12"/>
  <c r="D14" i="12"/>
  <c r="F14" i="12"/>
  <c r="G14" i="12"/>
  <c r="B14" i="12"/>
  <c r="B4" i="14"/>
  <c r="C4" i="14"/>
  <c r="C3" i="14" s="1"/>
  <c r="C10" i="14"/>
  <c r="D4" i="14"/>
  <c r="D3" i="14" s="1"/>
  <c r="D10" i="14"/>
  <c r="E4" i="14"/>
  <c r="E3" i="14" s="1"/>
  <c r="E10" i="14"/>
  <c r="F4" i="14"/>
  <c r="F3" i="14" s="1"/>
  <c r="F10" i="14"/>
  <c r="G4" i="14"/>
  <c r="G3" i="14" s="1"/>
  <c r="G10" i="14"/>
  <c r="H10" i="14"/>
  <c r="B8" i="14"/>
  <c r="C8" i="14"/>
  <c r="D12" i="14"/>
  <c r="E8" i="14"/>
  <c r="E12" i="14"/>
  <c r="C12" i="14"/>
  <c r="D8" i="14"/>
  <c r="F8" i="14"/>
  <c r="F12" i="14"/>
  <c r="G8" i="14"/>
  <c r="G12" i="14"/>
  <c r="B12" i="14"/>
  <c r="B6" i="9" l="1" a="1"/>
  <c r="B6" i="9" s="1"/>
  <c r="B8" i="9" a="1"/>
  <c r="B8" i="9" s="1"/>
  <c r="B10" i="9" a="1"/>
  <c r="B10" i="9" s="1"/>
  <c r="B12" i="9" a="1"/>
  <c r="C12" i="9" s="1"/>
  <c r="B6" i="8" a="1"/>
  <c r="H6" i="8" s="1"/>
  <c r="H12" i="9" l="1"/>
  <c r="G6" i="9"/>
  <c r="G8" i="9"/>
  <c r="E12" i="9"/>
  <c r="D12" i="9"/>
  <c r="C8" i="9"/>
  <c r="B12" i="9"/>
  <c r="H6" i="9"/>
  <c r="F10" i="9"/>
  <c r="F6" i="9"/>
  <c r="H8" i="9"/>
  <c r="G12" i="9"/>
  <c r="F8" i="9"/>
  <c r="D8" i="9"/>
  <c r="E6" i="9"/>
  <c r="F12" i="9"/>
  <c r="E8" i="9"/>
  <c r="H10" i="9"/>
  <c r="G10" i="9"/>
  <c r="E10" i="9"/>
  <c r="D10" i="9"/>
  <c r="D6" i="9"/>
  <c r="C10" i="9"/>
  <c r="C6" i="9"/>
  <c r="E6" i="8"/>
  <c r="G6" i="8"/>
  <c r="C6" i="8"/>
  <c r="B6" i="8"/>
  <c r="F6" i="8"/>
  <c r="D6" i="8"/>
  <c r="B1" i="13" l="1"/>
  <c r="B3" i="2"/>
  <c r="B4" i="12" a="1"/>
  <c r="H4" i="12" s="1"/>
  <c r="H3" i="12" s="1"/>
  <c r="B3" i="12"/>
  <c r="B14" i="13" a="1"/>
  <c r="H14" i="13" s="1"/>
  <c r="B12" i="13" a="1"/>
  <c r="H12" i="13" s="1"/>
  <c r="B10" i="13" a="1"/>
  <c r="H10" i="13" s="1"/>
  <c r="B8" i="13" a="1"/>
  <c r="F8" i="13" s="1"/>
  <c r="B12" i="12" a="1"/>
  <c r="H12" i="12" s="1"/>
  <c r="B10" i="12" a="1"/>
  <c r="H10" i="12" s="1"/>
  <c r="B8" i="12" a="1"/>
  <c r="H8" i="12" s="1"/>
  <c r="B12" i="11" a="1"/>
  <c r="H12" i="11" s="1"/>
  <c r="B10" i="11" a="1"/>
  <c r="C10" i="11" s="1"/>
  <c r="B8" i="11" a="1"/>
  <c r="H8" i="11" s="1"/>
  <c r="B6" i="11" a="1"/>
  <c r="F6" i="11" s="1"/>
  <c r="B12" i="8" a="1"/>
  <c r="H12" i="8" s="1"/>
  <c r="B10" i="8" a="1"/>
  <c r="H10" i="8" s="1"/>
  <c r="B8" i="8" a="1"/>
  <c r="H8" i="8" s="1"/>
  <c r="B12" i="7" a="1"/>
  <c r="H12" i="7" s="1"/>
  <c r="B10" i="7" a="1"/>
  <c r="H10" i="7" s="1"/>
  <c r="B8" i="7" a="1"/>
  <c r="H8" i="7" s="1"/>
  <c r="B12" i="6" a="1"/>
  <c r="H12" i="6" s="1"/>
  <c r="B10" i="6" a="1"/>
  <c r="G10" i="6" s="1"/>
  <c r="B8" i="6" a="1"/>
  <c r="H8" i="6" s="1"/>
  <c r="B6" i="6" a="1"/>
  <c r="H6" i="6" s="1"/>
  <c r="B12" i="5" a="1"/>
  <c r="H12" i="5" s="1"/>
  <c r="B10" i="5" a="1"/>
  <c r="H10" i="5" s="1"/>
  <c r="B8" i="5" a="1"/>
  <c r="H8" i="5" s="1"/>
  <c r="B6" i="5" a="1"/>
  <c r="H6" i="5" s="1"/>
  <c r="B14" i="4" a="1"/>
  <c r="H14" i="4" s="1"/>
  <c r="B12" i="4" a="1"/>
  <c r="H12" i="4" s="1"/>
  <c r="B10" i="4" a="1"/>
  <c r="H10" i="4" s="1"/>
  <c r="B8" i="4" a="1"/>
  <c r="H8" i="4" s="1"/>
  <c r="B6" i="4" a="1"/>
  <c r="H6" i="4" s="1"/>
  <c r="B4" i="4" a="1"/>
  <c r="B4" i="4" s="1"/>
  <c r="B12" i="3" a="1"/>
  <c r="H12" i="3" s="1"/>
  <c r="B10" i="3" a="1"/>
  <c r="H10" i="3" s="1"/>
  <c r="B8" i="3" a="1"/>
  <c r="H8" i="3" s="1"/>
  <c r="B6" i="3" a="1"/>
  <c r="H6" i="3" s="1"/>
  <c r="B14" i="2" a="1"/>
  <c r="H14" i="2" s="1"/>
  <c r="B12" i="2" a="1"/>
  <c r="H12" i="2" s="1"/>
  <c r="B10" i="2" a="1"/>
  <c r="H10" i="2" s="1"/>
  <c r="B8" i="2" a="1"/>
  <c r="H8" i="2" s="1"/>
  <c r="E4" i="12" l="1"/>
  <c r="E3" i="12" s="1"/>
  <c r="F4" i="12"/>
  <c r="F3" i="12" s="1"/>
  <c r="G4" i="12"/>
  <c r="G3" i="12" s="1"/>
  <c r="B4" i="12"/>
  <c r="C4" i="12"/>
  <c r="C3" i="12" s="1"/>
  <c r="D4" i="12"/>
  <c r="D3" i="12" s="1"/>
  <c r="B12" i="13"/>
  <c r="C8" i="13"/>
  <c r="D8" i="13"/>
  <c r="E8" i="13"/>
  <c r="G8" i="13"/>
  <c r="C14" i="13"/>
  <c r="D10" i="13"/>
  <c r="D14" i="13"/>
  <c r="B8" i="13"/>
  <c r="C12" i="13"/>
  <c r="E12" i="13"/>
  <c r="F12" i="13"/>
  <c r="H8" i="13"/>
  <c r="E14" i="13"/>
  <c r="D12" i="13"/>
  <c r="G12" i="13"/>
  <c r="F14" i="13"/>
  <c r="B14" i="13"/>
  <c r="E10" i="13"/>
  <c r="G10" i="13"/>
  <c r="G14" i="13"/>
  <c r="B10" i="13"/>
  <c r="C10" i="13"/>
  <c r="F10" i="13"/>
  <c r="D12" i="12"/>
  <c r="B12" i="12"/>
  <c r="C12" i="12"/>
  <c r="E8" i="12"/>
  <c r="E12" i="12"/>
  <c r="D8" i="12"/>
  <c r="F8" i="12"/>
  <c r="F12" i="12"/>
  <c r="D10" i="12"/>
  <c r="E10" i="12"/>
  <c r="F10" i="12"/>
  <c r="G10" i="12"/>
  <c r="B8" i="12"/>
  <c r="C8" i="12"/>
  <c r="G8" i="12"/>
  <c r="G12" i="12"/>
  <c r="B10" i="12"/>
  <c r="C10" i="12"/>
  <c r="B6" i="11"/>
  <c r="C6" i="11"/>
  <c r="D10" i="11"/>
  <c r="H10" i="11"/>
  <c r="B8" i="11"/>
  <c r="B12" i="11"/>
  <c r="C8" i="11"/>
  <c r="C12" i="11"/>
  <c r="E12" i="11"/>
  <c r="F10" i="11"/>
  <c r="G6" i="11"/>
  <c r="H6" i="11"/>
  <c r="D12" i="11"/>
  <c r="F8" i="11"/>
  <c r="F12" i="11"/>
  <c r="B10" i="11"/>
  <c r="D6" i="11"/>
  <c r="E10" i="11"/>
  <c r="G10" i="11"/>
  <c r="D8" i="11"/>
  <c r="E8" i="11"/>
  <c r="G8" i="11"/>
  <c r="G12" i="11"/>
  <c r="E6" i="11"/>
  <c r="E10" i="8"/>
  <c r="B10" i="8"/>
  <c r="D12" i="8"/>
  <c r="E12" i="8"/>
  <c r="C10" i="8"/>
  <c r="D10" i="8"/>
  <c r="F10" i="8"/>
  <c r="G10" i="8"/>
  <c r="B8" i="8"/>
  <c r="E8" i="8"/>
  <c r="F8" i="8"/>
  <c r="F12" i="8"/>
  <c r="B12" i="8"/>
  <c r="C12" i="8"/>
  <c r="G8" i="8"/>
  <c r="G12" i="8"/>
  <c r="C8" i="8"/>
  <c r="D8" i="8"/>
  <c r="B10" i="7"/>
  <c r="D10" i="7"/>
  <c r="C10" i="7"/>
  <c r="E12" i="7"/>
  <c r="E10" i="7"/>
  <c r="F10" i="7"/>
  <c r="G10" i="7"/>
  <c r="F12" i="7"/>
  <c r="B12" i="7"/>
  <c r="C8" i="7"/>
  <c r="C12" i="7"/>
  <c r="D8" i="7"/>
  <c r="G8" i="7"/>
  <c r="G12" i="7"/>
  <c r="B8" i="7"/>
  <c r="D12" i="7"/>
  <c r="E8" i="7"/>
  <c r="F8" i="7"/>
  <c r="B6" i="6"/>
  <c r="B10" i="6"/>
  <c r="C10" i="6"/>
  <c r="E10" i="6"/>
  <c r="F6" i="6"/>
  <c r="F10" i="6"/>
  <c r="G6" i="6"/>
  <c r="H10" i="6"/>
  <c r="E8" i="6"/>
  <c r="E12" i="6"/>
  <c r="B8" i="6"/>
  <c r="C12" i="6"/>
  <c r="F8" i="6"/>
  <c r="F12" i="6"/>
  <c r="C6" i="6"/>
  <c r="D6" i="6"/>
  <c r="D10" i="6"/>
  <c r="E6" i="6"/>
  <c r="C8" i="6"/>
  <c r="D12" i="6"/>
  <c r="G8" i="6"/>
  <c r="G12" i="6"/>
  <c r="B12" i="6"/>
  <c r="D8" i="6"/>
  <c r="B6" i="5"/>
  <c r="B10" i="5"/>
  <c r="C6" i="5"/>
  <c r="C10" i="5"/>
  <c r="D6" i="5"/>
  <c r="D10" i="5"/>
  <c r="E6" i="5"/>
  <c r="F6" i="5"/>
  <c r="F10" i="5"/>
  <c r="G6" i="5"/>
  <c r="G10" i="5"/>
  <c r="D12" i="5"/>
  <c r="E10" i="5"/>
  <c r="C12" i="5"/>
  <c r="E12" i="5"/>
  <c r="F12" i="5"/>
  <c r="G8" i="5"/>
  <c r="G12" i="5"/>
  <c r="B8" i="5"/>
  <c r="B12" i="5"/>
  <c r="C8" i="5"/>
  <c r="D8" i="5"/>
  <c r="E8" i="5"/>
  <c r="F8" i="5"/>
  <c r="B12" i="4"/>
  <c r="E12" i="4"/>
  <c r="E10" i="4"/>
  <c r="B8" i="4"/>
  <c r="C8" i="4"/>
  <c r="C12" i="4"/>
  <c r="D8" i="4"/>
  <c r="D12" i="4"/>
  <c r="E8" i="4"/>
  <c r="F8" i="4"/>
  <c r="F12" i="4"/>
  <c r="G8" i="4"/>
  <c r="G12" i="4"/>
  <c r="F14" i="4"/>
  <c r="B6" i="4"/>
  <c r="B10" i="4"/>
  <c r="B14" i="4"/>
  <c r="C10" i="4"/>
  <c r="C14" i="4"/>
  <c r="D6" i="4"/>
  <c r="D10" i="4"/>
  <c r="E6" i="4"/>
  <c r="F10" i="4"/>
  <c r="G6" i="4"/>
  <c r="G10" i="4"/>
  <c r="G14" i="4"/>
  <c r="C6" i="4"/>
  <c r="D14" i="4"/>
  <c r="E14" i="4"/>
  <c r="F6" i="4"/>
  <c r="H4" i="4"/>
  <c r="E4" i="4"/>
  <c r="D4" i="4"/>
  <c r="F4" i="4"/>
  <c r="C4" i="4"/>
  <c r="G4" i="4"/>
  <c r="B6" i="3"/>
  <c r="B10" i="3"/>
  <c r="C6" i="3"/>
  <c r="C10" i="3"/>
  <c r="D6" i="3"/>
  <c r="D10" i="3"/>
  <c r="E6" i="3"/>
  <c r="E10" i="3"/>
  <c r="F6" i="3"/>
  <c r="F10" i="3"/>
  <c r="G6" i="3"/>
  <c r="G10" i="3"/>
  <c r="F12" i="3"/>
  <c r="B8" i="3"/>
  <c r="B12" i="3"/>
  <c r="C8" i="3"/>
  <c r="C12" i="3"/>
  <c r="D12" i="3"/>
  <c r="E8" i="3"/>
  <c r="E12" i="3"/>
  <c r="G8" i="3"/>
  <c r="G12" i="3"/>
  <c r="D8" i="3"/>
  <c r="F8" i="3"/>
  <c r="F8" i="2"/>
  <c r="G8" i="2"/>
  <c r="B8" i="2"/>
  <c r="B12" i="2"/>
  <c r="C8" i="2"/>
  <c r="C12" i="2"/>
  <c r="D8" i="2"/>
  <c r="D12" i="2"/>
  <c r="E8" i="2"/>
  <c r="E12" i="2"/>
  <c r="F12" i="2"/>
  <c r="G12" i="2"/>
  <c r="F14" i="2"/>
  <c r="G14" i="2"/>
  <c r="B10" i="2"/>
  <c r="B14" i="2"/>
  <c r="C10" i="2"/>
  <c r="C14" i="2"/>
  <c r="D10" i="2"/>
  <c r="D14" i="2"/>
  <c r="E10" i="2"/>
  <c r="E14" i="2"/>
  <c r="F10" i="2"/>
  <c r="G10" i="2"/>
  <c r="B6" i="12" l="1" a="1"/>
  <c r="H6" i="12" s="1"/>
  <c r="G6" i="12" l="1"/>
  <c r="B6" i="12"/>
  <c r="C6" i="12"/>
  <c r="D6" i="12"/>
  <c r="E6" i="12"/>
  <c r="F6" i="12"/>
  <c r="B4" i="13" a="1"/>
  <c r="B4" i="13" s="1"/>
  <c r="B4" i="11" a="1"/>
  <c r="C4" i="11" s="1"/>
  <c r="B4" i="9" a="1"/>
  <c r="C4" i="9" s="1"/>
  <c r="B4" i="8" a="1"/>
  <c r="B4" i="7" a="1"/>
  <c r="B4" i="6" a="1"/>
  <c r="B4" i="5" a="1"/>
  <c r="B4" i="3" a="1"/>
  <c r="B6" i="2" a="1"/>
  <c r="B1" i="9"/>
  <c r="B1" i="11"/>
  <c r="B1" i="7"/>
  <c r="B1" i="8"/>
  <c r="H4" i="13" l="1"/>
  <c r="E4" i="13"/>
  <c r="D4" i="13"/>
  <c r="G4" i="13"/>
  <c r="F4" i="13"/>
  <c r="C4" i="13"/>
  <c r="H4" i="11"/>
  <c r="B4" i="11"/>
  <c r="E4" i="11"/>
  <c r="D4" i="11"/>
  <c r="G4" i="11"/>
  <c r="F4" i="11"/>
  <c r="H4" i="9"/>
  <c r="B4" i="9"/>
  <c r="E4" i="9"/>
  <c r="D4" i="9"/>
  <c r="G4" i="9"/>
  <c r="F4" i="9"/>
  <c r="C4" i="8"/>
  <c r="G4" i="8"/>
  <c r="E4" i="8"/>
  <c r="B4" i="8"/>
  <c r="F4" i="8"/>
  <c r="D4" i="8"/>
  <c r="H4" i="8"/>
  <c r="E4" i="7"/>
  <c r="D4" i="7"/>
  <c r="H4" i="7"/>
  <c r="B4" i="7"/>
  <c r="F4" i="7"/>
  <c r="C4" i="7"/>
  <c r="G4" i="7"/>
  <c r="B4" i="6"/>
  <c r="F4" i="6"/>
  <c r="C4" i="6"/>
  <c r="G4" i="6"/>
  <c r="H4" i="6"/>
  <c r="D4" i="6"/>
  <c r="E4" i="6"/>
  <c r="C4" i="5"/>
  <c r="G4" i="5"/>
  <c r="E4" i="5"/>
  <c r="B4" i="5"/>
  <c r="F4" i="5"/>
  <c r="D4" i="5"/>
  <c r="H4" i="5"/>
  <c r="B4" i="3"/>
  <c r="F4" i="3"/>
  <c r="C4" i="3"/>
  <c r="G4" i="3"/>
  <c r="H4" i="3"/>
  <c r="D4" i="3"/>
  <c r="E4" i="3"/>
  <c r="B6" i="2"/>
  <c r="F6" i="2"/>
  <c r="C6" i="2"/>
  <c r="G6" i="2"/>
  <c r="H6" i="2"/>
  <c r="D6" i="2"/>
  <c r="E6" i="2"/>
  <c r="B1" i="12"/>
  <c r="B1" i="6"/>
  <c r="B1" i="5"/>
  <c r="B1" i="4"/>
  <c r="B1" i="3"/>
  <c r="C3" i="4" l="1"/>
  <c r="F5" i="2"/>
  <c r="G3" i="13" l="1"/>
  <c r="H3" i="13"/>
  <c r="F3" i="13"/>
  <c r="E3" i="13"/>
  <c r="D3" i="13"/>
  <c r="C3" i="13"/>
  <c r="G3" i="11"/>
  <c r="H3" i="11"/>
  <c r="F3" i="11"/>
  <c r="E3" i="11"/>
  <c r="D3" i="11"/>
  <c r="C3" i="11"/>
  <c r="H3" i="9"/>
  <c r="G3" i="9"/>
  <c r="F3" i="9"/>
  <c r="E3" i="9"/>
  <c r="D3" i="9"/>
  <c r="C3" i="9"/>
  <c r="G3" i="8"/>
  <c r="H3" i="8"/>
  <c r="F3" i="8"/>
  <c r="E3" i="8"/>
  <c r="D3" i="8"/>
  <c r="C3" i="8"/>
  <c r="G3" i="7"/>
  <c r="H3" i="7"/>
  <c r="F3" i="7"/>
  <c r="E3" i="7"/>
  <c r="D3" i="7"/>
  <c r="C3" i="7"/>
  <c r="G3" i="6"/>
  <c r="H3" i="6"/>
  <c r="F3" i="6"/>
  <c r="E3" i="6"/>
  <c r="D3" i="6"/>
  <c r="C3" i="6"/>
  <c r="G3" i="5"/>
  <c r="H3" i="5"/>
  <c r="F3" i="5"/>
  <c r="E3" i="5"/>
  <c r="D3" i="5"/>
  <c r="C3" i="5"/>
  <c r="H3" i="4"/>
  <c r="G3" i="4"/>
  <c r="F3" i="4"/>
  <c r="E3" i="4"/>
  <c r="D3" i="4"/>
  <c r="G3" i="3"/>
  <c r="H3" i="3"/>
  <c r="F3" i="3"/>
  <c r="E3" i="3"/>
  <c r="D3" i="3"/>
  <c r="C3" i="3"/>
  <c r="E5" i="2"/>
  <c r="H5" i="2"/>
  <c r="G5" i="2"/>
  <c r="D5" i="2"/>
  <c r="C5" i="2"/>
  <c r="B3" i="13" l="1"/>
  <c r="B3" i="11"/>
  <c r="B3" i="9"/>
  <c r="B3" i="8"/>
  <c r="B3" i="7"/>
  <c r="B3" i="6"/>
  <c r="B3" i="5"/>
  <c r="B3" i="4"/>
  <c r="B3" i="3"/>
  <c r="B5" i="2"/>
</calcChain>
</file>

<file path=xl/sharedStrings.xml><?xml version="1.0" encoding="utf-8"?>
<sst xmlns="http://schemas.openxmlformats.org/spreadsheetml/2006/main" count="482" uniqueCount="64">
  <si>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</si>
  <si>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</si>
  <si>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</si>
  <si>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</si>
  <si>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</si>
  <si>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</si>
  <si>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</si>
  <si>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</si>
  <si>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</si>
  <si>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</si>
  <si>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</si>
  <si>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</si>
  <si>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</si>
  <si>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</si>
  <si>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FEBRUARY -&gt;</t>
  </si>
  <si>
    <t>MARCH -&gt;</t>
  </si>
  <si>
    <t>&lt;- JANUARY</t>
  </si>
  <si>
    <t>APRIL -&gt;</t>
  </si>
  <si>
    <t>&lt;- FEBRUARY</t>
  </si>
  <si>
    <t>&lt;- NOVEMBER</t>
  </si>
  <si>
    <t>&lt;- OCTOBER</t>
  </si>
  <si>
    <t>DECEMBER -&gt;</t>
  </si>
  <si>
    <t>&lt;- MARCH</t>
  </si>
  <si>
    <t>MAY -&gt;</t>
  </si>
  <si>
    <t>&lt;- APRIL</t>
  </si>
  <si>
    <t>JUNE -&gt;</t>
  </si>
  <si>
    <t>&lt;- MAY</t>
  </si>
  <si>
    <t>JULY -&gt;</t>
  </si>
  <si>
    <t>&lt;-JUNE</t>
  </si>
  <si>
    <t>AUGUST -&gt;</t>
  </si>
  <si>
    <t>&lt;- JULY</t>
  </si>
  <si>
    <t>SEPTEMBER -&gt;</t>
  </si>
  <si>
    <t>&lt;- AUGUST</t>
  </si>
  <si>
    <t>OCTOBER -&gt;</t>
  </si>
  <si>
    <t>&lt;- SEPTEMBER</t>
  </si>
  <si>
    <t>NOVEMBER -&gt;</t>
  </si>
  <si>
    <t>JANUARY -&gt;</t>
  </si>
  <si>
    <t>Start the calendar on either a Sunday or a Monday by selecting Su or Mo in the Week Start cell, E2</t>
  </si>
  <si>
    <t>Mo</t>
  </si>
  <si>
    <t xml:space="preserve">Fuel Efficient Driving </t>
  </si>
  <si>
    <t>Traffic Law Incidents and Vulnerable Road Users</t>
  </si>
  <si>
    <t xml:space="preserve">Driver Welfare Customer Care and Security </t>
  </si>
  <si>
    <t xml:space="preserve">Transport Manager 2 day refresher course </t>
  </si>
  <si>
    <t xml:space="preserve">Introduction to Health and Safety and Driver Risk Awareness </t>
  </si>
  <si>
    <t>Driver Essentials - Hours, Tachographs and Working Time Directive</t>
  </si>
  <si>
    <t xml:space="preserve">Safe Loading of Goods Vehicles - HGV Only </t>
  </si>
  <si>
    <t xml:space="preserve">
Driver Compliance </t>
  </si>
  <si>
    <t>Additional courses running in March</t>
  </si>
  <si>
    <t>Additional courses running in June</t>
  </si>
  <si>
    <t>Return to Driving for Goods Vehicle</t>
  </si>
  <si>
    <t xml:space="preserve">Closed 
Driver Welfare Customer Care and Security </t>
  </si>
  <si>
    <t>Country day concert
stay in hotel</t>
  </si>
  <si>
    <t>Drive back</t>
  </si>
  <si>
    <t xml:space="preserve">Good Friday 
Safe Loading of Goods Vehicles - HGV Only </t>
  </si>
  <si>
    <t>Bank Holiday 
Traffic Law Incidents and Vulnerable Road Users</t>
  </si>
  <si>
    <t xml:space="preserve">Bank Holiday 
Fuel Efficient Driving </t>
  </si>
  <si>
    <t xml:space="preserve">Additional course RTD
</t>
  </si>
  <si>
    <t>8</t>
  </si>
  <si>
    <t>9</t>
  </si>
  <si>
    <t>10</t>
  </si>
  <si>
    <t>11</t>
  </si>
  <si>
    <t>12</t>
  </si>
  <si>
    <t>13</t>
  </si>
  <si>
    <t xml:space="preserve">Christmas Closure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</si>
</sst>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1" x14ac:knownFonts="1">
    <font>
      <b/>
      <sz val="11"/>
      <color theme="1" tint="0.34998626667073579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u/>
      <sz val="11"/>
      <color theme="1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b/>
      <sz val="10"/>
      <color theme="1"/>
      <name val="Trebuchet MS"/>
      <family val="2"/>
      <scheme val="major"/>
    </font>
    <font>
      <b/>
      <sz val="10"/>
      <color theme="1" tint="0.34998626667073579"/>
      <name val="Trebuchet MS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theme="4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41">
    <xf numFmtId="0" fontId="0" fillId="0" borderId="0" xfId="0">
      <alignment horizontal="left" vertical="top" wrapText="1" indent="1"/>
    </xf>
    <xf numFmtId="0" fontId="3" fillId="0" borderId="0" xfId="3" applyAlignment="1">
      <alignment horizontal="left" vertical="top"/>
    </xf>
    <xf numFmtId="0" fontId="2" fillId="0" borderId="0" xfId="1" applyAlignment="1">
      <alignment horizontal="center" vertical="top"/>
    </xf>
    <xf numFmtId="164" fontId="1" fillId="0" borderId="1" xfId="4">
      <alignment horizontal="left" indent="1"/>
    </xf>
    <xf numFmtId="0" fontId="1" fillId="0" borderId="0" xfId="2">
      <alignment vertical="top"/>
    </xf>
    <xf numFmtId="0" fontId="4" fillId="0" borderId="0" xfId="5">
      <alignment horizontal="center" vertical="top"/>
    </xf>
    <xf numFmtId="0" fontId="7" fillId="0" borderId="0" xfId="7">
      <alignment horizontal="left"/>
    </xf>
    <xf numFmtId="164" fontId="2" fillId="0" borderId="0" xfId="1" applyNumberFormat="1">
      <alignment horizontal="left" vertical="top"/>
    </xf>
    <xf numFmtId="0" fontId="6" fillId="0" borderId="0" xfId="9" applyAlignment="1">
      <alignment horizontal="left" vertical="top"/>
    </xf>
    <xf numFmtId="0" fontId="5" fillId="0" borderId="0" xfId="10">
      <alignment horizontal="left" vertical="top"/>
    </xf>
    <xf numFmtId="0" fontId="5" fillId="0" borderId="1" xfId="11">
      <alignment horizontal="left" vertical="top" wrapText="1" indent="1"/>
    </xf>
    <xf numFmtId="164" fontId="1" fillId="0" borderId="1" xfId="4" applyFill="1">
      <alignment horizontal="left" indent="1"/>
    </xf>
    <xf numFmtId="14" fontId="0" fillId="0" borderId="0" xfId="0" applyNumberFormat="1">
      <alignment horizontal="left" vertical="top" wrapText="1" indent="1"/>
    </xf>
    <xf numFmtId="0" fontId="5" fillId="0" borderId="0" xfId="11" applyBorder="1">
      <alignment horizontal="left" vertical="top" wrapText="1" indent="1"/>
    </xf>
    <xf numFmtId="0" fontId="9" fillId="0" borderId="0" xfId="1" applyFont="1" applyAlignment="1">
      <alignment horizontal="center" vertical="top"/>
    </xf>
    <xf numFmtId="0" fontId="10" fillId="0" borderId="0" xfId="0" applyFont="1">
      <alignment horizontal="left" vertical="top" wrapText="1" indent="1"/>
    </xf>
    <xf numFmtId="0" fontId="5" fillId="3" borderId="1" xfId="11" applyFill="1">
      <alignment horizontal="left" vertical="top" wrapText="1" indent="1"/>
    </xf>
    <xf numFmtId="0" fontId="0" fillId="0" borderId="0" xfId="0" applyAlignment="1">
      <alignment horizontal="left" vertical="center" wrapText="1" indent="1"/>
    </xf>
    <xf numFmtId="0" fontId="5" fillId="3" borderId="2" xfId="11" applyFill="1" applyBorder="1" applyAlignment="1">
      <alignment horizontal="center" vertical="top" wrapText="1"/>
    </xf>
    <xf numFmtId="0" fontId="5" fillId="3" borderId="0" xfId="11" applyFill="1" applyBorder="1" applyAlignment="1">
      <alignment horizontal="center" vertical="top" wrapText="1"/>
    </xf>
    <xf numFmtId="0" fontId="5" fillId="2" borderId="1" xfId="11" applyFill="1">
      <alignment horizontal="left" vertical="top" wrapText="1" indent="1"/>
    </xf>
    <xf numFmtId="0" fontId="0" fillId="4" borderId="0" xfId="0" applyFill="1">
      <alignment horizontal="left" vertical="top" wrapText="1" indent="1"/>
    </xf>
    <xf numFmtId="0" fontId="1" fillId="0" borderId="0" xfId="2" applyFill="1">
      <alignment vertical="top"/>
    </xf>
    <xf numFmtId="0" fontId="0" fillId="5" borderId="0" xfId="0" applyFill="1">
      <alignment horizontal="left" vertical="top" wrapText="1" indent="1"/>
    </xf>
    <xf numFmtId="0" fontId="5" fillId="5" borderId="1" xfId="11" applyFill="1">
      <alignment horizontal="left" vertical="top" wrapText="1" indent="1"/>
    </xf>
    <xf numFmtId="0" fontId="5" fillId="6" borderId="1" xfId="11" applyFill="1">
      <alignment horizontal="left" vertical="top" wrapText="1" indent="1"/>
    </xf>
    <xf numFmtId="164" fontId="1" fillId="6" borderId="1" xfId="4" applyFill="1">
      <alignment horizontal="left" indent="1"/>
    </xf>
    <xf numFmtId="0" fontId="5" fillId="7" borderId="1" xfId="11" applyFill="1">
      <alignment horizontal="left" vertical="top" wrapText="1" indent="1"/>
    </xf>
    <xf numFmtId="164" fontId="1" fillId="7" borderId="1" xfId="4" applyFill="1">
      <alignment horizontal="left" indent="1"/>
    </xf>
    <xf numFmtId="164" fontId="1" fillId="5" borderId="1" xfId="4" applyFill="1">
      <alignment horizontal="left" indent="1"/>
    </xf>
    <xf numFmtId="164" fontId="1" fillId="2" borderId="1" xfId="4" applyFill="1">
      <alignment horizontal="left" indent="1"/>
    </xf>
    <xf numFmtId="0" fontId="2" fillId="0" borderId="0" xfId="1" applyFill="1" applyAlignment="1">
      <alignment horizontal="center" vertical="top"/>
    </xf>
    <xf numFmtId="164" fontId="1" fillId="8" borderId="1" xfId="4" applyFill="1">
      <alignment horizontal="left" indent="1"/>
    </xf>
    <xf numFmtId="0" fontId="5" fillId="9" borderId="1" xfId="11" applyFill="1">
      <alignment horizontal="left" vertical="top" wrapText="1" indent="1"/>
    </xf>
    <xf numFmtId="49" fontId="5" fillId="0" borderId="1" xfId="11" applyNumberFormat="1">
      <alignment horizontal="left" vertical="top" wrapText="1" indent="1"/>
    </xf>
    <xf numFmtId="0" fontId="5" fillId="8" borderId="1" xfId="11" applyFill="1">
      <alignment horizontal="left" vertical="top" wrapText="1" indent="1"/>
    </xf>
    <xf numFmtId="0" fontId="5" fillId="0" borderId="2" xfId="11" applyBorder="1" applyAlignment="1">
      <alignment horizontal="center" vertical="top" wrapText="1"/>
    </xf>
    <xf numFmtId="0" fontId="5" fillId="0" borderId="0" xfId="11" applyBorder="1" applyAlignment="1">
      <alignment horizontal="center" vertical="top" wrapText="1"/>
    </xf>
    <xf numFmtId="0" fontId="5" fillId="3" borderId="2" xfId="11" applyFill="1" applyBorder="1" applyAlignment="1">
      <alignment horizontal="center" vertical="top" wrapText="1"/>
    </xf>
    <xf numFmtId="0" fontId="5" fillId="3" borderId="0" xfId="11" applyFill="1" applyBorder="1" applyAlignment="1">
      <alignment horizontal="center" vertical="top" wrapText="1"/>
    </xf>
    <xf numFmtId="0" fontId="5" fillId="2" borderId="1" xfId="11" applyFill="1" applyAlignment="1">
      <alignment horizontal="center" vertical="center" wrapText="1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32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4144C71670538EC/Documents/ESaT%20Ltd/Driver%20CPC/2026%20Schedule%20Editable%20.xlsx" TargetMode="External"/><Relationship Id="rId1" Type="http://schemas.openxmlformats.org/officeDocument/2006/relationships/externalLinkPath" Target="2026%20Schedule%20Editable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 (2)"/>
      <sheetName val="OCTOBER (2)"/>
      <sheetName val="NOVEMBER (2)"/>
      <sheetName val="DECEMBER (2)"/>
      <sheetName val="OCTOBER"/>
      <sheetName val="SEPTEMBER"/>
      <sheetName val="NOVEMBER"/>
      <sheetName val="DECEMB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 t="str">
            <v>Mo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0"/>
    <pageSetUpPr fitToPage="1"/>
  </sheetPr>
  <dimension ref="B1:H15"/>
  <sheetViews>
    <sheetView showGridLines="0" topLeftCell="A4" zoomScaleNormal="100" workbookViewId="0">
      <selection activeCell="H15" sqref="H15"/>
    </sheetView>
  </sheetViews>
  <sheetFormatPr defaultColWidth="20.6640625" defaultRowHeight="16.5" x14ac:dyDescent="0.3"/>
  <cols>
    <col min="1" max="1" width="3.21875" customWidth="1"/>
  </cols>
  <sheetData>
    <row r="1" spans="2:8" ht="15" customHeight="1" x14ac:dyDescent="0.3">
      <c r="B1" s="8" t="s">
        <v>37</v>
      </c>
      <c r="C1" s="1"/>
      <c r="D1" s="1"/>
      <c r="E1" s="1"/>
      <c r="F1" s="1"/>
      <c r="G1" s="1"/>
      <c r="H1" s="1"/>
    </row>
    <row r="2" spans="2:8" ht="36" customHeight="1" x14ac:dyDescent="0.3">
      <c r="B2" s="9" t="s">
        <v>12</v>
      </c>
      <c r="C2" s="9">
        <v>2026</v>
      </c>
      <c r="D2" s="9" t="s">
        <v>13</v>
      </c>
      <c r="E2" s="9" t="s">
        <v>38</v>
      </c>
    </row>
    <row r="3" spans="2:8" ht="30" customHeight="1" x14ac:dyDescent="0.45">
      <c r="B3" s="6">
        <f>CalendarYear</f>
        <v>2026</v>
      </c>
      <c r="D3" s="5" t="s">
        <v>14</v>
      </c>
      <c r="E3" s="1"/>
      <c r="G3" s="5"/>
      <c r="H3" s="5"/>
    </row>
    <row r="4" spans="2:8" ht="45" customHeight="1" x14ac:dyDescent="0.3">
      <c r="B4" s="7" t="s">
        <v>2</v>
      </c>
      <c r="C4" s="7"/>
      <c r="D4" s="7"/>
      <c r="E4" s="7"/>
      <c r="F4" s="31"/>
    </row>
    <row r="5" spans="2:8" ht="18.75" customHeight="1" x14ac:dyDescent="0.3">
      <c r="B5" s="4" t="str">
        <f>WeekStart</f>
        <v>Mo</v>
      </c>
      <c r="C5" s="4" t="str">
        <f t="shared" ref="C5:H5" si="0">LEFT(TEXT(C6,"ddd"),2)</f>
        <v>Tu</v>
      </c>
      <c r="D5" s="4" t="str">
        <f t="shared" si="0"/>
        <v>We</v>
      </c>
      <c r="E5" s="4" t="str">
        <f t="shared" si="0"/>
        <v>Th</v>
      </c>
      <c r="F5" s="22" t="str">
        <f t="shared" si="0"/>
        <v>Fr</v>
      </c>
      <c r="G5" s="4" t="str">
        <f t="shared" si="0"/>
        <v>Sa</v>
      </c>
      <c r="H5" s="4" t="str">
        <f t="shared" si="0"/>
        <v>Su</v>
      </c>
    </row>
    <row r="6" spans="2:8" ht="16.5" customHeight="1" x14ac:dyDescent="0.3">
      <c r="B6" s="11">
        <f t="array" ref="B6:H6">DaysAndWeeks+DATE(CalendarYear,1,1)-WEEKDAY(DATE(CalendarYear,1,1),(WeekStart="Mo")+1)+1</f>
        <v>46020</v>
      </c>
      <c r="C6" s="11">
        <v>46021</v>
      </c>
      <c r="D6" s="11">
        <v>46022</v>
      </c>
      <c r="E6" s="11">
        <v>46023</v>
      </c>
      <c r="F6" s="11">
        <v>46024</v>
      </c>
      <c r="G6" s="3">
        <v>46025</v>
      </c>
      <c r="H6" s="3">
        <v>46026</v>
      </c>
    </row>
    <row r="7" spans="2:8" ht="66" x14ac:dyDescent="0.3">
      <c r="B7" s="10" t="s">
        <v>40</v>
      </c>
      <c r="C7" s="10" t="s">
        <v>45</v>
      </c>
      <c r="D7" s="10" t="s">
        <v>46</v>
      </c>
      <c r="E7" s="20" t="s">
        <v>50</v>
      </c>
      <c r="F7" s="10" t="s">
        <v>43</v>
      </c>
      <c r="G7" s="10" t="s">
        <v>39</v>
      </c>
      <c r="H7" s="10" t="s">
        <v>44</v>
      </c>
    </row>
    <row r="8" spans="2:8" ht="15" customHeight="1" x14ac:dyDescent="0.3">
      <c r="B8" s="11">
        <f t="array" ref="B8:H8">DaysAndWeeks+DATE(CalendarYear,1,1)-WEEKDAY(DATE(CalendarYear,1,1),(WeekStart="Mo")+1)+8</f>
        <v>46027</v>
      </c>
      <c r="C8" s="11">
        <v>46028</v>
      </c>
      <c r="D8" s="11">
        <v>46029</v>
      </c>
      <c r="E8" s="11">
        <v>46030</v>
      </c>
      <c r="F8" s="11">
        <v>46031</v>
      </c>
      <c r="G8" s="11">
        <v>46032</v>
      </c>
      <c r="H8" s="11">
        <v>46033</v>
      </c>
    </row>
    <row r="9" spans="2:8" ht="66" x14ac:dyDescent="0.3">
      <c r="B9" s="10" t="s">
        <v>41</v>
      </c>
      <c r="C9" s="10" t="s">
        <v>43</v>
      </c>
      <c r="D9" s="10" t="s">
        <v>39</v>
      </c>
      <c r="E9" s="10" t="s">
        <v>44</v>
      </c>
      <c r="F9" s="10" t="s">
        <v>40</v>
      </c>
      <c r="G9" s="10" t="s">
        <v>42</v>
      </c>
      <c r="H9" s="10" t="s">
        <v>42</v>
      </c>
    </row>
    <row r="10" spans="2:8" ht="15" customHeight="1" x14ac:dyDescent="0.3">
      <c r="B10" s="11">
        <f t="array" ref="B10:H10">DaysAndWeeks+DATE(CalendarYear,1,1)-WEEKDAY(DATE(CalendarYear,1,1),(WeekStart="Mo")+1)+15</f>
        <v>46034</v>
      </c>
      <c r="C10" s="11">
        <v>46035</v>
      </c>
      <c r="D10" s="11">
        <v>46036</v>
      </c>
      <c r="E10" s="11">
        <v>46037</v>
      </c>
      <c r="F10" s="11">
        <v>46038</v>
      </c>
      <c r="G10" s="11">
        <v>46039</v>
      </c>
      <c r="H10" s="11">
        <v>46040</v>
      </c>
    </row>
    <row r="11" spans="2:8" ht="71.25" customHeight="1" x14ac:dyDescent="0.3">
      <c r="B11" s="10" t="s">
        <v>44</v>
      </c>
      <c r="C11" s="10" t="s">
        <v>40</v>
      </c>
      <c r="D11" s="10" t="s">
        <v>45</v>
      </c>
      <c r="E11" s="10" t="s">
        <v>46</v>
      </c>
      <c r="F11" s="10" t="s">
        <v>41</v>
      </c>
      <c r="G11" s="10" t="s">
        <v>42</v>
      </c>
      <c r="H11" s="10" t="s">
        <v>42</v>
      </c>
    </row>
    <row r="12" spans="2:8" ht="15" customHeight="1" x14ac:dyDescent="0.3">
      <c r="B12" s="11">
        <f t="array" ref="B12:H12">DaysAndWeeks+DATE(CalendarYear,1,1)-WEEKDAY(DATE(CalendarYear,1,1),(WeekStart="Mo")+1)+22</f>
        <v>46041</v>
      </c>
      <c r="C12" s="11">
        <v>46042</v>
      </c>
      <c r="D12" s="11">
        <v>46043</v>
      </c>
      <c r="E12" s="11">
        <v>46044</v>
      </c>
      <c r="F12" s="11">
        <v>46045</v>
      </c>
      <c r="G12" s="11">
        <v>46046</v>
      </c>
      <c r="H12" s="11">
        <v>46047</v>
      </c>
    </row>
    <row r="13" spans="2:8" ht="66" x14ac:dyDescent="0.3">
      <c r="B13" s="10" t="s">
        <v>46</v>
      </c>
      <c r="C13" s="10" t="s">
        <v>41</v>
      </c>
      <c r="D13" s="10" t="s">
        <v>43</v>
      </c>
      <c r="E13" s="10" t="s">
        <v>39</v>
      </c>
      <c r="F13" s="10" t="s">
        <v>44</v>
      </c>
      <c r="G13" s="10" t="s">
        <v>40</v>
      </c>
      <c r="H13" s="10" t="s">
        <v>45</v>
      </c>
    </row>
    <row r="14" spans="2:8" ht="15" customHeight="1" x14ac:dyDescent="0.3">
      <c r="B14" s="11">
        <f t="array" ref="B14:H14">DaysAndWeeks+DATE(CalendarYear,1,1)-WEEKDAY(DATE(CalendarYear,1,1),(WeekStart="Mo")+1)+29</f>
        <v>46048</v>
      </c>
      <c r="C14" s="11">
        <v>46049</v>
      </c>
      <c r="D14" s="11">
        <v>46050</v>
      </c>
      <c r="E14" s="11">
        <v>46051</v>
      </c>
      <c r="F14" s="11">
        <v>46052</v>
      </c>
      <c r="G14" s="11">
        <v>46053</v>
      </c>
      <c r="H14" s="11">
        <v>46054</v>
      </c>
    </row>
    <row r="15" spans="2:8" ht="81.599999999999994" customHeight="1" x14ac:dyDescent="0.3">
      <c r="B15" s="10" t="s">
        <v>39</v>
      </c>
      <c r="C15" s="10" t="s">
        <v>44</v>
      </c>
      <c r="D15" s="10" t="s">
        <v>40</v>
      </c>
      <c r="E15" s="10" t="s">
        <v>45</v>
      </c>
      <c r="F15" s="10" t="s">
        <v>46</v>
      </c>
      <c r="G15" s="10" t="s">
        <v>41</v>
      </c>
      <c r="H15" s="20" t="s">
        <v>43</v>
      </c>
    </row>
  </sheetData>
  <dataConsolidate/>
  <conditionalFormatting sqref="B6:G6">
    <cfRule type="expression" dxfId="31" priority="11">
      <formula>DAY(B6)&gt;8</formula>
    </cfRule>
  </conditionalFormatting>
  <conditionalFormatting sqref="B14:H14">
    <cfRule type="expression" dxfId="30" priority="1">
      <formula>AND(DAY(B14)&gt;=1,DAY(B14)&lt;=15)</formula>
    </cfRule>
  </conditionalFormatting>
  <dataValidations xWindow="40" yWindow="320" count="11">
    <dataValidation type="list" errorStyle="warning" allowBlank="1" showInputMessage="1" showErrorMessage="1" errorTitle="Calendar cannot use this value." error="Select a day from the entries in the list. Select CANCEL, then ALT+DOWN ARROW to pick from the dropdown list" prompt="Select the starting day of the week from the dropdown list. Press ALT+DOWN ARROW to open the dropdown list then press ENTER to choose one of the items" sqref="E2" xr:uid="{00000000-0002-0000-0000-000000000000}">
      <formula1>"Mo, Su"</formula1>
    </dataValidation>
    <dataValidation allowBlank="1" showInputMessage="1" prompt="Enter calendar year in this cell" sqref="C2" xr:uid="{00000000-0002-0000-0000-000001000000}"/>
    <dataValidation allowBlank="1" showInputMessage="1" prompt="Automatically determined starting day of the week. To change weekdays, select a new starting day of the week in cell E2" sqref="B5" xr:uid="{00000000-0002-0000-0000-000002000000}"/>
    <dataValidation allowBlank="1" showInputMessage="1" prompt="Automatically determined weekday" sqref="C5:H5" xr:uid="{00000000-0002-0000-0000-000003000000}"/>
    <dataValidation allowBlank="1" showInputMessage="1" showErrorMessage="1" prompt="Calendar year, automatically determined by the year input in C2" sqref="B3" xr:uid="{00000000-0002-0000-0000-000004000000}"/>
    <dataValidation allowBlank="1" showInputMessage="1" prompt="Navigation link to the next month" sqref="D3" xr:uid="{00000000-0002-0000-0000-000005000000}"/>
    <dataValidation allowBlank="1" showInputMessage="1" prompt="Create a 12-month calendar in this worksheet. Customize calendar year in cell C2 &amp; Week Start Day in cell E2 to automatically update calendar for each month in separate worksheets" sqref="A1" xr:uid="{00000000-0002-0000-0000-000006000000}"/>
    <dataValidation allowBlank="1" showInputMessage="1" prompt="Rows 6, 8, 10, 12, 14, and 16 contain dates of the month, including the previous and next month, if applicable" sqref="B6" xr:uid="{00000000-0002-0000-0000-000007000000}"/>
    <dataValidation allowBlank="1" showInputMessage="1" showErrorMessage="1" prompt="Enter calendar year in cell at right" sqref="B2" xr:uid="{00000000-0002-0000-0000-000009000000}"/>
    <dataValidation allowBlank="1" showInputMessage="1" showErrorMessage="1" prompt="Select Week Start day in cell at right" sqref="D2" xr:uid="{00000000-0002-0000-0000-00000A000000}"/>
    <dataValidation allowBlank="1" showInputMessage="1" showErrorMessage="1" prompt="Month for this worksheet is in this cell. Calendar starts in cell below and contains dates from previous, current and next month" sqref="B4" xr:uid="{00000000-0002-0000-0000-00000B000000}"/>
  </dataValidations>
  <hyperlinks>
    <hyperlink ref="D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fitToHeight="0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9" tint="0.39997558519241921"/>
    <pageSetUpPr fitToPage="1"/>
  </sheetPr>
  <dimension ref="B1:J13"/>
  <sheetViews>
    <sheetView showGridLines="0" zoomScale="90" zoomScaleNormal="90" workbookViewId="0">
      <selection activeCell="L11" sqref="L11"/>
    </sheetView>
  </sheetViews>
  <sheetFormatPr defaultColWidth="18.88671875" defaultRowHeight="16.5" x14ac:dyDescent="0.3"/>
  <cols>
    <col min="1" max="1" width="1.6640625" customWidth="1"/>
    <col min="5" max="5" width="20.77734375" customWidth="1"/>
  </cols>
  <sheetData>
    <row r="1" spans="2:10" ht="30" customHeight="1" x14ac:dyDescent="0.45">
      <c r="B1" s="6">
        <f>CalendarYear</f>
        <v>2026</v>
      </c>
      <c r="C1" s="5" t="s">
        <v>34</v>
      </c>
      <c r="D1" s="5" t="s">
        <v>35</v>
      </c>
      <c r="E1" s="1"/>
      <c r="F1" s="1"/>
      <c r="G1" s="1"/>
      <c r="H1" s="5"/>
    </row>
    <row r="2" spans="2:10" ht="45" customHeight="1" x14ac:dyDescent="0.3">
      <c r="B2" s="7" t="s">
        <v>9</v>
      </c>
      <c r="C2" s="7"/>
      <c r="D2" s="7"/>
      <c r="E2" s="7"/>
      <c r="F2" s="2"/>
    </row>
    <row r="3" spans="2:10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  <c r="I3" s="36"/>
      <c r="J3" s="37"/>
    </row>
    <row r="4" spans="2:10" ht="16.5" customHeight="1" x14ac:dyDescent="0.3">
      <c r="B4" s="3">
        <f t="array" ref="B4:H4">DaysAndWeeks+DATE(CalendarYear,10,1)-WEEKDAY(DATE(CalendarYear,10,1),(WeekStart="Mo")+1)+1</f>
        <v>46293</v>
      </c>
      <c r="C4" s="3">
        <v>46294</v>
      </c>
      <c r="D4" s="3">
        <v>46295</v>
      </c>
      <c r="E4" s="3">
        <v>46296</v>
      </c>
      <c r="F4" s="3">
        <v>46297</v>
      </c>
      <c r="G4" s="3">
        <v>46298</v>
      </c>
      <c r="H4" s="3">
        <v>46299</v>
      </c>
    </row>
    <row r="5" spans="2:10" ht="66" x14ac:dyDescent="0.3">
      <c r="B5" s="10" t="s">
        <v>41</v>
      </c>
      <c r="C5" s="10" t="s">
        <v>43</v>
      </c>
      <c r="D5" s="10" t="s">
        <v>39</v>
      </c>
      <c r="E5" s="10" t="s">
        <v>44</v>
      </c>
      <c r="F5" s="10" t="s">
        <v>40</v>
      </c>
      <c r="G5" s="10" t="s">
        <v>45</v>
      </c>
      <c r="H5" s="10" t="s">
        <v>46</v>
      </c>
    </row>
    <row r="6" spans="2:10" ht="15" customHeight="1" x14ac:dyDescent="0.3">
      <c r="B6" s="11">
        <f t="array" ref="B6:H6">DaysAndWeeks+DATE(CalendarYear,10,1)-WEEKDAY(DATE(CalendarYear,10,1),(WeekStart="Mo")+1)+8</f>
        <v>46300</v>
      </c>
      <c r="C6" s="11">
        <v>46301</v>
      </c>
      <c r="D6" s="11">
        <v>46302</v>
      </c>
      <c r="E6" s="11">
        <v>46303</v>
      </c>
      <c r="F6" s="11">
        <v>46304</v>
      </c>
      <c r="G6" s="11">
        <v>46305</v>
      </c>
      <c r="H6" s="11">
        <v>46306</v>
      </c>
    </row>
    <row r="7" spans="2:10" ht="66" x14ac:dyDescent="0.3">
      <c r="B7" s="10" t="s">
        <v>39</v>
      </c>
      <c r="C7" s="10" t="s">
        <v>44</v>
      </c>
      <c r="D7" s="10" t="s">
        <v>40</v>
      </c>
      <c r="E7" s="10" t="s">
        <v>45</v>
      </c>
      <c r="F7" s="10" t="s">
        <v>46</v>
      </c>
      <c r="G7" s="10" t="s">
        <v>41</v>
      </c>
      <c r="H7" s="10" t="s">
        <v>43</v>
      </c>
      <c r="I7" s="18" t="s">
        <v>48</v>
      </c>
      <c r="J7" s="19"/>
    </row>
    <row r="8" spans="2:10" ht="15" customHeight="1" x14ac:dyDescent="0.3">
      <c r="B8" s="11">
        <f t="array" ref="B8:H8">DaysAndWeeks+DATE(CalendarYear,10,1)-WEEKDAY(DATE(CalendarYear,10,1),(WeekStart="Mo")+1)+15</f>
        <v>46307</v>
      </c>
      <c r="C8" s="11">
        <v>46308</v>
      </c>
      <c r="D8" s="11">
        <v>46309</v>
      </c>
      <c r="E8" s="11">
        <v>46310</v>
      </c>
      <c r="F8" s="11">
        <v>46311</v>
      </c>
      <c r="G8" s="11">
        <v>46312</v>
      </c>
      <c r="H8" s="11">
        <v>46313</v>
      </c>
      <c r="I8" s="21">
        <v>18</v>
      </c>
      <c r="J8" s="21">
        <v>19</v>
      </c>
    </row>
    <row r="9" spans="2:10" ht="66" x14ac:dyDescent="0.3">
      <c r="B9" s="10" t="s">
        <v>40</v>
      </c>
      <c r="C9" s="10" t="s">
        <v>45</v>
      </c>
      <c r="D9" s="10" t="s">
        <v>46</v>
      </c>
      <c r="E9" s="10" t="s">
        <v>41</v>
      </c>
      <c r="F9" s="10" t="s">
        <v>43</v>
      </c>
      <c r="G9" s="10" t="s">
        <v>39</v>
      </c>
      <c r="H9" s="10" t="s">
        <v>44</v>
      </c>
      <c r="I9" s="16" t="s">
        <v>42</v>
      </c>
      <c r="J9" s="16" t="s">
        <v>42</v>
      </c>
    </row>
    <row r="10" spans="2:10" ht="15" customHeight="1" x14ac:dyDescent="0.3">
      <c r="B10" s="11">
        <f t="array" ref="B10:H10">DaysAndWeeks+DATE(CalendarYear,10,1)-WEEKDAY(DATE(CalendarYear,10,1),(WeekStart="Mo")+1)+22</f>
        <v>46314</v>
      </c>
      <c r="C10" s="11">
        <v>46315</v>
      </c>
      <c r="D10" s="11">
        <v>46316</v>
      </c>
      <c r="E10" s="11">
        <v>46317</v>
      </c>
      <c r="F10" s="11">
        <v>46318</v>
      </c>
      <c r="G10" s="11">
        <v>46319</v>
      </c>
      <c r="H10" s="11">
        <v>46320</v>
      </c>
    </row>
    <row r="11" spans="2:10" ht="75" customHeight="1" x14ac:dyDescent="0.3">
      <c r="B11" s="10" t="s">
        <v>46</v>
      </c>
      <c r="C11" s="10" t="s">
        <v>41</v>
      </c>
      <c r="D11" s="10" t="s">
        <v>43</v>
      </c>
      <c r="E11" s="10" t="s">
        <v>39</v>
      </c>
      <c r="F11" s="10" t="s">
        <v>44</v>
      </c>
      <c r="G11" s="10" t="s">
        <v>40</v>
      </c>
      <c r="H11" s="10" t="s">
        <v>45</v>
      </c>
    </row>
    <row r="12" spans="2:10" ht="15" customHeight="1" x14ac:dyDescent="0.3">
      <c r="B12" s="11">
        <f t="array" ref="B12:H12">DaysAndWeeks+DATE(CalendarYear,10,1)-WEEKDAY(DATE(CalendarYear,10,1),(WeekStart="Mo")+1)+29</f>
        <v>46321</v>
      </c>
      <c r="C12" s="11">
        <v>46322</v>
      </c>
      <c r="D12" s="11">
        <v>46323</v>
      </c>
      <c r="E12" s="11">
        <v>46324</v>
      </c>
      <c r="F12" s="11">
        <v>46325</v>
      </c>
      <c r="G12" s="11">
        <v>46326</v>
      </c>
      <c r="H12" s="11">
        <v>46327</v>
      </c>
    </row>
    <row r="13" spans="2:10" ht="62.25" customHeight="1" x14ac:dyDescent="0.3">
      <c r="B13" s="10" t="s">
        <v>43</v>
      </c>
      <c r="C13" s="10" t="s">
        <v>39</v>
      </c>
      <c r="D13" s="10" t="s">
        <v>44</v>
      </c>
      <c r="E13" s="10" t="s">
        <v>40</v>
      </c>
      <c r="F13" s="10" t="s">
        <v>45</v>
      </c>
      <c r="G13" s="10" t="s">
        <v>46</v>
      </c>
      <c r="H13" s="10" t="s">
        <v>41</v>
      </c>
    </row>
  </sheetData>
  <mergeCells count="1">
    <mergeCell ref="I3:J3"/>
  </mergeCells>
  <conditionalFormatting sqref="B4:G4">
    <cfRule type="expression" dxfId="8" priority="10">
      <formula>DAY(B4)&gt;8</formula>
    </cfRule>
  </conditionalFormatting>
  <conditionalFormatting sqref="B12:H12">
    <cfRule type="expression" dxfId="7" priority="1">
      <formula>AND(DAY(B12)&gt;=1,DAY(B12)&lt;=15)</formula>
    </cfRule>
  </conditionalFormatting>
  <dataValidations count="8">
    <dataValidation allowBlank="1" showInputMessage="1" prompt="Automatically determined weekday" sqref="C3:H3" xr:uid="{00000000-0002-0000-0900-000000000000}"/>
    <dataValidation allowBlank="1" showInputMessage="1" prompt="Automatically determined starting day of the week. To change weekdays, select a new starting day of the week in E2 of 'JANUARY' worksheet" sqref="B3" xr:uid="{00000000-0002-0000-0900-000001000000}"/>
    <dataValidation allowBlank="1" showInputMessage="1" prompt="Calendar year, automatically determined by the year set in C2 of the January worksheet" sqref="B1" xr:uid="{00000000-0002-0000-0900-000002000000}"/>
    <dataValidation allowBlank="1" showInputMessage="1" prompt="Rows 4, 6, 8, 10, 12, and 14 contain dates of the month, including the previous and next month, if applicable" sqref="B4" xr:uid="{00000000-0002-0000-0900-000003000000}"/>
    <dataValidation allowBlank="1" showInputMessage="1" prompt="Plan the month of October in this worksheet. Navigation links to the previous and next months are in C1 and D1 " sqref="A1" xr:uid="{00000000-0002-0000-0900-000005000000}"/>
    <dataValidation allowBlank="1" showInputMessage="1" prompt="Navigation link to the next month" sqref="D1" xr:uid="{00000000-0002-0000-0900-000006000000}"/>
    <dataValidation allowBlank="1" showInputMessage="1" prompt="Navigation link to the previous month" sqref="C1" xr:uid="{00000000-0002-0000-0900-000007000000}"/>
    <dataValidation allowBlank="1" showInputMessage="1" showErrorMessage="1" prompt="Month for this worksheet is in this cell. Calendar starts in cell below and contains dates from previous, current, and next month" sqref="B2" xr:uid="{00000000-0002-0000-0900-000008000000}"/>
  </dataValidations>
  <hyperlinks>
    <hyperlink ref="D1" location="NOVEMBER!A1" tooltip="Navigation link to the next month" display="JULY -&gt;" xr:uid="{00000000-0004-0000-0900-000000000000}"/>
    <hyperlink ref="C1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9" tint="-0.249977111117893"/>
    <pageSetUpPr fitToPage="1"/>
  </sheetPr>
  <dimension ref="B1:H15"/>
  <sheetViews>
    <sheetView showGridLines="0" zoomScale="90" zoomScaleNormal="90" workbookViewId="0">
      <selection activeCell="I10" sqref="I10"/>
    </sheetView>
  </sheetViews>
  <sheetFormatPr defaultColWidth="19.88671875" defaultRowHeight="16.5" x14ac:dyDescent="0.3"/>
  <cols>
    <col min="1" max="1" width="1.33203125" customWidth="1"/>
    <col min="3" max="3" width="22" customWidth="1"/>
    <col min="8" max="8" width="21.88671875" customWidth="1"/>
  </cols>
  <sheetData>
    <row r="1" spans="2:8" ht="30" customHeight="1" x14ac:dyDescent="0.45">
      <c r="B1" s="6">
        <f>CalendarYear</f>
        <v>2026</v>
      </c>
      <c r="C1" s="5" t="s">
        <v>20</v>
      </c>
      <c r="D1" s="5" t="s">
        <v>21</v>
      </c>
      <c r="E1" s="1"/>
      <c r="F1" s="1"/>
      <c r="G1" s="1"/>
      <c r="H1" s="5"/>
    </row>
    <row r="2" spans="2:8" ht="45" customHeight="1" x14ac:dyDescent="0.3">
      <c r="B2" s="7" t="s">
        <v>10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22" t="str">
        <f t="shared" si="0"/>
        <v>Sa</v>
      </c>
      <c r="H3" s="22" t="str">
        <f t="shared" si="0"/>
        <v>Su</v>
      </c>
    </row>
    <row r="4" spans="2:8" ht="15" customHeight="1" x14ac:dyDescent="0.3">
      <c r="B4" s="11">
        <f t="array" ref="B4:H4">DaysAndWeeks+DATE(CalendarYear,10,1)-WEEKDAY(DATE(CalendarYear,10,1),(WeekStart="Mo")+1)+29</f>
        <v>46321</v>
      </c>
      <c r="C4" s="11">
        <v>46322</v>
      </c>
      <c r="D4" s="11">
        <v>46323</v>
      </c>
      <c r="E4" s="11">
        <v>46324</v>
      </c>
      <c r="F4" s="11">
        <v>46325</v>
      </c>
      <c r="G4" s="11">
        <v>46326</v>
      </c>
      <c r="H4" s="11">
        <v>46327</v>
      </c>
    </row>
    <row r="5" spans="2:8" ht="54" customHeight="1" x14ac:dyDescent="0.3">
      <c r="B5" s="10"/>
      <c r="C5" s="10"/>
      <c r="D5" s="10"/>
      <c r="E5" s="10"/>
      <c r="F5" s="10"/>
      <c r="G5" s="10"/>
      <c r="H5" s="10" t="s">
        <v>41</v>
      </c>
    </row>
    <row r="6" spans="2:8" ht="16.5" customHeight="1" x14ac:dyDescent="0.3">
      <c r="B6" s="11">
        <f t="array" ref="B6:H6">DaysAndWeeks+DATE(CalendarYear,10,1)-WEEKDAY(DATE(CalendarYear,10,1),(WeekStart="Mo")+1)+36</f>
        <v>46328</v>
      </c>
      <c r="C6" s="11">
        <v>46329</v>
      </c>
      <c r="D6" s="11">
        <v>46330</v>
      </c>
      <c r="E6" s="11">
        <v>46331</v>
      </c>
      <c r="F6" s="11">
        <v>46332</v>
      </c>
      <c r="G6" s="11">
        <v>46333</v>
      </c>
      <c r="H6" s="11">
        <v>46334</v>
      </c>
    </row>
    <row r="7" spans="2:8" ht="70.5" customHeight="1" x14ac:dyDescent="0.3">
      <c r="B7" s="10" t="s">
        <v>44</v>
      </c>
      <c r="C7" s="10" t="s">
        <v>40</v>
      </c>
      <c r="D7" s="10" t="s">
        <v>45</v>
      </c>
      <c r="E7" s="10" t="s">
        <v>46</v>
      </c>
      <c r="F7" s="10" t="s">
        <v>41</v>
      </c>
      <c r="G7" s="10" t="s">
        <v>43</v>
      </c>
      <c r="H7" s="10" t="s">
        <v>39</v>
      </c>
    </row>
    <row r="8" spans="2:8" ht="15" customHeight="1" x14ac:dyDescent="0.3">
      <c r="B8" s="11">
        <f t="array" ref="B8:H8">DaysAndWeeks+DATE(CalendarYear,11,1)-WEEKDAY(DATE(CalendarYear,11,1),(WeekStart="Mo")+1)+15</f>
        <v>46335</v>
      </c>
      <c r="C8" s="11">
        <v>46336</v>
      </c>
      <c r="D8" s="11">
        <v>46337</v>
      </c>
      <c r="E8" s="11">
        <v>46338</v>
      </c>
      <c r="F8" s="11">
        <v>46339</v>
      </c>
      <c r="G8" s="11">
        <v>46340</v>
      </c>
      <c r="H8" s="11">
        <v>46341</v>
      </c>
    </row>
    <row r="9" spans="2:8" ht="32.25" customHeight="1" x14ac:dyDescent="0.3">
      <c r="B9" s="10" t="s">
        <v>45</v>
      </c>
      <c r="C9" s="10" t="s">
        <v>46</v>
      </c>
      <c r="D9" s="10" t="s">
        <v>41</v>
      </c>
      <c r="E9" s="10" t="s">
        <v>43</v>
      </c>
      <c r="F9" s="10" t="s">
        <v>39</v>
      </c>
      <c r="G9" s="10" t="s">
        <v>44</v>
      </c>
      <c r="H9" s="10" t="s">
        <v>40</v>
      </c>
    </row>
    <row r="10" spans="2:8" ht="15" customHeight="1" x14ac:dyDescent="0.3">
      <c r="B10" s="11">
        <f t="array" ref="B10:H10">DaysAndWeeks+DATE(CalendarYear,11,1)-WEEKDAY(DATE(CalendarYear,11,1),(WeekStart="Mo")+1)+22</f>
        <v>46342</v>
      </c>
      <c r="C10" s="11">
        <v>46343</v>
      </c>
      <c r="D10" s="11">
        <v>46344</v>
      </c>
      <c r="E10" s="11">
        <v>46345</v>
      </c>
      <c r="F10" s="11">
        <v>46346</v>
      </c>
      <c r="G10" s="11">
        <v>46347</v>
      </c>
      <c r="H10" s="11">
        <v>46348</v>
      </c>
    </row>
    <row r="11" spans="2:8" ht="37.5" customHeight="1" x14ac:dyDescent="0.3">
      <c r="B11" s="10" t="s">
        <v>41</v>
      </c>
      <c r="C11" s="10" t="s">
        <v>43</v>
      </c>
      <c r="D11" s="10" t="s">
        <v>39</v>
      </c>
      <c r="E11" s="10" t="s">
        <v>44</v>
      </c>
      <c r="F11" s="10" t="s">
        <v>40</v>
      </c>
      <c r="G11" s="10" t="s">
        <v>45</v>
      </c>
      <c r="H11" s="10" t="s">
        <v>46</v>
      </c>
    </row>
    <row r="12" spans="2:8" ht="15" customHeight="1" x14ac:dyDescent="0.3">
      <c r="B12" s="11">
        <f t="array" ref="B12:H12">DaysAndWeeks+DATE(CalendarYear,11,1)-WEEKDAY(DATE(CalendarYear,11,1),(WeekStart="Mo")+1)+29</f>
        <v>46349</v>
      </c>
      <c r="C12" s="11">
        <v>46350</v>
      </c>
      <c r="D12" s="11">
        <v>46351</v>
      </c>
      <c r="E12" s="11">
        <v>46352</v>
      </c>
      <c r="F12" s="11">
        <v>46353</v>
      </c>
      <c r="G12" s="11">
        <v>46354</v>
      </c>
      <c r="H12" s="11">
        <v>46355</v>
      </c>
    </row>
    <row r="13" spans="2:8" ht="49.5" x14ac:dyDescent="0.3">
      <c r="B13" s="10" t="s">
        <v>39</v>
      </c>
      <c r="C13" s="10" t="s">
        <v>44</v>
      </c>
      <c r="D13" s="10" t="s">
        <v>40</v>
      </c>
      <c r="E13" s="10" t="s">
        <v>45</v>
      </c>
      <c r="F13" s="10" t="s">
        <v>46</v>
      </c>
      <c r="G13" s="10" t="s">
        <v>41</v>
      </c>
      <c r="H13" s="10" t="s">
        <v>43</v>
      </c>
    </row>
    <row r="14" spans="2:8" ht="15" customHeight="1" x14ac:dyDescent="0.3">
      <c r="B14" s="3">
        <f t="array" ref="B14:H14">DaysAndWeeks+DATE(CalendarYear,12,1)-WEEKDAY(DATE(CalendarYear,12,1),(WeekStart="Mo")+1)+1</f>
        <v>46356</v>
      </c>
      <c r="C14" s="3">
        <v>46357</v>
      </c>
      <c r="D14" s="11">
        <v>46358</v>
      </c>
      <c r="E14" s="11">
        <v>46359</v>
      </c>
      <c r="F14" s="11">
        <v>46360</v>
      </c>
      <c r="G14" s="11">
        <v>46361</v>
      </c>
      <c r="H14" s="11">
        <v>46362</v>
      </c>
    </row>
    <row r="15" spans="2:8" ht="49.5" x14ac:dyDescent="0.3">
      <c r="B15" s="10" t="s">
        <v>40</v>
      </c>
      <c r="C15" s="10"/>
      <c r="D15" s="10"/>
      <c r="E15" s="10"/>
      <c r="F15" s="10"/>
      <c r="G15" s="10"/>
      <c r="H15" s="10"/>
    </row>
  </sheetData>
  <conditionalFormatting sqref="B14:G14">
    <cfRule type="expression" dxfId="6" priority="1">
      <formula>DAY(B14)&gt;8</formula>
    </cfRule>
  </conditionalFormatting>
  <conditionalFormatting sqref="B4:H4">
    <cfRule type="expression" dxfId="5" priority="2">
      <formula>AND(DAY(B4)&gt;=1,DAY(B4)&lt;=15)</formula>
    </cfRule>
  </conditionalFormatting>
  <conditionalFormatting sqref="B6:H6">
    <cfRule type="expression" dxfId="4" priority="12">
      <formula>AND(DAY(B6)&gt;=1,DAY(B6)&lt;=15)</formula>
    </cfRule>
  </conditionalFormatting>
  <conditionalFormatting sqref="B12:H12">
    <cfRule type="expression" dxfId="3" priority="4">
      <formula>AND(DAY(B12)&gt;=1,DAY(B12)&lt;=15)</formula>
    </cfRule>
  </conditionalFormatting>
  <dataValidations count="8">
    <dataValidation allowBlank="1" showInputMessage="1" prompt="Automatically determined weekday" sqref="C3:H3" xr:uid="{00000000-0002-0000-0A00-000000000000}"/>
    <dataValidation allowBlank="1" showInputMessage="1" prompt="Automatically determined starting day of the week. To change weekdays, select a new starting day of the week in E2 of 'JANUARY' worksheet" sqref="B3" xr:uid="{00000000-0002-0000-0A00-000001000000}"/>
    <dataValidation allowBlank="1" showInputMessage="1" prompt="Calendar year, automatically determined by the year set in C2 of the January worksheet" sqref="B1" xr:uid="{00000000-0002-0000-0A00-000002000000}"/>
    <dataValidation allowBlank="1" showInputMessage="1" prompt="Navigation link to the previous month" sqref="C1" xr:uid="{00000000-0002-0000-0A00-000005000000}"/>
    <dataValidation allowBlank="1" showInputMessage="1" prompt="Navigation link to the next month" sqref="D1" xr:uid="{00000000-0002-0000-0A00-000006000000}"/>
    <dataValidation allowBlank="1" showInputMessage="1" prompt="Plan the month of November in this worksheet. Navigation links to the previous and next months are in C1 and D1 " sqref="A1" xr:uid="{00000000-0002-0000-0A00-000007000000}"/>
    <dataValidation allowBlank="1" showInputMessage="1" showErrorMessage="1" prompt="Month for this worksheet is in this cell. Calendar starts in cell below and contains dates from previous, current, and next month" sqref="B2" xr:uid="{00000000-0002-0000-0A00-000008000000}"/>
    <dataValidation allowBlank="1" showInputMessage="1" prompt="Rows 4, 6, 8, 10, 12, and 14 contain dates of the month, including the previous and next month, if applicable" sqref="B14" xr:uid="{AE1B6BA3-3C4A-446C-AD5A-2D0E4C1926D8}"/>
  </dataValidations>
  <hyperlinks>
    <hyperlink ref="D1" location="DECEMBER!A1" tooltip="Navigation link to the next month" display="DECEMBER -&gt;" xr:uid="{00000000-0004-0000-0A00-000000000000}"/>
    <hyperlink ref="C1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theme="9" tint="-0.499984740745262"/>
    <pageSetUpPr fitToPage="1"/>
  </sheetPr>
  <dimension ref="B1:I15"/>
  <sheetViews>
    <sheetView showGridLines="0" tabSelected="1" zoomScale="80" zoomScaleNormal="80" workbookViewId="0">
      <selection activeCell="J9" sqref="J9"/>
    </sheetView>
  </sheetViews>
  <sheetFormatPr defaultColWidth="20.33203125" defaultRowHeight="60.75" customHeight="1" x14ac:dyDescent="0.3"/>
  <cols>
    <col min="6" max="6" width="22.5546875" customWidth="1"/>
  </cols>
  <sheetData>
    <row r="1" spans="2:9" ht="60.75" customHeight="1" x14ac:dyDescent="0.45">
      <c r="B1" s="6">
        <f>CalendarYear</f>
        <v>2026</v>
      </c>
      <c r="C1" s="5" t="s">
        <v>19</v>
      </c>
      <c r="D1" s="5" t="s">
        <v>36</v>
      </c>
      <c r="E1" s="1"/>
      <c r="F1" s="1"/>
      <c r="G1" s="1"/>
      <c r="H1" s="5"/>
    </row>
    <row r="2" spans="2:9" ht="60.75" customHeight="1" x14ac:dyDescent="0.3">
      <c r="B2" s="7" t="s">
        <v>11</v>
      </c>
      <c r="C2" s="7"/>
      <c r="D2" s="7"/>
      <c r="E2" s="7"/>
      <c r="F2" s="2"/>
    </row>
    <row r="3" spans="2:9" ht="16.5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9" ht="16.5" x14ac:dyDescent="0.3">
      <c r="B4" s="3">
        <f t="array" ref="B4:H4">DaysAndWeeks+DATE(CalendarYear,12,1)-WEEKDAY(DATE(CalendarYear,12,1),(WeekStart="Mo")+1)+1</f>
        <v>46356</v>
      </c>
      <c r="C4" s="3">
        <v>46357</v>
      </c>
      <c r="D4" s="11">
        <v>46358</v>
      </c>
      <c r="E4" s="11">
        <v>46359</v>
      </c>
      <c r="F4" s="11">
        <v>46360</v>
      </c>
      <c r="G4" s="11">
        <v>46361</v>
      </c>
      <c r="H4" s="11">
        <v>46362</v>
      </c>
    </row>
    <row r="5" spans="2:9" ht="60.75" customHeight="1" x14ac:dyDescent="0.3">
      <c r="B5" s="10" t="s">
        <v>40</v>
      </c>
      <c r="C5" s="10" t="s">
        <v>45</v>
      </c>
      <c r="D5" s="10" t="s">
        <v>46</v>
      </c>
      <c r="E5" s="10" t="s">
        <v>41</v>
      </c>
      <c r="F5" s="10" t="s">
        <v>43</v>
      </c>
      <c r="G5" s="10" t="s">
        <v>39</v>
      </c>
      <c r="H5" s="10" t="s">
        <v>44</v>
      </c>
    </row>
    <row r="6" spans="2:9" ht="16.5" x14ac:dyDescent="0.3">
      <c r="B6" s="3">
        <v>8</v>
      </c>
      <c r="C6" s="3">
        <v>9</v>
      </c>
      <c r="D6" s="3">
        <v>10</v>
      </c>
      <c r="E6" s="3">
        <v>11</v>
      </c>
      <c r="F6" s="3">
        <v>12</v>
      </c>
      <c r="G6" s="3">
        <v>13</v>
      </c>
      <c r="H6" s="3">
        <v>14</v>
      </c>
    </row>
    <row r="7" spans="2:9" ht="60.75" customHeight="1" x14ac:dyDescent="0.3">
      <c r="B7" s="10" t="s">
        <v>46</v>
      </c>
      <c r="C7" s="10" t="s">
        <v>41</v>
      </c>
      <c r="D7" s="10" t="s">
        <v>43</v>
      </c>
      <c r="E7" s="10" t="s">
        <v>39</v>
      </c>
      <c r="F7" s="10" t="s">
        <v>44</v>
      </c>
      <c r="G7" s="10" t="s">
        <v>40</v>
      </c>
      <c r="H7" s="10" t="s">
        <v>45</v>
      </c>
    </row>
    <row r="8" spans="2:9" ht="16.5" x14ac:dyDescent="0.3">
      <c r="B8" s="3">
        <f t="array" ref="B8:H8">DaysAndWeeks+DATE(CalendarYear,12,1)-WEEKDAY(DATE(CalendarYear,12,1),(WeekStart="Mo")+1)+15</f>
        <v>46370</v>
      </c>
      <c r="C8" s="3">
        <v>46371</v>
      </c>
      <c r="D8" s="3">
        <v>46372</v>
      </c>
      <c r="E8" s="3">
        <v>46373</v>
      </c>
      <c r="F8" s="3">
        <v>46374</v>
      </c>
      <c r="G8" s="3">
        <v>46375</v>
      </c>
      <c r="H8" s="3">
        <v>46376</v>
      </c>
      <c r="I8">
        <v>20</v>
      </c>
    </row>
    <row r="9" spans="2:9" ht="74.25" customHeight="1" x14ac:dyDescent="0.3">
      <c r="B9" s="10" t="s">
        <v>43</v>
      </c>
      <c r="C9" s="10" t="s">
        <v>39</v>
      </c>
      <c r="D9" s="10" t="s">
        <v>44</v>
      </c>
      <c r="E9" s="10" t="s">
        <v>40</v>
      </c>
      <c r="F9" s="10" t="s">
        <v>45</v>
      </c>
      <c r="G9" s="10" t="s">
        <v>46</v>
      </c>
      <c r="H9" s="10" t="s">
        <v>41</v>
      </c>
    </row>
    <row r="10" spans="2:9" ht="16.5" x14ac:dyDescent="0.3">
      <c r="B10" s="3">
        <f t="array" ref="B10:H10">DaysAndWeeks+DATE(CalendarYear,12,1)-WEEKDAY(DATE(CalendarYear,12,1),(WeekStart="Mo")+1)+22</f>
        <v>46377</v>
      </c>
      <c r="C10" s="11">
        <v>46378</v>
      </c>
      <c r="D10" s="11">
        <v>46379</v>
      </c>
      <c r="E10" s="11">
        <v>46380</v>
      </c>
      <c r="F10" s="11">
        <v>46381</v>
      </c>
      <c r="G10" s="11">
        <v>46382</v>
      </c>
      <c r="H10" s="11">
        <v>46383</v>
      </c>
    </row>
    <row r="11" spans="2:9" ht="66" x14ac:dyDescent="0.3">
      <c r="B11" s="10" t="s">
        <v>44</v>
      </c>
      <c r="C11" s="10" t="s">
        <v>40</v>
      </c>
      <c r="D11" s="10" t="s">
        <v>45</v>
      </c>
      <c r="E11" s="40" t="s">
        <v>63</v>
      </c>
      <c r="F11" s="40" t="s">
        <v>63</v>
      </c>
      <c r="G11" s="40" t="s">
        <v>63</v>
      </c>
      <c r="H11" s="10" t="s">
        <v>39</v>
      </c>
    </row>
    <row r="12" spans="2:9" ht="16.5" x14ac:dyDescent="0.3">
      <c r="B12" s="11">
        <f t="array" ref="B12:H12">DaysAndWeeks+DATE(CalendarYear,12,1)-WEEKDAY(DATE(CalendarYear,12,1),(WeekStart="Mo")+1)+29</f>
        <v>46384</v>
      </c>
      <c r="C12" s="11">
        <v>46385</v>
      </c>
      <c r="D12" s="11">
        <v>46386</v>
      </c>
      <c r="E12" s="11">
        <v>46387</v>
      </c>
      <c r="F12" s="11">
        <v>46388</v>
      </c>
      <c r="G12" s="11">
        <v>46389</v>
      </c>
      <c r="H12" s="3">
        <v>46390</v>
      </c>
    </row>
    <row r="13" spans="2:9" ht="66" x14ac:dyDescent="0.3">
      <c r="B13" s="10" t="s">
        <v>45</v>
      </c>
      <c r="C13" s="10" t="s">
        <v>46</v>
      </c>
      <c r="D13" s="10" t="s">
        <v>41</v>
      </c>
      <c r="E13" s="10" t="s">
        <v>43</v>
      </c>
      <c r="F13" s="10" t="s">
        <v>39</v>
      </c>
      <c r="G13" s="10" t="s">
        <v>44</v>
      </c>
      <c r="H13" s="10" t="s">
        <v>40</v>
      </c>
    </row>
    <row r="14" spans="2:9" ht="16.5" x14ac:dyDescent="0.3">
      <c r="B14" s="11">
        <f t="array" ref="B14:H14">DaysAndWeeks+DATE(CalendarYear,12,1)-WEEKDAY(DATE(CalendarYear,12,1),(WeekStart="Mo")+1)+36</f>
        <v>46391</v>
      </c>
      <c r="C14" s="11">
        <v>46392</v>
      </c>
      <c r="D14" s="11">
        <v>46393</v>
      </c>
      <c r="E14" s="11">
        <v>46394</v>
      </c>
      <c r="F14" s="11">
        <v>46395</v>
      </c>
      <c r="G14" s="11">
        <v>46396</v>
      </c>
      <c r="H14" s="11">
        <v>46397</v>
      </c>
    </row>
    <row r="15" spans="2:9" ht="66" x14ac:dyDescent="0.3">
      <c r="B15" s="10" t="s">
        <v>41</v>
      </c>
      <c r="C15" s="10" t="s">
        <v>43</v>
      </c>
      <c r="D15" s="10" t="s">
        <v>39</v>
      </c>
      <c r="E15" s="10" t="s">
        <v>44</v>
      </c>
      <c r="F15" s="10" t="s">
        <v>40</v>
      </c>
      <c r="G15" s="10" t="s">
        <v>45</v>
      </c>
      <c r="H15" s="10" t="s">
        <v>46</v>
      </c>
    </row>
  </sheetData>
  <conditionalFormatting sqref="B4:G4">
    <cfRule type="expression" dxfId="2" priority="26">
      <formula>DAY(B4)&gt;8</formula>
    </cfRule>
  </conditionalFormatting>
  <conditionalFormatting sqref="B6:H6">
    <cfRule type="expression" dxfId="1" priority="1">
      <formula>AND(DAY(B6)&gt;=1,DAY(B6)&lt;=15)</formula>
    </cfRule>
  </conditionalFormatting>
  <conditionalFormatting sqref="B12:H12 B14:H14">
    <cfRule type="expression" dxfId="0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B00-000000000000}"/>
    <dataValidation allowBlank="1" showInputMessage="1" prompt="Automatically determined starting day of the week. To change weekdays, select a new starting day of the week in E2 of 'JANUARY' worksheet" sqref="B3" xr:uid="{00000000-0002-0000-0B00-000001000000}"/>
    <dataValidation allowBlank="1" showInputMessage="1" prompt="Calendar year, automatically determined by the year set in C2 of the January worksheet" sqref="B1" xr:uid="{00000000-0002-0000-0B00-000002000000}"/>
    <dataValidation allowBlank="1" showInputMessage="1" prompt="Rows 4, 6, 8, 10, 12, and 14 contain dates of the month, including the previous and next month, if applicable" sqref="B4" xr:uid="{00000000-0002-0000-0B00-000003000000}"/>
    <dataValidation allowBlank="1" showInputMessage="1" prompt="Navigation link to the previous month" sqref="C1" xr:uid="{00000000-0002-0000-0B00-000005000000}"/>
    <dataValidation allowBlank="1" showInputMessage="1" prompt="Navigation link back to January worksheet" sqref="D1" xr:uid="{00000000-0002-0000-0B00-000006000000}"/>
    <dataValidation allowBlank="1" showInputMessage="1" prompt="Plan the month of December in this worksheet. Navigation links to the previous and next months are in C1 and D1 " sqref="A1" xr:uid="{00000000-0002-0000-0B00-000007000000}"/>
    <dataValidation allowBlank="1" showInputMessage="1" showErrorMessage="1" prompt="Month for this worksheet is in this cell. Calendar starts in cell below and contains dates from previous, current, and next month" sqref="B2" xr:uid="{00000000-0002-0000-0B00-000008000000}"/>
  </dataValidations>
  <hyperlinks>
    <hyperlink ref="C1" location="NOVEMBER!A1" tooltip="Navigation link to the previous month" display="&lt;- NOVEMBER" xr:uid="{00000000-0004-0000-0B00-000000000000}"/>
    <hyperlink ref="D1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0" tint="-4.9989318521683403E-2"/>
    <pageSetUpPr fitToPage="1"/>
  </sheetPr>
  <dimension ref="B1:M15"/>
  <sheetViews>
    <sheetView showGridLines="0" zoomScale="80" zoomScaleNormal="80" workbookViewId="0">
      <selection activeCell="F12" sqref="F12"/>
    </sheetView>
  </sheetViews>
  <sheetFormatPr defaultColWidth="21.109375" defaultRowHeight="16.5" x14ac:dyDescent="0.3"/>
  <cols>
    <col min="1" max="1" width="4.33203125" customWidth="1"/>
  </cols>
  <sheetData>
    <row r="1" spans="2:13" ht="30" customHeight="1" x14ac:dyDescent="0.45">
      <c r="B1" s="6">
        <f>CalendarYear</f>
        <v>2026</v>
      </c>
      <c r="C1" s="5" t="s">
        <v>16</v>
      </c>
      <c r="D1" s="5" t="s">
        <v>15</v>
      </c>
      <c r="E1" s="1"/>
    </row>
    <row r="2" spans="2:13" ht="45" customHeight="1" x14ac:dyDescent="0.3">
      <c r="B2" s="7" t="s">
        <v>1</v>
      </c>
      <c r="C2" s="7"/>
      <c r="D2" s="7"/>
      <c r="E2" s="7"/>
      <c r="F2" s="2"/>
    </row>
    <row r="3" spans="2:13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3" ht="16.5" customHeight="1" x14ac:dyDescent="0.3">
      <c r="B4" s="32">
        <f t="array" ref="B4:H4">DaysAndWeeks+DATE(CalendarYear,2,1)-WEEKDAY(DATE(CalendarYear,2,1),(WeekStart="Mo")+1)+1</f>
        <v>46048</v>
      </c>
      <c r="C4" s="32">
        <v>46049</v>
      </c>
      <c r="D4" s="32">
        <v>46050</v>
      </c>
      <c r="E4" s="32">
        <v>46051</v>
      </c>
      <c r="F4" s="32">
        <v>46052</v>
      </c>
      <c r="G4" s="11">
        <v>46053</v>
      </c>
      <c r="H4" s="11">
        <v>46054</v>
      </c>
      <c r="I4">
        <v>31</v>
      </c>
      <c r="J4">
        <v>1</v>
      </c>
    </row>
    <row r="5" spans="2:13" ht="66" x14ac:dyDescent="0.3">
      <c r="B5" s="27" t="s">
        <v>39</v>
      </c>
      <c r="C5" s="27" t="s">
        <v>44</v>
      </c>
      <c r="D5" s="27" t="s">
        <v>40</v>
      </c>
      <c r="E5" s="27" t="s">
        <v>45</v>
      </c>
      <c r="F5" s="27" t="s">
        <v>46</v>
      </c>
      <c r="G5" s="25" t="s">
        <v>41</v>
      </c>
      <c r="H5" s="27" t="s">
        <v>43</v>
      </c>
      <c r="I5" s="10" t="s">
        <v>51</v>
      </c>
      <c r="J5" s="10" t="s">
        <v>52</v>
      </c>
    </row>
    <row r="6" spans="2:13" ht="15" customHeight="1" x14ac:dyDescent="0.3">
      <c r="B6" s="32">
        <f t="array" ref="B6:H6">DaysAndWeeks+DATE(CalendarYear,2,1)-WEEKDAY(DATE(CalendarYear,2,1),(WeekStart="Mo")+1)+8</f>
        <v>46055</v>
      </c>
      <c r="C6" s="32">
        <v>46056</v>
      </c>
      <c r="D6" s="32">
        <v>46057</v>
      </c>
      <c r="E6" s="32">
        <v>46058</v>
      </c>
      <c r="F6" s="32">
        <v>46059</v>
      </c>
      <c r="G6" s="26">
        <v>46060</v>
      </c>
      <c r="H6" s="11">
        <v>46061</v>
      </c>
    </row>
    <row r="7" spans="2:13" ht="78.599999999999994" customHeight="1" x14ac:dyDescent="0.3">
      <c r="B7" s="27" t="s">
        <v>45</v>
      </c>
      <c r="C7" s="27" t="s">
        <v>46</v>
      </c>
      <c r="D7" s="27" t="s">
        <v>41</v>
      </c>
      <c r="E7" s="27" t="s">
        <v>43</v>
      </c>
      <c r="F7" s="27" t="s">
        <v>39</v>
      </c>
      <c r="G7" s="25" t="s">
        <v>44</v>
      </c>
      <c r="H7" s="27" t="s">
        <v>40</v>
      </c>
      <c r="L7" s="12"/>
      <c r="M7" s="13"/>
    </row>
    <row r="8" spans="2:13" ht="15" customHeight="1" x14ac:dyDescent="0.3">
      <c r="B8" s="28">
        <f t="array" ref="B8:H8">DaysAndWeeks+DATE(CalendarYear,2,1)-WEEKDAY(DATE(CalendarYear,2,1),(WeekStart="Mo")+1)+15</f>
        <v>46062</v>
      </c>
      <c r="C8" s="28">
        <v>46063</v>
      </c>
      <c r="D8" s="28">
        <v>46064</v>
      </c>
      <c r="E8" s="28">
        <v>46065</v>
      </c>
      <c r="F8" s="32">
        <v>46066</v>
      </c>
      <c r="G8" s="26">
        <v>46067</v>
      </c>
      <c r="H8" s="26">
        <v>46068</v>
      </c>
      <c r="I8" s="23">
        <v>15</v>
      </c>
      <c r="L8" s="12"/>
      <c r="M8" s="13"/>
    </row>
    <row r="9" spans="2:13" ht="78" customHeight="1" x14ac:dyDescent="0.3">
      <c r="B9" s="27" t="s">
        <v>43</v>
      </c>
      <c r="C9" s="27" t="s">
        <v>39</v>
      </c>
      <c r="D9" s="27" t="s">
        <v>44</v>
      </c>
      <c r="E9" s="27" t="s">
        <v>40</v>
      </c>
      <c r="F9" s="27" t="s">
        <v>45</v>
      </c>
      <c r="G9" s="25" t="s">
        <v>46</v>
      </c>
      <c r="H9" s="25" t="s">
        <v>41</v>
      </c>
      <c r="I9" s="24" t="s">
        <v>56</v>
      </c>
      <c r="L9" s="12"/>
      <c r="M9" s="13"/>
    </row>
    <row r="10" spans="2:13" ht="15" customHeight="1" x14ac:dyDescent="0.3">
      <c r="B10" s="11">
        <f t="array" ref="B10:H10">DaysAndWeeks+DATE(CalendarYear,2,1)-WEEKDAY(DATE(CalendarYear,2,1),(WeekStart="Mo")+1)+22</f>
        <v>46069</v>
      </c>
      <c r="C10" s="11">
        <v>46070</v>
      </c>
      <c r="D10" s="11">
        <v>46071</v>
      </c>
      <c r="E10" s="11">
        <v>46072</v>
      </c>
      <c r="F10" s="11">
        <v>46073</v>
      </c>
      <c r="G10" s="26">
        <v>46074</v>
      </c>
      <c r="H10" s="26">
        <v>46075</v>
      </c>
      <c r="L10" s="12"/>
      <c r="M10" s="13"/>
    </row>
    <row r="11" spans="2:13" ht="81.599999999999994" customHeight="1" x14ac:dyDescent="0.3">
      <c r="B11" s="25" t="s">
        <v>40</v>
      </c>
      <c r="C11" s="25" t="s">
        <v>45</v>
      </c>
      <c r="D11" s="25" t="s">
        <v>46</v>
      </c>
      <c r="E11" s="25" t="s">
        <v>41</v>
      </c>
      <c r="F11" s="25" t="s">
        <v>43</v>
      </c>
      <c r="G11" s="25" t="s">
        <v>39</v>
      </c>
      <c r="H11" s="25" t="s">
        <v>44</v>
      </c>
      <c r="L11" s="12"/>
      <c r="M11" s="13"/>
    </row>
    <row r="12" spans="2:13" ht="15" customHeight="1" x14ac:dyDescent="0.3">
      <c r="B12" s="11">
        <f t="array" ref="B12:H12">DaysAndWeeks+DATE(CalendarYear,2,1)-WEEKDAY(DATE(CalendarYear,2,1),(WeekStart="Mo")+1)+29</f>
        <v>46076</v>
      </c>
      <c r="C12" s="11">
        <v>46077</v>
      </c>
      <c r="D12" s="11">
        <v>46078</v>
      </c>
      <c r="E12" s="11">
        <v>46079</v>
      </c>
      <c r="F12" s="11">
        <v>46080</v>
      </c>
      <c r="G12" s="26">
        <v>46081</v>
      </c>
      <c r="H12" s="26">
        <v>46082</v>
      </c>
      <c r="L12" s="12"/>
      <c r="M12" s="13"/>
    </row>
    <row r="13" spans="2:13" ht="74.45" customHeight="1" x14ac:dyDescent="0.3">
      <c r="B13" s="27" t="s">
        <v>41</v>
      </c>
      <c r="C13" s="27" t="s">
        <v>43</v>
      </c>
      <c r="D13" s="27" t="s">
        <v>39</v>
      </c>
      <c r="E13" s="27" t="s">
        <v>44</v>
      </c>
      <c r="F13" s="27" t="s">
        <v>40</v>
      </c>
      <c r="G13" s="25" t="s">
        <v>45</v>
      </c>
      <c r="H13" s="25" t="s">
        <v>46</v>
      </c>
      <c r="L13" s="12"/>
      <c r="M13" s="13"/>
    </row>
    <row r="14" spans="2:13" x14ac:dyDescent="0.3">
      <c r="L14" s="12"/>
    </row>
    <row r="15" spans="2:13" x14ac:dyDescent="0.3">
      <c r="L15" s="12"/>
    </row>
  </sheetData>
  <conditionalFormatting sqref="B4:G4">
    <cfRule type="expression" dxfId="29" priority="11">
      <formula>DAY(B4)&gt;8</formula>
    </cfRule>
  </conditionalFormatting>
  <conditionalFormatting sqref="B12:H12">
    <cfRule type="expression" dxfId="28" priority="2">
      <formula>AND(DAY(B12)&gt;=1,DAY(B12)&lt;=15)</formula>
    </cfRule>
  </conditionalFormatting>
  <conditionalFormatting sqref="M9">
    <cfRule type="expression" dxfId="27" priority="3">
      <formula>AND(DAY(M9)&gt;=1,DAY(M9)&lt;=15)</formula>
    </cfRule>
  </conditionalFormatting>
  <dataValidations count="8">
    <dataValidation allowBlank="1" showInputMessage="1" prompt="Automatically determined weekday" sqref="C3:H3" xr:uid="{00000000-0002-0000-0100-000000000000}"/>
    <dataValidation allowBlank="1" showInputMessage="1" prompt="Automatically determined starting day of the week. To change weekdays, select a new starting day of the week in E2 of 'JANUARY' worksheet" sqref="B3" xr:uid="{00000000-0002-0000-0100-000001000000}"/>
    <dataValidation allowBlank="1" showInputMessage="1" prompt="Calendar year, automatically determined by the year set in C2 of the January worksheet" sqref="B1" xr:uid="{00000000-0002-0000-0100-000002000000}"/>
    <dataValidation allowBlank="1" showInputMessage="1" prompt="Rows 4, 6, 8, 10, 12, and 14 contain dates of the month, including the previous and next month, if applicable" sqref="B4" xr:uid="{00000000-0002-0000-0100-000003000000}"/>
    <dataValidation allowBlank="1" showInputMessage="1" prompt="Navigation link to the previous month" sqref="C1" xr:uid="{00000000-0002-0000-0100-000005000000}"/>
    <dataValidation allowBlank="1" showInputMessage="1" prompt="Navigation link to the next month" sqref="D1" xr:uid="{00000000-0002-0000-0100-000006000000}"/>
    <dataValidation allowBlank="1" showInputMessage="1" showErrorMessage="1" prompt="Plan the month of February in this worksheet. Navigation links to the previous and next months are in C1 and D1" sqref="A1" xr:uid="{00000000-0002-0000-0100-000007000000}"/>
    <dataValidation allowBlank="1" showInputMessage="1" showErrorMessage="1" prompt="Month for this worksheet is in this cell. Calendar starts in cell below and contains dates from previous, current, and next month" sqref="B2" xr:uid="{00000000-0002-0000-0100-000008000000}"/>
  </dataValidations>
  <hyperlinks>
    <hyperlink ref="D1" location="MARCH!A1" tooltip="Navigation link to the next month" display="MARCH" xr:uid="{00000000-0004-0000-0100-000000000000}"/>
    <hyperlink ref="C1" location="JANUARY!A1" tooltip="Navigation link to the previous month" display="JANUARY" xr:uid="{00000000-0004-0000-01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0" tint="-0.14999847407452621"/>
    <pageSetUpPr fitToPage="1"/>
  </sheetPr>
  <dimension ref="B1:J15"/>
  <sheetViews>
    <sheetView showGridLines="0" zoomScale="90" zoomScaleNormal="90" workbookViewId="0">
      <selection activeCell="F8" sqref="F8"/>
    </sheetView>
  </sheetViews>
  <sheetFormatPr defaultColWidth="17.33203125" defaultRowHeight="16.5" x14ac:dyDescent="0.3"/>
  <cols>
    <col min="1" max="1" width="5" customWidth="1"/>
    <col min="2" max="8" width="21.77734375" customWidth="1"/>
  </cols>
  <sheetData>
    <row r="1" spans="2:10" ht="28.5" x14ac:dyDescent="0.45">
      <c r="B1" s="6">
        <f>CalendarYear</f>
        <v>2026</v>
      </c>
      <c r="C1" s="5" t="s">
        <v>18</v>
      </c>
      <c r="D1" s="5" t="s">
        <v>17</v>
      </c>
      <c r="E1" s="1"/>
      <c r="F1" s="1"/>
      <c r="G1" s="1"/>
      <c r="H1" s="5"/>
    </row>
    <row r="2" spans="2:10" ht="43.5" x14ac:dyDescent="0.3">
      <c r="B2" s="7" t="s">
        <v>3</v>
      </c>
      <c r="C2" s="7"/>
      <c r="D2" s="7"/>
      <c r="E2" s="7"/>
      <c r="F2" s="2"/>
    </row>
    <row r="3" spans="2:10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0" x14ac:dyDescent="0.3">
      <c r="B4" s="3">
        <f t="array" ref="B4:H4">DaysAndWeeks+DATE(CalendarYear,3,1)-WEEKDAY(DATE(CalendarYear,3,1),(WeekStart="Mo")+1)+1</f>
        <v>46076</v>
      </c>
      <c r="C4" s="3">
        <v>46077</v>
      </c>
      <c r="D4" s="3">
        <v>46078</v>
      </c>
      <c r="E4" s="3">
        <v>46079</v>
      </c>
      <c r="F4" s="3">
        <v>46080</v>
      </c>
      <c r="G4" s="3">
        <v>46081</v>
      </c>
      <c r="H4" s="3">
        <v>46082</v>
      </c>
    </row>
    <row r="5" spans="2:10" ht="33" x14ac:dyDescent="0.3">
      <c r="B5" s="20"/>
      <c r="C5" s="20"/>
      <c r="D5" s="20"/>
      <c r="E5" s="20"/>
      <c r="F5" s="20"/>
      <c r="G5" s="25" t="s">
        <v>45</v>
      </c>
      <c r="H5" s="25" t="s">
        <v>46</v>
      </c>
    </row>
    <row r="6" spans="2:10" x14ac:dyDescent="0.3">
      <c r="B6" s="30">
        <f t="array" ref="B6:H6">DaysAndWeeks+DATE(CalendarYear,3,1)-WEEKDAY(DATE(CalendarYear,3,1),(WeekStart="Mo")+1)+8</f>
        <v>46083</v>
      </c>
      <c r="C6" s="30">
        <v>46084</v>
      </c>
      <c r="D6" s="30">
        <v>46085</v>
      </c>
      <c r="E6" s="30">
        <v>46086</v>
      </c>
      <c r="F6" s="30">
        <v>46087</v>
      </c>
      <c r="G6" s="29">
        <v>46088</v>
      </c>
      <c r="H6" s="29">
        <v>46089</v>
      </c>
    </row>
    <row r="7" spans="2:10" ht="49.5" x14ac:dyDescent="0.3">
      <c r="B7" s="20" t="s">
        <v>44</v>
      </c>
      <c r="C7" s="20" t="s">
        <v>40</v>
      </c>
      <c r="D7" s="20" t="s">
        <v>45</v>
      </c>
      <c r="E7" s="20" t="s">
        <v>46</v>
      </c>
      <c r="F7" s="20" t="s">
        <v>41</v>
      </c>
      <c r="G7" s="25" t="s">
        <v>43</v>
      </c>
      <c r="H7" s="25" t="s">
        <v>39</v>
      </c>
      <c r="I7" s="38" t="s">
        <v>47</v>
      </c>
      <c r="J7" s="39"/>
    </row>
    <row r="8" spans="2:10" x14ac:dyDescent="0.3">
      <c r="B8" s="30">
        <f t="array" ref="B8:H8">DaysAndWeeks+DATE(CalendarYear,3,1)-WEEKDAY(DATE(CalendarYear,3,1),(WeekStart="Mo")+1)+15</f>
        <v>46090</v>
      </c>
      <c r="C8" s="30">
        <v>46091</v>
      </c>
      <c r="D8" s="30">
        <v>46092</v>
      </c>
      <c r="E8" s="30">
        <v>46093</v>
      </c>
      <c r="F8" s="32">
        <v>46094</v>
      </c>
      <c r="G8" s="26">
        <v>46095</v>
      </c>
      <c r="H8" s="26">
        <v>46096</v>
      </c>
      <c r="I8">
        <v>14</v>
      </c>
      <c r="J8">
        <v>15</v>
      </c>
    </row>
    <row r="9" spans="2:10" ht="49.5" x14ac:dyDescent="0.3">
      <c r="B9" s="20" t="s">
        <v>46</v>
      </c>
      <c r="C9" s="20" t="s">
        <v>41</v>
      </c>
      <c r="D9" s="20" t="s">
        <v>43</v>
      </c>
      <c r="E9" s="20" t="s">
        <v>39</v>
      </c>
      <c r="F9" s="20" t="s">
        <v>44</v>
      </c>
      <c r="G9" s="25" t="s">
        <v>40</v>
      </c>
      <c r="H9" s="25" t="s">
        <v>49</v>
      </c>
      <c r="I9" s="16" t="s">
        <v>42</v>
      </c>
      <c r="J9" s="16" t="s">
        <v>42</v>
      </c>
    </row>
    <row r="10" spans="2:10" x14ac:dyDescent="0.3">
      <c r="B10" s="30">
        <f t="array" ref="B10:H10">DaysAndWeeks+DATE(CalendarYear,3,1)-WEEKDAY(DATE(CalendarYear,3,1),(WeekStart="Mo")+1)+22</f>
        <v>46097</v>
      </c>
      <c r="C10" s="30">
        <v>46098</v>
      </c>
      <c r="D10" s="30">
        <v>46099</v>
      </c>
      <c r="E10" s="30">
        <v>46100</v>
      </c>
      <c r="F10" s="30">
        <v>46101</v>
      </c>
      <c r="G10" s="29">
        <v>46102</v>
      </c>
      <c r="H10" s="29">
        <v>46103</v>
      </c>
    </row>
    <row r="11" spans="2:10" ht="49.5" x14ac:dyDescent="0.3">
      <c r="B11" s="20" t="s">
        <v>39</v>
      </c>
      <c r="C11" s="20" t="s">
        <v>44</v>
      </c>
      <c r="D11" s="20" t="s">
        <v>40</v>
      </c>
      <c r="E11" s="20" t="s">
        <v>45</v>
      </c>
      <c r="F11" s="20" t="s">
        <v>46</v>
      </c>
      <c r="G11" s="20" t="s">
        <v>41</v>
      </c>
      <c r="H11" s="10" t="s">
        <v>43</v>
      </c>
    </row>
    <row r="12" spans="2:10" x14ac:dyDescent="0.3">
      <c r="B12" s="30">
        <f t="array" ref="B12:H12">DaysAndWeeks+DATE(CalendarYear,3,1)-WEEKDAY(DATE(CalendarYear,3,1),(WeekStart="Mo")+1)+29</f>
        <v>46104</v>
      </c>
      <c r="C12" s="30">
        <v>46105</v>
      </c>
      <c r="D12" s="30">
        <v>46106</v>
      </c>
      <c r="E12" s="30">
        <v>46107</v>
      </c>
      <c r="F12" s="32">
        <v>46108</v>
      </c>
      <c r="G12" s="26">
        <v>46109</v>
      </c>
      <c r="H12" s="30">
        <v>46110</v>
      </c>
    </row>
    <row r="13" spans="2:10" ht="49.5" x14ac:dyDescent="0.3">
      <c r="B13" s="20" t="s">
        <v>45</v>
      </c>
      <c r="C13" s="20" t="s">
        <v>46</v>
      </c>
      <c r="D13" s="20" t="s">
        <v>41</v>
      </c>
      <c r="E13" s="20" t="s">
        <v>43</v>
      </c>
      <c r="F13" s="20" t="s">
        <v>39</v>
      </c>
      <c r="G13" s="25" t="s">
        <v>44</v>
      </c>
      <c r="H13" s="20" t="s">
        <v>40</v>
      </c>
    </row>
    <row r="14" spans="2:10" x14ac:dyDescent="0.3">
      <c r="B14" s="30">
        <f t="array" ref="B14:H14">DaysAndWeeks+DATE(CalendarYear,4,1)-WEEKDAY(DATE(CalendarYear,4,1),(WeekStart="Mo")+1)+1</f>
        <v>46111</v>
      </c>
      <c r="C14" s="30">
        <v>46112</v>
      </c>
      <c r="D14" s="30">
        <v>46113</v>
      </c>
      <c r="E14" s="30">
        <v>46114</v>
      </c>
      <c r="F14" s="30">
        <v>46115</v>
      </c>
      <c r="G14" s="11">
        <v>46116</v>
      </c>
      <c r="H14" s="11">
        <v>46117</v>
      </c>
    </row>
    <row r="15" spans="2:10" ht="49.5" x14ac:dyDescent="0.3">
      <c r="B15" s="20" t="s">
        <v>43</v>
      </c>
      <c r="C15" s="20" t="s">
        <v>39</v>
      </c>
      <c r="D15" s="20" t="s">
        <v>44</v>
      </c>
      <c r="E15" s="20" t="s">
        <v>40</v>
      </c>
      <c r="F15" s="20" t="s">
        <v>53</v>
      </c>
      <c r="G15" s="10" t="s">
        <v>46</v>
      </c>
      <c r="H15" s="20" t="s">
        <v>41</v>
      </c>
    </row>
  </sheetData>
  <mergeCells count="1">
    <mergeCell ref="I7:J7"/>
  </mergeCells>
  <conditionalFormatting sqref="B4:G4">
    <cfRule type="expression" dxfId="26" priority="10">
      <formula>DAY(B4)&gt;8</formula>
    </cfRule>
  </conditionalFormatting>
  <conditionalFormatting sqref="B14:G14">
    <cfRule type="expression" dxfId="25" priority="1">
      <formula>DAY(B14)&gt;8</formula>
    </cfRule>
  </conditionalFormatting>
  <conditionalFormatting sqref="B12:H12">
    <cfRule type="expression" dxfId="24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200-000000000000}"/>
    <dataValidation allowBlank="1" showInputMessage="1" prompt="Automatically determined starting day of the week. To change weekdays, select a new starting day of the week in E2 of 'JANUARY' worksheet" sqref="B3" xr:uid="{00000000-0002-0000-0200-000001000000}"/>
    <dataValidation allowBlank="1" showInputMessage="1" prompt="Calendar year, automatically determined by the year set in C2 of the January worksheet" sqref="B1" xr:uid="{00000000-0002-0000-0200-000002000000}"/>
    <dataValidation allowBlank="1" showInputMessage="1" prompt="Rows 4, 6, 8, 10, 12, and 14 contain dates of the month, including the previous and next month, if applicable" sqref="B4 B14" xr:uid="{B8969E96-A638-493A-9318-6395E651C603}"/>
    <dataValidation allowBlank="1" showInputMessage="1" prompt="Navigation link to the next month" sqref="D1" xr:uid="{00000000-0002-0000-0200-000005000000}"/>
    <dataValidation allowBlank="1" showInputMessage="1" prompt="Navigation link to the previous month" sqref="C1" xr:uid="{00000000-0002-0000-0200-000006000000}"/>
    <dataValidation allowBlank="1" showInputMessage="1" showErrorMessage="1" prompt="Plan the month of March in this worksheet. Navigation links to the previous and next months are in C1 and D1 " sqref="A1" xr:uid="{00000000-0002-0000-0200-000007000000}"/>
    <dataValidation allowBlank="1" showInputMessage="1" showErrorMessage="1" prompt="Month for this worksheet is in this cell. Calendar starts in cell below and contains dates from previous, current, and next month" sqref="B2" xr:uid="{00000000-0002-0000-0200-000008000000}"/>
  </dataValidations>
  <hyperlinks>
    <hyperlink ref="D1" location="APRIL!A1" tooltip="Navigation link to the next month" display="APRIL -&gt;" xr:uid="{00000000-0004-0000-0200-000000000000}"/>
    <hyperlink ref="C1" location="FEBRUARY!A1" tooltip="Navigation link to the previous month" display="&lt;- FEBRUARY" xr:uid="{00000000-0004-0000-02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0" tint="-0.249977111117893"/>
    <pageSetUpPr fitToPage="1"/>
  </sheetPr>
  <dimension ref="B1:I13"/>
  <sheetViews>
    <sheetView showGridLines="0" topLeftCell="A4" zoomScaleNormal="100" workbookViewId="0">
      <selection activeCell="F10" sqref="F10"/>
    </sheetView>
  </sheetViews>
  <sheetFormatPr defaultColWidth="21" defaultRowHeight="16.5" x14ac:dyDescent="0.3"/>
  <cols>
    <col min="1" max="1" width="2.88671875" customWidth="1"/>
  </cols>
  <sheetData>
    <row r="1" spans="2:9" ht="28.5" x14ac:dyDescent="0.45">
      <c r="B1" s="6">
        <f>CalendarYear</f>
        <v>2026</v>
      </c>
      <c r="C1" s="5" t="s">
        <v>22</v>
      </c>
      <c r="D1" s="5" t="s">
        <v>23</v>
      </c>
      <c r="E1" s="1"/>
      <c r="F1" s="1"/>
      <c r="G1" s="1"/>
      <c r="H1" s="5"/>
    </row>
    <row r="2" spans="2:9" ht="43.5" x14ac:dyDescent="0.3">
      <c r="B2" s="7" t="s">
        <v>4</v>
      </c>
      <c r="C2" s="7"/>
      <c r="D2" s="7"/>
      <c r="E2" s="7"/>
      <c r="F2" s="2"/>
    </row>
    <row r="3" spans="2:9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9" x14ac:dyDescent="0.3">
      <c r="B4" s="11">
        <f t="array" ref="B4:H4">DaysAndWeeks+DATE(CalendarYear,4,1)-WEEKDAY(DATE(CalendarYear,4,1),(WeekStart="Mo")+1)+1</f>
        <v>46111</v>
      </c>
      <c r="C4" s="11">
        <v>46112</v>
      </c>
      <c r="D4" s="11">
        <v>46113</v>
      </c>
      <c r="E4" s="11">
        <v>46114</v>
      </c>
      <c r="F4" s="11">
        <v>46115</v>
      </c>
      <c r="G4" s="11">
        <v>46116</v>
      </c>
      <c r="H4" s="11">
        <v>46117</v>
      </c>
    </row>
    <row r="5" spans="2:9" ht="66" x14ac:dyDescent="0.3">
      <c r="B5" s="20" t="s">
        <v>43</v>
      </c>
      <c r="C5" s="20" t="s">
        <v>39</v>
      </c>
      <c r="D5" s="20" t="s">
        <v>44</v>
      </c>
      <c r="E5" s="20" t="s">
        <v>40</v>
      </c>
      <c r="F5" s="20" t="s">
        <v>53</v>
      </c>
      <c r="G5" s="10" t="s">
        <v>46</v>
      </c>
      <c r="H5" s="20" t="s">
        <v>41</v>
      </c>
    </row>
    <row r="6" spans="2:9" x14ac:dyDescent="0.3">
      <c r="B6" s="26">
        <f t="array" ref="B6:H6">DaysAndWeeks+DATE(CalendarYear,4,1)-WEEKDAY(DATE(CalendarYear,4,1),(WeekStart="Mo")+1)+8</f>
        <v>46118</v>
      </c>
      <c r="C6" s="26">
        <v>46119</v>
      </c>
      <c r="D6" s="26">
        <v>46120</v>
      </c>
      <c r="E6" s="26">
        <v>46121</v>
      </c>
      <c r="F6" s="32">
        <v>46122</v>
      </c>
      <c r="G6" s="26">
        <v>46123</v>
      </c>
      <c r="H6" s="26">
        <v>46124</v>
      </c>
    </row>
    <row r="7" spans="2:9" ht="66" x14ac:dyDescent="0.3">
      <c r="B7" s="10" t="s">
        <v>54</v>
      </c>
      <c r="C7" s="10" t="s">
        <v>45</v>
      </c>
      <c r="D7" s="10" t="s">
        <v>46</v>
      </c>
      <c r="E7" s="10" t="s">
        <v>41</v>
      </c>
      <c r="F7" s="10" t="s">
        <v>43</v>
      </c>
      <c r="G7" s="10" t="s">
        <v>39</v>
      </c>
      <c r="H7" s="10" t="s">
        <v>44</v>
      </c>
    </row>
    <row r="8" spans="2:9" x14ac:dyDescent="0.3">
      <c r="B8" s="11">
        <f t="array" ref="B8:H8">DaysAndWeeks+DATE(CalendarYear,4,1)-WEEKDAY(DATE(CalendarYear,4,1),(WeekStart="Mo")+1)+15</f>
        <v>46125</v>
      </c>
      <c r="C8" s="11">
        <v>46126</v>
      </c>
      <c r="D8" s="11">
        <v>46127</v>
      </c>
      <c r="E8" s="11">
        <v>46128</v>
      </c>
      <c r="F8" s="11">
        <v>46129</v>
      </c>
      <c r="G8" s="11">
        <v>46130</v>
      </c>
      <c r="H8" s="11">
        <v>46131</v>
      </c>
      <c r="I8">
        <v>19</v>
      </c>
    </row>
    <row r="9" spans="2:9" ht="66" x14ac:dyDescent="0.3">
      <c r="B9" s="10" t="s">
        <v>41</v>
      </c>
      <c r="C9" s="10" t="s">
        <v>43</v>
      </c>
      <c r="D9" s="10" t="s">
        <v>39</v>
      </c>
      <c r="E9" s="10" t="s">
        <v>44</v>
      </c>
      <c r="F9" s="10" t="s">
        <v>40</v>
      </c>
      <c r="G9" s="10" t="s">
        <v>45</v>
      </c>
      <c r="H9" s="10" t="s">
        <v>46</v>
      </c>
      <c r="I9" s="10" t="s">
        <v>49</v>
      </c>
    </row>
    <row r="10" spans="2:9" x14ac:dyDescent="0.3">
      <c r="B10" s="30">
        <f t="array" ref="B10:H10">DaysAndWeeks+DATE(CalendarYear,4,1)-WEEKDAY(DATE(CalendarYear,4,1),(WeekStart="Mo")+1)+22</f>
        <v>46132</v>
      </c>
      <c r="C10" s="30">
        <v>46133</v>
      </c>
      <c r="D10" s="30">
        <v>46134</v>
      </c>
      <c r="E10" s="30">
        <v>46135</v>
      </c>
      <c r="F10" s="32">
        <v>46136</v>
      </c>
      <c r="G10" s="26">
        <v>46137</v>
      </c>
      <c r="H10" s="26">
        <v>46138</v>
      </c>
    </row>
    <row r="11" spans="2:9" ht="66" x14ac:dyDescent="0.3">
      <c r="B11" s="20" t="s">
        <v>44</v>
      </c>
      <c r="C11" s="20" t="s">
        <v>40</v>
      </c>
      <c r="D11" s="20" t="s">
        <v>45</v>
      </c>
      <c r="E11" s="20" t="s">
        <v>46</v>
      </c>
      <c r="F11" s="20" t="s">
        <v>41</v>
      </c>
      <c r="G11" s="10" t="s">
        <v>43</v>
      </c>
      <c r="H11" s="10" t="s">
        <v>39</v>
      </c>
    </row>
    <row r="12" spans="2:9" x14ac:dyDescent="0.3">
      <c r="B12" s="30">
        <f t="array" ref="B12:H12">DaysAndWeeks+DATE(CalendarYear,4,1)-WEEKDAY(DATE(CalendarYear,4,1),(WeekStart="Mo")+1)+29</f>
        <v>46139</v>
      </c>
      <c r="C12" s="30">
        <v>46140</v>
      </c>
      <c r="D12" s="30">
        <v>46141</v>
      </c>
      <c r="E12" s="30">
        <v>46142</v>
      </c>
      <c r="F12" s="30">
        <v>46143</v>
      </c>
      <c r="G12" s="11">
        <v>46144</v>
      </c>
      <c r="H12" s="11">
        <v>46145</v>
      </c>
    </row>
    <row r="13" spans="2:9" ht="66" x14ac:dyDescent="0.3">
      <c r="B13" s="20" t="s">
        <v>46</v>
      </c>
      <c r="C13" s="20" t="s">
        <v>41</v>
      </c>
      <c r="D13" s="20" t="s">
        <v>43</v>
      </c>
      <c r="E13" s="20" t="s">
        <v>39</v>
      </c>
      <c r="F13" s="20" t="s">
        <v>44</v>
      </c>
      <c r="G13" s="10" t="s">
        <v>40</v>
      </c>
      <c r="H13" s="10" t="s">
        <v>45</v>
      </c>
    </row>
  </sheetData>
  <conditionalFormatting sqref="B4:G4">
    <cfRule type="expression" dxfId="23" priority="10">
      <formula>DAY(B4)&gt;8</formula>
    </cfRule>
  </conditionalFormatting>
  <conditionalFormatting sqref="B12:H12">
    <cfRule type="expression" dxfId="22" priority="1">
      <formula>AND(DAY(B12)&gt;=1,DAY(B12)&lt;=15)</formula>
    </cfRule>
  </conditionalFormatting>
  <dataValidations count="8">
    <dataValidation allowBlank="1" showInputMessage="1" prompt="Automatically determined weekday" sqref="C3:H3" xr:uid="{00000000-0002-0000-0300-000000000000}"/>
    <dataValidation allowBlank="1" showInputMessage="1" prompt="Automatically determined starting day of the week. To change weekdays, select a new starting day of the week in E2 of 'JANUARY' worksheet" sqref="B3" xr:uid="{00000000-0002-0000-0300-000001000000}"/>
    <dataValidation allowBlank="1" showInputMessage="1" prompt="Calendar year, automatically determined by the year set in C2 of the January worksheet" sqref="B1" xr:uid="{00000000-0002-0000-0300-000002000000}"/>
    <dataValidation allowBlank="1" showInputMessage="1" prompt="Rows 4, 6, 8, 10, 12, and 14 contain dates of the month, including the previous and next month, if applicable" sqref="B4" xr:uid="{00000000-0002-0000-0300-000003000000}"/>
    <dataValidation allowBlank="1" showInputMessage="1" prompt="Navigation link to the previous month" sqref="C1" xr:uid="{00000000-0002-0000-0300-000005000000}"/>
    <dataValidation allowBlank="1" showInputMessage="1" prompt="Navigation link to the next month" sqref="D1" xr:uid="{00000000-0002-0000-0300-000006000000}"/>
    <dataValidation allowBlank="1" showInputMessage="1" showErrorMessage="1" prompt="Plan the month of April in this worksheet. Navigation links to the previous and next months are in C1 and D1 " sqref="A1" xr:uid="{00000000-0002-0000-0300-000007000000}"/>
    <dataValidation allowBlank="1" showInputMessage="1" showErrorMessage="1" prompt="Month for this worksheet is in this cell. Calendar starts in cell below and contains dates from previous, current, and next month" sqref="B2" xr:uid="{00000000-0002-0000-0300-000008000000}"/>
  </dataValidations>
  <hyperlinks>
    <hyperlink ref="D1" location="MAY!A1" tooltip="Navigation link to the next month" display="MAY -&gt;" xr:uid="{00000000-0004-0000-0300-000000000000}"/>
    <hyperlink ref="C1" location="MARCH!A1" tooltip="Navigation link to the previous month" display="&lt;- MARCH" xr:uid="{00000000-0004-0000-03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theme="0" tint="-0.34998626667073579"/>
    <pageSetUpPr fitToPage="1"/>
  </sheetPr>
  <dimension ref="B1:J13"/>
  <sheetViews>
    <sheetView showGridLines="0" zoomScaleNormal="100" workbookViewId="0">
      <selection activeCell="H13" sqref="H13"/>
    </sheetView>
  </sheetViews>
  <sheetFormatPr defaultColWidth="20" defaultRowHeight="16.5" x14ac:dyDescent="0.3"/>
  <cols>
    <col min="1" max="1" width="5.5546875" customWidth="1"/>
  </cols>
  <sheetData>
    <row r="1" spans="2:10" ht="28.5" x14ac:dyDescent="0.45">
      <c r="B1" s="6">
        <f>CalendarYear</f>
        <v>2026</v>
      </c>
      <c r="C1" s="5" t="s">
        <v>24</v>
      </c>
      <c r="D1" s="5" t="s">
        <v>25</v>
      </c>
      <c r="E1" s="1"/>
      <c r="F1" s="1"/>
      <c r="G1" s="1"/>
      <c r="H1" s="5"/>
    </row>
    <row r="2" spans="2:10" ht="43.5" x14ac:dyDescent="0.3">
      <c r="B2" s="7" t="s">
        <v>0</v>
      </c>
      <c r="C2" s="7"/>
      <c r="D2" s="14"/>
      <c r="E2" s="14"/>
      <c r="F2" s="14"/>
      <c r="G2" s="15"/>
    </row>
    <row r="3" spans="2:10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0" x14ac:dyDescent="0.3">
      <c r="B4" s="11">
        <f t="array" ref="B4:H4">DaysAndWeeks+DATE(CalendarYear,5,1)-WEEKDAY(DATE(CalendarYear,5,1),(WeekStart="Mo")+1)+1</f>
        <v>46139</v>
      </c>
      <c r="C4" s="11">
        <v>46140</v>
      </c>
      <c r="D4" s="11">
        <v>46141</v>
      </c>
      <c r="E4" s="11">
        <v>46142</v>
      </c>
      <c r="F4" s="11">
        <v>46143</v>
      </c>
      <c r="G4" s="11">
        <v>46144</v>
      </c>
      <c r="H4" s="11">
        <v>46145</v>
      </c>
    </row>
    <row r="5" spans="2:10" ht="66" x14ac:dyDescent="0.3">
      <c r="B5" s="20" t="s">
        <v>46</v>
      </c>
      <c r="C5" s="20" t="s">
        <v>41</v>
      </c>
      <c r="D5" s="20" t="s">
        <v>43</v>
      </c>
      <c r="E5" s="20" t="s">
        <v>39</v>
      </c>
      <c r="F5" s="20" t="s">
        <v>44</v>
      </c>
      <c r="G5" s="10" t="s">
        <v>40</v>
      </c>
      <c r="H5" s="20" t="s">
        <v>45</v>
      </c>
      <c r="J5" s="17"/>
    </row>
    <row r="6" spans="2:10" x14ac:dyDescent="0.3">
      <c r="B6" s="30">
        <f t="array" ref="B6:H6">DaysAndWeeks+DATE(CalendarYear,4,1)-WEEKDAY(DATE(CalendarYear,4,1),(WeekStart="Mo")+1)+36</f>
        <v>46146</v>
      </c>
      <c r="C6" s="11">
        <v>46147</v>
      </c>
      <c r="D6" s="11">
        <v>46148</v>
      </c>
      <c r="E6" s="11">
        <v>46149</v>
      </c>
      <c r="F6" s="32">
        <v>46150</v>
      </c>
      <c r="G6" s="11">
        <v>46151</v>
      </c>
      <c r="H6" s="11">
        <v>46152</v>
      </c>
      <c r="J6" s="17"/>
    </row>
    <row r="7" spans="2:10" ht="66" x14ac:dyDescent="0.3">
      <c r="B7" s="10" t="s">
        <v>55</v>
      </c>
      <c r="C7" s="20" t="s">
        <v>44</v>
      </c>
      <c r="D7" s="20" t="s">
        <v>40</v>
      </c>
      <c r="E7" s="20" t="s">
        <v>45</v>
      </c>
      <c r="F7" s="20" t="s">
        <v>46</v>
      </c>
      <c r="G7" s="10" t="s">
        <v>41</v>
      </c>
      <c r="H7" s="10" t="s">
        <v>43</v>
      </c>
      <c r="J7" s="17"/>
    </row>
    <row r="8" spans="2:10" x14ac:dyDescent="0.3">
      <c r="B8" s="30">
        <f t="array" ref="B8:H8">DaysAndWeeks+DATE(CalendarYear,5,1)-WEEKDAY(DATE(CalendarYear,5,1),(WeekStart="Mo")+1)+15</f>
        <v>46153</v>
      </c>
      <c r="C8" s="30">
        <v>46154</v>
      </c>
      <c r="D8" s="30">
        <v>46155</v>
      </c>
      <c r="E8" s="30">
        <v>46156</v>
      </c>
      <c r="F8" s="30">
        <v>46157</v>
      </c>
      <c r="G8" s="11">
        <v>46158</v>
      </c>
      <c r="H8" s="11">
        <v>46159</v>
      </c>
      <c r="J8" s="17"/>
    </row>
    <row r="9" spans="2:10" ht="66" x14ac:dyDescent="0.3">
      <c r="B9" s="20" t="s">
        <v>45</v>
      </c>
      <c r="C9" s="20" t="s">
        <v>46</v>
      </c>
      <c r="D9" s="20" t="s">
        <v>41</v>
      </c>
      <c r="E9" s="20" t="s">
        <v>43</v>
      </c>
      <c r="F9" s="20" t="s">
        <v>39</v>
      </c>
      <c r="G9" s="10" t="s">
        <v>44</v>
      </c>
      <c r="H9" s="10" t="s">
        <v>40</v>
      </c>
      <c r="J9" s="17"/>
    </row>
    <row r="10" spans="2:10" x14ac:dyDescent="0.3">
      <c r="B10" s="30">
        <f t="array" ref="B10:H10">DaysAndWeeks+DATE(CalendarYear,5,1)-WEEKDAY(DATE(CalendarYear,5,1),(WeekStart="Mo")+1)+22</f>
        <v>46160</v>
      </c>
      <c r="C10" s="30">
        <v>46161</v>
      </c>
      <c r="D10" s="30">
        <v>46162</v>
      </c>
      <c r="E10" s="30">
        <v>46163</v>
      </c>
      <c r="F10" s="32">
        <v>46164</v>
      </c>
      <c r="G10" s="11">
        <v>46165</v>
      </c>
      <c r="H10" s="11">
        <v>46166</v>
      </c>
      <c r="J10" s="17"/>
    </row>
    <row r="11" spans="2:10" ht="66" x14ac:dyDescent="0.3">
      <c r="B11" s="20" t="s">
        <v>43</v>
      </c>
      <c r="C11" s="20" t="s">
        <v>39</v>
      </c>
      <c r="D11" s="20" t="s">
        <v>44</v>
      </c>
      <c r="E11" s="20" t="s">
        <v>40</v>
      </c>
      <c r="F11" s="20" t="s">
        <v>45</v>
      </c>
      <c r="G11" s="10" t="s">
        <v>46</v>
      </c>
      <c r="H11" s="10" t="s">
        <v>41</v>
      </c>
    </row>
    <row r="12" spans="2:10" x14ac:dyDescent="0.3">
      <c r="B12" s="11">
        <f t="array" ref="B12:H12">DaysAndWeeks+DATE(CalendarYear,5,1)-WEEKDAY(DATE(CalendarYear,5,1),(WeekStart="Mo")+1)+29</f>
        <v>46167</v>
      </c>
      <c r="C12" s="11">
        <v>46168</v>
      </c>
      <c r="D12" s="11">
        <v>46169</v>
      </c>
      <c r="E12" s="11">
        <v>46170</v>
      </c>
      <c r="F12" s="11">
        <v>46171</v>
      </c>
      <c r="G12" s="11">
        <v>46172</v>
      </c>
      <c r="H12" s="11">
        <v>46173</v>
      </c>
    </row>
    <row r="13" spans="2:10" ht="66" x14ac:dyDescent="0.3">
      <c r="B13" s="10" t="s">
        <v>40</v>
      </c>
      <c r="C13" s="10" t="s">
        <v>45</v>
      </c>
      <c r="D13" s="10" t="s">
        <v>46</v>
      </c>
      <c r="E13" s="10" t="s">
        <v>41</v>
      </c>
      <c r="F13" s="10" t="s">
        <v>43</v>
      </c>
      <c r="G13" s="10" t="s">
        <v>39</v>
      </c>
      <c r="H13" s="10" t="s">
        <v>44</v>
      </c>
    </row>
  </sheetData>
  <conditionalFormatting sqref="B4:G4">
    <cfRule type="expression" dxfId="21" priority="15">
      <formula>DAY(B4)&gt;8</formula>
    </cfRule>
  </conditionalFormatting>
  <conditionalFormatting sqref="B6:H6">
    <cfRule type="expression" dxfId="20" priority="1">
      <formula>AND(DAY(B6)&gt;=1,DAY(B6)&lt;=15)</formula>
    </cfRule>
  </conditionalFormatting>
  <conditionalFormatting sqref="B12:H12">
    <cfRule type="expression" dxfId="19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400-000000000000}"/>
    <dataValidation allowBlank="1" showInputMessage="1" prompt="Automatically determined starting day of the week. To change weekdays, select a new starting day of the week in E2 of 'JANUARY' worksheet" sqref="B3" xr:uid="{00000000-0002-0000-0400-000001000000}"/>
    <dataValidation allowBlank="1" showInputMessage="1" prompt="Calendar year, automatically determined by the year set in C2 of the January worksheet" sqref="B1" xr:uid="{00000000-0002-0000-0400-000002000000}"/>
    <dataValidation allowBlank="1" showInputMessage="1" prompt="Rows 4, 6, 8, 10, 12, and 14 contain dates of the month, including the previous and next month, if applicable" sqref="B4" xr:uid="{00000000-0002-0000-0400-000003000000}"/>
    <dataValidation allowBlank="1" showInputMessage="1" prompt="Plan the month of May in this worksheet. Navigation links to the previous and next months are in C1 and D1 " sqref="A1" xr:uid="{00000000-0002-0000-0400-000005000000}"/>
    <dataValidation allowBlank="1" showInputMessage="1" prompt="Navigation link to the next month" sqref="D1" xr:uid="{00000000-0002-0000-0400-000006000000}"/>
    <dataValidation allowBlank="1" showInputMessage="1" prompt="Navigation link to the previous month" sqref="C1" xr:uid="{00000000-0002-0000-0400-000007000000}"/>
    <dataValidation allowBlank="1" showInputMessage="1" showErrorMessage="1" prompt="Month for this worksheet is in this cell. Calendar starts in cell below and contains dates from previous, current, and next month" sqref="B2" xr:uid="{00000000-0002-0000-0400-000008000000}"/>
  </dataValidations>
  <hyperlinks>
    <hyperlink ref="D1" location="JUNE!A1" tooltip="Navigation link to the next month" display="JUNE -&gt;" xr:uid="{00000000-0004-0000-0400-000000000000}"/>
    <hyperlink ref="C1" location="APRIL!A1" tooltip="Navigation link to the previous month" display="&lt;- APRIL" xr:uid="{00000000-0004-0000-04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0" tint="-0.499984740745262"/>
    <pageSetUpPr fitToPage="1"/>
  </sheetPr>
  <dimension ref="B1:J13"/>
  <sheetViews>
    <sheetView showGridLines="0" zoomScale="90" zoomScaleNormal="90" workbookViewId="0">
      <selection activeCell="F9" sqref="F9"/>
    </sheetView>
  </sheetViews>
  <sheetFormatPr defaultColWidth="20.77734375" defaultRowHeight="16.5" x14ac:dyDescent="0.3"/>
  <cols>
    <col min="1" max="1" width="4" customWidth="1"/>
  </cols>
  <sheetData>
    <row r="1" spans="2:10" ht="28.5" x14ac:dyDescent="0.45">
      <c r="B1" s="6">
        <f>CalendarYear</f>
        <v>2026</v>
      </c>
      <c r="C1" s="5" t="s">
        <v>26</v>
      </c>
      <c r="D1" s="5" t="s">
        <v>27</v>
      </c>
      <c r="E1" s="1"/>
      <c r="F1" s="1"/>
      <c r="G1" s="1"/>
      <c r="H1" s="5"/>
    </row>
    <row r="2" spans="2:10" ht="43.5" x14ac:dyDescent="0.3">
      <c r="B2" s="7" t="s">
        <v>5</v>
      </c>
      <c r="C2" s="7"/>
      <c r="D2" s="7"/>
      <c r="E2" s="7"/>
      <c r="F2" s="2"/>
    </row>
    <row r="3" spans="2:10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0" x14ac:dyDescent="0.3">
      <c r="B4" s="3">
        <f t="array" ref="B4:H4">DaysAndWeeks+DATE(CalendarYear,6,1)-WEEKDAY(DATE(CalendarYear,6,1),(WeekStart="Mo")+1)+1</f>
        <v>46174</v>
      </c>
      <c r="C4" s="3">
        <v>46175</v>
      </c>
      <c r="D4" s="3">
        <v>46176</v>
      </c>
      <c r="E4" s="3">
        <v>46177</v>
      </c>
      <c r="F4" s="11">
        <v>46178</v>
      </c>
      <c r="G4" s="3">
        <v>46179</v>
      </c>
      <c r="H4" s="3">
        <v>46180</v>
      </c>
    </row>
    <row r="5" spans="2:10" ht="66" x14ac:dyDescent="0.3">
      <c r="B5" s="10" t="s">
        <v>41</v>
      </c>
      <c r="C5" s="10" t="s">
        <v>43</v>
      </c>
      <c r="D5" s="10" t="s">
        <v>39</v>
      </c>
      <c r="E5" s="10" t="s">
        <v>44</v>
      </c>
      <c r="F5" s="10" t="s">
        <v>40</v>
      </c>
      <c r="G5" s="10" t="s">
        <v>45</v>
      </c>
      <c r="H5" s="10" t="s">
        <v>46</v>
      </c>
    </row>
    <row r="6" spans="2:10" x14ac:dyDescent="0.3"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0">
        <v>13</v>
      </c>
      <c r="H6" s="10">
        <v>14</v>
      </c>
    </row>
    <row r="7" spans="2:10" ht="66" x14ac:dyDescent="0.3">
      <c r="B7" s="10" t="s">
        <v>44</v>
      </c>
      <c r="C7" s="10" t="s">
        <v>40</v>
      </c>
      <c r="D7" s="10" t="s">
        <v>45</v>
      </c>
      <c r="E7" s="10" t="s">
        <v>46</v>
      </c>
      <c r="F7" s="10" t="s">
        <v>41</v>
      </c>
      <c r="G7" s="10" t="s">
        <v>43</v>
      </c>
      <c r="H7" s="10" t="s">
        <v>39</v>
      </c>
    </row>
    <row r="8" spans="2:10" x14ac:dyDescent="0.3">
      <c r="B8" s="11">
        <f t="array" ref="B8:H8">DaysAndWeeks+DATE(CalendarYear,6,1)-WEEKDAY(DATE(CalendarYear,6,1),(WeekStart="Mo")+1)+15</f>
        <v>46188</v>
      </c>
      <c r="C8" s="11">
        <v>46189</v>
      </c>
      <c r="D8" s="11">
        <v>46190</v>
      </c>
      <c r="E8" s="11">
        <v>46191</v>
      </c>
      <c r="F8" s="11">
        <v>46192</v>
      </c>
      <c r="G8" s="11">
        <v>46193</v>
      </c>
      <c r="H8" s="11">
        <v>46194</v>
      </c>
    </row>
    <row r="9" spans="2:10" ht="66" x14ac:dyDescent="0.3">
      <c r="B9" s="10" t="s">
        <v>46</v>
      </c>
      <c r="C9" s="10" t="s">
        <v>41</v>
      </c>
      <c r="D9" s="10" t="s">
        <v>43</v>
      </c>
      <c r="E9" s="10" t="s">
        <v>39</v>
      </c>
      <c r="F9" s="10" t="s">
        <v>44</v>
      </c>
      <c r="G9" s="10" t="s">
        <v>40</v>
      </c>
      <c r="H9" s="10" t="s">
        <v>45</v>
      </c>
      <c r="I9" s="18" t="s">
        <v>48</v>
      </c>
      <c r="J9" s="19"/>
    </row>
    <row r="10" spans="2:10" x14ac:dyDescent="0.3">
      <c r="B10" s="11">
        <f t="array" ref="B10:H10">DaysAndWeeks+DATE(CalendarYear,6,1)-WEEKDAY(DATE(CalendarYear,6,1),(WeekStart="Mo")+1)+22</f>
        <v>46195</v>
      </c>
      <c r="C10" s="11">
        <v>46196</v>
      </c>
      <c r="D10" s="11">
        <v>46197</v>
      </c>
      <c r="E10" s="11">
        <v>46198</v>
      </c>
      <c r="F10" s="11">
        <v>46199</v>
      </c>
      <c r="G10" s="11">
        <v>46200</v>
      </c>
      <c r="H10" s="11">
        <v>46201</v>
      </c>
      <c r="I10" s="21">
        <v>27</v>
      </c>
      <c r="J10" s="21">
        <v>28</v>
      </c>
    </row>
    <row r="11" spans="2:10" ht="66" x14ac:dyDescent="0.3">
      <c r="B11" s="10" t="s">
        <v>39</v>
      </c>
      <c r="C11" s="10" t="s">
        <v>44</v>
      </c>
      <c r="D11" s="10" t="s">
        <v>40</v>
      </c>
      <c r="E11" s="10" t="s">
        <v>45</v>
      </c>
      <c r="F11" s="10" t="s">
        <v>46</v>
      </c>
      <c r="G11" s="10" t="s">
        <v>41</v>
      </c>
      <c r="H11" s="10" t="s">
        <v>43</v>
      </c>
      <c r="I11" s="16" t="s">
        <v>42</v>
      </c>
      <c r="J11" s="16" t="s">
        <v>42</v>
      </c>
    </row>
    <row r="12" spans="2:10" x14ac:dyDescent="0.3">
      <c r="B12" s="11">
        <f t="array" ref="B12:H12">DaysAndWeeks+DATE(CalendarYear,6,1)-WEEKDAY(DATE(CalendarYear,6,1),(WeekStart="Mo")+1)+29</f>
        <v>46202</v>
      </c>
      <c r="C12" s="11">
        <v>46203</v>
      </c>
      <c r="D12" s="11">
        <v>46204</v>
      </c>
      <c r="E12" s="11">
        <v>46205</v>
      </c>
      <c r="F12" s="11">
        <v>46206</v>
      </c>
      <c r="G12" s="11">
        <v>46207</v>
      </c>
      <c r="H12" s="11">
        <v>46208</v>
      </c>
    </row>
    <row r="13" spans="2:10" ht="66" x14ac:dyDescent="0.3">
      <c r="B13" s="10" t="s">
        <v>45</v>
      </c>
      <c r="C13" s="10" t="s">
        <v>46</v>
      </c>
      <c r="D13" s="10" t="s">
        <v>41</v>
      </c>
      <c r="E13" s="10" t="s">
        <v>43</v>
      </c>
      <c r="F13" s="10" t="s">
        <v>39</v>
      </c>
      <c r="G13" s="10" t="s">
        <v>44</v>
      </c>
      <c r="H13" s="10" t="s">
        <v>40</v>
      </c>
    </row>
  </sheetData>
  <conditionalFormatting sqref="B4:G4">
    <cfRule type="expression" dxfId="18" priority="11">
      <formula>DAY(B4)&gt;8</formula>
    </cfRule>
  </conditionalFormatting>
  <conditionalFormatting sqref="B12:H12">
    <cfRule type="expression" dxfId="17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500-000000000000}"/>
    <dataValidation allowBlank="1" showInputMessage="1" prompt="Automatically determined starting day of the week. To change weekdays, select a new starting day of the week in E2 of 'JANUARY' worksheet" sqref="B3" xr:uid="{00000000-0002-0000-0500-000001000000}"/>
    <dataValidation allowBlank="1" showInputMessage="1" prompt="Calendar year, automatically determined by the year set in C2 of the January worksheet" sqref="B1" xr:uid="{00000000-0002-0000-0500-000002000000}"/>
    <dataValidation allowBlank="1" showInputMessage="1" prompt="Rows 4, 6, 8, 10, 12, and 14 contain dates of the month, including the previous and next month, if applicable" sqref="B4" xr:uid="{00000000-0002-0000-0500-000003000000}"/>
    <dataValidation allowBlank="1" showInputMessage="1" prompt="Navigation link to the previous month" sqref="C1" xr:uid="{00000000-0002-0000-0500-000005000000}"/>
    <dataValidation allowBlank="1" showInputMessage="1" prompt="Navigation link to the next month" sqref="D1" xr:uid="{00000000-0002-0000-0500-000006000000}"/>
    <dataValidation allowBlank="1" showInputMessage="1" prompt="Plan the month of June in this worksheet. Navigation links to the previous and next months are in C1 and D1 " sqref="A1" xr:uid="{00000000-0002-0000-0500-000007000000}"/>
    <dataValidation allowBlank="1" showInputMessage="1" showErrorMessage="1" prompt="Month for this worksheet is in this cell. Calendar starts in cell below and contains dates from previous, current, and next month" sqref="B2" xr:uid="{00000000-0002-0000-0500-000008000000}"/>
  </dataValidations>
  <hyperlinks>
    <hyperlink ref="D1" location="JULY!A1" tooltip="Navigation link to the next month" display="JULY -&gt;" xr:uid="{00000000-0004-0000-0500-000000000000}"/>
    <hyperlink ref="C1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4" tint="-0.499984740745262"/>
    <pageSetUpPr fitToPage="1"/>
  </sheetPr>
  <dimension ref="B1:H14"/>
  <sheetViews>
    <sheetView showGridLines="0" zoomScale="80" zoomScaleNormal="80" workbookViewId="0">
      <selection activeCell="J9" sqref="J9"/>
    </sheetView>
  </sheetViews>
  <sheetFormatPr defaultColWidth="19.109375" defaultRowHeight="16.5" x14ac:dyDescent="0.3"/>
  <cols>
    <col min="1" max="1" width="4.77734375" customWidth="1"/>
    <col min="2" max="2" width="17.33203125" customWidth="1"/>
    <col min="3" max="3" width="19.33203125" customWidth="1"/>
    <col min="5" max="5" width="16.6640625" customWidth="1"/>
    <col min="6" max="6" width="18" customWidth="1"/>
    <col min="7" max="7" width="19" customWidth="1"/>
    <col min="8" max="8" width="17.109375" customWidth="1"/>
  </cols>
  <sheetData>
    <row r="1" spans="2:8" ht="30" customHeight="1" x14ac:dyDescent="0.45">
      <c r="B1" s="6">
        <f>CalendarYear</f>
        <v>2026</v>
      </c>
      <c r="C1" s="5" t="s">
        <v>28</v>
      </c>
      <c r="D1" s="5" t="s">
        <v>29</v>
      </c>
      <c r="E1" s="1"/>
      <c r="F1" s="1"/>
      <c r="G1" s="1"/>
      <c r="H1" s="5"/>
    </row>
    <row r="2" spans="2:8" ht="45" customHeight="1" x14ac:dyDescent="0.3">
      <c r="B2" s="7" t="s">
        <v>6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8" ht="16.5" customHeight="1" x14ac:dyDescent="0.3">
      <c r="B4" s="3">
        <f t="array" ref="B4:H4">DaysAndWeeks+DATE(CalendarYear,7,1)-WEEKDAY(DATE(CalendarYear,7,1),(WeekStart="Mo")+1)+1</f>
        <v>46202</v>
      </c>
      <c r="C4" s="3">
        <v>46203</v>
      </c>
      <c r="D4" s="3">
        <v>46204</v>
      </c>
      <c r="E4" s="3">
        <v>46205</v>
      </c>
      <c r="F4" s="3">
        <v>46206</v>
      </c>
      <c r="G4" s="3">
        <v>46207</v>
      </c>
      <c r="H4" s="3">
        <v>46208</v>
      </c>
    </row>
    <row r="5" spans="2:8" ht="73.150000000000006" customHeight="1" x14ac:dyDescent="0.3">
      <c r="B5" s="10" t="s">
        <v>45</v>
      </c>
      <c r="C5" s="10" t="s">
        <v>46</v>
      </c>
      <c r="D5" s="10" t="s">
        <v>41</v>
      </c>
      <c r="E5" s="10" t="s">
        <v>43</v>
      </c>
      <c r="F5" s="10" t="s">
        <v>39</v>
      </c>
      <c r="G5" s="10" t="s">
        <v>44</v>
      </c>
      <c r="H5" s="33" t="s">
        <v>40</v>
      </c>
    </row>
    <row r="6" spans="2:8" ht="15" customHeight="1" x14ac:dyDescent="0.3">
      <c r="B6" s="11">
        <f t="array" ref="B6:H6">DaysAndWeeks+DATE(CalendarYear,6,1)-WEEKDAY(DATE(CalendarYear,6,1),(WeekStart="Mo")+1)+36</f>
        <v>46209</v>
      </c>
      <c r="C6" s="11">
        <v>46210</v>
      </c>
      <c r="D6" s="11">
        <v>46211</v>
      </c>
      <c r="E6" s="11">
        <v>46212</v>
      </c>
      <c r="F6" s="11">
        <v>46213</v>
      </c>
      <c r="G6" s="11">
        <v>46214</v>
      </c>
      <c r="H6" s="11">
        <v>46215</v>
      </c>
    </row>
    <row r="7" spans="2:8" ht="87" customHeight="1" x14ac:dyDescent="0.3">
      <c r="B7" s="10" t="s">
        <v>43</v>
      </c>
      <c r="C7" s="10" t="s">
        <v>39</v>
      </c>
      <c r="D7" s="10" t="s">
        <v>44</v>
      </c>
      <c r="E7" s="10" t="s">
        <v>40</v>
      </c>
      <c r="F7" s="10" t="s">
        <v>45</v>
      </c>
      <c r="G7" s="35" t="s">
        <v>46</v>
      </c>
      <c r="H7" s="10" t="s">
        <v>41</v>
      </c>
    </row>
    <row r="8" spans="2:8" ht="15" customHeight="1" x14ac:dyDescent="0.3">
      <c r="B8" s="11">
        <f t="array" ref="B8:H8">DaysAndWeeks+DATE(CalendarYear,7,1)-WEEKDAY(DATE(CalendarYear,7,1),(WeekStart="Mo")+1)+15</f>
        <v>46216</v>
      </c>
      <c r="C8" s="11">
        <v>46217</v>
      </c>
      <c r="D8" s="11">
        <v>46218</v>
      </c>
      <c r="E8" s="11">
        <v>46219</v>
      </c>
      <c r="F8" s="11">
        <v>46220</v>
      </c>
      <c r="G8" s="11">
        <v>46221</v>
      </c>
      <c r="H8" s="11">
        <v>46222</v>
      </c>
    </row>
    <row r="9" spans="2:8" ht="82.5" x14ac:dyDescent="0.3">
      <c r="B9" s="10" t="s">
        <v>40</v>
      </c>
      <c r="C9" s="10" t="s">
        <v>45</v>
      </c>
      <c r="D9" s="10" t="s">
        <v>46</v>
      </c>
      <c r="E9" s="10" t="s">
        <v>41</v>
      </c>
      <c r="F9" s="10" t="s">
        <v>43</v>
      </c>
      <c r="G9" s="10" t="s">
        <v>39</v>
      </c>
      <c r="H9" s="10" t="s">
        <v>44</v>
      </c>
    </row>
    <row r="10" spans="2:8" ht="15" customHeight="1" x14ac:dyDescent="0.3">
      <c r="B10" s="11">
        <f t="array" ref="B10:H10">DaysAndWeeks+DATE(CalendarYear,7,1)-WEEKDAY(DATE(CalendarYear,7,1),(WeekStart="Mo")+1)+22</f>
        <v>46223</v>
      </c>
      <c r="C10" s="11">
        <v>46224</v>
      </c>
      <c r="D10" s="11">
        <v>46225</v>
      </c>
      <c r="E10" s="11">
        <v>46226</v>
      </c>
      <c r="F10" s="11">
        <v>46227</v>
      </c>
      <c r="G10" s="11">
        <v>46228</v>
      </c>
      <c r="H10" s="11">
        <v>46229</v>
      </c>
    </row>
    <row r="11" spans="2:8" ht="82.5" x14ac:dyDescent="0.3">
      <c r="B11" s="10" t="s">
        <v>41</v>
      </c>
      <c r="C11" s="10" t="s">
        <v>43</v>
      </c>
      <c r="D11" s="10" t="s">
        <v>39</v>
      </c>
      <c r="E11" s="10" t="s">
        <v>44</v>
      </c>
      <c r="F11" s="10" t="s">
        <v>40</v>
      </c>
      <c r="G11" s="10" t="s">
        <v>45</v>
      </c>
      <c r="H11" s="10" t="s">
        <v>46</v>
      </c>
    </row>
    <row r="12" spans="2:8" ht="15" customHeight="1" x14ac:dyDescent="0.3">
      <c r="B12" s="11">
        <f t="array" ref="B12:H12">DaysAndWeeks+DATE(CalendarYear,7,1)-WEEKDAY(DATE(CalendarYear,7,1),(WeekStart="Mo")+1)+29</f>
        <v>46230</v>
      </c>
      <c r="C12" s="11">
        <v>46231</v>
      </c>
      <c r="D12" s="11">
        <v>46232</v>
      </c>
      <c r="E12" s="11">
        <v>46233</v>
      </c>
      <c r="F12" s="11">
        <v>46234</v>
      </c>
      <c r="G12" s="11">
        <v>46235</v>
      </c>
      <c r="H12" s="11">
        <v>46236</v>
      </c>
    </row>
    <row r="13" spans="2:8" ht="82.5" x14ac:dyDescent="0.3">
      <c r="B13" s="10" t="s">
        <v>44</v>
      </c>
      <c r="C13" s="10" t="s">
        <v>40</v>
      </c>
      <c r="D13" s="10" t="s">
        <v>45</v>
      </c>
      <c r="E13" s="10" t="s">
        <v>46</v>
      </c>
      <c r="F13" s="10" t="s">
        <v>41</v>
      </c>
      <c r="G13" s="10" t="s">
        <v>43</v>
      </c>
      <c r="H13" s="10" t="s">
        <v>39</v>
      </c>
    </row>
    <row r="14" spans="2:8" x14ac:dyDescent="0.3">
      <c r="E14" s="10"/>
    </row>
  </sheetData>
  <conditionalFormatting sqref="B4:G4">
    <cfRule type="expression" dxfId="16" priority="10">
      <formula>DAY(B4)&gt;8</formula>
    </cfRule>
  </conditionalFormatting>
  <conditionalFormatting sqref="B6:H6">
    <cfRule type="expression" dxfId="15" priority="1">
      <formula>AND(DAY(B6)&gt;=1,DAY(B6)&lt;=15)</formula>
    </cfRule>
  </conditionalFormatting>
  <conditionalFormatting sqref="B12:H12">
    <cfRule type="expression" dxfId="14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600-000000000000}"/>
    <dataValidation allowBlank="1" showInputMessage="1" prompt="Automatically determined starting day of the week. To change weekdays, select a new starting day of the week in E2 of 'JANUARY' worksheet" sqref="B3" xr:uid="{00000000-0002-0000-0600-000001000000}"/>
    <dataValidation allowBlank="1" showInputMessage="1" prompt="Calendar year, automatically determined by the year set in C2 of the January worksheet" sqref="B1" xr:uid="{00000000-0002-0000-0600-000002000000}"/>
    <dataValidation allowBlank="1" showInputMessage="1" prompt="Rows 4, 6, 8, 10, 12, and 14 contain dates of the month, including the previous and next month, if applicable" sqref="B4" xr:uid="{00000000-0002-0000-0600-000003000000}"/>
    <dataValidation allowBlank="1" showInputMessage="1" prompt="Plan the month of July in this worksheet. Navigation links to the previous and next months are in C1 and D1 " sqref="A1" xr:uid="{00000000-0002-0000-0600-000005000000}"/>
    <dataValidation allowBlank="1" showInputMessage="1" prompt="Navigation link to the next month" sqref="D1" xr:uid="{00000000-0002-0000-0600-000006000000}"/>
    <dataValidation allowBlank="1" showInputMessage="1" prompt="Navigation link to the previous month" sqref="C1" xr:uid="{00000000-0002-0000-0600-000007000000}"/>
    <dataValidation allowBlank="1" showInputMessage="1" showErrorMessage="1" prompt="Month for this worksheet is in this cell. Calendar starts in cell below and contains dates from previous, current, and next month" sqref="B2" xr:uid="{00000000-0002-0000-0600-000008000000}"/>
  </dataValidations>
  <hyperlinks>
    <hyperlink ref="D1" location="AUGUST!A1" tooltip="Navigation link to the next month" display="JULY -&gt;" xr:uid="{00000000-0004-0000-0600-000000000000}"/>
    <hyperlink ref="C1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4" tint="-0.249977111117893"/>
    <pageSetUpPr fitToPage="1"/>
  </sheetPr>
  <dimension ref="B1:H15"/>
  <sheetViews>
    <sheetView showGridLines="0" zoomScale="90" zoomScaleNormal="90" workbookViewId="0">
      <selection activeCell="B13" sqref="B13:H13"/>
    </sheetView>
  </sheetViews>
  <sheetFormatPr defaultColWidth="20.109375" defaultRowHeight="16.5" x14ac:dyDescent="0.3"/>
  <cols>
    <col min="1" max="1" width="2.44140625" customWidth="1"/>
  </cols>
  <sheetData>
    <row r="1" spans="2:8" ht="30" customHeight="1" x14ac:dyDescent="0.45">
      <c r="B1" s="6">
        <f>CalendarYear</f>
        <v>2026</v>
      </c>
      <c r="C1" s="5" t="s">
        <v>30</v>
      </c>
      <c r="D1" s="5" t="s">
        <v>31</v>
      </c>
      <c r="E1" s="1"/>
      <c r="F1" s="1"/>
      <c r="G1" s="1"/>
      <c r="H1" s="5"/>
    </row>
    <row r="2" spans="2:8" ht="45" customHeight="1" x14ac:dyDescent="0.3">
      <c r="B2" s="7" t="s">
        <v>7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8" ht="16.5" customHeight="1" x14ac:dyDescent="0.3">
      <c r="B4" s="3">
        <f t="array" ref="B4:H4">DaysAndWeeks+DATE(CalendarYear,8,1)-WEEKDAY(DATE(CalendarYear,8,1),(WeekStart="Mo")+1)+1</f>
        <v>46230</v>
      </c>
      <c r="C4" s="3">
        <v>46231</v>
      </c>
      <c r="D4" s="3">
        <v>46232</v>
      </c>
      <c r="E4" s="3">
        <v>46233</v>
      </c>
      <c r="F4" s="3">
        <v>46234</v>
      </c>
      <c r="G4" s="3">
        <v>46235</v>
      </c>
      <c r="H4" s="3">
        <v>46236</v>
      </c>
    </row>
    <row r="5" spans="2:8" ht="66" x14ac:dyDescent="0.3">
      <c r="B5" s="10" t="s">
        <v>44</v>
      </c>
      <c r="C5" s="10" t="s">
        <v>40</v>
      </c>
      <c r="D5" s="10" t="s">
        <v>45</v>
      </c>
      <c r="E5" s="10" t="s">
        <v>46</v>
      </c>
      <c r="F5" s="10" t="s">
        <v>41</v>
      </c>
      <c r="G5" s="10" t="s">
        <v>43</v>
      </c>
      <c r="H5" s="10" t="s">
        <v>39</v>
      </c>
    </row>
    <row r="6" spans="2:8" ht="15" customHeight="1" x14ac:dyDescent="0.3">
      <c r="B6" s="11">
        <f t="array" ref="B6:H6">DaysAndWeeks+DATE(CalendarYear,7,1)-WEEKDAY(DATE(CalendarYear,7,1),(WeekStart="Mo")+1)+36</f>
        <v>46237</v>
      </c>
      <c r="C6" s="11">
        <v>46238</v>
      </c>
      <c r="D6" s="11">
        <v>46239</v>
      </c>
      <c r="E6" s="11">
        <v>46240</v>
      </c>
      <c r="F6" s="11">
        <v>46241</v>
      </c>
      <c r="G6" s="11">
        <v>46242</v>
      </c>
      <c r="H6" s="11">
        <v>46243</v>
      </c>
    </row>
    <row r="7" spans="2:8" ht="66" x14ac:dyDescent="0.3">
      <c r="B7" s="10" t="s">
        <v>45</v>
      </c>
      <c r="C7" s="10" t="s">
        <v>46</v>
      </c>
      <c r="D7" s="10" t="s">
        <v>41</v>
      </c>
      <c r="E7" s="10" t="s">
        <v>43</v>
      </c>
      <c r="F7" s="10" t="s">
        <v>39</v>
      </c>
      <c r="G7" s="10" t="s">
        <v>44</v>
      </c>
      <c r="H7" s="10" t="s">
        <v>40</v>
      </c>
    </row>
    <row r="8" spans="2:8" ht="15" customHeight="1" x14ac:dyDescent="0.3">
      <c r="B8" s="11">
        <f t="array" ref="B8:H8">DaysAndWeeks+DATE(CalendarYear,8,1)-WEEKDAY(DATE(CalendarYear,8,1),(WeekStart="Mo")+1)+15</f>
        <v>46244</v>
      </c>
      <c r="C8" s="11">
        <v>46245</v>
      </c>
      <c r="D8" s="11">
        <v>46246</v>
      </c>
      <c r="E8" s="11">
        <v>46247</v>
      </c>
      <c r="F8" s="11">
        <v>46248</v>
      </c>
      <c r="G8" s="11">
        <v>46249</v>
      </c>
      <c r="H8" s="11">
        <v>46250</v>
      </c>
    </row>
    <row r="9" spans="2:8" ht="66" x14ac:dyDescent="0.3">
      <c r="B9" s="10" t="s">
        <v>41</v>
      </c>
      <c r="C9" s="10" t="s">
        <v>43</v>
      </c>
      <c r="D9" s="10" t="s">
        <v>39</v>
      </c>
      <c r="E9" s="10" t="s">
        <v>44</v>
      </c>
      <c r="F9" s="10" t="s">
        <v>40</v>
      </c>
      <c r="G9" s="10" t="s">
        <v>45</v>
      </c>
      <c r="H9" s="10" t="s">
        <v>46</v>
      </c>
    </row>
    <row r="10" spans="2:8" ht="15" customHeight="1" x14ac:dyDescent="0.3">
      <c r="B10" s="11">
        <f t="array" ref="B10:H10">DaysAndWeeks+DATE(CalendarYear,8,1)-WEEKDAY(DATE(CalendarYear,8,1),(WeekStart="Mo")+1)+22</f>
        <v>46251</v>
      </c>
      <c r="C10" s="11">
        <v>46252</v>
      </c>
      <c r="D10" s="11">
        <v>46253</v>
      </c>
      <c r="E10" s="11">
        <v>46254</v>
      </c>
      <c r="F10" s="11">
        <v>46255</v>
      </c>
      <c r="G10" s="11">
        <v>46256</v>
      </c>
      <c r="H10" s="11">
        <v>46257</v>
      </c>
    </row>
    <row r="11" spans="2:8" ht="70.150000000000006" customHeight="1" x14ac:dyDescent="0.3">
      <c r="B11" s="10" t="s">
        <v>39</v>
      </c>
      <c r="C11" s="10" t="s">
        <v>44</v>
      </c>
      <c r="D11" s="10" t="s">
        <v>40</v>
      </c>
      <c r="E11" s="10" t="s">
        <v>45</v>
      </c>
      <c r="F11" s="10" t="s">
        <v>46</v>
      </c>
      <c r="G11" s="10" t="s">
        <v>41</v>
      </c>
      <c r="H11" s="10" t="s">
        <v>43</v>
      </c>
    </row>
    <row r="12" spans="2:8" ht="15" customHeight="1" x14ac:dyDescent="0.3">
      <c r="B12" s="11">
        <f t="array" ref="B12:H12">DaysAndWeeks+DATE(CalendarYear,8,1)-WEEKDAY(DATE(CalendarYear,8,1),(WeekStart="Mo")+1)+29</f>
        <v>46258</v>
      </c>
      <c r="C12" s="11">
        <v>46259</v>
      </c>
      <c r="D12" s="11">
        <v>46260</v>
      </c>
      <c r="E12" s="11">
        <v>46261</v>
      </c>
      <c r="F12" s="11">
        <v>46262</v>
      </c>
      <c r="G12" s="11">
        <v>46263</v>
      </c>
      <c r="H12" s="11">
        <v>46264</v>
      </c>
    </row>
    <row r="13" spans="2:8" ht="66" x14ac:dyDescent="0.3">
      <c r="B13" s="10" t="s">
        <v>40</v>
      </c>
      <c r="C13" s="10" t="s">
        <v>45</v>
      </c>
      <c r="D13" s="10" t="s">
        <v>46</v>
      </c>
      <c r="E13" s="10" t="s">
        <v>41</v>
      </c>
      <c r="F13" s="10" t="s">
        <v>43</v>
      </c>
      <c r="G13" s="10" t="s">
        <v>39</v>
      </c>
      <c r="H13" s="10" t="s">
        <v>44</v>
      </c>
    </row>
    <row r="14" spans="2:8" ht="15" customHeight="1" x14ac:dyDescent="0.3"/>
    <row r="15" spans="2:8" ht="39.75" customHeight="1" x14ac:dyDescent="0.3"/>
  </sheetData>
  <conditionalFormatting sqref="B4:G4">
    <cfRule type="expression" dxfId="13" priority="10">
      <formula>DAY(B4)&gt;8</formula>
    </cfRule>
  </conditionalFormatting>
  <conditionalFormatting sqref="B6:H6">
    <cfRule type="expression" dxfId="12" priority="1">
      <formula>AND(DAY(B6)&gt;=1,DAY(B6)&lt;=15)</formula>
    </cfRule>
  </conditionalFormatting>
  <conditionalFormatting sqref="B12:H12">
    <cfRule type="expression" dxfId="11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700-000000000000}"/>
    <dataValidation allowBlank="1" showInputMessage="1" prompt="Automatically determined starting day of the week. To change weekdays, select a new starting day of the week in E2 of 'JANUARY' worksheet" sqref="B3" xr:uid="{00000000-0002-0000-0700-000001000000}"/>
    <dataValidation allowBlank="1" showInputMessage="1" prompt="Calendar year, automatically determined by the year set in C2 of the January worksheet" sqref="B1" xr:uid="{00000000-0002-0000-0700-000002000000}"/>
    <dataValidation allowBlank="1" showInputMessage="1" prompt="Rows 4, 6, 8, 10, 12, and 14 contain dates of the month, including the previous and next month, if applicable" sqref="B4" xr:uid="{00000000-0002-0000-0700-000003000000}"/>
    <dataValidation allowBlank="1" showInputMessage="1" prompt="Plan the month of August in this worksheet. Navigation links to the previous and next months are in C1 and D1 " sqref="A1" xr:uid="{00000000-0002-0000-0700-000005000000}"/>
    <dataValidation allowBlank="1" showInputMessage="1" prompt="Navigation link to the next month" sqref="D1" xr:uid="{00000000-0002-0000-0700-000006000000}"/>
    <dataValidation allowBlank="1" showInputMessage="1" prompt="Navigation link to the previous month" sqref="C1" xr:uid="{00000000-0002-0000-0700-000007000000}"/>
    <dataValidation allowBlank="1" showInputMessage="1" showErrorMessage="1" prompt="Month for this worksheet is in this cell. Calendar starts in cell below and contains dates from previous, current, and next month" sqref="B2" xr:uid="{00000000-0002-0000-0700-000008000000}"/>
  </dataValidations>
  <hyperlinks>
    <hyperlink ref="D1" location="SEPTEMBER!A1" tooltip="Navigation link to the next month" display="JULY -&gt;" xr:uid="{00000000-0004-0000-0700-000000000000}"/>
    <hyperlink ref="C1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093EF-307C-4115-AF53-D5F10CBAF3E4}">
  <sheetPr>
    <tabColor theme="3" tint="0.499984740745262"/>
    <pageSetUpPr fitToPage="1"/>
  </sheetPr>
  <dimension ref="B1:H15"/>
  <sheetViews>
    <sheetView showGridLines="0" zoomScale="90" zoomScaleNormal="90" workbookViewId="0">
      <selection activeCell="L9" sqref="L9"/>
    </sheetView>
  </sheetViews>
  <sheetFormatPr defaultColWidth="17.88671875" defaultRowHeight="16.5" x14ac:dyDescent="0.3"/>
  <cols>
    <col min="6" max="6" width="19.33203125" customWidth="1"/>
    <col min="8" max="8" width="19.44140625" customWidth="1"/>
  </cols>
  <sheetData>
    <row r="1" spans="2:8" ht="30" customHeight="1" x14ac:dyDescent="0.45">
      <c r="B1" s="6">
        <f>CalendarYear</f>
        <v>2026</v>
      </c>
      <c r="C1" s="5" t="s">
        <v>32</v>
      </c>
      <c r="D1" s="5" t="s">
        <v>33</v>
      </c>
      <c r="E1" s="1"/>
      <c r="F1" s="1"/>
      <c r="G1" s="1"/>
      <c r="H1" s="5"/>
    </row>
    <row r="2" spans="2:8" ht="45" customHeight="1" x14ac:dyDescent="0.3">
      <c r="B2" s="7" t="s">
        <v>8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8" ht="16.5" customHeight="1" x14ac:dyDescent="0.3">
      <c r="B4" s="3">
        <f t="array" ref="B4:H4">DaysAndWeeks+DATE(CalendarYear,9,1)-WEEKDAY(DATE(CalendarYear,9,1),(WeekStart="Mo")+1)+1</f>
        <v>46265</v>
      </c>
      <c r="C4" s="3">
        <v>46266</v>
      </c>
      <c r="D4" s="3">
        <v>46267</v>
      </c>
      <c r="E4" s="3">
        <v>46268</v>
      </c>
      <c r="F4" s="11">
        <v>46269</v>
      </c>
      <c r="G4" s="3">
        <v>46270</v>
      </c>
      <c r="H4" s="3">
        <v>46271</v>
      </c>
    </row>
    <row r="5" spans="2:8" ht="66" x14ac:dyDescent="0.3">
      <c r="B5" s="10" t="s">
        <v>46</v>
      </c>
      <c r="C5" s="10" t="s">
        <v>41</v>
      </c>
      <c r="D5" s="10" t="s">
        <v>43</v>
      </c>
      <c r="E5" s="10" t="s">
        <v>39</v>
      </c>
      <c r="F5" s="10" t="s">
        <v>44</v>
      </c>
      <c r="G5" s="10" t="s">
        <v>40</v>
      </c>
      <c r="H5" s="10" t="s">
        <v>45</v>
      </c>
    </row>
    <row r="6" spans="2:8" x14ac:dyDescent="0.3">
      <c r="B6" s="34">
        <v>7</v>
      </c>
      <c r="C6" s="34" t="s">
        <v>57</v>
      </c>
      <c r="D6" s="34" t="s">
        <v>58</v>
      </c>
      <c r="E6" s="34" t="s">
        <v>59</v>
      </c>
      <c r="F6" s="34" t="s">
        <v>60</v>
      </c>
      <c r="G6" s="34" t="s">
        <v>61</v>
      </c>
      <c r="H6" s="34" t="s">
        <v>62</v>
      </c>
    </row>
    <row r="7" spans="2:8" ht="66.75" customHeight="1" x14ac:dyDescent="0.3">
      <c r="B7" s="10" t="s">
        <v>43</v>
      </c>
      <c r="C7" s="10" t="s">
        <v>39</v>
      </c>
      <c r="D7" s="10" t="s">
        <v>44</v>
      </c>
      <c r="E7" s="10" t="s">
        <v>40</v>
      </c>
      <c r="F7" s="10" t="s">
        <v>45</v>
      </c>
      <c r="G7" s="10" t="s">
        <v>46</v>
      </c>
      <c r="H7" s="10" t="s">
        <v>41</v>
      </c>
    </row>
    <row r="8" spans="2:8" ht="15" customHeight="1" x14ac:dyDescent="0.3">
      <c r="B8" s="11">
        <f t="array" ref="B8:H8">DaysAndWeeks+DATE(CalendarYear,9,1)-WEEKDAY(DATE(CalendarYear,9,1),(WeekStart="Mo")+1)+15</f>
        <v>46279</v>
      </c>
      <c r="C8" s="11">
        <v>46280</v>
      </c>
      <c r="D8" s="11">
        <v>46281</v>
      </c>
      <c r="E8" s="11">
        <v>46282</v>
      </c>
      <c r="F8" s="11">
        <v>46283</v>
      </c>
      <c r="G8" s="11">
        <v>46284</v>
      </c>
      <c r="H8" s="11">
        <v>46285</v>
      </c>
    </row>
    <row r="9" spans="2:8" ht="66" customHeight="1" x14ac:dyDescent="0.3">
      <c r="B9" s="10" t="s">
        <v>44</v>
      </c>
      <c r="C9" s="10" t="s">
        <v>40</v>
      </c>
      <c r="D9" s="10" t="s">
        <v>45</v>
      </c>
      <c r="E9" s="10" t="s">
        <v>46</v>
      </c>
      <c r="F9" s="10" t="s">
        <v>41</v>
      </c>
      <c r="G9" s="10" t="s">
        <v>43</v>
      </c>
      <c r="H9" s="10" t="s">
        <v>39</v>
      </c>
    </row>
    <row r="10" spans="2:8" ht="15" customHeight="1" x14ac:dyDescent="0.3">
      <c r="B10" s="11">
        <f t="array" ref="B10:H10">DaysAndWeeks+DATE(CalendarYear,9,1)-WEEKDAY(DATE(CalendarYear,9,1),(WeekStart="Mo")+1)+22</f>
        <v>46286</v>
      </c>
      <c r="C10" s="11">
        <v>46287</v>
      </c>
      <c r="D10" s="11">
        <v>46288</v>
      </c>
      <c r="E10" s="11">
        <v>46289</v>
      </c>
      <c r="F10" s="11">
        <v>46290</v>
      </c>
      <c r="G10" s="11">
        <v>46291</v>
      </c>
      <c r="H10" s="11">
        <v>46292</v>
      </c>
    </row>
    <row r="11" spans="2:8" ht="66" customHeight="1" x14ac:dyDescent="0.3">
      <c r="B11" s="10" t="s">
        <v>45</v>
      </c>
      <c r="C11" s="10" t="s">
        <v>46</v>
      </c>
      <c r="D11" s="10" t="s">
        <v>41</v>
      </c>
      <c r="E11" s="10" t="s">
        <v>43</v>
      </c>
      <c r="F11" s="10" t="s">
        <v>39</v>
      </c>
      <c r="G11" s="10" t="s">
        <v>44</v>
      </c>
      <c r="H11" s="10" t="s">
        <v>40</v>
      </c>
    </row>
    <row r="12" spans="2:8" ht="15" customHeight="1" x14ac:dyDescent="0.3">
      <c r="B12" s="11">
        <f t="array" ref="B12:H12">DaysAndWeeks+DATE(CalendarYear,9,1)-WEEKDAY(DATE(CalendarYear,9,1),(WeekStart="Mo")+1)+29</f>
        <v>46293</v>
      </c>
      <c r="C12" s="11">
        <v>46294</v>
      </c>
      <c r="D12" s="11">
        <v>46295</v>
      </c>
      <c r="E12" s="11">
        <v>46296</v>
      </c>
      <c r="F12" s="11">
        <v>46297</v>
      </c>
      <c r="G12" s="11">
        <v>46298</v>
      </c>
      <c r="H12" s="11">
        <v>46299</v>
      </c>
    </row>
    <row r="13" spans="2:8" ht="66" customHeight="1" x14ac:dyDescent="0.3">
      <c r="B13" s="10" t="s">
        <v>41</v>
      </c>
      <c r="C13" s="10" t="s">
        <v>43</v>
      </c>
      <c r="D13" s="10" t="s">
        <v>39</v>
      </c>
      <c r="E13" s="10" t="s">
        <v>44</v>
      </c>
      <c r="F13" s="10" t="s">
        <v>40</v>
      </c>
      <c r="G13" s="10" t="s">
        <v>45</v>
      </c>
      <c r="H13" s="10" t="s">
        <v>46</v>
      </c>
    </row>
    <row r="14" spans="2:8" ht="15" customHeight="1" x14ac:dyDescent="0.3"/>
    <row r="15" spans="2:8" ht="39.75" customHeight="1" x14ac:dyDescent="0.3"/>
  </sheetData>
  <conditionalFormatting sqref="B4:G4">
    <cfRule type="expression" dxfId="10" priority="2">
      <formula>DAY(B4)&gt;8</formula>
    </cfRule>
  </conditionalFormatting>
  <conditionalFormatting sqref="B12:H12">
    <cfRule type="expression" dxfId="9" priority="1">
      <formula>AND(DAY(B12)&gt;=1,DAY(B12)&lt;=15)</formula>
    </cfRule>
  </conditionalFormatting>
  <dataValidations count="8">
    <dataValidation allowBlank="1" showInputMessage="1" prompt="Rows 4, 6, 8, 10, 12, and 14 contain dates of the month, including the previous and next month, if applicable" sqref="B4" xr:uid="{9D4C05B8-E65E-46CA-91E4-47106B54EEAA}"/>
    <dataValidation allowBlank="1" showInputMessage="1" prompt="Automatically determined weekday" sqref="C3:H3" xr:uid="{E9B513CE-BD45-491D-910F-1423129DA9AA}"/>
    <dataValidation allowBlank="1" showInputMessage="1" prompt="Automatically determined starting day of the week. To change weekdays, select a new starting day of the week in E2 of 'JANUARY' worksheet" sqref="B3" xr:uid="{E483D50B-51B6-405A-8750-708362BF7E53}"/>
    <dataValidation allowBlank="1" showInputMessage="1" prompt="Calendar year, automatically determined by the year set in C2 of the January worksheet" sqref="B1" xr:uid="{722ED0AD-51BF-4335-B76A-8E42CE21F008}"/>
    <dataValidation allowBlank="1" showInputMessage="1" prompt="Plan the month of September in this worksheet. Navigation links to the previous and next months are in C1 and D1 " sqref="A1" xr:uid="{1353857F-9EFF-4686-B3D3-A188B29F9657}"/>
    <dataValidation allowBlank="1" showInputMessage="1" prompt="Navigation link to the next month" sqref="D1" xr:uid="{6DAAD20C-1EFF-467E-B33D-F09D6A6EC7B5}"/>
    <dataValidation allowBlank="1" showInputMessage="1" prompt="Navigation link to the previous month" sqref="C1" xr:uid="{A7B000D8-D980-4804-8148-C3BE3D9574C3}"/>
    <dataValidation allowBlank="1" showInputMessage="1" showErrorMessage="1" prompt="Month for this worksheet is in this cell. Calendar starts in cell below and contains dates from previous, current, and next month" sqref="B2" xr:uid="{B02A8065-506C-4AF2-8EB7-6E6C7D698762}"/>
  </dataValidations>
  <hyperlinks>
    <hyperlink ref="D1" location="OCTOBER!A1" tooltip="Navigation link to the next month" display="JULY -&gt;" xr:uid="{7193701D-C501-4AB2-875E-F31E6241E7A0}"/>
    <hyperlink ref="C1" location="AUGUST!A1" tooltip="Navigation link to the previous month" display="&lt;- MAY" xr:uid="{44969CC0-9485-419E-9917-7E8ED5EF454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TM16390962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18</vt:i4>
      </vt:variant>
    </vt:vector>
  </HeadingPairs>
  <TitlesOfParts>
    <vt:vector size="30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SEPTEMBER!CalendarYear</vt:lpstr>
      <vt:lpstr>CalendarYear</vt:lpstr>
      <vt:lpstr>ColumnTitleRegion1..H15.10</vt:lpstr>
      <vt:lpstr>ColumnTitleRegion1..H15.12</vt:lpstr>
      <vt:lpstr>ColumnTitleRegion1..H15.2</vt:lpstr>
      <vt:lpstr>ColumnTitleRegion1..H15.3</vt:lpstr>
      <vt:lpstr>ColumnTitleRegion1..H15.4</vt:lpstr>
      <vt:lpstr>ColumnTitleRegion1..H15.5</vt:lpstr>
      <vt:lpstr>ColumnTitleRegion1..H15.6</vt:lpstr>
      <vt:lpstr>ColumnTitleRegion1..H15.7</vt:lpstr>
      <vt:lpstr>ColumnTitleRegion1..H15.8</vt:lpstr>
      <vt:lpstr>SEPTEMBER!ColumnTitleRegion1..H15.9</vt:lpstr>
      <vt:lpstr>ColumnTitleRegion1..H17.1</vt:lpstr>
      <vt:lpstr>JANUARY!Print_Area</vt:lpstr>
      <vt:lpstr>RowTitleRegion1..C2</vt:lpstr>
      <vt:lpstr>RowTitleRegion2..E2</vt:lpstr>
      <vt:lpstr>SEPTEMBER!WeekStart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Julian Herriott</dc:creator>
  <cp:lastModifiedBy>Julian Herriott</cp:lastModifiedBy>
  <dcterms:created xsi:type="dcterms:W3CDTF">2017-11-22T01:16:26Z</dcterms:created>
  <dcterms:modified xsi:type="dcterms:W3CDTF">2026-07-19T08:00:52Z</dcterms:modified>
</cp:coreProperties>
</file>