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SG\Documents\Pricing\Mueller\ACR Pricing\"/>
    </mc:Choice>
  </mc:AlternateContent>
  <xr:revisionPtr revIDLastSave="0" documentId="8_{D24F0C48-A3BC-4910-BC91-DF94B8E9989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CR Net Pricing" sheetId="1" r:id="rId1"/>
    <sheet name="Rolled Tube Net Pricing" sheetId="2" r:id="rId2"/>
    <sheet name="ACR List Pricing" sheetId="3" r:id="rId3"/>
    <sheet name="Roller Tube List Pricing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8" i="2" l="1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K7" i="1" l="1"/>
  <c r="H6" i="2" l="1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5" i="2"/>
  <c r="H30" i="2" l="1"/>
  <c r="G30" i="2"/>
  <c r="I7" i="1"/>
  <c r="J7" i="1" s="1"/>
  <c r="K9" i="1" l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8" i="1"/>
  <c r="I8" i="1"/>
  <c r="J8" i="1" s="1"/>
  <c r="I9" i="1"/>
  <c r="J9" i="1" s="1"/>
  <c r="I10" i="1"/>
  <c r="J10" i="1" s="1"/>
  <c r="I11" i="1"/>
  <c r="J11" i="1" s="1"/>
  <c r="I12" i="1"/>
  <c r="J12" i="1" s="1"/>
  <c r="I13" i="1"/>
  <c r="J13" i="1" s="1"/>
  <c r="I14" i="1"/>
  <c r="J14" i="1" s="1"/>
  <c r="I15" i="1"/>
  <c r="J15" i="1" s="1"/>
  <c r="I16" i="1"/>
  <c r="J16" i="1" s="1"/>
  <c r="I17" i="1"/>
  <c r="J17" i="1" s="1"/>
  <c r="I18" i="1"/>
  <c r="J18" i="1" s="1"/>
  <c r="I19" i="1"/>
  <c r="J19" i="1" s="1"/>
  <c r="I20" i="1"/>
  <c r="J20" i="1" s="1"/>
  <c r="I21" i="1"/>
  <c r="J21" i="1" s="1"/>
  <c r="I22" i="1"/>
  <c r="J22" i="1" s="1"/>
  <c r="I23" i="1"/>
  <c r="J23" i="1" s="1"/>
  <c r="K27" i="1" l="1"/>
  <c r="J26" i="1"/>
</calcChain>
</file>

<file path=xl/sharedStrings.xml><?xml version="1.0" encoding="utf-8"?>
<sst xmlns="http://schemas.openxmlformats.org/spreadsheetml/2006/main" count="312" uniqueCount="191">
  <si>
    <t>part#</t>
  </si>
  <si>
    <t>description</t>
  </si>
  <si>
    <t>piece qty</t>
  </si>
  <si>
    <t>piece wgt.</t>
  </si>
  <si>
    <t>list price</t>
  </si>
  <si>
    <t>AC02020</t>
  </si>
  <si>
    <t>3/8 OD X 20 C/D CHARGED</t>
  </si>
  <si>
    <t>AC03020</t>
  </si>
  <si>
    <t>1/2 OD X 20 C/D CHARGED</t>
  </si>
  <si>
    <t>AC04020</t>
  </si>
  <si>
    <t>5/8 OD X 20 C/D CHARGED</t>
  </si>
  <si>
    <t>AC05020</t>
  </si>
  <si>
    <t>3/4 OD X 20 C/D CHARGED</t>
  </si>
  <si>
    <t>AC06020</t>
  </si>
  <si>
    <t>7/8 OD X 20 C/D CHARGED</t>
  </si>
  <si>
    <t>AC10020</t>
  </si>
  <si>
    <t>1 1/8OD X20 C/D CHARGED</t>
  </si>
  <si>
    <t>AC12020</t>
  </si>
  <si>
    <t>1 3/8OD X20 C/D CHARGED</t>
  </si>
  <si>
    <t>AC14020</t>
  </si>
  <si>
    <t>1 5/8OD X20 C/D CHARGED</t>
  </si>
  <si>
    <t>AC20020</t>
  </si>
  <si>
    <t>2 1/8OD X20 C/D CHARGED</t>
  </si>
  <si>
    <t>AC24020</t>
  </si>
  <si>
    <t>2 5/8OD X20 C/D CHARGED</t>
  </si>
  <si>
    <t>AC30020</t>
  </si>
  <si>
    <t>3 1/8OD X20 C/D CHARGED</t>
  </si>
  <si>
    <t>AC34020</t>
  </si>
  <si>
    <t>3 5/8OD X 20 C/D CAPPED</t>
  </si>
  <si>
    <t>AC40020</t>
  </si>
  <si>
    <t>4 1/8OD X 20 C/D CAPPED</t>
  </si>
  <si>
    <t>AC50020</t>
  </si>
  <si>
    <t>5 1/8OD X 20 C/D CAPPED</t>
  </si>
  <si>
    <t>AC60020</t>
  </si>
  <si>
    <t>6 1/8OD X 20 C/D CAPPED</t>
  </si>
  <si>
    <t>AC80020</t>
  </si>
  <si>
    <t>8 1/8 OD X 20 C/D CAPPED</t>
  </si>
  <si>
    <t>20' ACR Straight Lengths</t>
  </si>
  <si>
    <t>CURRENT MULTIPLIER</t>
  </si>
  <si>
    <t>Feet Ordered</t>
  </si>
  <si>
    <t>net price</t>
  </si>
  <si>
    <t>total $$</t>
  </si>
  <si>
    <t>total wgt</t>
  </si>
  <si>
    <t>Grand Total</t>
  </si>
  <si>
    <t>Total Weight</t>
  </si>
  <si>
    <t>AC01010</t>
  </si>
  <si>
    <t>1/4" OD x 10' Dehydrated</t>
  </si>
  <si>
    <t>bndl qty</t>
  </si>
  <si>
    <t>D 02050</t>
  </si>
  <si>
    <t>D 02100</t>
  </si>
  <si>
    <t>D 03050</t>
  </si>
  <si>
    <t>D 03100</t>
  </si>
  <si>
    <t>D 04050</t>
  </si>
  <si>
    <t>D 04100</t>
  </si>
  <si>
    <t>D 05050</t>
  </si>
  <si>
    <t>D 05100</t>
  </si>
  <si>
    <t>D 06050</t>
  </si>
  <si>
    <t>D 06100</t>
  </si>
  <si>
    <t>D 08050</t>
  </si>
  <si>
    <t>D 08100</t>
  </si>
  <si>
    <t>D 10050</t>
  </si>
  <si>
    <t>D 10100</t>
  </si>
  <si>
    <t>D 12050</t>
  </si>
  <si>
    <t>D 12100</t>
  </si>
  <si>
    <t>D 14050</t>
  </si>
  <si>
    <t>D 14100</t>
  </si>
  <si>
    <t>D 18050</t>
  </si>
  <si>
    <t>D 18100</t>
  </si>
  <si>
    <t>D 22050</t>
  </si>
  <si>
    <t>D 22100</t>
  </si>
  <si>
    <t>D 26050</t>
  </si>
  <si>
    <t>D 26100</t>
  </si>
  <si>
    <t>Rolls</t>
  </si>
  <si>
    <t>Weight</t>
  </si>
  <si>
    <t>Total</t>
  </si>
  <si>
    <t>1/4  OD  50'COIL</t>
  </si>
  <si>
    <t>5/16 OD  50'COIL</t>
  </si>
  <si>
    <t>3/8  OD  50'COIL</t>
  </si>
  <si>
    <t>1/2  OD  50'COIL</t>
  </si>
  <si>
    <t>5/8  OD  50'COIL</t>
  </si>
  <si>
    <t>3/4  OD  50'COIL</t>
  </si>
  <si>
    <t>7/8  OD 50'COIL</t>
  </si>
  <si>
    <t>1 1/8OD  50'COIL</t>
  </si>
  <si>
    <t>1 3/8OD  50'COIL</t>
  </si>
  <si>
    <t>1 5/8OD  50'COIL</t>
  </si>
  <si>
    <t>1/8  OD 100'COIL</t>
  </si>
  <si>
    <t>3/16 OD 100'COIL</t>
  </si>
  <si>
    <t>1/4  OD 100'COIL</t>
  </si>
  <si>
    <t>5/16 OD 100'COIL</t>
  </si>
  <si>
    <t>3/8  OD 100'COIL</t>
  </si>
  <si>
    <t>1/2  OD 100'COIL</t>
  </si>
  <si>
    <t>5/8  OD 100'COIL</t>
  </si>
  <si>
    <t>3/4  OD 100'COIL</t>
  </si>
  <si>
    <t>7/8  OD 100'COIL</t>
  </si>
  <si>
    <t>1 1/8OD 100'COIL</t>
  </si>
  <si>
    <t>1 3/8OD 100'COIL</t>
  </si>
  <si>
    <t>1 5/8OD 100'COIL</t>
  </si>
  <si>
    <t>1/8  OD  50'COIL</t>
  </si>
  <si>
    <t>3/16 OD  50'COIL</t>
  </si>
  <si>
    <t>Multiplier</t>
  </si>
  <si>
    <t>Net Price</t>
  </si>
  <si>
    <t xml:space="preserve"> </t>
  </si>
  <si>
    <t>1/4 OD X 10 C/D CHARGED</t>
  </si>
  <si>
    <t>AC02010</t>
  </si>
  <si>
    <t>3/8 OD X 10 C/D CHARGED</t>
  </si>
  <si>
    <t>AC03010</t>
  </si>
  <si>
    <t>1/2 OD X 10 C/D CHARGED</t>
  </si>
  <si>
    <t>AC04010</t>
  </si>
  <si>
    <t>5/8 OD X 10 C/D CHARGED</t>
  </si>
  <si>
    <t>AC05010</t>
  </si>
  <si>
    <t>3/4 OD X 10 C/D CHARGED</t>
  </si>
  <si>
    <t>AC06010</t>
  </si>
  <si>
    <t>7/8 OD X 10 C/D CHARGED</t>
  </si>
  <si>
    <t>AC10010</t>
  </si>
  <si>
    <t>1 1/8OD X10 C/D CHARGED</t>
  </si>
  <si>
    <t>AC12010</t>
  </si>
  <si>
    <t>1 3/8OD X10 C/D CHARGED</t>
  </si>
  <si>
    <t>AC14010</t>
  </si>
  <si>
    <t>1 5/8OD X10 C/D CHARGED</t>
  </si>
  <si>
    <t>AC20010</t>
  </si>
  <si>
    <t>2 1/8OD X10 C/D CHARGED</t>
  </si>
  <si>
    <t>AC24010</t>
  </si>
  <si>
    <t>2 5/8OD X10 C/D CHARGED</t>
  </si>
  <si>
    <t>AC30010</t>
  </si>
  <si>
    <t>3 1/8OD X10 C/D CHARGED</t>
  </si>
  <si>
    <t>AC40010</t>
  </si>
  <si>
    <t>4 1/8OD X 10 C/D CAPPED</t>
  </si>
  <si>
    <t>bundle qty</t>
  </si>
  <si>
    <t>***ACR must be purchased in bundle qty's***</t>
  </si>
  <si>
    <t>*must order in bundle qty*</t>
  </si>
  <si>
    <t>STREAMLINE® COPPER TUBE</t>
  </si>
  <si>
    <t>UW CT0320</t>
  </si>
  <si>
    <t>Mueller Streamline Co., Memphis, TN</t>
  </si>
  <si>
    <t>Effective March 16, 2020</t>
  </si>
  <si>
    <t>(Supersedes UW CT0120a)</t>
  </si>
  <si>
    <t>prtgrp</t>
  </si>
  <si>
    <t>lift qty</t>
  </si>
  <si>
    <t>upc code</t>
  </si>
  <si>
    <t>4080</t>
  </si>
  <si>
    <t>1/8  OD X.030 X 50'COIL</t>
  </si>
  <si>
    <t>685768235675</t>
  </si>
  <si>
    <t>1/8  OD X.030 X100'COIL</t>
  </si>
  <si>
    <t>685768234845</t>
  </si>
  <si>
    <t>3/16 OD X.030 X 50'COIL</t>
  </si>
  <si>
    <t>685768235569</t>
  </si>
  <si>
    <t>3/16 OD X.030 X100'COIL</t>
  </si>
  <si>
    <t>685768234647</t>
  </si>
  <si>
    <t>1/4  OD X.030 X 50'COIL</t>
  </si>
  <si>
    <t>685768236375</t>
  </si>
  <si>
    <t>1/4  OD X.030 X100'COIL</t>
  </si>
  <si>
    <t>685768234470</t>
  </si>
  <si>
    <t>5/16 OD X.032 X 50'COIL</t>
  </si>
  <si>
    <t>685768236207</t>
  </si>
  <si>
    <t>5/16 OD X.032 X100'COIL</t>
  </si>
  <si>
    <t>685768234456</t>
  </si>
  <si>
    <t>3/8  OD X.032 X 50'COIL</t>
  </si>
  <si>
    <t>685768236474</t>
  </si>
  <si>
    <t>3/8  OD X.032 X100'COIL</t>
  </si>
  <si>
    <t>685768234821</t>
  </si>
  <si>
    <t>1/2  OD X.032 X 50'COIL</t>
  </si>
  <si>
    <t>685768236344</t>
  </si>
  <si>
    <t>1/2  OD X.032 X100'COIL</t>
  </si>
  <si>
    <t>685768234500</t>
  </si>
  <si>
    <t>5/8  OD X.035 X 50'COIL</t>
  </si>
  <si>
    <t>685768236122</t>
  </si>
  <si>
    <t>5/8  OD X.035 X100'COIL</t>
  </si>
  <si>
    <t>685768234289</t>
  </si>
  <si>
    <t>3/4  OD X.035 X 50'COIL</t>
  </si>
  <si>
    <t>685768235521</t>
  </si>
  <si>
    <t>3/4  OD X.035 X100'COIL</t>
  </si>
  <si>
    <t>685768234692</t>
  </si>
  <si>
    <t>7/8  OD X.045 X 50'COIL</t>
  </si>
  <si>
    <t>685768235750</t>
  </si>
  <si>
    <t>7/8  OD X.045 X100'COIL</t>
  </si>
  <si>
    <t>685768234319</t>
  </si>
  <si>
    <t>1 1/8OD X.050 X 50'COIL</t>
  </si>
  <si>
    <t>685768234814</t>
  </si>
  <si>
    <t>1 1/8OD X.050 X100'COIL</t>
  </si>
  <si>
    <t>1 1/8 OD X.050 X100'COIL</t>
  </si>
  <si>
    <t>685768234128</t>
  </si>
  <si>
    <t>1 3/8OD X.055 X 50'COIL</t>
  </si>
  <si>
    <t>685768234029</t>
  </si>
  <si>
    <t>1 3/8OD X.055 X100'COIL</t>
  </si>
  <si>
    <t>1 3/8 OD X.055 X100'COIL</t>
  </si>
  <si>
    <t>685768233879</t>
  </si>
  <si>
    <t>1 5/8OD X.060 X 50'COIL</t>
  </si>
  <si>
    <t>685768233992</t>
  </si>
  <si>
    <t>1 5/8OD X.060 X100'COIL</t>
  </si>
  <si>
    <t>1 5/8 OD X.060 X100'COIL</t>
  </si>
  <si>
    <t>685768233909</t>
  </si>
  <si>
    <t>ACR Straight Lengths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</si>
</sst>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&quot;$&quot;#,##0.00"/>
    <numFmt numFmtId="166" formatCode="0.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44" fontId="2" fillId="0" borderId="0" xfId="2" applyFont="1"/>
    <xf numFmtId="0" fontId="3" fillId="0" borderId="0" xfId="0" applyFont="1"/>
    <xf numFmtId="0" fontId="2" fillId="0" borderId="2" xfId="0" applyFont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44" fontId="5" fillId="0" borderId="1" xfId="2" applyFont="1" applyBorder="1" applyAlignment="1">
      <alignment horizontal="center"/>
    </xf>
    <xf numFmtId="43" fontId="5" fillId="0" borderId="0" xfId="1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1" fontId="6" fillId="0" borderId="1" xfId="0" applyNumberFormat="1" applyFont="1" applyBorder="1"/>
    <xf numFmtId="1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/>
    <xf numFmtId="44" fontId="6" fillId="0" borderId="1" xfId="2" applyFont="1" applyBorder="1"/>
    <xf numFmtId="43" fontId="6" fillId="0" borderId="0" xfId="1" applyFont="1"/>
    <xf numFmtId="44" fontId="6" fillId="0" borderId="1" xfId="0" applyNumberFormat="1" applyFont="1" applyBorder="1"/>
    <xf numFmtId="0" fontId="6" fillId="0" borderId="0" xfId="0" applyFont="1"/>
    <xf numFmtId="0" fontId="2" fillId="2" borderId="2" xfId="0" applyFont="1" applyFill="1" applyBorder="1" applyAlignment="1">
      <alignment horizontal="center"/>
    </xf>
    <xf numFmtId="44" fontId="4" fillId="0" borderId="0" xfId="2" applyFont="1"/>
    <xf numFmtId="44" fontId="2" fillId="2" borderId="2" xfId="0" applyNumberFormat="1" applyFont="1" applyFill="1" applyBorder="1"/>
    <xf numFmtId="0" fontId="4" fillId="0" borderId="0" xfId="0" applyFont="1" applyAlignment="1">
      <alignment horizontal="center"/>
    </xf>
    <xf numFmtId="0" fontId="2" fillId="2" borderId="2" xfId="0" applyFont="1" applyFill="1" applyBorder="1"/>
    <xf numFmtId="2" fontId="5" fillId="0" borderId="1" xfId="2" applyNumberFormat="1" applyFont="1" applyBorder="1" applyAlignment="1">
      <alignment horizontal="center"/>
    </xf>
    <xf numFmtId="166" fontId="0" fillId="0" borderId="0" xfId="0" applyNumberFormat="1"/>
    <xf numFmtId="165" fontId="0" fillId="0" borderId="0" xfId="0" applyNumberFormat="1"/>
    <xf numFmtId="0" fontId="0" fillId="0" borderId="0" xfId="0" applyFont="1"/>
    <xf numFmtId="2" fontId="5" fillId="0" borderId="0" xfId="2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1" fontId="5" fillId="0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64" fontId="6" fillId="0" borderId="1" xfId="0" applyNumberFormat="1" applyFont="1" applyBorder="1" applyAlignment="1">
      <alignment horizontal="center"/>
    </xf>
    <xf numFmtId="43" fontId="6" fillId="0" borderId="0" xfId="1" applyFont="1" applyAlignment="1">
      <alignment horizontal="center"/>
    </xf>
    <xf numFmtId="44" fontId="6" fillId="0" borderId="1" xfId="2" applyFont="1" applyBorder="1" applyAlignment="1">
      <alignment horizontal="center"/>
    </xf>
    <xf numFmtId="4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164" fontId="6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44" fontId="6" fillId="0" borderId="1" xfId="2" applyFont="1" applyFill="1" applyBorder="1" applyAlignment="1">
      <alignment horizontal="center"/>
    </xf>
    <xf numFmtId="44" fontId="6" fillId="0" borderId="0" xfId="2" applyFont="1" applyFill="1" applyBorder="1" applyAlignment="1">
      <alignment horizontal="center"/>
    </xf>
    <xf numFmtId="165" fontId="2" fillId="0" borderId="0" xfId="2" applyNumberFormat="1" applyFont="1"/>
    <xf numFmtId="165" fontId="5" fillId="0" borderId="3" xfId="2" applyNumberFormat="1" applyFont="1" applyBorder="1" applyAlignment="1">
      <alignment horizontal="center"/>
    </xf>
    <xf numFmtId="165" fontId="6" fillId="0" borderId="1" xfId="1" applyNumberFormat="1" applyFont="1" applyFill="1" applyBorder="1"/>
    <xf numFmtId="164" fontId="5" fillId="3" borderId="3" xfId="0" applyNumberFormat="1" applyFont="1" applyFill="1" applyBorder="1" applyAlignment="1">
      <alignment horizontal="center"/>
    </xf>
    <xf numFmtId="1" fontId="6" fillId="3" borderId="1" xfId="0" applyNumberFormat="1" applyFont="1" applyFill="1" applyBorder="1" applyAlignment="1">
      <alignment horizontal="right"/>
    </xf>
    <xf numFmtId="1" fontId="6" fillId="3" borderId="4" xfId="0" applyNumberFormat="1" applyFont="1" applyFill="1" applyBorder="1"/>
    <xf numFmtId="1" fontId="6" fillId="3" borderId="1" xfId="0" applyNumberFormat="1" applyFont="1" applyFill="1" applyBorder="1"/>
    <xf numFmtId="1" fontId="6" fillId="3" borderId="0" xfId="0" applyNumberFormat="1" applyFont="1" applyFill="1" applyBorder="1"/>
    <xf numFmtId="165" fontId="6" fillId="0" borderId="1" xfId="4" applyNumberFormat="1" applyFont="1" applyFill="1" applyBorder="1"/>
    <xf numFmtId="0" fontId="3" fillId="0" borderId="0" xfId="0" applyFont="1" applyAlignment="1">
      <alignment horizontal="center"/>
    </xf>
  </cellXfs>
  <cellStyles count="6">
    <cellStyle name="Comma" xfId="1" builtinId="3"/>
    <cellStyle name="Comma 2" xfId="4" xr:uid="{DFE774C2-5CCE-4263-AC82-C8C1E6E3E50E}"/>
    <cellStyle name="Currency" xfId="2" builtinId="4"/>
    <cellStyle name="Currency 2" xfId="5" xr:uid="{63EFFDDF-4512-4114-9D9A-D045DE735905}"/>
    <cellStyle name="Normal" xfId="0" builtinId="0"/>
    <cellStyle name="Normal 2" xfId="3" xr:uid="{D52D7896-5132-4327-9D1A-B3A22C585C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1"/>
  <sheetViews>
    <sheetView tabSelected="1" workbookViewId="0">
      <selection activeCell="C32" sqref="C32"/>
    </sheetView>
  </sheetViews>
  <sheetFormatPr defaultColWidth="8.7109375" defaultRowHeight="15" x14ac:dyDescent="0.25"/>
  <cols>
    <col min="1" max="1" width="13.140625" style="1" bestFit="1" customWidth="1"/>
    <col min="2" max="2" width="8.7109375" style="2"/>
    <col min="3" max="3" width="25.28515625" style="2" bestFit="1" customWidth="1"/>
    <col min="4" max="4" width="8.7109375" style="2"/>
    <col min="5" max="5" width="10.5703125" style="2" bestFit="1" customWidth="1"/>
    <col min="6" max="6" width="10.42578125" style="2" bestFit="1" customWidth="1"/>
    <col min="7" max="7" width="8.7109375" style="45" bestFit="1" customWidth="1"/>
    <col min="8" max="8" width="3.7109375" style="2" customWidth="1"/>
    <col min="9" max="9" width="13" style="3" customWidth="1"/>
    <col min="10" max="10" width="11.28515625" style="2" customWidth="1"/>
    <col min="11" max="16384" width="8.7109375" style="2"/>
  </cols>
  <sheetData>
    <row r="1" spans="1:11" x14ac:dyDescent="0.25">
      <c r="A1" s="25" t="s">
        <v>131</v>
      </c>
    </row>
    <row r="2" spans="1:11" ht="15.75" thickBot="1" x14ac:dyDescent="0.3"/>
    <row r="3" spans="1:11" ht="15.75" thickBot="1" x14ac:dyDescent="0.3">
      <c r="C3" s="4" t="s">
        <v>38</v>
      </c>
      <c r="D3" s="5">
        <v>1</v>
      </c>
    </row>
    <row r="5" spans="1:11" x14ac:dyDescent="0.25">
      <c r="C5" s="6" t="s">
        <v>37</v>
      </c>
    </row>
    <row r="6" spans="1:11" s="12" customFormat="1" ht="12.75" x14ac:dyDescent="0.2">
      <c r="A6" s="7" t="s">
        <v>39</v>
      </c>
      <c r="B6" s="8" t="s">
        <v>0</v>
      </c>
      <c r="C6" s="8" t="s">
        <v>1</v>
      </c>
      <c r="D6" s="8" t="s">
        <v>2</v>
      </c>
      <c r="E6" s="48" t="s">
        <v>127</v>
      </c>
      <c r="F6" s="9" t="s">
        <v>3</v>
      </c>
      <c r="G6" s="46" t="s">
        <v>4</v>
      </c>
      <c r="H6" s="11"/>
      <c r="I6" s="10" t="s">
        <v>40</v>
      </c>
      <c r="J6" s="7" t="s">
        <v>41</v>
      </c>
      <c r="K6" s="7" t="s">
        <v>42</v>
      </c>
    </row>
    <row r="7" spans="1:11" s="12" customFormat="1" ht="12.75" x14ac:dyDescent="0.2">
      <c r="A7" s="13">
        <v>0</v>
      </c>
      <c r="B7" s="16" t="s">
        <v>45</v>
      </c>
      <c r="C7" s="16" t="s">
        <v>46</v>
      </c>
      <c r="D7" s="16">
        <v>10</v>
      </c>
      <c r="E7" s="49">
        <v>500</v>
      </c>
      <c r="F7" s="40">
        <v>0.1</v>
      </c>
      <c r="G7" s="47">
        <f>'ACR List Pricing'!F7</f>
        <v>2.31</v>
      </c>
      <c r="H7" s="36"/>
      <c r="I7" s="37">
        <f>$G$7*D3</f>
        <v>2.31</v>
      </c>
      <c r="J7" s="38">
        <f t="shared" ref="J7:J23" si="0">SUM(I7*A7)</f>
        <v>0</v>
      </c>
      <c r="K7" s="39">
        <f>SUM(F7*A7)</f>
        <v>0</v>
      </c>
    </row>
    <row r="8" spans="1:11" s="21" customFormat="1" ht="12.75" x14ac:dyDescent="0.2">
      <c r="A8" s="13">
        <v>0</v>
      </c>
      <c r="B8" s="14" t="s">
        <v>5</v>
      </c>
      <c r="C8" s="15" t="s">
        <v>6</v>
      </c>
      <c r="D8" s="16">
        <v>20</v>
      </c>
      <c r="E8" s="50">
        <v>500</v>
      </c>
      <c r="F8" s="17">
        <v>0.126</v>
      </c>
      <c r="G8" s="47">
        <f>'ACR List Pricing'!F9</f>
        <v>1.75</v>
      </c>
      <c r="H8" s="19"/>
      <c r="I8" s="18">
        <f>$D$3*G8</f>
        <v>1.75</v>
      </c>
      <c r="J8" s="20">
        <f t="shared" si="0"/>
        <v>0</v>
      </c>
      <c r="K8" s="14">
        <f>SUM(F8*A8)</f>
        <v>0</v>
      </c>
    </row>
    <row r="9" spans="1:11" s="21" customFormat="1" ht="12.75" x14ac:dyDescent="0.2">
      <c r="A9" s="13">
        <v>0</v>
      </c>
      <c r="B9" s="14" t="s">
        <v>7</v>
      </c>
      <c r="C9" s="15" t="s">
        <v>8</v>
      </c>
      <c r="D9" s="16">
        <v>20</v>
      </c>
      <c r="E9" s="51">
        <v>500</v>
      </c>
      <c r="F9" s="17">
        <v>0.19800000000000001</v>
      </c>
      <c r="G9" s="47">
        <f>'ACR List Pricing'!F11</f>
        <v>2.64</v>
      </c>
      <c r="H9" s="19"/>
      <c r="I9" s="18">
        <f t="shared" ref="I9:I23" si="1">$D$3*G9</f>
        <v>2.64</v>
      </c>
      <c r="J9" s="20">
        <f t="shared" si="0"/>
        <v>0</v>
      </c>
      <c r="K9" s="14">
        <f t="shared" ref="K9:K23" si="2">SUM(F9*A9)</f>
        <v>0</v>
      </c>
    </row>
    <row r="10" spans="1:11" s="21" customFormat="1" ht="12.75" x14ac:dyDescent="0.2">
      <c r="A10" s="13">
        <v>0</v>
      </c>
      <c r="B10" s="14" t="s">
        <v>9</v>
      </c>
      <c r="C10" s="15" t="s">
        <v>10</v>
      </c>
      <c r="D10" s="16">
        <v>20</v>
      </c>
      <c r="E10" s="51">
        <v>500</v>
      </c>
      <c r="F10" s="17">
        <v>0.28499999999999998</v>
      </c>
      <c r="G10" s="47">
        <f>'ACR List Pricing'!F13</f>
        <v>3.32</v>
      </c>
      <c r="H10" s="19"/>
      <c r="I10" s="18">
        <f t="shared" si="1"/>
        <v>3.32</v>
      </c>
      <c r="J10" s="20">
        <f t="shared" si="0"/>
        <v>0</v>
      </c>
      <c r="K10" s="14">
        <f t="shared" si="2"/>
        <v>0</v>
      </c>
    </row>
    <row r="11" spans="1:11" s="21" customFormat="1" ht="12.75" x14ac:dyDescent="0.2">
      <c r="A11" s="13">
        <v>0</v>
      </c>
      <c r="B11" s="14" t="s">
        <v>11</v>
      </c>
      <c r="C11" s="15" t="s">
        <v>12</v>
      </c>
      <c r="D11" s="16">
        <v>20</v>
      </c>
      <c r="E11" s="51">
        <v>200</v>
      </c>
      <c r="F11" s="17">
        <v>0.36199999999999999</v>
      </c>
      <c r="G11" s="47">
        <f>'ACR List Pricing'!F15</f>
        <v>4.5599999999999996</v>
      </c>
      <c r="H11" s="19"/>
      <c r="I11" s="18">
        <f t="shared" si="1"/>
        <v>4.5599999999999996</v>
      </c>
      <c r="J11" s="20">
        <f t="shared" si="0"/>
        <v>0</v>
      </c>
      <c r="K11" s="14">
        <f t="shared" si="2"/>
        <v>0</v>
      </c>
    </row>
    <row r="12" spans="1:11" s="21" customFormat="1" ht="12.75" x14ac:dyDescent="0.2">
      <c r="A12" s="13">
        <v>0</v>
      </c>
      <c r="B12" s="14" t="s">
        <v>13</v>
      </c>
      <c r="C12" s="15" t="s">
        <v>14</v>
      </c>
      <c r="D12" s="16">
        <v>20</v>
      </c>
      <c r="E12" s="51">
        <v>200</v>
      </c>
      <c r="F12" s="17">
        <v>0.45500000000000002</v>
      </c>
      <c r="G12" s="47">
        <f>'ACR List Pricing'!F17</f>
        <v>5.39</v>
      </c>
      <c r="H12" s="19"/>
      <c r="I12" s="18">
        <f t="shared" si="1"/>
        <v>5.39</v>
      </c>
      <c r="J12" s="20">
        <f t="shared" si="0"/>
        <v>0</v>
      </c>
      <c r="K12" s="14">
        <f t="shared" si="2"/>
        <v>0</v>
      </c>
    </row>
    <row r="13" spans="1:11" s="21" customFormat="1" ht="12.75" x14ac:dyDescent="0.2">
      <c r="A13" s="13">
        <v>0</v>
      </c>
      <c r="B13" s="14" t="s">
        <v>15</v>
      </c>
      <c r="C13" s="15" t="s">
        <v>16</v>
      </c>
      <c r="D13" s="16">
        <v>20</v>
      </c>
      <c r="E13" s="51">
        <v>100</v>
      </c>
      <c r="F13" s="17">
        <v>0.65500000000000003</v>
      </c>
      <c r="G13" s="47">
        <f>'ACR List Pricing'!F19</f>
        <v>7.61</v>
      </c>
      <c r="H13" s="19"/>
      <c r="I13" s="18">
        <f t="shared" si="1"/>
        <v>7.61</v>
      </c>
      <c r="J13" s="20">
        <f t="shared" si="0"/>
        <v>0</v>
      </c>
      <c r="K13" s="14">
        <f t="shared" si="2"/>
        <v>0</v>
      </c>
    </row>
    <row r="14" spans="1:11" s="21" customFormat="1" ht="12.75" x14ac:dyDescent="0.2">
      <c r="A14" s="13">
        <v>0</v>
      </c>
      <c r="B14" s="14" t="s">
        <v>17</v>
      </c>
      <c r="C14" s="15" t="s">
        <v>18</v>
      </c>
      <c r="D14" s="16">
        <v>20</v>
      </c>
      <c r="E14" s="51">
        <v>100</v>
      </c>
      <c r="F14" s="17">
        <v>0.88400000000000001</v>
      </c>
      <c r="G14" s="47">
        <f>'ACR List Pricing'!F21</f>
        <v>10.15</v>
      </c>
      <c r="H14" s="19"/>
      <c r="I14" s="18">
        <f t="shared" si="1"/>
        <v>10.15</v>
      </c>
      <c r="J14" s="20">
        <f t="shared" si="0"/>
        <v>0</v>
      </c>
      <c r="K14" s="14">
        <f t="shared" si="2"/>
        <v>0</v>
      </c>
    </row>
    <row r="15" spans="1:11" s="21" customFormat="1" ht="12.75" x14ac:dyDescent="0.2">
      <c r="A15" s="13">
        <v>0</v>
      </c>
      <c r="B15" s="14" t="s">
        <v>19</v>
      </c>
      <c r="C15" s="15" t="s">
        <v>20</v>
      </c>
      <c r="D15" s="16">
        <v>20</v>
      </c>
      <c r="E15" s="51">
        <v>100</v>
      </c>
      <c r="F15" s="17">
        <v>1.1399999999999999</v>
      </c>
      <c r="G15" s="47">
        <f>'ACR List Pricing'!F23</f>
        <v>13.43</v>
      </c>
      <c r="H15" s="19"/>
      <c r="I15" s="18">
        <f t="shared" si="1"/>
        <v>13.43</v>
      </c>
      <c r="J15" s="20">
        <f t="shared" si="0"/>
        <v>0</v>
      </c>
      <c r="K15" s="14">
        <f t="shared" si="2"/>
        <v>0</v>
      </c>
    </row>
    <row r="16" spans="1:11" s="21" customFormat="1" ht="12.75" x14ac:dyDescent="0.2">
      <c r="A16" s="13">
        <v>0</v>
      </c>
      <c r="B16" s="14" t="s">
        <v>21</v>
      </c>
      <c r="C16" s="15" t="s">
        <v>22</v>
      </c>
      <c r="D16" s="16">
        <v>20</v>
      </c>
      <c r="E16" s="15">
        <v>0</v>
      </c>
      <c r="F16" s="17">
        <v>1.75</v>
      </c>
      <c r="G16" s="47">
        <f>'ACR List Pricing'!F25</f>
        <v>20.47</v>
      </c>
      <c r="H16" s="19"/>
      <c r="I16" s="18">
        <f t="shared" si="1"/>
        <v>20.47</v>
      </c>
      <c r="J16" s="20">
        <f t="shared" si="0"/>
        <v>0</v>
      </c>
      <c r="K16" s="14">
        <f t="shared" si="2"/>
        <v>0</v>
      </c>
    </row>
    <row r="17" spans="1:11" s="21" customFormat="1" ht="12.75" x14ac:dyDescent="0.2">
      <c r="A17" s="13">
        <v>0</v>
      </c>
      <c r="B17" s="14" t="s">
        <v>23</v>
      </c>
      <c r="C17" s="15" t="s">
        <v>24</v>
      </c>
      <c r="D17" s="16">
        <v>20</v>
      </c>
      <c r="E17" s="15">
        <v>0</v>
      </c>
      <c r="F17" s="17">
        <v>2.48</v>
      </c>
      <c r="G17" s="47">
        <f>'ACR List Pricing'!F27</f>
        <v>29.56</v>
      </c>
      <c r="H17" s="19"/>
      <c r="I17" s="18">
        <f t="shared" si="1"/>
        <v>29.56</v>
      </c>
      <c r="J17" s="20">
        <f t="shared" si="0"/>
        <v>0</v>
      </c>
      <c r="K17" s="14">
        <f t="shared" si="2"/>
        <v>0</v>
      </c>
    </row>
    <row r="18" spans="1:11" s="21" customFormat="1" ht="12.75" x14ac:dyDescent="0.2">
      <c r="A18" s="13">
        <v>0</v>
      </c>
      <c r="B18" s="14" t="s">
        <v>25</v>
      </c>
      <c r="C18" s="15" t="s">
        <v>26</v>
      </c>
      <c r="D18" s="16">
        <v>20</v>
      </c>
      <c r="E18" s="15">
        <v>0</v>
      </c>
      <c r="F18" s="17">
        <v>3.33</v>
      </c>
      <c r="G18" s="47">
        <f>'ACR List Pricing'!F29</f>
        <v>39.36</v>
      </c>
      <c r="H18" s="19"/>
      <c r="I18" s="18">
        <f t="shared" si="1"/>
        <v>39.36</v>
      </c>
      <c r="J18" s="20">
        <f t="shared" si="0"/>
        <v>0</v>
      </c>
      <c r="K18" s="14">
        <f t="shared" si="2"/>
        <v>0</v>
      </c>
    </row>
    <row r="19" spans="1:11" s="21" customFormat="1" ht="12.75" x14ac:dyDescent="0.2">
      <c r="A19" s="13">
        <v>0</v>
      </c>
      <c r="B19" s="14" t="s">
        <v>27</v>
      </c>
      <c r="C19" s="15" t="s">
        <v>28</v>
      </c>
      <c r="D19" s="16">
        <v>20</v>
      </c>
      <c r="E19" s="15">
        <v>0</v>
      </c>
      <c r="F19" s="17">
        <v>4.29</v>
      </c>
      <c r="G19" s="47">
        <f>'ACR List Pricing'!F30</f>
        <v>52</v>
      </c>
      <c r="H19" s="19"/>
      <c r="I19" s="18">
        <f t="shared" si="1"/>
        <v>52</v>
      </c>
      <c r="J19" s="20">
        <f t="shared" si="0"/>
        <v>0</v>
      </c>
      <c r="K19" s="14">
        <f t="shared" si="2"/>
        <v>0</v>
      </c>
    </row>
    <row r="20" spans="1:11" s="21" customFormat="1" ht="12.75" x14ac:dyDescent="0.2">
      <c r="A20" s="13">
        <v>0</v>
      </c>
      <c r="B20" s="14" t="s">
        <v>29</v>
      </c>
      <c r="C20" s="15" t="s">
        <v>30</v>
      </c>
      <c r="D20" s="16">
        <v>20</v>
      </c>
      <c r="E20" s="15">
        <v>0</v>
      </c>
      <c r="F20" s="17">
        <v>5.38</v>
      </c>
      <c r="G20" s="47">
        <f>'ACR List Pricing'!F32</f>
        <v>71.95</v>
      </c>
      <c r="H20" s="19"/>
      <c r="I20" s="18">
        <f t="shared" si="1"/>
        <v>71.95</v>
      </c>
      <c r="J20" s="20">
        <f t="shared" si="0"/>
        <v>0</v>
      </c>
      <c r="K20" s="14">
        <f t="shared" si="2"/>
        <v>0</v>
      </c>
    </row>
    <row r="21" spans="1:11" s="21" customFormat="1" ht="12.75" x14ac:dyDescent="0.2">
      <c r="A21" s="13">
        <v>0</v>
      </c>
      <c r="B21" s="14" t="s">
        <v>31</v>
      </c>
      <c r="C21" s="15" t="s">
        <v>32</v>
      </c>
      <c r="D21" s="16">
        <v>20</v>
      </c>
      <c r="E21" s="15">
        <v>0</v>
      </c>
      <c r="F21" s="17">
        <v>7.61</v>
      </c>
      <c r="G21" s="47">
        <f>'ACR List Pricing'!F33</f>
        <v>160.63</v>
      </c>
      <c r="H21" s="19"/>
      <c r="I21" s="18">
        <f t="shared" si="1"/>
        <v>160.63</v>
      </c>
      <c r="J21" s="20">
        <f t="shared" si="0"/>
        <v>0</v>
      </c>
      <c r="K21" s="14">
        <f t="shared" si="2"/>
        <v>0</v>
      </c>
    </row>
    <row r="22" spans="1:11" s="21" customFormat="1" ht="12.75" x14ac:dyDescent="0.2">
      <c r="A22" s="13">
        <v>0</v>
      </c>
      <c r="B22" s="14" t="s">
        <v>33</v>
      </c>
      <c r="C22" s="15" t="s">
        <v>34</v>
      </c>
      <c r="D22" s="16">
        <v>20</v>
      </c>
      <c r="E22" s="15">
        <v>0</v>
      </c>
      <c r="F22" s="17">
        <v>10.199999999999999</v>
      </c>
      <c r="G22" s="47">
        <f>'ACR List Pricing'!F34</f>
        <v>199.15</v>
      </c>
      <c r="H22" s="19"/>
      <c r="I22" s="18">
        <f t="shared" si="1"/>
        <v>199.15</v>
      </c>
      <c r="J22" s="20">
        <f t="shared" si="0"/>
        <v>0</v>
      </c>
      <c r="K22" s="14">
        <f t="shared" si="2"/>
        <v>0</v>
      </c>
    </row>
    <row r="23" spans="1:11" s="21" customFormat="1" ht="12.75" x14ac:dyDescent="0.2">
      <c r="A23" s="13">
        <v>0</v>
      </c>
      <c r="B23" s="14" t="s">
        <v>35</v>
      </c>
      <c r="C23" s="15" t="s">
        <v>36</v>
      </c>
      <c r="D23" s="16">
        <v>20</v>
      </c>
      <c r="E23" s="15">
        <v>0</v>
      </c>
      <c r="F23" s="17">
        <v>19.29</v>
      </c>
      <c r="G23" s="47">
        <f>'ACR List Pricing'!F35</f>
        <v>373.84</v>
      </c>
      <c r="H23" s="19"/>
      <c r="I23" s="18">
        <f t="shared" si="1"/>
        <v>373.84</v>
      </c>
      <c r="J23" s="20">
        <f t="shared" si="0"/>
        <v>0</v>
      </c>
      <c r="K23" s="14">
        <f t="shared" si="2"/>
        <v>0</v>
      </c>
    </row>
    <row r="25" spans="1:11" ht="15.75" thickBot="1" x14ac:dyDescent="0.3"/>
    <row r="26" spans="1:11" ht="15.75" thickBot="1" x14ac:dyDescent="0.3">
      <c r="A26" s="22"/>
      <c r="C26" s="52" t="s">
        <v>129</v>
      </c>
      <c r="I26" s="23" t="s">
        <v>43</v>
      </c>
      <c r="J26" s="24">
        <f>SUM(J7:J25)</f>
        <v>0</v>
      </c>
    </row>
    <row r="27" spans="1:11" ht="15.75" thickBot="1" x14ac:dyDescent="0.3">
      <c r="A27" s="25"/>
      <c r="I27" s="23" t="s">
        <v>44</v>
      </c>
      <c r="K27" s="26">
        <f>SUM(K7:K26)</f>
        <v>0</v>
      </c>
    </row>
    <row r="31" spans="1:11" x14ac:dyDescent="0.25">
      <c r="C31" s="30" t="s">
        <v>101</v>
      </c>
    </row>
  </sheetData>
  <pageMargins left="0.25" right="0.25" top="0.75" bottom="0.75" header="0.3" footer="0.3"/>
  <pageSetup scale="82" orientation="portrait" horizontalDpi="4294967293" verticalDpi="4294967293" r:id="rId1"/>
  <headerFooter>
    <oddHeader xml:space="preserve">&amp;CMueller HVACR Tube Calculator CT0418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0"/>
  <sheetViews>
    <sheetView workbookViewId="0">
      <selection activeCell="B33" sqref="B33"/>
    </sheetView>
  </sheetViews>
  <sheetFormatPr defaultRowHeight="15" x14ac:dyDescent="0.25"/>
  <cols>
    <col min="1" max="1" width="10.7109375" bestFit="1" customWidth="1"/>
    <col min="2" max="2" width="7.7109375" bestFit="1" customWidth="1"/>
    <col min="3" max="3" width="22.5703125" bestFit="1" customWidth="1"/>
    <col min="4" max="4" width="23" bestFit="1" customWidth="1"/>
    <col min="6" max="6" width="9.140625" style="29" bestFit="1" customWidth="1"/>
    <col min="7" max="7" width="10.140625" bestFit="1" customWidth="1"/>
    <col min="8" max="8" width="9.140625" bestFit="1" customWidth="1"/>
    <col min="9" max="9" width="7.42578125" bestFit="1" customWidth="1"/>
  </cols>
  <sheetData>
    <row r="1" spans="1:8" x14ac:dyDescent="0.25">
      <c r="A1" t="s">
        <v>131</v>
      </c>
      <c r="C1" t="s">
        <v>99</v>
      </c>
      <c r="D1" s="28">
        <v>1</v>
      </c>
    </row>
    <row r="4" spans="1:8" x14ac:dyDescent="0.25">
      <c r="A4" t="s">
        <v>72</v>
      </c>
      <c r="B4" t="s">
        <v>0</v>
      </c>
      <c r="C4" t="s">
        <v>1</v>
      </c>
      <c r="D4" t="s">
        <v>47</v>
      </c>
      <c r="E4" t="s">
        <v>3</v>
      </c>
      <c r="F4" s="29" t="s">
        <v>4</v>
      </c>
      <c r="G4" t="s">
        <v>73</v>
      </c>
      <c r="H4" t="s">
        <v>100</v>
      </c>
    </row>
    <row r="5" spans="1:8" x14ac:dyDescent="0.25">
      <c r="A5">
        <v>0</v>
      </c>
      <c r="B5" t="s">
        <v>48</v>
      </c>
      <c r="C5" t="s">
        <v>97</v>
      </c>
      <c r="D5">
        <v>10</v>
      </c>
      <c r="E5">
        <v>1.7350000000000001</v>
      </c>
      <c r="F5" s="53">
        <f>'Roller Tube List Pricing'!J7</f>
        <v>40.58</v>
      </c>
      <c r="G5">
        <f t="shared" ref="G5:G28" si="0">A5*E5</f>
        <v>0</v>
      </c>
      <c r="H5" s="29">
        <f t="shared" ref="H5:H28" si="1">A5*F5*$D$1</f>
        <v>0</v>
      </c>
    </row>
    <row r="6" spans="1:8" x14ac:dyDescent="0.25">
      <c r="A6">
        <v>0</v>
      </c>
      <c r="B6" t="s">
        <v>50</v>
      </c>
      <c r="C6" t="s">
        <v>98</v>
      </c>
      <c r="D6">
        <v>10</v>
      </c>
      <c r="E6">
        <v>2.875</v>
      </c>
      <c r="F6" s="53">
        <f>'Roller Tube List Pricing'!J9</f>
        <v>47.42</v>
      </c>
      <c r="G6">
        <f t="shared" si="0"/>
        <v>0</v>
      </c>
      <c r="H6" s="29">
        <f t="shared" si="1"/>
        <v>0</v>
      </c>
    </row>
    <row r="7" spans="1:8" x14ac:dyDescent="0.25">
      <c r="A7">
        <v>0</v>
      </c>
      <c r="B7" t="s">
        <v>52</v>
      </c>
      <c r="C7" t="s">
        <v>75</v>
      </c>
      <c r="D7">
        <v>10</v>
      </c>
      <c r="E7">
        <v>4.0199999999999996</v>
      </c>
      <c r="F7" s="53">
        <f>'Roller Tube List Pricing'!J11</f>
        <v>54.52</v>
      </c>
      <c r="G7">
        <f t="shared" si="0"/>
        <v>0</v>
      </c>
      <c r="H7" s="29">
        <f t="shared" si="1"/>
        <v>0</v>
      </c>
    </row>
    <row r="8" spans="1:8" x14ac:dyDescent="0.25">
      <c r="A8">
        <v>0</v>
      </c>
      <c r="B8" t="s">
        <v>54</v>
      </c>
      <c r="C8" t="s">
        <v>76</v>
      </c>
      <c r="D8">
        <v>10</v>
      </c>
      <c r="E8">
        <v>5.45</v>
      </c>
      <c r="F8" s="53">
        <f>'Roller Tube List Pricing'!J13</f>
        <v>73.23</v>
      </c>
      <c r="G8">
        <f t="shared" si="0"/>
        <v>0</v>
      </c>
      <c r="H8" s="29">
        <f t="shared" si="1"/>
        <v>0</v>
      </c>
    </row>
    <row r="9" spans="1:8" x14ac:dyDescent="0.25">
      <c r="A9">
        <v>0</v>
      </c>
      <c r="B9" t="s">
        <v>56</v>
      </c>
      <c r="C9" t="s">
        <v>77</v>
      </c>
      <c r="D9">
        <v>10</v>
      </c>
      <c r="E9">
        <v>6.7</v>
      </c>
      <c r="F9" s="53">
        <f>'Roller Tube List Pricing'!J15</f>
        <v>77.09</v>
      </c>
      <c r="G9">
        <f t="shared" si="0"/>
        <v>0</v>
      </c>
      <c r="H9" s="29">
        <f t="shared" si="1"/>
        <v>0</v>
      </c>
    </row>
    <row r="10" spans="1:8" x14ac:dyDescent="0.25">
      <c r="A10">
        <v>0</v>
      </c>
      <c r="B10" t="s">
        <v>58</v>
      </c>
      <c r="C10" t="s">
        <v>78</v>
      </c>
      <c r="D10">
        <v>5</v>
      </c>
      <c r="E10">
        <v>9.1</v>
      </c>
      <c r="F10" s="53">
        <f>'Roller Tube List Pricing'!J17</f>
        <v>109.67</v>
      </c>
      <c r="G10">
        <f t="shared" si="0"/>
        <v>0</v>
      </c>
      <c r="H10" s="29">
        <f t="shared" si="1"/>
        <v>0</v>
      </c>
    </row>
    <row r="11" spans="1:8" x14ac:dyDescent="0.25">
      <c r="A11">
        <v>0</v>
      </c>
      <c r="B11" t="s">
        <v>60</v>
      </c>
      <c r="C11" t="s">
        <v>79</v>
      </c>
      <c r="D11">
        <v>5</v>
      </c>
      <c r="E11">
        <v>12.55</v>
      </c>
      <c r="F11" s="53">
        <f>'Roller Tube List Pricing'!J19</f>
        <v>146.78</v>
      </c>
      <c r="G11">
        <f t="shared" si="0"/>
        <v>0</v>
      </c>
      <c r="H11" s="29">
        <f t="shared" si="1"/>
        <v>0</v>
      </c>
    </row>
    <row r="12" spans="1:8" x14ac:dyDescent="0.25">
      <c r="A12">
        <v>0</v>
      </c>
      <c r="B12" t="s">
        <v>62</v>
      </c>
      <c r="C12" t="s">
        <v>80</v>
      </c>
      <c r="D12">
        <v>3</v>
      </c>
      <c r="E12">
        <v>15.25</v>
      </c>
      <c r="F12" s="53">
        <f>'Roller Tube List Pricing'!J21</f>
        <v>174.21</v>
      </c>
      <c r="G12">
        <f t="shared" si="0"/>
        <v>0</v>
      </c>
      <c r="H12" s="29">
        <f t="shared" si="1"/>
        <v>0</v>
      </c>
    </row>
    <row r="13" spans="1:8" x14ac:dyDescent="0.25">
      <c r="A13">
        <v>0</v>
      </c>
      <c r="B13" t="s">
        <v>64</v>
      </c>
      <c r="C13" t="s">
        <v>81</v>
      </c>
      <c r="D13">
        <v>3</v>
      </c>
      <c r="E13">
        <v>22.75</v>
      </c>
      <c r="F13" s="53">
        <f>'Roller Tube List Pricing'!J23</f>
        <v>259.92</v>
      </c>
      <c r="G13">
        <f t="shared" si="0"/>
        <v>0</v>
      </c>
      <c r="H13" s="29">
        <f t="shared" si="1"/>
        <v>0</v>
      </c>
    </row>
    <row r="14" spans="1:8" x14ac:dyDescent="0.25">
      <c r="A14">
        <v>0</v>
      </c>
      <c r="B14" t="s">
        <v>66</v>
      </c>
      <c r="C14" t="s">
        <v>82</v>
      </c>
      <c r="D14">
        <v>0</v>
      </c>
      <c r="E14">
        <v>32.75</v>
      </c>
      <c r="F14" s="53">
        <f>'Roller Tube List Pricing'!J25</f>
        <v>379.2</v>
      </c>
      <c r="G14">
        <f t="shared" si="0"/>
        <v>0</v>
      </c>
      <c r="H14" s="29">
        <f t="shared" si="1"/>
        <v>0</v>
      </c>
    </row>
    <row r="15" spans="1:8" x14ac:dyDescent="0.25">
      <c r="A15">
        <v>0</v>
      </c>
      <c r="B15" t="s">
        <v>68</v>
      </c>
      <c r="C15" t="s">
        <v>83</v>
      </c>
      <c r="D15">
        <v>0</v>
      </c>
      <c r="E15">
        <v>44.2</v>
      </c>
      <c r="F15" s="53">
        <f>'Roller Tube List Pricing'!J27</f>
        <v>656.36</v>
      </c>
      <c r="G15">
        <f t="shared" si="0"/>
        <v>0</v>
      </c>
      <c r="H15" s="29">
        <f t="shared" si="1"/>
        <v>0</v>
      </c>
    </row>
    <row r="16" spans="1:8" x14ac:dyDescent="0.25">
      <c r="A16">
        <v>0</v>
      </c>
      <c r="B16" t="s">
        <v>70</v>
      </c>
      <c r="C16" t="s">
        <v>84</v>
      </c>
      <c r="D16">
        <v>0</v>
      </c>
      <c r="E16">
        <v>57</v>
      </c>
      <c r="F16" s="53">
        <f>'Roller Tube List Pricing'!J29</f>
        <v>833.26</v>
      </c>
      <c r="G16">
        <f t="shared" si="0"/>
        <v>0</v>
      </c>
      <c r="H16" s="29">
        <f t="shared" si="1"/>
        <v>0</v>
      </c>
    </row>
    <row r="17" spans="1:8" x14ac:dyDescent="0.25">
      <c r="A17">
        <v>0</v>
      </c>
      <c r="B17" t="s">
        <v>49</v>
      </c>
      <c r="C17" t="s">
        <v>85</v>
      </c>
      <c r="D17">
        <v>0</v>
      </c>
      <c r="E17">
        <v>3.47</v>
      </c>
      <c r="F17" s="53">
        <f>'Roller Tube List Pricing'!J8</f>
        <v>83.64</v>
      </c>
      <c r="G17">
        <f t="shared" si="0"/>
        <v>0</v>
      </c>
      <c r="H17" s="29">
        <f t="shared" si="1"/>
        <v>0</v>
      </c>
    </row>
    <row r="18" spans="1:8" x14ac:dyDescent="0.25">
      <c r="A18">
        <v>0</v>
      </c>
      <c r="B18" t="s">
        <v>51</v>
      </c>
      <c r="C18" t="s">
        <v>86</v>
      </c>
      <c r="D18">
        <v>0</v>
      </c>
      <c r="E18">
        <v>5.75</v>
      </c>
      <c r="F18" s="53">
        <f>'Roller Tube List Pricing'!J10</f>
        <v>97.78</v>
      </c>
      <c r="G18">
        <f t="shared" si="0"/>
        <v>0</v>
      </c>
      <c r="H18" s="29">
        <f t="shared" si="1"/>
        <v>0</v>
      </c>
    </row>
    <row r="19" spans="1:8" x14ac:dyDescent="0.25">
      <c r="A19">
        <v>0</v>
      </c>
      <c r="B19" t="s">
        <v>53</v>
      </c>
      <c r="C19" t="s">
        <v>87</v>
      </c>
      <c r="D19">
        <v>0</v>
      </c>
      <c r="E19">
        <v>8.0399999999999991</v>
      </c>
      <c r="F19" s="53">
        <f>'Roller Tube List Pricing'!J12</f>
        <v>112.33</v>
      </c>
      <c r="G19">
        <f t="shared" si="0"/>
        <v>0</v>
      </c>
      <c r="H19" s="29">
        <f t="shared" si="1"/>
        <v>0</v>
      </c>
    </row>
    <row r="20" spans="1:8" x14ac:dyDescent="0.25">
      <c r="A20">
        <v>0</v>
      </c>
      <c r="B20" t="s">
        <v>55</v>
      </c>
      <c r="C20" t="s">
        <v>88</v>
      </c>
      <c r="D20">
        <v>0</v>
      </c>
      <c r="E20">
        <v>10.9</v>
      </c>
      <c r="F20" s="53">
        <f>'Roller Tube List Pricing'!J14</f>
        <v>150.93</v>
      </c>
      <c r="G20">
        <f t="shared" si="0"/>
        <v>0</v>
      </c>
      <c r="H20" s="29">
        <f t="shared" si="1"/>
        <v>0</v>
      </c>
    </row>
    <row r="21" spans="1:8" x14ac:dyDescent="0.25">
      <c r="A21">
        <v>0</v>
      </c>
      <c r="B21" t="s">
        <v>57</v>
      </c>
      <c r="C21" t="s">
        <v>89</v>
      </c>
      <c r="D21">
        <v>0</v>
      </c>
      <c r="E21">
        <v>13.4</v>
      </c>
      <c r="F21" s="53">
        <f>'Roller Tube List Pricing'!J16</f>
        <v>163.51</v>
      </c>
      <c r="G21">
        <f t="shared" si="0"/>
        <v>0</v>
      </c>
      <c r="H21" s="29">
        <f t="shared" si="1"/>
        <v>0</v>
      </c>
    </row>
    <row r="22" spans="1:8" x14ac:dyDescent="0.25">
      <c r="A22">
        <v>0</v>
      </c>
      <c r="B22" t="s">
        <v>59</v>
      </c>
      <c r="C22" t="s">
        <v>90</v>
      </c>
      <c r="D22">
        <v>0</v>
      </c>
      <c r="E22">
        <v>18.2</v>
      </c>
      <c r="F22" s="53">
        <f>'Roller Tube List Pricing'!J18</f>
        <v>225.96</v>
      </c>
      <c r="G22">
        <f t="shared" si="0"/>
        <v>0</v>
      </c>
      <c r="H22" s="29">
        <f t="shared" si="1"/>
        <v>0</v>
      </c>
    </row>
    <row r="23" spans="1:8" x14ac:dyDescent="0.25">
      <c r="A23">
        <v>0</v>
      </c>
      <c r="B23" t="s">
        <v>61</v>
      </c>
      <c r="C23" t="s">
        <v>91</v>
      </c>
      <c r="D23">
        <v>0</v>
      </c>
      <c r="E23">
        <v>25.1</v>
      </c>
      <c r="F23" s="53">
        <f>'Roller Tube List Pricing'!J20</f>
        <v>302.43</v>
      </c>
      <c r="G23">
        <f t="shared" si="0"/>
        <v>0</v>
      </c>
      <c r="H23" s="29">
        <f t="shared" si="1"/>
        <v>0</v>
      </c>
    </row>
    <row r="24" spans="1:8" x14ac:dyDescent="0.25">
      <c r="A24">
        <v>0</v>
      </c>
      <c r="B24" t="s">
        <v>63</v>
      </c>
      <c r="C24" t="s">
        <v>92</v>
      </c>
      <c r="D24">
        <v>0</v>
      </c>
      <c r="E24">
        <v>30.5</v>
      </c>
      <c r="F24" s="53">
        <f>'Roller Tube List Pricing'!J22</f>
        <v>363.77</v>
      </c>
      <c r="G24">
        <f t="shared" si="0"/>
        <v>0</v>
      </c>
      <c r="H24" s="29">
        <f t="shared" si="1"/>
        <v>0</v>
      </c>
    </row>
    <row r="25" spans="1:8" x14ac:dyDescent="0.25">
      <c r="A25">
        <v>0</v>
      </c>
      <c r="B25" t="s">
        <v>65</v>
      </c>
      <c r="C25" t="s">
        <v>93</v>
      </c>
      <c r="D25">
        <v>0</v>
      </c>
      <c r="E25">
        <v>45.5</v>
      </c>
      <c r="F25" s="53">
        <f>'Roller Tube List Pricing'!J24</f>
        <v>542.73</v>
      </c>
      <c r="G25">
        <f t="shared" si="0"/>
        <v>0</v>
      </c>
      <c r="H25" s="29">
        <f t="shared" si="1"/>
        <v>0</v>
      </c>
    </row>
    <row r="26" spans="1:8" x14ac:dyDescent="0.25">
      <c r="A26">
        <v>0</v>
      </c>
      <c r="B26" t="s">
        <v>67</v>
      </c>
      <c r="C26" t="s">
        <v>94</v>
      </c>
      <c r="D26">
        <v>0</v>
      </c>
      <c r="E26">
        <v>65.5</v>
      </c>
      <c r="F26" s="53">
        <f>'Roller Tube List Pricing'!J26</f>
        <v>781.18</v>
      </c>
      <c r="G26">
        <f t="shared" si="0"/>
        <v>0</v>
      </c>
      <c r="H26" s="29">
        <f t="shared" si="1"/>
        <v>0</v>
      </c>
    </row>
    <row r="27" spans="1:8" x14ac:dyDescent="0.25">
      <c r="A27">
        <v>0</v>
      </c>
      <c r="B27" t="s">
        <v>69</v>
      </c>
      <c r="C27" t="s">
        <v>95</v>
      </c>
      <c r="D27">
        <v>0</v>
      </c>
      <c r="E27">
        <v>88.4</v>
      </c>
      <c r="F27" s="53">
        <f>'Roller Tube List Pricing'!J28</f>
        <v>1352.08</v>
      </c>
      <c r="G27">
        <f t="shared" si="0"/>
        <v>0</v>
      </c>
      <c r="H27" s="29">
        <f t="shared" si="1"/>
        <v>0</v>
      </c>
    </row>
    <row r="28" spans="1:8" x14ac:dyDescent="0.25">
      <c r="A28">
        <v>0</v>
      </c>
      <c r="B28" t="s">
        <v>71</v>
      </c>
      <c r="C28" t="s">
        <v>96</v>
      </c>
      <c r="D28">
        <v>0</v>
      </c>
      <c r="E28">
        <v>114</v>
      </c>
      <c r="F28" s="53">
        <f>'Roller Tube List Pricing'!J30</f>
        <v>1716.47</v>
      </c>
      <c r="G28">
        <f t="shared" si="0"/>
        <v>0</v>
      </c>
      <c r="H28" s="29">
        <f t="shared" si="1"/>
        <v>0</v>
      </c>
    </row>
    <row r="29" spans="1:8" x14ac:dyDescent="0.25">
      <c r="H29" s="29"/>
    </row>
    <row r="30" spans="1:8" x14ac:dyDescent="0.25">
      <c r="A30" t="s">
        <v>74</v>
      </c>
      <c r="G30">
        <f>SUM(G5:G28)</f>
        <v>0</v>
      </c>
      <c r="H30" s="29">
        <f>SUM(H5:H28)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workbookViewId="0">
      <selection activeCell="C6" sqref="C6"/>
    </sheetView>
  </sheetViews>
  <sheetFormatPr defaultRowHeight="15" x14ac:dyDescent="0.25"/>
  <cols>
    <col min="1" max="1" width="12.85546875" bestFit="1" customWidth="1"/>
    <col min="2" max="3" width="25.28515625" bestFit="1" customWidth="1"/>
    <col min="4" max="4" width="9.140625" style="34"/>
    <col min="5" max="5" width="10" style="34" customWidth="1"/>
    <col min="6" max="6" width="10.42578125" bestFit="1" customWidth="1"/>
    <col min="7" max="7" width="8.7109375" bestFit="1" customWidth="1"/>
  </cols>
  <sheetData>
    <row r="1" spans="1:7" x14ac:dyDescent="0.25">
      <c r="A1" s="25" t="s">
        <v>131</v>
      </c>
      <c r="C1" s="54" t="s">
        <v>128</v>
      </c>
      <c r="D1" s="54"/>
      <c r="E1" s="54"/>
    </row>
    <row r="2" spans="1:7" ht="15.75" thickBot="1" x14ac:dyDescent="0.3">
      <c r="B2" s="1"/>
      <c r="C2" s="2"/>
      <c r="D2" s="1"/>
    </row>
    <row r="3" spans="1:7" ht="15.75" thickBot="1" x14ac:dyDescent="0.3">
      <c r="B3" s="1"/>
      <c r="C3" s="4"/>
      <c r="D3" s="41"/>
    </row>
    <row r="5" spans="1:7" x14ac:dyDescent="0.25">
      <c r="C5" s="6" t="s">
        <v>190</v>
      </c>
    </row>
    <row r="6" spans="1:7" x14ac:dyDescent="0.25">
      <c r="A6" s="8" t="s">
        <v>0</v>
      </c>
      <c r="B6" s="8" t="s">
        <v>1</v>
      </c>
      <c r="C6" s="8" t="s">
        <v>2</v>
      </c>
      <c r="D6" s="33" t="s">
        <v>127</v>
      </c>
      <c r="E6" s="9" t="s">
        <v>3</v>
      </c>
      <c r="F6" s="27" t="s">
        <v>4</v>
      </c>
      <c r="G6" s="31"/>
    </row>
    <row r="7" spans="1:7" s="21" customFormat="1" ht="12.75" x14ac:dyDescent="0.2">
      <c r="A7" s="13" t="s">
        <v>45</v>
      </c>
      <c r="B7" s="16" t="s">
        <v>102</v>
      </c>
      <c r="C7" s="16">
        <v>10</v>
      </c>
      <c r="D7" s="42">
        <v>500</v>
      </c>
      <c r="E7" s="35">
        <v>6.8000000000000005E-2</v>
      </c>
      <c r="F7" s="43">
        <v>2.31</v>
      </c>
      <c r="G7" s="32"/>
    </row>
    <row r="8" spans="1:7" s="21" customFormat="1" ht="12.75" x14ac:dyDescent="0.2">
      <c r="A8" s="13" t="s">
        <v>103</v>
      </c>
      <c r="B8" s="16" t="s">
        <v>104</v>
      </c>
      <c r="C8" s="16">
        <v>10</v>
      </c>
      <c r="D8" s="42">
        <v>250</v>
      </c>
      <c r="E8" s="35">
        <v>0.126</v>
      </c>
      <c r="F8" s="43">
        <v>1.75</v>
      </c>
      <c r="G8" s="32"/>
    </row>
    <row r="9" spans="1:7" s="21" customFormat="1" ht="12.75" x14ac:dyDescent="0.2">
      <c r="A9" s="13" t="s">
        <v>5</v>
      </c>
      <c r="B9" s="16" t="s">
        <v>6</v>
      </c>
      <c r="C9" s="16">
        <v>20</v>
      </c>
      <c r="D9" s="42">
        <v>500</v>
      </c>
      <c r="E9" s="35">
        <v>0.126</v>
      </c>
      <c r="F9" s="43">
        <v>1.75</v>
      </c>
      <c r="G9" s="32"/>
    </row>
    <row r="10" spans="1:7" s="21" customFormat="1" ht="12.75" x14ac:dyDescent="0.2">
      <c r="A10" s="13" t="s">
        <v>105</v>
      </c>
      <c r="B10" s="16" t="s">
        <v>106</v>
      </c>
      <c r="C10" s="16">
        <v>10</v>
      </c>
      <c r="D10" s="42">
        <v>250</v>
      </c>
      <c r="E10" s="35">
        <v>0.19800000000000001</v>
      </c>
      <c r="F10" s="43">
        <v>2.64</v>
      </c>
      <c r="G10" s="32"/>
    </row>
    <row r="11" spans="1:7" s="21" customFormat="1" ht="12.75" x14ac:dyDescent="0.2">
      <c r="A11" s="13" t="s">
        <v>7</v>
      </c>
      <c r="B11" s="16" t="s">
        <v>8</v>
      </c>
      <c r="C11" s="16">
        <v>20</v>
      </c>
      <c r="D11" s="42">
        <v>500</v>
      </c>
      <c r="E11" s="35">
        <v>0.19800000000000001</v>
      </c>
      <c r="F11" s="43">
        <v>2.64</v>
      </c>
      <c r="G11" s="32"/>
    </row>
    <row r="12" spans="1:7" s="21" customFormat="1" ht="12.75" x14ac:dyDescent="0.2">
      <c r="A12" s="13" t="s">
        <v>107</v>
      </c>
      <c r="B12" s="16" t="s">
        <v>108</v>
      </c>
      <c r="C12" s="16">
        <v>10</v>
      </c>
      <c r="D12" s="42">
        <v>250</v>
      </c>
      <c r="E12" s="35">
        <v>0.28499999999999998</v>
      </c>
      <c r="F12" s="43">
        <v>3.32</v>
      </c>
      <c r="G12" s="44"/>
    </row>
    <row r="13" spans="1:7" s="21" customFormat="1" ht="12.75" x14ac:dyDescent="0.2">
      <c r="A13" s="13" t="s">
        <v>9</v>
      </c>
      <c r="B13" s="16" t="s">
        <v>10</v>
      </c>
      <c r="C13" s="16">
        <v>20</v>
      </c>
      <c r="D13" s="42">
        <v>500</v>
      </c>
      <c r="E13" s="35">
        <v>0.28499999999999998</v>
      </c>
      <c r="F13" s="43">
        <v>3.32</v>
      </c>
      <c r="G13" s="44"/>
    </row>
    <row r="14" spans="1:7" s="21" customFormat="1" ht="12.75" x14ac:dyDescent="0.2">
      <c r="A14" s="13" t="s">
        <v>109</v>
      </c>
      <c r="B14" s="16" t="s">
        <v>110</v>
      </c>
      <c r="C14" s="16">
        <v>10</v>
      </c>
      <c r="D14" s="42">
        <v>100</v>
      </c>
      <c r="E14" s="35">
        <v>0.36199999999999999</v>
      </c>
      <c r="F14" s="43">
        <v>4.5599999999999996</v>
      </c>
      <c r="G14" s="44"/>
    </row>
    <row r="15" spans="1:7" s="21" customFormat="1" ht="12.75" x14ac:dyDescent="0.2">
      <c r="A15" s="13" t="s">
        <v>11</v>
      </c>
      <c r="B15" s="16" t="s">
        <v>12</v>
      </c>
      <c r="C15" s="16">
        <v>20</v>
      </c>
      <c r="D15" s="42">
        <v>200</v>
      </c>
      <c r="E15" s="35">
        <v>0.36199999999999999</v>
      </c>
      <c r="F15" s="43">
        <v>4.5599999999999996</v>
      </c>
      <c r="G15" s="44"/>
    </row>
    <row r="16" spans="1:7" s="21" customFormat="1" ht="12.75" x14ac:dyDescent="0.2">
      <c r="A16" s="13" t="s">
        <v>111</v>
      </c>
      <c r="B16" s="16" t="s">
        <v>112</v>
      </c>
      <c r="C16" s="16">
        <v>10</v>
      </c>
      <c r="D16" s="42">
        <v>100</v>
      </c>
      <c r="E16" s="35">
        <v>0.45500000000000002</v>
      </c>
      <c r="F16" s="43">
        <v>5.39</v>
      </c>
      <c r="G16" s="44"/>
    </row>
    <row r="17" spans="1:7" s="21" customFormat="1" ht="12.75" x14ac:dyDescent="0.2">
      <c r="A17" s="13" t="s">
        <v>13</v>
      </c>
      <c r="B17" s="16" t="s">
        <v>14</v>
      </c>
      <c r="C17" s="16">
        <v>20</v>
      </c>
      <c r="D17" s="42">
        <v>200</v>
      </c>
      <c r="E17" s="35">
        <v>0.45500000000000002</v>
      </c>
      <c r="F17" s="43">
        <v>5.39</v>
      </c>
      <c r="G17" s="44"/>
    </row>
    <row r="18" spans="1:7" s="21" customFormat="1" ht="12.75" x14ac:dyDescent="0.2">
      <c r="A18" s="13" t="s">
        <v>113</v>
      </c>
      <c r="B18" s="16" t="s">
        <v>114</v>
      </c>
      <c r="C18" s="16">
        <v>10</v>
      </c>
      <c r="D18" s="42">
        <v>50</v>
      </c>
      <c r="E18" s="35">
        <v>0.65500000000000003</v>
      </c>
      <c r="F18" s="43">
        <v>7.61</v>
      </c>
      <c r="G18" s="44"/>
    </row>
    <row r="19" spans="1:7" s="21" customFormat="1" ht="12.75" x14ac:dyDescent="0.2">
      <c r="A19" s="13" t="s">
        <v>15</v>
      </c>
      <c r="B19" s="16" t="s">
        <v>16</v>
      </c>
      <c r="C19" s="16">
        <v>20</v>
      </c>
      <c r="D19" s="42">
        <v>100</v>
      </c>
      <c r="E19" s="35">
        <v>0.65500000000000003</v>
      </c>
      <c r="F19" s="43">
        <v>7.61</v>
      </c>
      <c r="G19" s="44"/>
    </row>
    <row r="20" spans="1:7" s="21" customFormat="1" ht="12.75" x14ac:dyDescent="0.2">
      <c r="A20" s="13" t="s">
        <v>115</v>
      </c>
      <c r="B20" s="16" t="s">
        <v>116</v>
      </c>
      <c r="C20" s="16">
        <v>10</v>
      </c>
      <c r="D20" s="42">
        <v>50</v>
      </c>
      <c r="E20" s="35">
        <v>0.88400000000000001</v>
      </c>
      <c r="F20" s="43">
        <v>10.15</v>
      </c>
      <c r="G20" s="44"/>
    </row>
    <row r="21" spans="1:7" s="21" customFormat="1" ht="12.75" x14ac:dyDescent="0.2">
      <c r="A21" s="13" t="s">
        <v>17</v>
      </c>
      <c r="B21" s="16" t="s">
        <v>18</v>
      </c>
      <c r="C21" s="16">
        <v>20</v>
      </c>
      <c r="D21" s="42">
        <v>100</v>
      </c>
      <c r="E21" s="35">
        <v>0.88400000000000001</v>
      </c>
      <c r="F21" s="43">
        <v>10.15</v>
      </c>
      <c r="G21" s="44"/>
    </row>
    <row r="22" spans="1:7" s="21" customFormat="1" ht="12.75" x14ac:dyDescent="0.2">
      <c r="A22" s="13" t="s">
        <v>117</v>
      </c>
      <c r="B22" s="16" t="s">
        <v>118</v>
      </c>
      <c r="C22" s="16">
        <v>10</v>
      </c>
      <c r="D22" s="42">
        <v>50</v>
      </c>
      <c r="E22" s="35">
        <v>1.1399999999999999</v>
      </c>
      <c r="F22" s="43">
        <v>13.43</v>
      </c>
      <c r="G22" s="44"/>
    </row>
    <row r="23" spans="1:7" s="21" customFormat="1" ht="12.75" x14ac:dyDescent="0.2">
      <c r="A23" s="13" t="s">
        <v>19</v>
      </c>
      <c r="B23" s="16" t="s">
        <v>20</v>
      </c>
      <c r="C23" s="16">
        <v>20</v>
      </c>
      <c r="D23" s="42">
        <v>100</v>
      </c>
      <c r="E23" s="35">
        <v>1.1399999999999999</v>
      </c>
      <c r="F23" s="43">
        <v>13.43</v>
      </c>
      <c r="G23" s="44"/>
    </row>
    <row r="24" spans="1:7" s="21" customFormat="1" ht="12.75" x14ac:dyDescent="0.2">
      <c r="A24" s="13" t="s">
        <v>119</v>
      </c>
      <c r="B24" s="16" t="s">
        <v>120</v>
      </c>
      <c r="C24" s="16">
        <v>10</v>
      </c>
      <c r="D24" s="42">
        <v>0</v>
      </c>
      <c r="E24" s="35">
        <v>1.75</v>
      </c>
      <c r="F24" s="43">
        <v>20.47</v>
      </c>
      <c r="G24" s="44"/>
    </row>
    <row r="25" spans="1:7" s="21" customFormat="1" ht="12.75" x14ac:dyDescent="0.2">
      <c r="A25" s="13" t="s">
        <v>21</v>
      </c>
      <c r="B25" s="16" t="s">
        <v>22</v>
      </c>
      <c r="C25" s="16">
        <v>20</v>
      </c>
      <c r="D25" s="42">
        <v>0</v>
      </c>
      <c r="E25" s="35">
        <v>1.75</v>
      </c>
      <c r="F25" s="43">
        <v>20.47</v>
      </c>
      <c r="G25" s="44"/>
    </row>
    <row r="26" spans="1:7" s="21" customFormat="1" ht="12.75" x14ac:dyDescent="0.2">
      <c r="A26" s="13" t="s">
        <v>121</v>
      </c>
      <c r="B26" s="16" t="s">
        <v>122</v>
      </c>
      <c r="C26" s="16">
        <v>10</v>
      </c>
      <c r="D26" s="42">
        <v>0</v>
      </c>
      <c r="E26" s="35">
        <v>2.48</v>
      </c>
      <c r="F26" s="43">
        <v>29.56</v>
      </c>
      <c r="G26" s="44"/>
    </row>
    <row r="27" spans="1:7" s="21" customFormat="1" ht="12.75" x14ac:dyDescent="0.2">
      <c r="A27" s="13" t="s">
        <v>23</v>
      </c>
      <c r="B27" s="16" t="s">
        <v>24</v>
      </c>
      <c r="C27" s="16">
        <v>20</v>
      </c>
      <c r="D27" s="42">
        <v>0</v>
      </c>
      <c r="E27" s="35">
        <v>2.48</v>
      </c>
      <c r="F27" s="43">
        <v>29.56</v>
      </c>
      <c r="G27" s="44"/>
    </row>
    <row r="28" spans="1:7" s="21" customFormat="1" ht="12.75" x14ac:dyDescent="0.2">
      <c r="A28" s="13" t="s">
        <v>123</v>
      </c>
      <c r="B28" s="16" t="s">
        <v>124</v>
      </c>
      <c r="C28" s="16">
        <v>10</v>
      </c>
      <c r="D28" s="42">
        <v>0</v>
      </c>
      <c r="E28" s="35">
        <v>3.33</v>
      </c>
      <c r="F28" s="43">
        <v>39.36</v>
      </c>
      <c r="G28" s="44"/>
    </row>
    <row r="29" spans="1:7" s="21" customFormat="1" ht="12.75" x14ac:dyDescent="0.2">
      <c r="A29" s="13" t="s">
        <v>25</v>
      </c>
      <c r="B29" s="16" t="s">
        <v>26</v>
      </c>
      <c r="C29" s="16">
        <v>20</v>
      </c>
      <c r="D29" s="42">
        <v>0</v>
      </c>
      <c r="E29" s="35">
        <v>3.33</v>
      </c>
      <c r="F29" s="43">
        <v>39.36</v>
      </c>
      <c r="G29" s="44"/>
    </row>
    <row r="30" spans="1:7" s="21" customFormat="1" ht="12.75" x14ac:dyDescent="0.2">
      <c r="A30" s="13" t="s">
        <v>27</v>
      </c>
      <c r="B30" s="16" t="s">
        <v>28</v>
      </c>
      <c r="C30" s="16">
        <v>20</v>
      </c>
      <c r="D30" s="42">
        <v>0</v>
      </c>
      <c r="E30" s="35">
        <v>4.29</v>
      </c>
      <c r="F30" s="43">
        <v>52</v>
      </c>
      <c r="G30" s="44"/>
    </row>
    <row r="31" spans="1:7" s="21" customFormat="1" ht="12.75" x14ac:dyDescent="0.2">
      <c r="A31" s="13" t="s">
        <v>125</v>
      </c>
      <c r="B31" s="16" t="s">
        <v>126</v>
      </c>
      <c r="C31" s="16">
        <v>10</v>
      </c>
      <c r="D31" s="42">
        <v>0</v>
      </c>
      <c r="E31" s="35">
        <v>5.38</v>
      </c>
      <c r="F31" s="43">
        <v>71.95</v>
      </c>
      <c r="G31" s="44"/>
    </row>
    <row r="32" spans="1:7" s="21" customFormat="1" ht="12.75" x14ac:dyDescent="0.2">
      <c r="A32" s="13" t="s">
        <v>29</v>
      </c>
      <c r="B32" s="16" t="s">
        <v>30</v>
      </c>
      <c r="C32" s="16">
        <v>20</v>
      </c>
      <c r="D32" s="42">
        <v>0</v>
      </c>
      <c r="E32" s="35">
        <v>5.38</v>
      </c>
      <c r="F32" s="43">
        <v>71.95</v>
      </c>
      <c r="G32" s="44"/>
    </row>
    <row r="33" spans="1:8" s="21" customFormat="1" ht="12.75" x14ac:dyDescent="0.2">
      <c r="A33" s="13" t="s">
        <v>31</v>
      </c>
      <c r="B33" s="16" t="s">
        <v>32</v>
      </c>
      <c r="C33" s="16">
        <v>20</v>
      </c>
      <c r="D33" s="42">
        <v>0</v>
      </c>
      <c r="E33" s="35">
        <v>7.61</v>
      </c>
      <c r="F33" s="43">
        <v>160.63</v>
      </c>
      <c r="G33" s="44"/>
    </row>
    <row r="34" spans="1:8" s="21" customFormat="1" ht="12.75" x14ac:dyDescent="0.2">
      <c r="A34" s="13" t="s">
        <v>33</v>
      </c>
      <c r="B34" s="16" t="s">
        <v>34</v>
      </c>
      <c r="C34" s="16">
        <v>20</v>
      </c>
      <c r="D34" s="42">
        <v>0</v>
      </c>
      <c r="E34" s="35">
        <v>10.199999999999999</v>
      </c>
      <c r="F34" s="43">
        <v>199.15</v>
      </c>
      <c r="G34" s="44"/>
    </row>
    <row r="35" spans="1:8" s="21" customFormat="1" ht="12.75" x14ac:dyDescent="0.2">
      <c r="A35" s="13" t="s">
        <v>35</v>
      </c>
      <c r="B35" s="16" t="s">
        <v>36</v>
      </c>
      <c r="C35" s="16">
        <v>20</v>
      </c>
      <c r="D35" s="42">
        <v>0</v>
      </c>
      <c r="E35" s="35">
        <v>19.29</v>
      </c>
      <c r="F35" s="43">
        <v>373.84</v>
      </c>
      <c r="G35" s="44"/>
    </row>
    <row r="36" spans="1:8" x14ac:dyDescent="0.25">
      <c r="A36" s="34"/>
      <c r="B36" s="34"/>
      <c r="C36" s="34"/>
      <c r="F36" s="34"/>
      <c r="G36" s="34"/>
      <c r="H36" s="34"/>
    </row>
    <row r="37" spans="1:8" x14ac:dyDescent="0.25">
      <c r="A37" s="34"/>
      <c r="B37" s="34"/>
      <c r="C37" s="34"/>
      <c r="F37" s="34"/>
      <c r="G37" s="34"/>
      <c r="H37" s="34"/>
    </row>
    <row r="38" spans="1:8" x14ac:dyDescent="0.25">
      <c r="A38" s="34"/>
      <c r="B38" s="34"/>
      <c r="C38" s="34"/>
      <c r="F38" s="34"/>
      <c r="G38" s="34"/>
      <c r="H38" s="34"/>
    </row>
  </sheetData>
  <mergeCells count="1">
    <mergeCell ref="C1:E1"/>
  </mergeCell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40FD0-58E6-4B63-AA66-C9DD0A519D1B}">
  <dimension ref="A1:J30"/>
  <sheetViews>
    <sheetView workbookViewId="0">
      <selection activeCell="C38" sqref="C38"/>
    </sheetView>
  </sheetViews>
  <sheetFormatPr defaultRowHeight="15" x14ac:dyDescent="0.25"/>
  <cols>
    <col min="1" max="1" width="14.140625" customWidth="1"/>
    <col min="2" max="2" width="6.42578125" bestFit="1" customWidth="1"/>
    <col min="3" max="3" width="22.5703125" bestFit="1" customWidth="1"/>
    <col min="4" max="4" width="23" bestFit="1" customWidth="1"/>
    <col min="6" max="6" width="8.28515625" bestFit="1" customWidth="1"/>
    <col min="7" max="7" width="6.85546875" bestFit="1" customWidth="1"/>
    <col min="8" max="8" width="13.140625" bestFit="1" customWidth="1"/>
    <col min="9" max="9" width="10.140625" bestFit="1" customWidth="1"/>
    <col min="10" max="10" width="24.28515625" bestFit="1" customWidth="1"/>
  </cols>
  <sheetData>
    <row r="1" spans="1:10" x14ac:dyDescent="0.25">
      <c r="A1" t="s">
        <v>130</v>
      </c>
      <c r="J1" t="s">
        <v>131</v>
      </c>
    </row>
    <row r="2" spans="1:10" x14ac:dyDescent="0.25">
      <c r="A2" t="s">
        <v>132</v>
      </c>
      <c r="J2" t="s">
        <v>133</v>
      </c>
    </row>
    <row r="3" spans="1:10" x14ac:dyDescent="0.25">
      <c r="J3" t="s">
        <v>134</v>
      </c>
    </row>
    <row r="6" spans="1:10" x14ac:dyDescent="0.25">
      <c r="A6" t="s">
        <v>0</v>
      </c>
      <c r="B6" t="s">
        <v>135</v>
      </c>
      <c r="C6" t="s">
        <v>1</v>
      </c>
      <c r="D6" t="s">
        <v>1</v>
      </c>
      <c r="E6" t="s">
        <v>2</v>
      </c>
      <c r="F6" t="s">
        <v>47</v>
      </c>
      <c r="G6" t="s">
        <v>136</v>
      </c>
      <c r="H6" t="s">
        <v>137</v>
      </c>
      <c r="I6" t="s">
        <v>3</v>
      </c>
      <c r="J6" t="s">
        <v>4</v>
      </c>
    </row>
    <row r="7" spans="1:10" x14ac:dyDescent="0.25">
      <c r="A7" t="s">
        <v>48</v>
      </c>
      <c r="B7" t="s">
        <v>138</v>
      </c>
      <c r="C7" t="s">
        <v>139</v>
      </c>
      <c r="D7" t="s">
        <v>139</v>
      </c>
      <c r="E7">
        <v>1</v>
      </c>
      <c r="F7">
        <v>10</v>
      </c>
      <c r="G7">
        <v>360</v>
      </c>
      <c r="H7" t="s">
        <v>140</v>
      </c>
      <c r="I7">
        <v>1.7350000000000001</v>
      </c>
      <c r="J7" s="29">
        <v>40.58</v>
      </c>
    </row>
    <row r="8" spans="1:10" x14ac:dyDescent="0.25">
      <c r="A8" t="s">
        <v>49</v>
      </c>
      <c r="B8" t="s">
        <v>138</v>
      </c>
      <c r="C8" t="s">
        <v>141</v>
      </c>
      <c r="D8" t="s">
        <v>141</v>
      </c>
      <c r="E8">
        <v>1</v>
      </c>
      <c r="F8">
        <v>0</v>
      </c>
      <c r="G8">
        <v>80</v>
      </c>
      <c r="H8" t="s">
        <v>142</v>
      </c>
      <c r="I8">
        <v>3.47</v>
      </c>
      <c r="J8" s="29">
        <v>83.64</v>
      </c>
    </row>
    <row r="9" spans="1:10" x14ac:dyDescent="0.25">
      <c r="A9" t="s">
        <v>50</v>
      </c>
      <c r="B9" t="s">
        <v>138</v>
      </c>
      <c r="C9" t="s">
        <v>143</v>
      </c>
      <c r="D9" t="s">
        <v>143</v>
      </c>
      <c r="E9">
        <v>1</v>
      </c>
      <c r="F9">
        <v>10</v>
      </c>
      <c r="G9">
        <v>360</v>
      </c>
      <c r="H9" t="s">
        <v>144</v>
      </c>
      <c r="I9">
        <v>2.875</v>
      </c>
      <c r="J9" s="29">
        <v>47.42</v>
      </c>
    </row>
    <row r="10" spans="1:10" x14ac:dyDescent="0.25">
      <c r="A10" t="s">
        <v>51</v>
      </c>
      <c r="B10" t="s">
        <v>138</v>
      </c>
      <c r="C10" t="s">
        <v>145</v>
      </c>
      <c r="D10" t="s">
        <v>145</v>
      </c>
      <c r="E10">
        <v>1</v>
      </c>
      <c r="F10">
        <v>0</v>
      </c>
      <c r="G10">
        <v>80</v>
      </c>
      <c r="H10" t="s">
        <v>146</v>
      </c>
      <c r="I10">
        <v>5.75</v>
      </c>
      <c r="J10" s="29">
        <v>97.78</v>
      </c>
    </row>
    <row r="11" spans="1:10" x14ac:dyDescent="0.25">
      <c r="A11" t="s">
        <v>52</v>
      </c>
      <c r="B11" t="s">
        <v>138</v>
      </c>
      <c r="C11" t="s">
        <v>147</v>
      </c>
      <c r="D11" t="s">
        <v>147</v>
      </c>
      <c r="E11">
        <v>1</v>
      </c>
      <c r="F11">
        <v>10</v>
      </c>
      <c r="G11">
        <v>360</v>
      </c>
      <c r="H11" t="s">
        <v>148</v>
      </c>
      <c r="I11">
        <v>4.0199999999999996</v>
      </c>
      <c r="J11" s="29">
        <v>54.52</v>
      </c>
    </row>
    <row r="12" spans="1:10" x14ac:dyDescent="0.25">
      <c r="A12" t="s">
        <v>53</v>
      </c>
      <c r="B12" t="s">
        <v>138</v>
      </c>
      <c r="C12" t="s">
        <v>149</v>
      </c>
      <c r="D12" t="s">
        <v>149</v>
      </c>
      <c r="E12">
        <v>1</v>
      </c>
      <c r="F12">
        <v>0</v>
      </c>
      <c r="G12">
        <v>80</v>
      </c>
      <c r="H12" t="s">
        <v>150</v>
      </c>
      <c r="I12">
        <v>8.0399999999999991</v>
      </c>
      <c r="J12" s="29">
        <v>112.33</v>
      </c>
    </row>
    <row r="13" spans="1:10" x14ac:dyDescent="0.25">
      <c r="A13" t="s">
        <v>54</v>
      </c>
      <c r="B13" t="s">
        <v>138</v>
      </c>
      <c r="C13" t="s">
        <v>151</v>
      </c>
      <c r="D13" t="s">
        <v>151</v>
      </c>
      <c r="E13">
        <v>1</v>
      </c>
      <c r="F13">
        <v>10</v>
      </c>
      <c r="G13">
        <v>120</v>
      </c>
      <c r="H13" t="s">
        <v>152</v>
      </c>
      <c r="I13">
        <v>5.45</v>
      </c>
      <c r="J13" s="29">
        <v>73.23</v>
      </c>
    </row>
    <row r="14" spans="1:10" x14ac:dyDescent="0.25">
      <c r="A14" t="s">
        <v>55</v>
      </c>
      <c r="B14" t="s">
        <v>138</v>
      </c>
      <c r="C14" t="s">
        <v>153</v>
      </c>
      <c r="D14" t="s">
        <v>153</v>
      </c>
      <c r="E14">
        <v>1</v>
      </c>
      <c r="F14">
        <v>0</v>
      </c>
      <c r="G14">
        <v>80</v>
      </c>
      <c r="H14" t="s">
        <v>154</v>
      </c>
      <c r="I14">
        <v>10.9</v>
      </c>
      <c r="J14" s="29">
        <v>150.93</v>
      </c>
    </row>
    <row r="15" spans="1:10" x14ac:dyDescent="0.25">
      <c r="A15" t="s">
        <v>56</v>
      </c>
      <c r="B15" t="s">
        <v>138</v>
      </c>
      <c r="C15" t="s">
        <v>155</v>
      </c>
      <c r="D15" t="s">
        <v>155</v>
      </c>
      <c r="E15">
        <v>1</v>
      </c>
      <c r="F15">
        <v>10</v>
      </c>
      <c r="G15">
        <v>120</v>
      </c>
      <c r="H15" t="s">
        <v>156</v>
      </c>
      <c r="I15">
        <v>6.7</v>
      </c>
      <c r="J15" s="29">
        <v>77.09</v>
      </c>
    </row>
    <row r="16" spans="1:10" x14ac:dyDescent="0.25">
      <c r="A16" t="s">
        <v>57</v>
      </c>
      <c r="B16" t="s">
        <v>138</v>
      </c>
      <c r="C16" t="s">
        <v>157</v>
      </c>
      <c r="D16" t="s">
        <v>157</v>
      </c>
      <c r="E16">
        <v>1</v>
      </c>
      <c r="F16">
        <v>0</v>
      </c>
      <c r="G16">
        <v>100</v>
      </c>
      <c r="H16" t="s">
        <v>158</v>
      </c>
      <c r="I16">
        <v>13.4</v>
      </c>
      <c r="J16" s="29">
        <v>163.51</v>
      </c>
    </row>
    <row r="17" spans="1:10" x14ac:dyDescent="0.25">
      <c r="A17" t="s">
        <v>58</v>
      </c>
      <c r="B17" t="s">
        <v>138</v>
      </c>
      <c r="C17" t="s">
        <v>159</v>
      </c>
      <c r="D17" t="s">
        <v>159</v>
      </c>
      <c r="E17">
        <v>1</v>
      </c>
      <c r="F17">
        <v>5</v>
      </c>
      <c r="G17">
        <v>100</v>
      </c>
      <c r="H17" t="s">
        <v>160</v>
      </c>
      <c r="I17">
        <v>9.1</v>
      </c>
      <c r="J17" s="29">
        <v>109.67</v>
      </c>
    </row>
    <row r="18" spans="1:10" x14ac:dyDescent="0.25">
      <c r="A18" t="s">
        <v>59</v>
      </c>
      <c r="B18" t="s">
        <v>138</v>
      </c>
      <c r="C18" t="s">
        <v>161</v>
      </c>
      <c r="D18" t="s">
        <v>161</v>
      </c>
      <c r="E18">
        <v>1</v>
      </c>
      <c r="F18">
        <v>0</v>
      </c>
      <c r="G18">
        <v>25</v>
      </c>
      <c r="H18" t="s">
        <v>162</v>
      </c>
      <c r="I18">
        <v>18.2</v>
      </c>
      <c r="J18" s="29">
        <v>225.96</v>
      </c>
    </row>
    <row r="19" spans="1:10" x14ac:dyDescent="0.25">
      <c r="A19" t="s">
        <v>60</v>
      </c>
      <c r="B19" t="s">
        <v>138</v>
      </c>
      <c r="C19" t="s">
        <v>163</v>
      </c>
      <c r="D19" t="s">
        <v>163</v>
      </c>
      <c r="E19">
        <v>1</v>
      </c>
      <c r="F19">
        <v>5</v>
      </c>
      <c r="G19">
        <v>100</v>
      </c>
      <c r="H19" t="s">
        <v>164</v>
      </c>
      <c r="I19">
        <v>12.55</v>
      </c>
      <c r="J19" s="29">
        <v>146.78</v>
      </c>
    </row>
    <row r="20" spans="1:10" x14ac:dyDescent="0.25">
      <c r="A20" t="s">
        <v>61</v>
      </c>
      <c r="B20" t="s">
        <v>138</v>
      </c>
      <c r="C20" t="s">
        <v>165</v>
      </c>
      <c r="D20" t="s">
        <v>165</v>
      </c>
      <c r="E20">
        <v>1</v>
      </c>
      <c r="F20">
        <v>0</v>
      </c>
      <c r="G20">
        <v>20</v>
      </c>
      <c r="H20" t="s">
        <v>166</v>
      </c>
      <c r="I20">
        <v>25.1</v>
      </c>
      <c r="J20" s="29">
        <v>302.43</v>
      </c>
    </row>
    <row r="21" spans="1:10" x14ac:dyDescent="0.25">
      <c r="A21" t="s">
        <v>62</v>
      </c>
      <c r="B21" t="s">
        <v>138</v>
      </c>
      <c r="C21" t="s">
        <v>167</v>
      </c>
      <c r="D21" t="s">
        <v>167</v>
      </c>
      <c r="E21">
        <v>1</v>
      </c>
      <c r="F21">
        <v>3</v>
      </c>
      <c r="G21">
        <v>72</v>
      </c>
      <c r="H21" t="s">
        <v>168</v>
      </c>
      <c r="I21">
        <v>15.25</v>
      </c>
      <c r="J21" s="29">
        <v>174.21</v>
      </c>
    </row>
    <row r="22" spans="1:10" x14ac:dyDescent="0.25">
      <c r="A22" t="s">
        <v>63</v>
      </c>
      <c r="B22" t="s">
        <v>138</v>
      </c>
      <c r="C22" t="s">
        <v>169</v>
      </c>
      <c r="D22" t="s">
        <v>169</v>
      </c>
      <c r="E22">
        <v>1</v>
      </c>
      <c r="F22">
        <v>0</v>
      </c>
      <c r="G22">
        <v>20</v>
      </c>
      <c r="H22" t="s">
        <v>170</v>
      </c>
      <c r="I22">
        <v>30.5</v>
      </c>
      <c r="J22" s="29">
        <v>363.77</v>
      </c>
    </row>
    <row r="23" spans="1:10" x14ac:dyDescent="0.25">
      <c r="A23" t="s">
        <v>64</v>
      </c>
      <c r="B23" t="s">
        <v>138</v>
      </c>
      <c r="C23" t="s">
        <v>171</v>
      </c>
      <c r="D23" t="s">
        <v>171</v>
      </c>
      <c r="E23">
        <v>1</v>
      </c>
      <c r="F23">
        <v>3</v>
      </c>
      <c r="G23">
        <v>15</v>
      </c>
      <c r="H23" t="s">
        <v>172</v>
      </c>
      <c r="I23">
        <v>22.75</v>
      </c>
      <c r="J23" s="29">
        <v>259.92</v>
      </c>
    </row>
    <row r="24" spans="1:10" x14ac:dyDescent="0.25">
      <c r="A24" t="s">
        <v>65</v>
      </c>
      <c r="B24" t="s">
        <v>138</v>
      </c>
      <c r="C24" t="s">
        <v>173</v>
      </c>
      <c r="D24" t="s">
        <v>173</v>
      </c>
      <c r="E24">
        <v>1</v>
      </c>
      <c r="F24">
        <v>0</v>
      </c>
      <c r="G24">
        <v>15</v>
      </c>
      <c r="H24" t="s">
        <v>174</v>
      </c>
      <c r="I24">
        <v>45.5</v>
      </c>
      <c r="J24" s="29">
        <v>542.73</v>
      </c>
    </row>
    <row r="25" spans="1:10" x14ac:dyDescent="0.25">
      <c r="A25" t="s">
        <v>66</v>
      </c>
      <c r="B25" t="s">
        <v>138</v>
      </c>
      <c r="C25" t="s">
        <v>175</v>
      </c>
      <c r="D25" t="s">
        <v>175</v>
      </c>
      <c r="E25">
        <v>1</v>
      </c>
      <c r="F25">
        <v>0</v>
      </c>
      <c r="G25">
        <v>12</v>
      </c>
      <c r="H25" t="s">
        <v>176</v>
      </c>
      <c r="I25">
        <v>32.75</v>
      </c>
      <c r="J25" s="29">
        <v>379.2</v>
      </c>
    </row>
    <row r="26" spans="1:10" x14ac:dyDescent="0.25">
      <c r="A26" t="s">
        <v>67</v>
      </c>
      <c r="B26" t="s">
        <v>138</v>
      </c>
      <c r="C26" t="s">
        <v>177</v>
      </c>
      <c r="D26" t="s">
        <v>178</v>
      </c>
      <c r="E26">
        <v>1</v>
      </c>
      <c r="F26">
        <v>0</v>
      </c>
      <c r="G26">
        <v>12</v>
      </c>
      <c r="H26" t="s">
        <v>179</v>
      </c>
      <c r="I26">
        <v>65.5</v>
      </c>
      <c r="J26" s="29">
        <v>781.18</v>
      </c>
    </row>
    <row r="27" spans="1:10" x14ac:dyDescent="0.25">
      <c r="A27" t="s">
        <v>68</v>
      </c>
      <c r="B27" t="s">
        <v>138</v>
      </c>
      <c r="C27" t="s">
        <v>180</v>
      </c>
      <c r="D27" t="s">
        <v>180</v>
      </c>
      <c r="E27">
        <v>1</v>
      </c>
      <c r="F27">
        <v>0</v>
      </c>
      <c r="G27">
        <v>12</v>
      </c>
      <c r="H27" t="s">
        <v>181</v>
      </c>
      <c r="I27">
        <v>44.2</v>
      </c>
      <c r="J27" s="29">
        <v>656.36</v>
      </c>
    </row>
    <row r="28" spans="1:10" x14ac:dyDescent="0.25">
      <c r="A28" t="s">
        <v>69</v>
      </c>
      <c r="B28" t="s">
        <v>138</v>
      </c>
      <c r="C28" t="s">
        <v>182</v>
      </c>
      <c r="D28" t="s">
        <v>183</v>
      </c>
      <c r="E28">
        <v>1</v>
      </c>
      <c r="F28">
        <v>0</v>
      </c>
      <c r="G28">
        <v>12</v>
      </c>
      <c r="H28" t="s">
        <v>184</v>
      </c>
      <c r="I28">
        <v>88.4</v>
      </c>
      <c r="J28" s="29">
        <v>1352.08</v>
      </c>
    </row>
    <row r="29" spans="1:10" x14ac:dyDescent="0.25">
      <c r="A29" t="s">
        <v>70</v>
      </c>
      <c r="B29" t="s">
        <v>138</v>
      </c>
      <c r="C29" t="s">
        <v>185</v>
      </c>
      <c r="D29" t="s">
        <v>185</v>
      </c>
      <c r="E29">
        <v>1</v>
      </c>
      <c r="F29">
        <v>0</v>
      </c>
      <c r="G29">
        <v>12</v>
      </c>
      <c r="H29" t="s">
        <v>186</v>
      </c>
      <c r="I29">
        <v>57</v>
      </c>
      <c r="J29" s="29">
        <v>833.26</v>
      </c>
    </row>
    <row r="30" spans="1:10" x14ac:dyDescent="0.25">
      <c r="A30" t="s">
        <v>71</v>
      </c>
      <c r="B30" t="s">
        <v>138</v>
      </c>
      <c r="C30" t="s">
        <v>187</v>
      </c>
      <c r="D30" t="s">
        <v>188</v>
      </c>
      <c r="E30">
        <v>1</v>
      </c>
      <c r="F30">
        <v>0</v>
      </c>
      <c r="G30">
        <v>12</v>
      </c>
      <c r="H30" t="s">
        <v>189</v>
      </c>
      <c r="I30">
        <v>114</v>
      </c>
      <c r="J30" s="29">
        <v>1716.47</v>
      </c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ACR Net Pricing</vt:lpstr>
      <vt:lpstr>Rolled Tube Net Pricing</vt:lpstr>
      <vt:lpstr>ACR List Pricing</vt:lpstr>
      <vt:lpstr>Roller Tube List Pricing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Laptop</dc:creator>
  <cp:lastModifiedBy>BSG</cp:lastModifiedBy>
  <cp:lastPrinted>2018-04-17T10:33:27Z</cp:lastPrinted>
  <dcterms:created xsi:type="dcterms:W3CDTF">2014-04-29T14:55:20Z</dcterms:created>
  <dcterms:modified xsi:type="dcterms:W3CDTF">2020-03-16T15:51:47Z</dcterms:modified>
</cp:coreProperties>
</file>